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filterPrivacy="1" updateLinks="always" defaultThemeVersion="124226"/>
  <xr:revisionPtr revIDLastSave="0" documentId="13_ncr:1_{7C3445E8-25C2-474B-94AC-C0B51A3D62CE}" xr6:coauthVersionLast="47" xr6:coauthVersionMax="47" xr10:uidLastSave="{00000000-0000-0000-0000-000000000000}"/>
  <bookViews>
    <workbookView xWindow="0" yWindow="760" windowWidth="30240" windowHeight="17680" activeTab="12" xr2:uid="{00000000-000D-0000-FFFF-FFFF00000000}"/>
  </bookViews>
  <sheets>
    <sheet name="Unadjusted Monthly Peaks" sheetId="23" r:id="rId1"/>
    <sheet name="Heading Details" sheetId="31" r:id="rId2"/>
    <sheet name="2024" sheetId="52" r:id="rId3"/>
    <sheet name="2023" sheetId="51" r:id="rId4"/>
    <sheet name="2021" sheetId="49" r:id="rId5"/>
    <sheet name="2022" sheetId="50" r:id="rId6"/>
    <sheet name="2020" sheetId="48" r:id="rId7"/>
    <sheet name="2019" sheetId="47" r:id="rId8"/>
    <sheet name="2018" sheetId="46" r:id="rId9"/>
    <sheet name="2017" sheetId="45" r:id="rId10"/>
    <sheet name="2016" sheetId="44" r:id="rId11"/>
    <sheet name="2015" sheetId="43" r:id="rId12"/>
    <sheet name="2014" sheetId="42" r:id="rId13"/>
    <sheet name="2013" sheetId="41" r:id="rId14"/>
    <sheet name="2012" sheetId="40" r:id="rId15"/>
    <sheet name="2011" sheetId="39" r:id="rId16"/>
    <sheet name="2010" sheetId="37" r:id="rId17"/>
    <sheet name="2009" sheetId="38" r:id="rId18"/>
    <sheet name="2008" sheetId="35" r:id="rId19"/>
    <sheet name="2007" sheetId="34" r:id="rId20"/>
    <sheet name="2006" sheetId="33" r:id="rId21"/>
    <sheet name="2005" sheetId="32" r:id="rId22"/>
    <sheet name="2004" sheetId="28" r:id="rId23"/>
  </sheets>
  <definedNames>
    <definedName name="_xlnm.Print_Area" localSheetId="22">'2004'!$A$1:$AJ$372</definedName>
    <definedName name="_xlnm.Print_Area" localSheetId="21">'2005'!$A$1:$AJ$371</definedName>
    <definedName name="_xlnm.Print_Area" localSheetId="20">'2006'!$A$1:$AJ$371</definedName>
    <definedName name="_xlnm.Print_Area" localSheetId="19">'2007'!$A$1:$AJ$371</definedName>
    <definedName name="_xlnm.Print_Area" localSheetId="18">'2008'!$A$1:$AJ$372</definedName>
    <definedName name="_xlnm.Print_Area" localSheetId="17">'2009'!$A$1:$AJ$371</definedName>
    <definedName name="_xlnm.Print_Area" localSheetId="16">'2010'!$A$1:$AV$371</definedName>
    <definedName name="_xlnm.Print_Area" localSheetId="15">'2011'!$A$1:$J$366</definedName>
    <definedName name="_xlnm.Print_Area" localSheetId="14">'2012'!$A$1:$J$367</definedName>
    <definedName name="_xlnm.Print_Area" localSheetId="13">'2013'!$A$1:$J$366</definedName>
    <definedName name="_xlnm.Print_Area" localSheetId="12">'2014'!$A$1:$J$366</definedName>
    <definedName name="_xlnm.Print_Area" localSheetId="11">'2015'!$A$1:$J$366</definedName>
    <definedName name="_xlnm.Print_Area" localSheetId="10">'2016'!$A$1:$J$366</definedName>
    <definedName name="_xlnm.Print_Area" localSheetId="9">'2017'!$A$1:$J$365</definedName>
    <definedName name="_xlnm.Print_Area" localSheetId="8">'2018'!$A$1:$J$365</definedName>
    <definedName name="_xlnm.Print_Area" localSheetId="7">'2019'!$A$1:$J$365</definedName>
    <definedName name="_xlnm.Print_Area" localSheetId="6">'2020'!$A$1:$J$366</definedName>
    <definedName name="_xlnm.Print_Area" localSheetId="4">'2021'!$A$1:$J$366</definedName>
    <definedName name="_xlnm.Print_Area" localSheetId="5">'2022'!$A$1:$J$366</definedName>
    <definedName name="_xlnm.Print_Area" localSheetId="3">'2023'!$A$1:$J$366</definedName>
    <definedName name="_xlnm.Print_Area" localSheetId="2">'2024'!$A$1:$AW$371</definedName>
    <definedName name="_xlnm.Print_Titles" localSheetId="22">'2004'!$1:$6</definedName>
    <definedName name="_xlnm.Print_Titles" localSheetId="21">'2005'!$1:$6</definedName>
    <definedName name="_xlnm.Print_Titles" localSheetId="20">'2006'!$1:$6</definedName>
    <definedName name="_xlnm.Print_Titles" localSheetId="19">'2007'!$1:$6</definedName>
    <definedName name="_xlnm.Print_Titles" localSheetId="18">'2008'!$1:$6</definedName>
    <definedName name="_xlnm.Print_Titles" localSheetId="17">'2009'!$1:$6</definedName>
    <definedName name="_xlnm.Print_Titles" localSheetId="16">'2010'!$1:$6</definedName>
    <definedName name="_xlnm.Print_Titles" localSheetId="15">'2011'!$1:$1</definedName>
    <definedName name="_xlnm.Print_Titles" localSheetId="14">'2012'!$1:$1</definedName>
    <definedName name="_xlnm.Print_Titles" localSheetId="13">'2013'!$1:$1</definedName>
    <definedName name="_xlnm.Print_Titles" localSheetId="12">'2014'!$1:$1</definedName>
    <definedName name="_xlnm.Print_Titles" localSheetId="11">'2015'!$1:$1</definedName>
    <definedName name="_xlnm.Print_Titles" localSheetId="10">'2016'!$1:$1</definedName>
    <definedName name="_xlnm.Print_Titles" localSheetId="9">'2017'!$1:$1</definedName>
    <definedName name="_xlnm.Print_Titles" localSheetId="8">'2018'!$1:$1</definedName>
    <definedName name="_xlnm.Print_Titles" localSheetId="7">'2019'!$1:$1</definedName>
    <definedName name="_xlnm.Print_Titles" localSheetId="6">'2020'!$1:$1</definedName>
    <definedName name="_xlnm.Print_Titles" localSheetId="4">'2021'!$1:$1</definedName>
    <definedName name="_xlnm.Print_Titles" localSheetId="5">'2022'!$1:$1</definedName>
    <definedName name="_xlnm.Print_Titles" localSheetId="3">'2023'!$1:$1</definedName>
    <definedName name="_xlnm.Print_Titles" localSheetId="2">'2024'!$1:$6</definedName>
    <definedName name="_xlnm.Print_Titles" localSheetId="0">'Unadjusted Monthly Peaks'!$A:$A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8" i="23" l="1"/>
  <c r="V17" i="23"/>
  <c r="V16" i="23"/>
  <c r="V15" i="23"/>
  <c r="V14" i="23"/>
  <c r="V13" i="23"/>
  <c r="V12" i="23"/>
  <c r="V11" i="23"/>
  <c r="V10" i="23"/>
  <c r="V9" i="23"/>
  <c r="V8" i="23"/>
  <c r="V7" i="23"/>
  <c r="U18" i="23"/>
  <c r="U17" i="23"/>
  <c r="U16" i="23"/>
  <c r="U15" i="23"/>
  <c r="U14" i="23"/>
  <c r="U13" i="23"/>
  <c r="U12" i="23"/>
  <c r="U11" i="23"/>
  <c r="U10" i="23"/>
  <c r="U9" i="23"/>
  <c r="U8" i="23"/>
  <c r="U7" i="23"/>
  <c r="T18" i="23"/>
  <c r="T17" i="23"/>
  <c r="T16" i="23"/>
  <c r="T15" i="23"/>
  <c r="T14" i="23"/>
  <c r="T13" i="23"/>
  <c r="T12" i="23"/>
  <c r="T11" i="23"/>
  <c r="T10" i="23"/>
  <c r="T9" i="23"/>
  <c r="T8" i="23"/>
  <c r="T7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R11" i="23"/>
  <c r="R8" i="23"/>
  <c r="R18" i="23"/>
  <c r="R16" i="23"/>
  <c r="R15" i="23"/>
  <c r="R14" i="23"/>
  <c r="R13" i="23"/>
  <c r="R12" i="23"/>
  <c r="R10" i="23"/>
  <c r="R9" i="23"/>
  <c r="R7" i="23"/>
  <c r="R17" i="23"/>
  <c r="Q18" i="23"/>
  <c r="Q17" i="23"/>
  <c r="Q16" i="23"/>
  <c r="Q15" i="23"/>
  <c r="Q14" i="23"/>
  <c r="Q13" i="23"/>
  <c r="Q12" i="23"/>
  <c r="Q11" i="23"/>
  <c r="Q10" i="23"/>
  <c r="Q9" i="23"/>
  <c r="Q8" i="23"/>
  <c r="Q7" i="23"/>
  <c r="P18" i="23"/>
  <c r="P17" i="23"/>
  <c r="P16" i="23"/>
  <c r="P15" i="23"/>
  <c r="P14" i="23"/>
  <c r="P13" i="23"/>
  <c r="P12" i="23"/>
  <c r="P11" i="23"/>
  <c r="P10" i="23"/>
  <c r="P9" i="23"/>
  <c r="P8" i="23"/>
  <c r="P7" i="23"/>
  <c r="O18" i="23"/>
  <c r="O17" i="23"/>
  <c r="O16" i="23"/>
  <c r="O15" i="23"/>
  <c r="O14" i="23"/>
  <c r="O13" i="23"/>
  <c r="O12" i="23"/>
  <c r="O11" i="23"/>
  <c r="O10" i="23"/>
  <c r="O9" i="23"/>
  <c r="O8" i="23"/>
  <c r="O7" i="23"/>
  <c r="N13" i="23"/>
  <c r="K13" i="23"/>
  <c r="M13" i="23"/>
  <c r="N17" i="23"/>
  <c r="N18" i="23"/>
  <c r="N16" i="23"/>
  <c r="N15" i="23"/>
  <c r="N14" i="23"/>
  <c r="N12" i="23"/>
  <c r="N11" i="23"/>
  <c r="N10" i="23"/>
  <c r="N9" i="23"/>
  <c r="N8" i="23"/>
  <c r="N7" i="23"/>
  <c r="M11" i="23"/>
  <c r="M18" i="23"/>
  <c r="M17" i="23"/>
  <c r="M16" i="23"/>
  <c r="M15" i="23"/>
  <c r="M14" i="23"/>
  <c r="M12" i="23"/>
  <c r="M10" i="23"/>
  <c r="M9" i="23"/>
  <c r="M8" i="23"/>
  <c r="M7" i="23"/>
  <c r="L13" i="23"/>
  <c r="L12" i="23"/>
  <c r="L10" i="23"/>
  <c r="L9" i="23"/>
  <c r="L8" i="23"/>
  <c r="L18" i="23"/>
  <c r="L17" i="23"/>
  <c r="L16" i="23"/>
  <c r="L15" i="23"/>
  <c r="L14" i="23"/>
  <c r="L11" i="23"/>
  <c r="L7" i="23"/>
  <c r="K7" i="23"/>
  <c r="K8" i="23"/>
  <c r="K9" i="23"/>
  <c r="K10" i="23"/>
  <c r="K11" i="23"/>
  <c r="K12" i="23"/>
  <c r="K14" i="23"/>
  <c r="K15" i="23"/>
  <c r="K16" i="23"/>
  <c r="K18" i="23"/>
  <c r="J16" i="23"/>
  <c r="J8" i="23"/>
  <c r="J18" i="23"/>
  <c r="J17" i="23"/>
  <c r="J15" i="23"/>
  <c r="J14" i="23"/>
  <c r="J13" i="23"/>
  <c r="J12" i="23"/>
  <c r="J11" i="23"/>
  <c r="J10" i="23"/>
  <c r="J9" i="23"/>
  <c r="J7" i="23"/>
  <c r="I15" i="23"/>
  <c r="I18" i="23"/>
  <c r="I17" i="23"/>
  <c r="I16" i="23"/>
  <c r="I14" i="23"/>
  <c r="I13" i="23"/>
  <c r="I12" i="23"/>
  <c r="I11" i="23"/>
  <c r="I10" i="23"/>
  <c r="I9" i="23"/>
  <c r="I8" i="23"/>
  <c r="I7" i="23"/>
  <c r="G14" i="23"/>
  <c r="H10" i="23"/>
  <c r="G18" i="23"/>
  <c r="G17" i="23"/>
  <c r="G16" i="23"/>
  <c r="G15" i="23"/>
  <c r="G13" i="23"/>
  <c r="G12" i="23"/>
  <c r="G11" i="23"/>
  <c r="G10" i="23"/>
  <c r="G9" i="23"/>
  <c r="G8" i="23"/>
  <c r="G7" i="23"/>
  <c r="O126" i="38"/>
  <c r="P126" i="38"/>
  <c r="T126" i="38" s="1"/>
  <c r="O125" i="38"/>
  <c r="P125" i="38" s="1"/>
  <c r="T125" i="38"/>
  <c r="O124" i="38"/>
  <c r="P124" i="38" s="1"/>
  <c r="T124" i="38" s="1"/>
  <c r="O123" i="38"/>
  <c r="P123" i="38"/>
  <c r="T123" i="38" s="1"/>
  <c r="O122" i="38"/>
  <c r="P122" i="38"/>
  <c r="T122" i="38" s="1"/>
  <c r="O121" i="38"/>
  <c r="P121" i="38" s="1"/>
  <c r="T121" i="38" s="1"/>
  <c r="O120" i="38"/>
  <c r="P120" i="38"/>
  <c r="T120" i="38" s="1"/>
  <c r="O119" i="38"/>
  <c r="P119" i="38"/>
  <c r="T119" i="38" s="1"/>
  <c r="O118" i="38"/>
  <c r="P118" i="38"/>
  <c r="T118" i="38"/>
  <c r="O117" i="38"/>
  <c r="P117" i="38" s="1"/>
  <c r="T117" i="38"/>
  <c r="O116" i="38"/>
  <c r="P116" i="38" s="1"/>
  <c r="T116" i="38" s="1"/>
  <c r="O115" i="38"/>
  <c r="P115" i="38"/>
  <c r="T115" i="38"/>
  <c r="O114" i="38"/>
  <c r="P114" i="38"/>
  <c r="T114" i="38" s="1"/>
  <c r="O113" i="38"/>
  <c r="P113" i="38" s="1"/>
  <c r="T113" i="38"/>
  <c r="O112" i="38"/>
  <c r="P112" i="38"/>
  <c r="T112" i="38" s="1"/>
  <c r="O111" i="38"/>
  <c r="P111" i="38" s="1"/>
  <c r="T111" i="38" s="1"/>
  <c r="O110" i="38"/>
  <c r="P110" i="38"/>
  <c r="T110" i="38"/>
  <c r="O109" i="38"/>
  <c r="P109" i="38" s="1"/>
  <c r="T109" i="38" s="1"/>
  <c r="O108" i="38"/>
  <c r="P108" i="38" s="1"/>
  <c r="T108" i="38" s="1"/>
  <c r="O107" i="38"/>
  <c r="P107" i="38" s="1"/>
  <c r="T107" i="38" s="1"/>
  <c r="O106" i="38"/>
  <c r="P106" i="38"/>
  <c r="T106" i="38"/>
  <c r="O105" i="38"/>
  <c r="P105" i="38" s="1"/>
  <c r="T105" i="38"/>
  <c r="O104" i="38"/>
  <c r="P104" i="38" s="1"/>
  <c r="T104" i="38" s="1"/>
  <c r="O103" i="38"/>
  <c r="P103" i="38" s="1"/>
  <c r="T103" i="38" s="1"/>
  <c r="O102" i="38"/>
  <c r="P102" i="38"/>
  <c r="T102" i="38" s="1"/>
  <c r="O101" i="38"/>
  <c r="P101" i="38" s="1"/>
  <c r="T101" i="38"/>
  <c r="O100" i="38"/>
  <c r="P100" i="38" s="1"/>
  <c r="T100" i="38" s="1"/>
  <c r="O99" i="38"/>
  <c r="P99" i="38" s="1"/>
  <c r="T99" i="38" s="1"/>
  <c r="O98" i="38"/>
  <c r="P98" i="38"/>
  <c r="T98" i="38"/>
  <c r="O97" i="38"/>
  <c r="P97" i="38" s="1"/>
  <c r="T97" i="38" s="1"/>
  <c r="O96" i="38"/>
  <c r="P96" i="38" s="1"/>
  <c r="T96" i="38" s="1"/>
  <c r="O95" i="38"/>
  <c r="P95" i="38"/>
  <c r="T95" i="38" s="1"/>
  <c r="O94" i="38"/>
  <c r="P94" i="38"/>
  <c r="T94" i="38"/>
  <c r="O93" i="38"/>
  <c r="P93" i="38" s="1"/>
  <c r="T93" i="38"/>
  <c r="O92" i="38"/>
  <c r="P92" i="38" s="1"/>
  <c r="T92" i="38" s="1"/>
  <c r="O91" i="38"/>
  <c r="P91" i="38"/>
  <c r="T91" i="38" s="1"/>
  <c r="O90" i="38"/>
  <c r="P90" i="38"/>
  <c r="T90" i="38" s="1"/>
  <c r="O89" i="38"/>
  <c r="P89" i="38" s="1"/>
  <c r="T89" i="38" s="1"/>
  <c r="O88" i="38"/>
  <c r="P88" i="38"/>
  <c r="T88" i="38" s="1"/>
  <c r="O87" i="38"/>
  <c r="P87" i="38"/>
  <c r="T87" i="38" s="1"/>
  <c r="O86" i="38"/>
  <c r="P86" i="38"/>
  <c r="T86" i="38"/>
  <c r="O85" i="38"/>
  <c r="P85" i="38" s="1"/>
  <c r="T85" i="38"/>
  <c r="O84" i="38"/>
  <c r="P84" i="38" s="1"/>
  <c r="T84" i="38" s="1"/>
  <c r="O83" i="38"/>
  <c r="P83" i="38"/>
  <c r="T83" i="38"/>
  <c r="O82" i="38"/>
  <c r="P82" i="38"/>
  <c r="T82" i="38" s="1"/>
  <c r="O81" i="38"/>
  <c r="P81" i="38" s="1"/>
  <c r="T81" i="38"/>
  <c r="O80" i="38"/>
  <c r="P80" i="38"/>
  <c r="T80" i="38" s="1"/>
  <c r="O79" i="38"/>
  <c r="P79" i="38" s="1"/>
  <c r="T79" i="38" s="1"/>
  <c r="O78" i="38"/>
  <c r="P78" i="38"/>
  <c r="T78" i="38"/>
  <c r="O77" i="38"/>
  <c r="P77" i="38" s="1"/>
  <c r="T77" i="38" s="1"/>
  <c r="O76" i="38"/>
  <c r="P76" i="38" s="1"/>
  <c r="T76" i="38" s="1"/>
  <c r="O75" i="38"/>
  <c r="P75" i="38" s="1"/>
  <c r="T75" i="38" s="1"/>
  <c r="O74" i="38"/>
  <c r="P74" i="38"/>
  <c r="T74" i="38"/>
  <c r="O73" i="38"/>
  <c r="P73" i="38" s="1"/>
  <c r="T73" i="38"/>
  <c r="O72" i="38"/>
  <c r="P72" i="38" s="1"/>
  <c r="T72" i="38" s="1"/>
  <c r="O71" i="38"/>
  <c r="P71" i="38" s="1"/>
  <c r="T71" i="38" s="1"/>
  <c r="O70" i="38"/>
  <c r="P70" i="38"/>
  <c r="T70" i="38" s="1"/>
  <c r="O69" i="38"/>
  <c r="P69" i="38" s="1"/>
  <c r="T69" i="38"/>
  <c r="O68" i="38"/>
  <c r="P68" i="38" s="1"/>
  <c r="T68" i="38" s="1"/>
  <c r="O67" i="38"/>
  <c r="P67" i="38" s="1"/>
  <c r="T67" i="38" s="1"/>
  <c r="O66" i="38"/>
  <c r="P66" i="38"/>
  <c r="T66" i="38"/>
  <c r="O65" i="38"/>
  <c r="P65" i="38" s="1"/>
  <c r="T65" i="38" s="1"/>
  <c r="O64" i="38"/>
  <c r="P64" i="38" s="1"/>
  <c r="T64" i="38" s="1"/>
  <c r="O63" i="38"/>
  <c r="P63" i="38"/>
  <c r="T63" i="38" s="1"/>
  <c r="O62" i="38"/>
  <c r="P62" i="38"/>
  <c r="T62" i="38"/>
  <c r="O61" i="38"/>
  <c r="P61" i="38" s="1"/>
  <c r="T61" i="38"/>
  <c r="O60" i="38"/>
  <c r="P60" i="38" s="1"/>
  <c r="T60" i="38" s="1"/>
  <c r="O59" i="38"/>
  <c r="P59" i="38"/>
  <c r="T59" i="38" s="1"/>
  <c r="O58" i="38"/>
  <c r="P58" i="38"/>
  <c r="T58" i="38" s="1"/>
  <c r="O57" i="38"/>
  <c r="P57" i="38" s="1"/>
  <c r="T57" i="38" s="1"/>
  <c r="O56" i="38"/>
  <c r="P56" i="38"/>
  <c r="T56" i="38" s="1"/>
  <c r="O55" i="38"/>
  <c r="P55" i="38"/>
  <c r="T55" i="38" s="1"/>
  <c r="O54" i="38"/>
  <c r="P54" i="38"/>
  <c r="T54" i="38"/>
  <c r="O53" i="38"/>
  <c r="P53" i="38" s="1"/>
  <c r="T53" i="38"/>
  <c r="O52" i="38"/>
  <c r="P52" i="38" s="1"/>
  <c r="T52" i="38" s="1"/>
  <c r="O51" i="38"/>
  <c r="P51" i="38"/>
  <c r="T51" i="38"/>
  <c r="O50" i="38"/>
  <c r="P50" i="38"/>
  <c r="T50" i="38" s="1"/>
  <c r="O49" i="38"/>
  <c r="P49" i="38" s="1"/>
  <c r="T49" i="38"/>
  <c r="O48" i="38"/>
  <c r="P48" i="38"/>
  <c r="T48" i="38" s="1"/>
  <c r="O47" i="38"/>
  <c r="P47" i="38" s="1"/>
  <c r="T47" i="38" s="1"/>
  <c r="O46" i="38"/>
  <c r="P46" i="38"/>
  <c r="T46" i="38"/>
  <c r="O45" i="38"/>
  <c r="P45" i="38" s="1"/>
  <c r="T45" i="38" s="1"/>
  <c r="O44" i="38"/>
  <c r="P44" i="38" s="1"/>
  <c r="T44" i="38" s="1"/>
  <c r="O43" i="38"/>
  <c r="P43" i="38" s="1"/>
  <c r="T43" i="38"/>
  <c r="O42" i="38"/>
  <c r="P42" i="38"/>
  <c r="T42" i="38"/>
  <c r="O41" i="38"/>
  <c r="P41" i="38" s="1"/>
  <c r="T41" i="38"/>
  <c r="O40" i="38"/>
  <c r="P40" i="38" s="1"/>
  <c r="T40" i="38" s="1"/>
  <c r="O39" i="38"/>
  <c r="P39" i="38" s="1"/>
  <c r="T39" i="38" s="1"/>
  <c r="O38" i="38"/>
  <c r="P38" i="38"/>
  <c r="T38" i="38" s="1"/>
  <c r="O37" i="38"/>
  <c r="P37" i="38" s="1"/>
  <c r="T37" i="38"/>
  <c r="O36" i="38"/>
  <c r="P36" i="38" s="1"/>
  <c r="T36" i="38" s="1"/>
  <c r="O35" i="38"/>
  <c r="P35" i="38" s="1"/>
  <c r="T35" i="38" s="1"/>
  <c r="O34" i="38"/>
  <c r="P34" i="38"/>
  <c r="T34" i="38"/>
  <c r="O33" i="38"/>
  <c r="P33" i="38" s="1"/>
  <c r="T33" i="38" s="1"/>
  <c r="O32" i="38"/>
  <c r="P32" i="38" s="1"/>
  <c r="T32" i="38" s="1"/>
  <c r="O31" i="38"/>
  <c r="P31" i="38"/>
  <c r="T31" i="38" s="1"/>
  <c r="O30" i="38"/>
  <c r="P30" i="38"/>
  <c r="T30" i="38"/>
  <c r="O29" i="38"/>
  <c r="P29" i="38" s="1"/>
  <c r="T29" i="38"/>
  <c r="O28" i="38"/>
  <c r="P28" i="38" s="1"/>
  <c r="T28" i="38" s="1"/>
  <c r="O27" i="38"/>
  <c r="P27" i="38"/>
  <c r="T27" i="38" s="1"/>
  <c r="O26" i="38"/>
  <c r="P26" i="38"/>
  <c r="T26" i="38" s="1"/>
  <c r="O25" i="38"/>
  <c r="P25" i="38" s="1"/>
  <c r="T25" i="38" s="1"/>
  <c r="O24" i="38"/>
  <c r="P24" i="38"/>
  <c r="T24" i="38" s="1"/>
  <c r="O23" i="38"/>
  <c r="P23" i="38"/>
  <c r="T23" i="38" s="1"/>
  <c r="O22" i="38"/>
  <c r="P22" i="38"/>
  <c r="T22" i="38"/>
  <c r="O21" i="38"/>
  <c r="P21" i="38" s="1"/>
  <c r="T21" i="38"/>
  <c r="O20" i="38"/>
  <c r="P20" i="38" s="1"/>
  <c r="T20" i="38" s="1"/>
  <c r="O19" i="38"/>
  <c r="P19" i="38"/>
  <c r="T19" i="38"/>
  <c r="O18" i="38"/>
  <c r="P18" i="38"/>
  <c r="T18" i="38" s="1"/>
  <c r="O17" i="38"/>
  <c r="P17" i="38" s="1"/>
  <c r="T17" i="38"/>
  <c r="O16" i="38"/>
  <c r="P16" i="38"/>
  <c r="T16" i="38" s="1"/>
  <c r="O15" i="38"/>
  <c r="P15" i="38" s="1"/>
  <c r="T15" i="38" s="1"/>
  <c r="O14" i="38"/>
  <c r="P14" i="38"/>
  <c r="T14" i="38"/>
  <c r="O13" i="38"/>
  <c r="P13" i="38" s="1"/>
  <c r="T13" i="38" s="1"/>
  <c r="O12" i="38"/>
  <c r="P12" i="38" s="1"/>
  <c r="T12" i="38" s="1"/>
  <c r="O11" i="38"/>
  <c r="P11" i="38" s="1"/>
  <c r="T11" i="38"/>
  <c r="O10" i="38"/>
  <c r="P10" i="38"/>
  <c r="T10" i="38"/>
  <c r="O9" i="38"/>
  <c r="P9" i="38" s="1"/>
  <c r="T9" i="38"/>
  <c r="O8" i="38"/>
  <c r="P8" i="38" s="1"/>
  <c r="T8" i="38" s="1"/>
  <c r="O7" i="38"/>
  <c r="P7" i="38" s="1"/>
  <c r="T7" i="38" s="1"/>
  <c r="H18" i="23"/>
  <c r="H17" i="23"/>
  <c r="H16" i="23"/>
  <c r="H15" i="23"/>
  <c r="H14" i="23"/>
  <c r="H13" i="23"/>
  <c r="H12" i="23"/>
  <c r="H11" i="23"/>
  <c r="H9" i="23"/>
  <c r="H8" i="23"/>
  <c r="H7" i="23"/>
  <c r="F18" i="23"/>
  <c r="F17" i="23"/>
  <c r="F16" i="23"/>
  <c r="F15" i="23"/>
  <c r="F14" i="23"/>
  <c r="F13" i="23"/>
  <c r="F12" i="23"/>
  <c r="F11" i="23"/>
  <c r="F10" i="23"/>
  <c r="F9" i="23"/>
  <c r="F8" i="23"/>
  <c r="F19" i="23"/>
  <c r="F7" i="23"/>
  <c r="O242" i="35"/>
  <c r="P242" i="35"/>
  <c r="T242" i="35" s="1"/>
  <c r="O243" i="35"/>
  <c r="O244" i="35"/>
  <c r="O245" i="35"/>
  <c r="P245" i="35"/>
  <c r="T245" i="35" s="1"/>
  <c r="O246" i="35"/>
  <c r="P246" i="35"/>
  <c r="T246" i="35"/>
  <c r="O247" i="35"/>
  <c r="O248" i="35"/>
  <c r="P248" i="35"/>
  <c r="T248" i="35" s="1"/>
  <c r="O249" i="35"/>
  <c r="O225" i="35"/>
  <c r="P225" i="35"/>
  <c r="T225" i="35"/>
  <c r="O128" i="35"/>
  <c r="P128" i="35" s="1"/>
  <c r="T128" i="35"/>
  <c r="O98" i="35"/>
  <c r="P98" i="35" s="1"/>
  <c r="T98" i="35" s="1"/>
  <c r="O97" i="35"/>
  <c r="P97" i="35"/>
  <c r="T97" i="35" s="1"/>
  <c r="O96" i="35"/>
  <c r="P96" i="35"/>
  <c r="T96" i="35" s="1"/>
  <c r="O95" i="35"/>
  <c r="P95" i="35" s="1"/>
  <c r="T95" i="35"/>
  <c r="O94" i="35"/>
  <c r="P94" i="35"/>
  <c r="T94" i="35" s="1"/>
  <c r="O93" i="35"/>
  <c r="P93" i="35"/>
  <c r="T93" i="35" s="1"/>
  <c r="O92" i="35"/>
  <c r="P92" i="35"/>
  <c r="T92" i="35"/>
  <c r="O91" i="35"/>
  <c r="P91" i="35" s="1"/>
  <c r="T91" i="35" s="1"/>
  <c r="O90" i="35"/>
  <c r="P90" i="35" s="1"/>
  <c r="T90" i="35" s="1"/>
  <c r="O89" i="35"/>
  <c r="P89" i="35"/>
  <c r="T89" i="35"/>
  <c r="O88" i="35"/>
  <c r="P88" i="35"/>
  <c r="T88" i="35"/>
  <c r="O120" i="35"/>
  <c r="P120" i="35" s="1"/>
  <c r="T120" i="35"/>
  <c r="O79" i="35"/>
  <c r="O371" i="34"/>
  <c r="P371" i="34" s="1"/>
  <c r="T371" i="34"/>
  <c r="O370" i="34"/>
  <c r="P370" i="34" s="1"/>
  <c r="T370" i="34" s="1"/>
  <c r="O369" i="34"/>
  <c r="P369" i="34"/>
  <c r="T369" i="34" s="1"/>
  <c r="O368" i="34"/>
  <c r="P368" i="34"/>
  <c r="T368" i="34"/>
  <c r="O367" i="34"/>
  <c r="P367" i="34" s="1"/>
  <c r="T367" i="34" s="1"/>
  <c r="O366" i="34"/>
  <c r="P366" i="34"/>
  <c r="T366" i="34" s="1"/>
  <c r="O365" i="34"/>
  <c r="P365" i="34"/>
  <c r="T365" i="34" s="1"/>
  <c r="O364" i="34"/>
  <c r="P364" i="34"/>
  <c r="T364" i="34"/>
  <c r="O363" i="34"/>
  <c r="P363" i="34" s="1"/>
  <c r="T363" i="34"/>
  <c r="O362" i="34"/>
  <c r="P362" i="34" s="1"/>
  <c r="T362" i="34" s="1"/>
  <c r="O361" i="34"/>
  <c r="P361" i="34"/>
  <c r="T361" i="34" s="1"/>
  <c r="O360" i="34"/>
  <c r="P360" i="34"/>
  <c r="T360" i="34" s="1"/>
  <c r="O359" i="34"/>
  <c r="P359" i="34" s="1"/>
  <c r="T359" i="34" s="1"/>
  <c r="O358" i="34"/>
  <c r="P358" i="34"/>
  <c r="T358" i="34" s="1"/>
  <c r="O76" i="35"/>
  <c r="P76" i="35"/>
  <c r="T76" i="35" s="1"/>
  <c r="O75" i="35"/>
  <c r="P75" i="35"/>
  <c r="T75" i="35"/>
  <c r="O74" i="35"/>
  <c r="P74" i="35" s="1"/>
  <c r="T74" i="35" s="1"/>
  <c r="O73" i="35"/>
  <c r="P73" i="35" s="1"/>
  <c r="T73" i="35" s="1"/>
  <c r="O72" i="35"/>
  <c r="P72" i="35"/>
  <c r="T72" i="35"/>
  <c r="O71" i="35"/>
  <c r="P71" i="35"/>
  <c r="T71" i="35" s="1"/>
  <c r="O70" i="35"/>
  <c r="P70" i="35" s="1"/>
  <c r="T70" i="35"/>
  <c r="O69" i="35"/>
  <c r="P69" i="35"/>
  <c r="T69" i="35" s="1"/>
  <c r="O68" i="35"/>
  <c r="P68" i="35" s="1"/>
  <c r="T68" i="35" s="1"/>
  <c r="O67" i="35"/>
  <c r="P67" i="35"/>
  <c r="T67" i="35" s="1"/>
  <c r="O66" i="35"/>
  <c r="P66" i="35" s="1"/>
  <c r="T66" i="35" s="1"/>
  <c r="O65" i="35"/>
  <c r="P65" i="35" s="1"/>
  <c r="T65" i="35" s="1"/>
  <c r="O64" i="35"/>
  <c r="P64" i="35" s="1"/>
  <c r="T64" i="35"/>
  <c r="O63" i="35"/>
  <c r="P63" i="35"/>
  <c r="T63" i="35"/>
  <c r="O62" i="35"/>
  <c r="P62" i="35" s="1"/>
  <c r="T62" i="35"/>
  <c r="O61" i="35"/>
  <c r="P61" i="35" s="1"/>
  <c r="T61" i="35" s="1"/>
  <c r="O60" i="35"/>
  <c r="P60" i="35"/>
  <c r="T60" i="35" s="1"/>
  <c r="O59" i="35"/>
  <c r="P59" i="35"/>
  <c r="T59" i="35" s="1"/>
  <c r="O58" i="35"/>
  <c r="P58" i="35" s="1"/>
  <c r="T58" i="35"/>
  <c r="O57" i="35"/>
  <c r="P57" i="35"/>
  <c r="T57" i="35" s="1"/>
  <c r="O56" i="35"/>
  <c r="P56" i="35" s="1"/>
  <c r="T56" i="35"/>
  <c r="O55" i="35"/>
  <c r="P55" i="35"/>
  <c r="T55" i="35"/>
  <c r="O54" i="35"/>
  <c r="P54" i="35" s="1"/>
  <c r="T54" i="35"/>
  <c r="O53" i="35"/>
  <c r="P53" i="35" s="1"/>
  <c r="T53" i="35" s="1"/>
  <c r="O52" i="35"/>
  <c r="P52" i="35" s="1"/>
  <c r="T52" i="35" s="1"/>
  <c r="O51" i="35"/>
  <c r="P51" i="35"/>
  <c r="T51" i="35"/>
  <c r="O50" i="35"/>
  <c r="P50" i="35" s="1"/>
  <c r="T50" i="35" s="1"/>
  <c r="O49" i="35"/>
  <c r="P49" i="35" s="1"/>
  <c r="T49" i="35" s="1"/>
  <c r="O48" i="35"/>
  <c r="P48" i="35"/>
  <c r="T48" i="35" s="1"/>
  <c r="O47" i="35"/>
  <c r="P47" i="35"/>
  <c r="T47" i="35" s="1"/>
  <c r="O46" i="35"/>
  <c r="P46" i="35" s="1"/>
  <c r="T46" i="35" s="1"/>
  <c r="O45" i="35"/>
  <c r="P45" i="35"/>
  <c r="T45" i="35" s="1"/>
  <c r="O44" i="35"/>
  <c r="P44" i="35"/>
  <c r="T44" i="35"/>
  <c r="O43" i="35"/>
  <c r="P43" i="35"/>
  <c r="T43" i="35" s="1"/>
  <c r="O42" i="35"/>
  <c r="P42" i="35" s="1"/>
  <c r="T42" i="35"/>
  <c r="O41" i="35"/>
  <c r="P41" i="35"/>
  <c r="T41" i="35" s="1"/>
  <c r="O40" i="35"/>
  <c r="P40" i="35" s="1"/>
  <c r="T40" i="35"/>
  <c r="O39" i="35"/>
  <c r="P39" i="35"/>
  <c r="T39" i="35"/>
  <c r="O38" i="35"/>
  <c r="P38" i="35" s="1"/>
  <c r="T38" i="35"/>
  <c r="O37" i="35"/>
  <c r="P37" i="35" s="1"/>
  <c r="T37" i="35" s="1"/>
  <c r="O36" i="35"/>
  <c r="P36" i="35" s="1"/>
  <c r="T36" i="35" s="1"/>
  <c r="O35" i="35"/>
  <c r="P35" i="35"/>
  <c r="T35" i="35"/>
  <c r="O34" i="35"/>
  <c r="P34" i="35" s="1"/>
  <c r="T34" i="35" s="1"/>
  <c r="O33" i="35"/>
  <c r="P33" i="35" s="1"/>
  <c r="T33" i="35" s="1"/>
  <c r="O32" i="35"/>
  <c r="P32" i="35"/>
  <c r="T32" i="35" s="1"/>
  <c r="O31" i="35"/>
  <c r="P31" i="35"/>
  <c r="T31" i="35" s="1"/>
  <c r="O30" i="35"/>
  <c r="P30" i="35" s="1"/>
  <c r="T30" i="35" s="1"/>
  <c r="O29" i="35"/>
  <c r="P29" i="35"/>
  <c r="T29" i="35" s="1"/>
  <c r="O28" i="35"/>
  <c r="P28" i="35"/>
  <c r="T28" i="35"/>
  <c r="O27" i="35"/>
  <c r="P27" i="35"/>
  <c r="T27" i="35" s="1"/>
  <c r="O26" i="35"/>
  <c r="P26" i="35" s="1"/>
  <c r="T26" i="35"/>
  <c r="O25" i="35"/>
  <c r="P25" i="35"/>
  <c r="T25" i="35" s="1"/>
  <c r="O24" i="35"/>
  <c r="P24" i="35" s="1"/>
  <c r="T24" i="35"/>
  <c r="O23" i="35"/>
  <c r="P23" i="35"/>
  <c r="T23" i="35"/>
  <c r="O22" i="35"/>
  <c r="P22" i="35" s="1"/>
  <c r="T22" i="35"/>
  <c r="O21" i="35"/>
  <c r="P21" i="35" s="1"/>
  <c r="T21" i="35" s="1"/>
  <c r="O20" i="35"/>
  <c r="P20" i="35" s="1"/>
  <c r="T20" i="35" s="1"/>
  <c r="O19" i="35"/>
  <c r="P19" i="35"/>
  <c r="T19" i="35"/>
  <c r="O18" i="35"/>
  <c r="P18" i="35" s="1"/>
  <c r="T18" i="35"/>
  <c r="O7" i="35"/>
  <c r="P7" i="35" s="1"/>
  <c r="T7" i="35" s="1"/>
  <c r="O8" i="35"/>
  <c r="P8" i="35"/>
  <c r="T8" i="35" s="1"/>
  <c r="O9" i="35"/>
  <c r="P9" i="35"/>
  <c r="T9" i="35"/>
  <c r="O10" i="35"/>
  <c r="P10" i="35" s="1"/>
  <c r="T10" i="35" s="1"/>
  <c r="O11" i="35"/>
  <c r="P11" i="35"/>
  <c r="T11" i="35" s="1"/>
  <c r="O12" i="35"/>
  <c r="P12" i="35"/>
  <c r="T12" i="35"/>
  <c r="O13" i="35"/>
  <c r="P13" i="35"/>
  <c r="T13" i="35" s="1"/>
  <c r="O14" i="35"/>
  <c r="P14" i="35" s="1"/>
  <c r="T14" i="35"/>
  <c r="O15" i="35"/>
  <c r="P15" i="35"/>
  <c r="T15" i="35" s="1"/>
  <c r="O16" i="35"/>
  <c r="P16" i="35"/>
  <c r="T16" i="35" s="1"/>
  <c r="O17" i="35"/>
  <c r="P17" i="35"/>
  <c r="T17" i="35"/>
  <c r="O77" i="35"/>
  <c r="P77" i="35" s="1"/>
  <c r="T77" i="35"/>
  <c r="O78" i="35"/>
  <c r="P78" i="35"/>
  <c r="T78" i="35" s="1"/>
  <c r="P79" i="35"/>
  <c r="T79" i="35" s="1"/>
  <c r="O80" i="35"/>
  <c r="P80" i="35" s="1"/>
  <c r="T80" i="35"/>
  <c r="O81" i="35"/>
  <c r="P81" i="35"/>
  <c r="T81" i="35" s="1"/>
  <c r="O82" i="35"/>
  <c r="P82" i="35" s="1"/>
  <c r="T82" i="35"/>
  <c r="O83" i="35"/>
  <c r="P83" i="35"/>
  <c r="T83" i="35"/>
  <c r="O84" i="35"/>
  <c r="P84" i="35" s="1"/>
  <c r="T84" i="35"/>
  <c r="O85" i="35"/>
  <c r="P85" i="35"/>
  <c r="T85" i="35" s="1"/>
  <c r="O86" i="35"/>
  <c r="P86" i="35" s="1"/>
  <c r="T86" i="35" s="1"/>
  <c r="O87" i="35"/>
  <c r="P87" i="35"/>
  <c r="T87" i="35"/>
  <c r="O99" i="35"/>
  <c r="P99" i="35" s="1"/>
  <c r="T99" i="35"/>
  <c r="O100" i="35"/>
  <c r="P100" i="35" s="1"/>
  <c r="T100" i="35" s="1"/>
  <c r="O101" i="35"/>
  <c r="P101" i="35"/>
  <c r="T101" i="35" s="1"/>
  <c r="O102" i="35"/>
  <c r="P102" i="35"/>
  <c r="T102" i="35" s="1"/>
  <c r="O103" i="35"/>
  <c r="P103" i="35" s="1"/>
  <c r="T103" i="35" s="1"/>
  <c r="O104" i="35"/>
  <c r="P104" i="35"/>
  <c r="T104" i="35" s="1"/>
  <c r="O105" i="35"/>
  <c r="P105" i="35"/>
  <c r="T105" i="35"/>
  <c r="O106" i="35"/>
  <c r="P106" i="35"/>
  <c r="T106" i="35" s="1"/>
  <c r="O107" i="35"/>
  <c r="P107" i="35" s="1"/>
  <c r="T107" i="35"/>
  <c r="O108" i="35"/>
  <c r="P108" i="35"/>
  <c r="T108" i="35" s="1"/>
  <c r="O109" i="35"/>
  <c r="P109" i="35"/>
  <c r="T109" i="35"/>
  <c r="O110" i="35"/>
  <c r="P110" i="35"/>
  <c r="T110" i="35"/>
  <c r="O111" i="35"/>
  <c r="P111" i="35" s="1"/>
  <c r="T111" i="35"/>
  <c r="O112" i="35"/>
  <c r="P112" i="35"/>
  <c r="T112" i="35" s="1"/>
  <c r="O113" i="35"/>
  <c r="P113" i="35" s="1"/>
  <c r="T113" i="35" s="1"/>
  <c r="O114" i="35"/>
  <c r="P114" i="35"/>
  <c r="T114" i="35"/>
  <c r="O115" i="35"/>
  <c r="P115" i="35" s="1"/>
  <c r="T115" i="35" s="1"/>
  <c r="O116" i="35"/>
  <c r="P116" i="35" s="1"/>
  <c r="T116" i="35" s="1"/>
  <c r="O117" i="35"/>
  <c r="P117" i="35"/>
  <c r="T117" i="35" s="1"/>
  <c r="O118" i="35"/>
  <c r="P118" i="35"/>
  <c r="T118" i="35"/>
  <c r="O119" i="35"/>
  <c r="P119" i="35" s="1"/>
  <c r="T119" i="35" s="1"/>
  <c r="O121" i="35"/>
  <c r="P121" i="35"/>
  <c r="T121" i="35" s="1"/>
  <c r="O122" i="35"/>
  <c r="P122" i="35"/>
  <c r="T122" i="35" s="1"/>
  <c r="O123" i="35"/>
  <c r="P123" i="35"/>
  <c r="T123" i="35" s="1"/>
  <c r="O124" i="35"/>
  <c r="P124" i="35" s="1"/>
  <c r="T124" i="35"/>
  <c r="O125" i="35"/>
  <c r="P125" i="35"/>
  <c r="T125" i="35" s="1"/>
  <c r="O126" i="35"/>
  <c r="P126" i="35" s="1"/>
  <c r="T126" i="35" s="1"/>
  <c r="O127" i="35"/>
  <c r="P127" i="35"/>
  <c r="T127" i="35"/>
  <c r="O129" i="35"/>
  <c r="P129" i="35" s="1"/>
  <c r="T129" i="35"/>
  <c r="O130" i="35"/>
  <c r="P130" i="35" s="1"/>
  <c r="T130" i="35" s="1"/>
  <c r="O131" i="35"/>
  <c r="P131" i="35" s="1"/>
  <c r="T131" i="35" s="1"/>
  <c r="O132" i="35"/>
  <c r="P132" i="35"/>
  <c r="T132" i="35"/>
  <c r="O133" i="35"/>
  <c r="P133" i="35" s="1"/>
  <c r="T133" i="35"/>
  <c r="O134" i="35"/>
  <c r="P134" i="35" s="1"/>
  <c r="T134" i="35" s="1"/>
  <c r="O135" i="35"/>
  <c r="P135" i="35"/>
  <c r="T135" i="35" s="1"/>
  <c r="O136" i="35"/>
  <c r="P136" i="35"/>
  <c r="T136" i="35" s="1"/>
  <c r="O137" i="35"/>
  <c r="P137" i="35" s="1"/>
  <c r="T137" i="35" s="1"/>
  <c r="O138" i="35"/>
  <c r="P138" i="35"/>
  <c r="T138" i="35" s="1"/>
  <c r="O139" i="35"/>
  <c r="P139" i="35"/>
  <c r="T139" i="35"/>
  <c r="O140" i="35"/>
  <c r="P140" i="35"/>
  <c r="T140" i="35" s="1"/>
  <c r="O141" i="35"/>
  <c r="P141" i="35" s="1"/>
  <c r="T141" i="35"/>
  <c r="O142" i="35"/>
  <c r="P142" i="35"/>
  <c r="T142" i="35" s="1"/>
  <c r="O143" i="35"/>
  <c r="P143" i="35"/>
  <c r="T143" i="35"/>
  <c r="O144" i="35"/>
  <c r="P144" i="35"/>
  <c r="T144" i="35"/>
  <c r="O145" i="35"/>
  <c r="P145" i="35" s="1"/>
  <c r="T145" i="35"/>
  <c r="O146" i="35"/>
  <c r="P146" i="35"/>
  <c r="T146" i="35" s="1"/>
  <c r="O147" i="35"/>
  <c r="P147" i="35" s="1"/>
  <c r="T147" i="35" s="1"/>
  <c r="O148" i="35"/>
  <c r="P148" i="35"/>
  <c r="T148" i="35"/>
  <c r="O149" i="35"/>
  <c r="P149" i="35" s="1"/>
  <c r="T149" i="35" s="1"/>
  <c r="O150" i="35"/>
  <c r="P150" i="35" s="1"/>
  <c r="T150" i="35" s="1"/>
  <c r="O151" i="35"/>
  <c r="P151" i="35"/>
  <c r="T151" i="35" s="1"/>
  <c r="O152" i="35"/>
  <c r="P152" i="35"/>
  <c r="T152" i="35"/>
  <c r="O153" i="35"/>
  <c r="P153" i="35" s="1"/>
  <c r="T153" i="35" s="1"/>
  <c r="O154" i="35"/>
  <c r="P154" i="35"/>
  <c r="T154" i="35" s="1"/>
  <c r="O155" i="35"/>
  <c r="P155" i="35"/>
  <c r="T155" i="35" s="1"/>
  <c r="O156" i="35"/>
  <c r="P156" i="35"/>
  <c r="T156" i="35" s="1"/>
  <c r="O157" i="35"/>
  <c r="P157" i="35" s="1"/>
  <c r="T157" i="35"/>
  <c r="O158" i="35"/>
  <c r="P158" i="35"/>
  <c r="T158" i="35" s="1"/>
  <c r="O159" i="35"/>
  <c r="P159" i="35" s="1"/>
  <c r="T159" i="35" s="1"/>
  <c r="O160" i="35"/>
  <c r="P160" i="35"/>
  <c r="T160" i="35"/>
  <c r="O161" i="35"/>
  <c r="P161" i="35" s="1"/>
  <c r="T161" i="35"/>
  <c r="O162" i="35"/>
  <c r="P162" i="35" s="1"/>
  <c r="T162" i="35" s="1"/>
  <c r="O163" i="35"/>
  <c r="P163" i="35" s="1"/>
  <c r="T163" i="35" s="1"/>
  <c r="O164" i="35"/>
  <c r="P164" i="35"/>
  <c r="T164" i="35" s="1"/>
  <c r="O165" i="35"/>
  <c r="P165" i="35" s="1"/>
  <c r="T165" i="35"/>
  <c r="O166" i="35"/>
  <c r="P166" i="35" s="1"/>
  <c r="T166" i="35" s="1"/>
  <c r="O167" i="35"/>
  <c r="P167" i="35"/>
  <c r="T167" i="35"/>
  <c r="O168" i="35"/>
  <c r="P168" i="35"/>
  <c r="T168" i="35"/>
  <c r="O169" i="35"/>
  <c r="P169" i="35" s="1"/>
  <c r="T169" i="35" s="1"/>
  <c r="O170" i="35"/>
  <c r="P170" i="35"/>
  <c r="T170" i="35" s="1"/>
  <c r="O171" i="35"/>
  <c r="P171" i="35"/>
  <c r="T171" i="35" s="1"/>
  <c r="O172" i="35"/>
  <c r="P172" i="35"/>
  <c r="T172" i="35" s="1"/>
  <c r="O173" i="35"/>
  <c r="P173" i="35" s="1"/>
  <c r="T173" i="35"/>
  <c r="O174" i="35"/>
  <c r="P174" i="35"/>
  <c r="T174" i="35" s="1"/>
  <c r="O175" i="35"/>
  <c r="P175" i="35" s="1"/>
  <c r="T175" i="35" s="1"/>
  <c r="O176" i="35"/>
  <c r="P176" i="35"/>
  <c r="T176" i="35"/>
  <c r="O177" i="35"/>
  <c r="P177" i="35" s="1"/>
  <c r="T177" i="35"/>
  <c r="O178" i="35"/>
  <c r="P178" i="35"/>
  <c r="T178" i="35" s="1"/>
  <c r="O179" i="35"/>
  <c r="P179" i="35" s="1"/>
  <c r="T179" i="35" s="1"/>
  <c r="O180" i="35"/>
  <c r="P180" i="35"/>
  <c r="T180" i="35"/>
  <c r="O181" i="35"/>
  <c r="P181" i="35" s="1"/>
  <c r="T181" i="35"/>
  <c r="O182" i="35"/>
  <c r="P182" i="35" s="1"/>
  <c r="T182" i="35" s="1"/>
  <c r="O183" i="35"/>
  <c r="P183" i="35"/>
  <c r="T183" i="35"/>
  <c r="O184" i="35"/>
  <c r="P184" i="35"/>
  <c r="T184" i="35"/>
  <c r="O185" i="35"/>
  <c r="P185" i="35" s="1"/>
  <c r="T185" i="35" s="1"/>
  <c r="O186" i="35"/>
  <c r="P186" i="35"/>
  <c r="T186" i="35" s="1"/>
  <c r="O187" i="35"/>
  <c r="P187" i="35"/>
  <c r="T187" i="35"/>
  <c r="O188" i="35"/>
  <c r="P188" i="35"/>
  <c r="T188" i="35" s="1"/>
  <c r="O189" i="35"/>
  <c r="P189" i="35" s="1"/>
  <c r="T189" i="35"/>
  <c r="O190" i="35"/>
  <c r="P190" i="35" s="1"/>
  <c r="T190" i="35" s="1"/>
  <c r="O191" i="35"/>
  <c r="P191" i="35"/>
  <c r="T191" i="35"/>
  <c r="O192" i="35"/>
  <c r="P192" i="35"/>
  <c r="T192" i="35"/>
  <c r="O193" i="35"/>
  <c r="P193" i="35" s="1"/>
  <c r="T193" i="35" s="1"/>
  <c r="O194" i="35"/>
  <c r="P194" i="35"/>
  <c r="T194" i="35" s="1"/>
  <c r="O195" i="35"/>
  <c r="P195" i="35" s="1"/>
  <c r="T195" i="35" s="1"/>
  <c r="O196" i="35"/>
  <c r="P196" i="35"/>
  <c r="T196" i="35" s="1"/>
  <c r="O197" i="35"/>
  <c r="P197" i="35" s="1"/>
  <c r="T197" i="35" s="1"/>
  <c r="O198" i="35"/>
  <c r="P198" i="35" s="1"/>
  <c r="T198" i="35" s="1"/>
  <c r="O199" i="35"/>
  <c r="P199" i="35"/>
  <c r="T199" i="35" s="1"/>
  <c r="O200" i="35"/>
  <c r="P200" i="35"/>
  <c r="T200" i="35"/>
  <c r="O201" i="35"/>
  <c r="P201" i="35" s="1"/>
  <c r="T201" i="35" s="1"/>
  <c r="O202" i="35"/>
  <c r="P202" i="35"/>
  <c r="T202" i="35" s="1"/>
  <c r="O203" i="35"/>
  <c r="P203" i="35" s="1"/>
  <c r="T203" i="35" s="1"/>
  <c r="O204" i="35"/>
  <c r="P204" i="35"/>
  <c r="T204" i="35" s="1"/>
  <c r="O205" i="35"/>
  <c r="P205" i="35" s="1"/>
  <c r="T205" i="35"/>
  <c r="O206" i="35"/>
  <c r="P206" i="35"/>
  <c r="T206" i="35" s="1"/>
  <c r="O207" i="35"/>
  <c r="P207" i="35"/>
  <c r="T207" i="35"/>
  <c r="O208" i="35"/>
  <c r="P208" i="35"/>
  <c r="T208" i="35"/>
  <c r="O209" i="35"/>
  <c r="P209" i="35" s="1"/>
  <c r="T209" i="35"/>
  <c r="O210" i="35"/>
  <c r="P210" i="35"/>
  <c r="T210" i="35"/>
  <c r="O211" i="35"/>
  <c r="P211" i="35"/>
  <c r="T211" i="35"/>
  <c r="O212" i="35"/>
  <c r="P212" i="35"/>
  <c r="T212" i="35" s="1"/>
  <c r="O213" i="35"/>
  <c r="P213" i="35" s="1"/>
  <c r="T213" i="35" s="1"/>
  <c r="O214" i="35"/>
  <c r="P214" i="35"/>
  <c r="T214" i="35"/>
  <c r="O215" i="35"/>
  <c r="P215" i="35"/>
  <c r="T215" i="35" s="1"/>
  <c r="O216" i="35"/>
  <c r="P216" i="35" s="1"/>
  <c r="T216" i="35" s="1"/>
  <c r="O217" i="35"/>
  <c r="P217" i="35" s="1"/>
  <c r="T217" i="35" s="1"/>
  <c r="O218" i="35"/>
  <c r="P218" i="35"/>
  <c r="T218" i="35"/>
  <c r="O219" i="35"/>
  <c r="P219" i="35"/>
  <c r="T219" i="35"/>
  <c r="O220" i="35"/>
  <c r="P220" i="35" s="1"/>
  <c r="T220" i="35" s="1"/>
  <c r="O221" i="35"/>
  <c r="P221" i="35"/>
  <c r="T221" i="35" s="1"/>
  <c r="O222" i="35"/>
  <c r="P222" i="35"/>
  <c r="T222" i="35" s="1"/>
  <c r="O223" i="35"/>
  <c r="P223" i="35" s="1"/>
  <c r="T223" i="35" s="1"/>
  <c r="O224" i="35"/>
  <c r="P224" i="35" s="1"/>
  <c r="T224" i="35" s="1"/>
  <c r="O226" i="35"/>
  <c r="P226" i="35" s="1"/>
  <c r="T226" i="35" s="1"/>
  <c r="O227" i="35"/>
  <c r="P227" i="35"/>
  <c r="T227" i="35" s="1"/>
  <c r="O228" i="35"/>
  <c r="P228" i="35"/>
  <c r="T228" i="35"/>
  <c r="O229" i="35"/>
  <c r="P229" i="35"/>
  <c r="T229" i="35" s="1"/>
  <c r="O230" i="35"/>
  <c r="P230" i="35" s="1"/>
  <c r="T230" i="35" s="1"/>
  <c r="O231" i="35"/>
  <c r="P231" i="35"/>
  <c r="T231" i="35"/>
  <c r="O232" i="35"/>
  <c r="P232" i="35"/>
  <c r="T232" i="35"/>
  <c r="O233" i="35"/>
  <c r="P233" i="35" s="1"/>
  <c r="T233" i="35" s="1"/>
  <c r="O234" i="35"/>
  <c r="P234" i="35"/>
  <c r="T234" i="35"/>
  <c r="O235" i="35"/>
  <c r="P235" i="35"/>
  <c r="T235" i="35"/>
  <c r="O236" i="35"/>
  <c r="P236" i="35"/>
  <c r="T236" i="35"/>
  <c r="O237" i="35"/>
  <c r="P237" i="35"/>
  <c r="T237" i="35"/>
  <c r="O238" i="35"/>
  <c r="P238" i="35"/>
  <c r="T238" i="35" s="1"/>
  <c r="O239" i="35"/>
  <c r="P239" i="35"/>
  <c r="T239" i="35" s="1"/>
  <c r="O240" i="35"/>
  <c r="P240" i="35"/>
  <c r="T240" i="35"/>
  <c r="O241" i="35"/>
  <c r="P241" i="35" s="1"/>
  <c r="T241" i="35" s="1"/>
  <c r="P243" i="35"/>
  <c r="T243" i="35" s="1"/>
  <c r="P244" i="35"/>
  <c r="T244" i="35" s="1"/>
  <c r="P247" i="35"/>
  <c r="T247" i="35"/>
  <c r="P249" i="35"/>
  <c r="T249" i="35"/>
  <c r="O250" i="35"/>
  <c r="P250" i="35"/>
  <c r="T250" i="35" s="1"/>
  <c r="O251" i="35"/>
  <c r="P251" i="35"/>
  <c r="T251" i="35"/>
  <c r="O252" i="35"/>
  <c r="P252" i="35"/>
  <c r="T252" i="35"/>
  <c r="O253" i="35"/>
  <c r="P253" i="35" s="1"/>
  <c r="T253" i="35" s="1"/>
  <c r="O254" i="35"/>
  <c r="P254" i="35"/>
  <c r="T254" i="35" s="1"/>
  <c r="O255" i="35"/>
  <c r="P255" i="35"/>
  <c r="T255" i="35"/>
  <c r="O256" i="35"/>
  <c r="P256" i="35"/>
  <c r="T256" i="35" s="1"/>
  <c r="O257" i="35"/>
  <c r="P257" i="35" s="1"/>
  <c r="T257" i="35" s="1"/>
  <c r="O258" i="35"/>
  <c r="P258" i="35"/>
  <c r="T258" i="35"/>
  <c r="O259" i="35"/>
  <c r="P259" i="35"/>
  <c r="T259" i="35" s="1"/>
  <c r="O260" i="35"/>
  <c r="P260" i="35"/>
  <c r="T260" i="35"/>
  <c r="O261" i="35"/>
  <c r="P261" i="35"/>
  <c r="T261" i="35"/>
  <c r="O262" i="35"/>
  <c r="P262" i="35" s="1"/>
  <c r="T262" i="35" s="1"/>
  <c r="O263" i="35"/>
  <c r="P263" i="35"/>
  <c r="T263" i="35"/>
  <c r="O264" i="35"/>
  <c r="P264" i="35"/>
  <c r="T264" i="35"/>
  <c r="O265" i="35"/>
  <c r="P265" i="35" s="1"/>
  <c r="T265" i="35" s="1"/>
  <c r="O266" i="35"/>
  <c r="P266" i="35" s="1"/>
  <c r="T266" i="35" s="1"/>
  <c r="O267" i="35"/>
  <c r="P267" i="35"/>
  <c r="T267" i="35"/>
  <c r="O268" i="35"/>
  <c r="P268" i="35"/>
  <c r="T268" i="35"/>
  <c r="O269" i="35"/>
  <c r="P269" i="35"/>
  <c r="T269" i="35"/>
  <c r="O270" i="35"/>
  <c r="P270" i="35"/>
  <c r="T270" i="35" s="1"/>
  <c r="O271" i="35"/>
  <c r="P271" i="35"/>
  <c r="T271" i="35"/>
  <c r="O272" i="35"/>
  <c r="P272" i="35"/>
  <c r="T272" i="35"/>
  <c r="O273" i="35"/>
  <c r="P273" i="35" s="1"/>
  <c r="T273" i="35" s="1"/>
  <c r="O274" i="35"/>
  <c r="P274" i="35"/>
  <c r="T274" i="35"/>
  <c r="O275" i="35"/>
  <c r="P275" i="35" s="1"/>
  <c r="T275" i="35" s="1"/>
  <c r="O276" i="35"/>
  <c r="P276" i="35"/>
  <c r="T276" i="35"/>
  <c r="O277" i="35"/>
  <c r="P277" i="35"/>
  <c r="T277" i="35" s="1"/>
  <c r="O278" i="35"/>
  <c r="P278" i="35"/>
  <c r="T278" i="35" s="1"/>
  <c r="O279" i="35"/>
  <c r="P279" i="35"/>
  <c r="T279" i="35"/>
  <c r="O280" i="35"/>
  <c r="P280" i="35"/>
  <c r="T280" i="35" s="1"/>
  <c r="O281" i="35"/>
  <c r="P281" i="35" s="1"/>
  <c r="T281" i="35" s="1"/>
  <c r="O282" i="35"/>
  <c r="P282" i="35"/>
  <c r="T282" i="35"/>
  <c r="O283" i="35"/>
  <c r="P283" i="35"/>
  <c r="T283" i="35"/>
  <c r="O284" i="35"/>
  <c r="P284" i="35"/>
  <c r="T284" i="35"/>
  <c r="O285" i="35"/>
  <c r="P285" i="35"/>
  <c r="T285" i="35"/>
  <c r="O286" i="35"/>
  <c r="P286" i="35"/>
  <c r="T286" i="35" s="1"/>
  <c r="O287" i="35"/>
  <c r="P287" i="35"/>
  <c r="T287" i="35"/>
  <c r="O288" i="35"/>
  <c r="P288" i="35"/>
  <c r="T288" i="35"/>
  <c r="O289" i="35"/>
  <c r="P289" i="35" s="1"/>
  <c r="T289" i="35" s="1"/>
  <c r="O290" i="35"/>
  <c r="P290" i="35" s="1"/>
  <c r="T290" i="35" s="1"/>
  <c r="O291" i="35"/>
  <c r="P291" i="35"/>
  <c r="T291" i="35"/>
  <c r="O292" i="35"/>
  <c r="P292" i="35"/>
  <c r="T292" i="35"/>
  <c r="O293" i="35"/>
  <c r="P293" i="35" s="1"/>
  <c r="T293" i="35" s="1"/>
  <c r="O294" i="35"/>
  <c r="P294" i="35"/>
  <c r="T294" i="35" s="1"/>
  <c r="O295" i="35"/>
  <c r="P295" i="35"/>
  <c r="T295" i="35" s="1"/>
  <c r="O296" i="35"/>
  <c r="P296" i="35" s="1"/>
  <c r="T296" i="35" s="1"/>
  <c r="O297" i="35"/>
  <c r="P297" i="35" s="1"/>
  <c r="T297" i="35" s="1"/>
  <c r="O298" i="35"/>
  <c r="P298" i="35"/>
  <c r="T298" i="35"/>
  <c r="O299" i="35"/>
  <c r="P299" i="35"/>
  <c r="T299" i="35" s="1"/>
  <c r="O300" i="35"/>
  <c r="P300" i="35"/>
  <c r="T300" i="35"/>
  <c r="O301" i="35"/>
  <c r="P301" i="35"/>
  <c r="T301" i="35"/>
  <c r="O302" i="35"/>
  <c r="P302" i="35" s="1"/>
  <c r="T302" i="35" s="1"/>
  <c r="O303" i="35"/>
  <c r="P303" i="35"/>
  <c r="T303" i="35"/>
  <c r="O304" i="35"/>
  <c r="P304" i="35"/>
  <c r="T304" i="35" s="1"/>
  <c r="O305" i="35"/>
  <c r="P305" i="35" s="1"/>
  <c r="T305" i="35" s="1"/>
  <c r="O306" i="35"/>
  <c r="P306" i="35"/>
  <c r="T306" i="35"/>
  <c r="O307" i="35"/>
  <c r="P307" i="35"/>
  <c r="T307" i="35"/>
  <c r="O308" i="35"/>
  <c r="P308" i="35"/>
  <c r="T308" i="35"/>
  <c r="O309" i="35"/>
  <c r="P309" i="35"/>
  <c r="T309" i="35"/>
  <c r="O310" i="35"/>
  <c r="P310" i="35"/>
  <c r="T310" i="35" s="1"/>
  <c r="O311" i="35"/>
  <c r="P311" i="35"/>
  <c r="T311" i="35" s="1"/>
  <c r="O312" i="35"/>
  <c r="P312" i="35"/>
  <c r="T312" i="35"/>
  <c r="O313" i="35"/>
  <c r="P313" i="35" s="1"/>
  <c r="T313" i="35" s="1"/>
  <c r="O314" i="35"/>
  <c r="P314" i="35"/>
  <c r="T314" i="35" s="1"/>
  <c r="O315" i="35"/>
  <c r="P315" i="35"/>
  <c r="T315" i="35"/>
  <c r="O316" i="35"/>
  <c r="P316" i="35"/>
  <c r="T316" i="35"/>
  <c r="O317" i="35"/>
  <c r="P317" i="35" s="1"/>
  <c r="T317" i="35" s="1"/>
  <c r="O318" i="35"/>
  <c r="P318" i="35"/>
  <c r="T318" i="35" s="1"/>
  <c r="O319" i="35"/>
  <c r="P319" i="35"/>
  <c r="T319" i="35"/>
  <c r="O320" i="35"/>
  <c r="P320" i="35"/>
  <c r="T320" i="35" s="1"/>
  <c r="O321" i="35"/>
  <c r="P321" i="35" s="1"/>
  <c r="T321" i="35" s="1"/>
  <c r="O322" i="35"/>
  <c r="P322" i="35"/>
  <c r="T322" i="35"/>
  <c r="O323" i="35"/>
  <c r="P323" i="35"/>
  <c r="T323" i="35" s="1"/>
  <c r="O324" i="35"/>
  <c r="P324" i="35"/>
  <c r="T324" i="35"/>
  <c r="O325" i="35"/>
  <c r="P325" i="35"/>
  <c r="T325" i="35"/>
  <c r="O326" i="35"/>
  <c r="P326" i="35" s="1"/>
  <c r="T326" i="35" s="1"/>
  <c r="O327" i="35"/>
  <c r="P327" i="35"/>
  <c r="T327" i="35"/>
  <c r="O328" i="35"/>
  <c r="P328" i="35"/>
  <c r="T328" i="35"/>
  <c r="O329" i="35"/>
  <c r="P329" i="35" s="1"/>
  <c r="T329" i="35" s="1"/>
  <c r="O330" i="35"/>
  <c r="P330" i="35" s="1"/>
  <c r="T330" i="35" s="1"/>
  <c r="O331" i="35"/>
  <c r="P331" i="35"/>
  <c r="T331" i="35"/>
  <c r="O332" i="35"/>
  <c r="P332" i="35"/>
  <c r="T332" i="35"/>
  <c r="O333" i="35"/>
  <c r="P333" i="35"/>
  <c r="T333" i="35"/>
  <c r="O334" i="35"/>
  <c r="P334" i="35"/>
  <c r="T334" i="35" s="1"/>
  <c r="O335" i="35"/>
  <c r="P335" i="35"/>
  <c r="T335" i="35" s="1"/>
  <c r="O336" i="35"/>
  <c r="P336" i="35"/>
  <c r="T336" i="35"/>
  <c r="O337" i="35"/>
  <c r="P337" i="35" s="1"/>
  <c r="T337" i="35" s="1"/>
  <c r="O338" i="35"/>
  <c r="P338" i="35"/>
  <c r="T338" i="35"/>
  <c r="O339" i="35"/>
  <c r="P339" i="35" s="1"/>
  <c r="T339" i="35" s="1"/>
  <c r="O340" i="35"/>
  <c r="P340" i="35"/>
  <c r="T340" i="35"/>
  <c r="O341" i="35"/>
  <c r="P341" i="35"/>
  <c r="T341" i="35"/>
  <c r="O342" i="35"/>
  <c r="P342" i="35"/>
  <c r="T342" i="35" s="1"/>
  <c r="O343" i="35"/>
  <c r="P343" i="35"/>
  <c r="T343" i="35"/>
  <c r="O344" i="35"/>
  <c r="P344" i="35"/>
  <c r="T344" i="35"/>
  <c r="O345" i="35"/>
  <c r="P345" i="35" s="1"/>
  <c r="T345" i="35" s="1"/>
  <c r="O346" i="35"/>
  <c r="P346" i="35"/>
  <c r="T346" i="35"/>
  <c r="O347" i="35"/>
  <c r="P347" i="35"/>
  <c r="T347" i="35"/>
  <c r="O348" i="35"/>
  <c r="P348" i="35"/>
  <c r="T348" i="35"/>
  <c r="O349" i="35"/>
  <c r="P349" i="35"/>
  <c r="T349" i="35"/>
  <c r="O350" i="35"/>
  <c r="P350" i="35"/>
  <c r="T350" i="35" s="1"/>
  <c r="O351" i="35"/>
  <c r="P351" i="35"/>
  <c r="T351" i="35"/>
  <c r="O352" i="35"/>
  <c r="P352" i="35"/>
  <c r="T352" i="35"/>
  <c r="O353" i="35"/>
  <c r="P353" i="35" s="1"/>
  <c r="T353" i="35" s="1"/>
  <c r="O354" i="35"/>
  <c r="P354" i="35"/>
  <c r="T354" i="35" s="1"/>
  <c r="O355" i="35"/>
  <c r="P355" i="35"/>
  <c r="T355" i="35"/>
  <c r="O356" i="35"/>
  <c r="P356" i="35"/>
  <c r="T356" i="35"/>
  <c r="O357" i="35"/>
  <c r="P357" i="35" s="1"/>
  <c r="T357" i="35" s="1"/>
  <c r="O358" i="35"/>
  <c r="P358" i="35"/>
  <c r="T358" i="35" s="1"/>
  <c r="O359" i="35"/>
  <c r="P359" i="35"/>
  <c r="T359" i="35" s="1"/>
  <c r="O360" i="35"/>
  <c r="P360" i="35" s="1"/>
  <c r="T360" i="35" s="1"/>
  <c r="O361" i="35"/>
  <c r="P361" i="35" s="1"/>
  <c r="T361" i="35" s="1"/>
  <c r="O362" i="35"/>
  <c r="P362" i="35"/>
  <c r="T362" i="35"/>
  <c r="O363" i="35"/>
  <c r="P363" i="35"/>
  <c r="T363" i="35" s="1"/>
  <c r="O364" i="35"/>
  <c r="P364" i="35"/>
  <c r="T364" i="35"/>
  <c r="O365" i="35"/>
  <c r="P365" i="35"/>
  <c r="T365" i="35"/>
  <c r="O366" i="35"/>
  <c r="P366" i="35" s="1"/>
  <c r="T366" i="35" s="1"/>
  <c r="O367" i="35"/>
  <c r="P367" i="35"/>
  <c r="T367" i="35"/>
  <c r="O368" i="35"/>
  <c r="P368" i="35"/>
  <c r="T368" i="35"/>
  <c r="O369" i="35"/>
  <c r="P369" i="35" s="1"/>
  <c r="T369" i="35" s="1"/>
  <c r="O370" i="35"/>
  <c r="P370" i="35"/>
  <c r="T370" i="35"/>
  <c r="O371" i="35"/>
  <c r="P371" i="35"/>
  <c r="T371" i="35"/>
  <c r="O372" i="35"/>
  <c r="P372" i="35"/>
  <c r="T372" i="35"/>
  <c r="M318" i="34"/>
  <c r="O318" i="34"/>
  <c r="P318" i="34"/>
  <c r="T318" i="34"/>
  <c r="O274" i="34"/>
  <c r="P274" i="34" s="1"/>
  <c r="T274" i="34" s="1"/>
  <c r="O195" i="34"/>
  <c r="P195" i="34"/>
  <c r="T195" i="34" s="1"/>
  <c r="O191" i="34"/>
  <c r="O177" i="34"/>
  <c r="P177" i="34"/>
  <c r="T177" i="34" s="1"/>
  <c r="AC44" i="34"/>
  <c r="O357" i="34"/>
  <c r="P357" i="34"/>
  <c r="T357" i="34"/>
  <c r="O356" i="34"/>
  <c r="P356" i="34"/>
  <c r="T356" i="34"/>
  <c r="O355" i="34"/>
  <c r="P355" i="34"/>
  <c r="T355" i="34"/>
  <c r="O354" i="34"/>
  <c r="P354" i="34"/>
  <c r="T354" i="34" s="1"/>
  <c r="O353" i="34"/>
  <c r="P353" i="34"/>
  <c r="T353" i="34" s="1"/>
  <c r="O352" i="34"/>
  <c r="P352" i="34"/>
  <c r="T352" i="34"/>
  <c r="O351" i="34"/>
  <c r="P351" i="34"/>
  <c r="T351" i="34" s="1"/>
  <c r="O350" i="34"/>
  <c r="P350" i="34" s="1"/>
  <c r="T350" i="34" s="1"/>
  <c r="O349" i="34"/>
  <c r="P349" i="34"/>
  <c r="T349" i="34" s="1"/>
  <c r="O348" i="34"/>
  <c r="P348" i="34" s="1"/>
  <c r="T348" i="34"/>
  <c r="O347" i="34"/>
  <c r="P347" i="34"/>
  <c r="T347" i="34"/>
  <c r="O346" i="34"/>
  <c r="P346" i="34" s="1"/>
  <c r="T346" i="34" s="1"/>
  <c r="O345" i="34"/>
  <c r="P345" i="34" s="1"/>
  <c r="T345" i="34" s="1"/>
  <c r="O344" i="34"/>
  <c r="P344" i="34"/>
  <c r="T344" i="34"/>
  <c r="O343" i="34"/>
  <c r="P343" i="34"/>
  <c r="T343" i="34"/>
  <c r="O342" i="34"/>
  <c r="P342" i="34" s="1"/>
  <c r="T342" i="34" s="1"/>
  <c r="O341" i="34"/>
  <c r="P341" i="34" s="1"/>
  <c r="T341" i="34" s="1"/>
  <c r="O340" i="34"/>
  <c r="P340" i="34"/>
  <c r="T340" i="34" s="1"/>
  <c r="O339" i="34"/>
  <c r="P339" i="34"/>
  <c r="T339" i="34"/>
  <c r="O338" i="34"/>
  <c r="P338" i="34"/>
  <c r="T338" i="34"/>
  <c r="O337" i="34"/>
  <c r="P337" i="34" s="1"/>
  <c r="T337" i="34" s="1"/>
  <c r="O336" i="34"/>
  <c r="P336" i="34"/>
  <c r="T336" i="34"/>
  <c r="O335" i="34"/>
  <c r="P335" i="34"/>
  <c r="T335" i="34"/>
  <c r="O334" i="34"/>
  <c r="P334" i="34" s="1"/>
  <c r="T334" i="34" s="1"/>
  <c r="O333" i="34"/>
  <c r="P333" i="34"/>
  <c r="T333" i="34"/>
  <c r="O332" i="34"/>
  <c r="P332" i="34" s="1"/>
  <c r="T332" i="34" s="1"/>
  <c r="O331" i="34"/>
  <c r="P331" i="34"/>
  <c r="T331" i="34"/>
  <c r="O330" i="34"/>
  <c r="P330" i="34"/>
  <c r="T330" i="34" s="1"/>
  <c r="O329" i="34"/>
  <c r="P329" i="34"/>
  <c r="T329" i="34" s="1"/>
  <c r="O328" i="34"/>
  <c r="P328" i="34"/>
  <c r="T328" i="34" s="1"/>
  <c r="O327" i="34"/>
  <c r="P327" i="34" s="1"/>
  <c r="T327" i="34"/>
  <c r="O326" i="34"/>
  <c r="P326" i="34" s="1"/>
  <c r="T326" i="34" s="1"/>
  <c r="O325" i="34"/>
  <c r="P325" i="34"/>
  <c r="T325" i="34"/>
  <c r="O324" i="34"/>
  <c r="P324" i="34"/>
  <c r="T324" i="34" s="1"/>
  <c r="O323" i="34"/>
  <c r="P323" i="34"/>
  <c r="T323" i="34"/>
  <c r="O322" i="34"/>
  <c r="P322" i="34"/>
  <c r="T322" i="34"/>
  <c r="O321" i="34"/>
  <c r="P321" i="34" s="1"/>
  <c r="T321" i="34" s="1"/>
  <c r="O320" i="34"/>
  <c r="P320" i="34"/>
  <c r="T320" i="34"/>
  <c r="O319" i="34"/>
  <c r="P319" i="34"/>
  <c r="T319" i="34" s="1"/>
  <c r="O317" i="34"/>
  <c r="P317" i="34" s="1"/>
  <c r="T317" i="34" s="1"/>
  <c r="O316" i="34"/>
  <c r="P316" i="34" s="1"/>
  <c r="T316" i="34" s="1"/>
  <c r="O315" i="34"/>
  <c r="P315" i="34"/>
  <c r="T315" i="34"/>
  <c r="O314" i="34"/>
  <c r="P314" i="34"/>
  <c r="T314" i="34"/>
  <c r="O313" i="34"/>
  <c r="P313" i="34" s="1"/>
  <c r="T313" i="34" s="1"/>
  <c r="O312" i="34"/>
  <c r="P312" i="34"/>
  <c r="T312" i="34" s="1"/>
  <c r="O311" i="34"/>
  <c r="P311" i="34"/>
  <c r="T311" i="34"/>
  <c r="O310" i="34"/>
  <c r="P310" i="34" s="1"/>
  <c r="T310" i="34" s="1"/>
  <c r="O309" i="34"/>
  <c r="P309" i="34" s="1"/>
  <c r="T309" i="34" s="1"/>
  <c r="O308" i="34"/>
  <c r="P308" i="34" s="1"/>
  <c r="T308" i="34" s="1"/>
  <c r="O307" i="34"/>
  <c r="P307" i="34" s="1"/>
  <c r="T307" i="34" s="1"/>
  <c r="O306" i="34"/>
  <c r="P306" i="34"/>
  <c r="T306" i="34"/>
  <c r="O305" i="34"/>
  <c r="P305" i="34"/>
  <c r="T305" i="34" s="1"/>
  <c r="O304" i="34"/>
  <c r="P304" i="34" s="1"/>
  <c r="T304" i="34" s="1"/>
  <c r="O303" i="34"/>
  <c r="P303" i="34"/>
  <c r="T303" i="34"/>
  <c r="O302" i="34"/>
  <c r="P302" i="34"/>
  <c r="T302" i="34"/>
  <c r="O301" i="34"/>
  <c r="P301" i="34" s="1"/>
  <c r="T301" i="34" s="1"/>
  <c r="O300" i="34"/>
  <c r="P300" i="34"/>
  <c r="T300" i="34"/>
  <c r="O299" i="34"/>
  <c r="P299" i="34"/>
  <c r="T299" i="34"/>
  <c r="O298" i="34"/>
  <c r="P298" i="34"/>
  <c r="T298" i="34"/>
  <c r="O297" i="34"/>
  <c r="P297" i="34"/>
  <c r="T297" i="34"/>
  <c r="O296" i="34"/>
  <c r="P296" i="34"/>
  <c r="T296" i="34" s="1"/>
  <c r="O295" i="34"/>
  <c r="P295" i="34"/>
  <c r="T295" i="34" s="1"/>
  <c r="O294" i="34"/>
  <c r="P294" i="34"/>
  <c r="T294" i="34"/>
  <c r="O293" i="34"/>
  <c r="P293" i="34" s="1"/>
  <c r="T293" i="34" s="1"/>
  <c r="O292" i="34"/>
  <c r="P292" i="34" s="1"/>
  <c r="T292" i="34"/>
  <c r="O291" i="34"/>
  <c r="P291" i="34"/>
  <c r="T291" i="34"/>
  <c r="O290" i="34"/>
  <c r="P290" i="34"/>
  <c r="T290" i="34"/>
  <c r="O289" i="34"/>
  <c r="P289" i="34"/>
  <c r="T289" i="34" s="1"/>
  <c r="O288" i="34"/>
  <c r="P288" i="34"/>
  <c r="T288" i="34" s="1"/>
  <c r="O287" i="34"/>
  <c r="P287" i="34"/>
  <c r="T287" i="34"/>
  <c r="O286" i="34"/>
  <c r="P286" i="34" s="1"/>
  <c r="T286" i="34" s="1"/>
  <c r="O285" i="34"/>
  <c r="P285" i="34" s="1"/>
  <c r="T285" i="34" s="1"/>
  <c r="O284" i="34"/>
  <c r="P284" i="34"/>
  <c r="T284" i="34"/>
  <c r="O283" i="34"/>
  <c r="P283" i="34"/>
  <c r="T283" i="34"/>
  <c r="O282" i="34"/>
  <c r="P282" i="34"/>
  <c r="T282" i="34"/>
  <c r="O281" i="34"/>
  <c r="P281" i="34"/>
  <c r="T281" i="34"/>
  <c r="O280" i="34"/>
  <c r="P280" i="34"/>
  <c r="T280" i="34" s="1"/>
  <c r="O279" i="34"/>
  <c r="P279" i="34"/>
  <c r="T279" i="34"/>
  <c r="O278" i="34"/>
  <c r="P278" i="34"/>
  <c r="T278" i="34"/>
  <c r="O277" i="34"/>
  <c r="P277" i="34" s="1"/>
  <c r="T277" i="34" s="1"/>
  <c r="O276" i="34"/>
  <c r="P276" i="34" s="1"/>
  <c r="T276" i="34" s="1"/>
  <c r="O275" i="34"/>
  <c r="P275" i="34"/>
  <c r="T275" i="34"/>
  <c r="O273" i="34"/>
  <c r="P273" i="34"/>
  <c r="T273" i="34"/>
  <c r="O272" i="34"/>
  <c r="P272" i="34"/>
  <c r="T272" i="34"/>
  <c r="O271" i="34"/>
  <c r="P271" i="34"/>
  <c r="T271" i="34" s="1"/>
  <c r="O270" i="34"/>
  <c r="P270" i="34"/>
  <c r="T270" i="34"/>
  <c r="O269" i="34"/>
  <c r="P269" i="34"/>
  <c r="T269" i="34"/>
  <c r="O268" i="34"/>
  <c r="P268" i="34" s="1"/>
  <c r="T268" i="34" s="1"/>
  <c r="O267" i="34"/>
  <c r="P267" i="34"/>
  <c r="T267" i="34" s="1"/>
  <c r="O266" i="34"/>
  <c r="P266" i="34" s="1"/>
  <c r="T266" i="34" s="1"/>
  <c r="O265" i="34"/>
  <c r="P265" i="34"/>
  <c r="T265" i="34"/>
  <c r="O264" i="34"/>
  <c r="P264" i="34" s="1"/>
  <c r="T264" i="34"/>
  <c r="O263" i="34"/>
  <c r="P263" i="34"/>
  <c r="T263" i="34" s="1"/>
  <c r="O262" i="34"/>
  <c r="P262" i="34"/>
  <c r="T262" i="34"/>
  <c r="O261" i="34"/>
  <c r="P261" i="34" s="1"/>
  <c r="T261" i="34"/>
  <c r="O260" i="34"/>
  <c r="P260" i="34" s="1"/>
  <c r="T260" i="34"/>
  <c r="O259" i="34"/>
  <c r="P259" i="34"/>
  <c r="T259" i="34"/>
  <c r="O258" i="34"/>
  <c r="P258" i="34" s="1"/>
  <c r="T258" i="34"/>
  <c r="O257" i="34"/>
  <c r="P257" i="34"/>
  <c r="T257" i="34"/>
  <c r="O256" i="34"/>
  <c r="P256" i="34"/>
  <c r="T256" i="34"/>
  <c r="O255" i="34"/>
  <c r="P255" i="34"/>
  <c r="T255" i="34" s="1"/>
  <c r="O254" i="34"/>
  <c r="P254" i="34"/>
  <c r="T254" i="34"/>
  <c r="O253" i="34"/>
  <c r="P253" i="34"/>
  <c r="T253" i="34"/>
  <c r="O252" i="34"/>
  <c r="P252" i="34" s="1"/>
  <c r="T252" i="34"/>
  <c r="O251" i="34"/>
  <c r="P251" i="34"/>
  <c r="T251" i="34"/>
  <c r="O250" i="34"/>
  <c r="P250" i="34"/>
  <c r="T250" i="34"/>
  <c r="O249" i="34"/>
  <c r="P249" i="34"/>
  <c r="T249" i="34" s="1"/>
  <c r="O248" i="34"/>
  <c r="P248" i="34"/>
  <c r="T248" i="34"/>
  <c r="O247" i="34"/>
  <c r="P247" i="34"/>
  <c r="T247" i="34" s="1"/>
  <c r="O246" i="34"/>
  <c r="P246" i="34" s="1"/>
  <c r="T246" i="34" s="1"/>
  <c r="O245" i="34"/>
  <c r="P245" i="34"/>
  <c r="T245" i="34"/>
  <c r="O244" i="34"/>
  <c r="P244" i="34" s="1"/>
  <c r="T244" i="34"/>
  <c r="O243" i="34"/>
  <c r="P243" i="34"/>
  <c r="T243" i="34" s="1"/>
  <c r="O242" i="34"/>
  <c r="P242" i="34"/>
  <c r="T242" i="34"/>
  <c r="O241" i="34"/>
  <c r="P241" i="34"/>
  <c r="T241" i="34"/>
  <c r="O240" i="34"/>
  <c r="P240" i="34" s="1"/>
  <c r="T240" i="34" s="1"/>
  <c r="O239" i="34"/>
  <c r="P239" i="34"/>
  <c r="T239" i="34" s="1"/>
  <c r="O238" i="34"/>
  <c r="P238" i="34"/>
  <c r="T238" i="34"/>
  <c r="O237" i="34"/>
  <c r="P237" i="34" s="1"/>
  <c r="T237" i="34" s="1"/>
  <c r="O236" i="34"/>
  <c r="P236" i="34" s="1"/>
  <c r="T236" i="34"/>
  <c r="O235" i="34"/>
  <c r="P235" i="34"/>
  <c r="T235" i="34"/>
  <c r="O234" i="34"/>
  <c r="P234" i="34" s="1"/>
  <c r="T234" i="34" s="1"/>
  <c r="O233" i="34"/>
  <c r="P233" i="34"/>
  <c r="T233" i="34"/>
  <c r="O232" i="34"/>
  <c r="P232" i="34"/>
  <c r="T232" i="34" s="1"/>
  <c r="O231" i="34"/>
  <c r="P231" i="34"/>
  <c r="T231" i="34" s="1"/>
  <c r="O230" i="34"/>
  <c r="P230" i="34"/>
  <c r="T230" i="34"/>
  <c r="O229" i="34"/>
  <c r="P229" i="34"/>
  <c r="T229" i="34" s="1"/>
  <c r="O228" i="34"/>
  <c r="P228" i="34" s="1"/>
  <c r="T228" i="34"/>
  <c r="O227" i="34"/>
  <c r="P227" i="34"/>
  <c r="T227" i="34"/>
  <c r="O226" i="34"/>
  <c r="P226" i="34"/>
  <c r="T226" i="34" s="1"/>
  <c r="O225" i="34"/>
  <c r="P225" i="34"/>
  <c r="T225" i="34"/>
  <c r="O224" i="34"/>
  <c r="P224" i="34"/>
  <c r="T224" i="34"/>
  <c r="O223" i="34"/>
  <c r="P223" i="34" s="1"/>
  <c r="T223" i="34" s="1"/>
  <c r="O222" i="34"/>
  <c r="P222" i="34"/>
  <c r="T222" i="34"/>
  <c r="O221" i="34"/>
  <c r="P221" i="34"/>
  <c r="T221" i="34"/>
  <c r="O220" i="34"/>
  <c r="P220" i="34" s="1"/>
  <c r="T220" i="34" s="1"/>
  <c r="O219" i="34"/>
  <c r="P219" i="34"/>
  <c r="T219" i="34"/>
  <c r="P218" i="34"/>
  <c r="T218" i="34"/>
  <c r="O217" i="34"/>
  <c r="P217" i="34" s="1"/>
  <c r="T217" i="34"/>
  <c r="O216" i="34"/>
  <c r="P216" i="34" s="1"/>
  <c r="T216" i="34" s="1"/>
  <c r="O215" i="34"/>
  <c r="P215" i="34"/>
  <c r="T215" i="34"/>
  <c r="O214" i="34"/>
  <c r="P214" i="34"/>
  <c r="T214" i="34" s="1"/>
  <c r="O213" i="34"/>
  <c r="P213" i="34"/>
  <c r="T213" i="34"/>
  <c r="O212" i="34"/>
  <c r="P212" i="34"/>
  <c r="T212" i="34" s="1"/>
  <c r="O211" i="34"/>
  <c r="P211" i="34"/>
  <c r="T211" i="34" s="1"/>
  <c r="O210" i="34"/>
  <c r="P210" i="34"/>
  <c r="T210" i="34"/>
  <c r="O209" i="34"/>
  <c r="P209" i="34" s="1"/>
  <c r="T209" i="34"/>
  <c r="O208" i="34"/>
  <c r="P208" i="34"/>
  <c r="T208" i="34" s="1"/>
  <c r="O207" i="34"/>
  <c r="P207" i="34"/>
  <c r="T207" i="34"/>
  <c r="O206" i="34"/>
  <c r="P206" i="34"/>
  <c r="T206" i="34"/>
  <c r="O205" i="34"/>
  <c r="P205" i="34" s="1"/>
  <c r="T205" i="34" s="1"/>
  <c r="O204" i="34"/>
  <c r="P204" i="34"/>
  <c r="T204" i="34" s="1"/>
  <c r="O203" i="34"/>
  <c r="P203" i="34"/>
  <c r="T203" i="34"/>
  <c r="O202" i="34"/>
  <c r="P202" i="34"/>
  <c r="T202" i="34" s="1"/>
  <c r="O201" i="34"/>
  <c r="P201" i="34" s="1"/>
  <c r="T201" i="34"/>
  <c r="O200" i="34"/>
  <c r="P200" i="34"/>
  <c r="T200" i="34"/>
  <c r="O199" i="34"/>
  <c r="P199" i="34"/>
  <c r="T199" i="34" s="1"/>
  <c r="O198" i="34"/>
  <c r="P198" i="34"/>
  <c r="T198" i="34"/>
  <c r="O197" i="34"/>
  <c r="P197" i="34"/>
  <c r="T197" i="34" s="1"/>
  <c r="O196" i="34"/>
  <c r="P196" i="34" s="1"/>
  <c r="T196" i="34" s="1"/>
  <c r="O194" i="34"/>
  <c r="P194" i="34"/>
  <c r="T194" i="34"/>
  <c r="O193" i="34"/>
  <c r="P193" i="34"/>
  <c r="T193" i="34"/>
  <c r="O192" i="34"/>
  <c r="P192" i="34" s="1"/>
  <c r="T192" i="34" s="1"/>
  <c r="P191" i="34"/>
  <c r="T191" i="34"/>
  <c r="O190" i="34"/>
  <c r="P190" i="34"/>
  <c r="T190" i="34"/>
  <c r="O189" i="34"/>
  <c r="P189" i="34" s="1"/>
  <c r="T189" i="34"/>
  <c r="O188" i="34"/>
  <c r="P188" i="34"/>
  <c r="T188" i="34"/>
  <c r="O187" i="34"/>
  <c r="P187" i="34"/>
  <c r="T187" i="34"/>
  <c r="O186" i="34"/>
  <c r="P186" i="34"/>
  <c r="T186" i="34" s="1"/>
  <c r="O185" i="34"/>
  <c r="P185" i="34"/>
  <c r="T185" i="34"/>
  <c r="O184" i="34"/>
  <c r="P184" i="34"/>
  <c r="T184" i="34" s="1"/>
  <c r="O183" i="34"/>
  <c r="P183" i="34" s="1"/>
  <c r="T183" i="34" s="1"/>
  <c r="O182" i="34"/>
  <c r="P182" i="34"/>
  <c r="T182" i="34"/>
  <c r="O181" i="34"/>
  <c r="P181" i="34" s="1"/>
  <c r="T181" i="34"/>
  <c r="O180" i="34"/>
  <c r="P180" i="34"/>
  <c r="T180" i="34" s="1"/>
  <c r="O179" i="34"/>
  <c r="P179" i="34"/>
  <c r="T179" i="34"/>
  <c r="O178" i="34"/>
  <c r="P178" i="34"/>
  <c r="T178" i="34"/>
  <c r="O176" i="34"/>
  <c r="P176" i="34" s="1"/>
  <c r="T176" i="34" s="1"/>
  <c r="O175" i="34"/>
  <c r="P175" i="34"/>
  <c r="T175" i="34" s="1"/>
  <c r="O174" i="34"/>
  <c r="P174" i="34"/>
  <c r="T174" i="34"/>
  <c r="O173" i="34"/>
  <c r="P173" i="34" s="1"/>
  <c r="T173" i="34" s="1"/>
  <c r="O172" i="34"/>
  <c r="P172" i="34" s="1"/>
  <c r="T172" i="34"/>
  <c r="O171" i="34"/>
  <c r="P171" i="34"/>
  <c r="T171" i="34"/>
  <c r="O170" i="34"/>
  <c r="P170" i="34" s="1"/>
  <c r="O169" i="34"/>
  <c r="P169" i="34" s="1"/>
  <c r="T169" i="34"/>
  <c r="O168" i="34"/>
  <c r="P168" i="34"/>
  <c r="T168" i="34"/>
  <c r="O167" i="34"/>
  <c r="P167" i="34"/>
  <c r="T167" i="34" s="1"/>
  <c r="O166" i="34"/>
  <c r="P166" i="34"/>
  <c r="T166" i="34"/>
  <c r="O165" i="34"/>
  <c r="P165" i="34"/>
  <c r="T165" i="34"/>
  <c r="O164" i="34"/>
  <c r="P164" i="34" s="1"/>
  <c r="T164" i="34" s="1"/>
  <c r="O163" i="34"/>
  <c r="P163" i="34"/>
  <c r="T163" i="34"/>
  <c r="O162" i="34"/>
  <c r="P162" i="34"/>
  <c r="T162" i="34" s="1"/>
  <c r="O161" i="34"/>
  <c r="P161" i="34" s="1"/>
  <c r="T161" i="34" s="1"/>
  <c r="O160" i="34"/>
  <c r="P160" i="34"/>
  <c r="T160" i="34"/>
  <c r="O159" i="34"/>
  <c r="P159" i="34"/>
  <c r="T159" i="34"/>
  <c r="O158" i="34"/>
  <c r="P158" i="34"/>
  <c r="T158" i="34"/>
  <c r="O157" i="34"/>
  <c r="P157" i="34"/>
  <c r="T157" i="34"/>
  <c r="O156" i="34"/>
  <c r="P156" i="34"/>
  <c r="T156" i="34" s="1"/>
  <c r="O155" i="34"/>
  <c r="P155" i="34" s="1"/>
  <c r="T155" i="34" s="1"/>
  <c r="O154" i="34"/>
  <c r="P154" i="34"/>
  <c r="T154" i="34"/>
  <c r="O153" i="34"/>
  <c r="P153" i="34" s="1"/>
  <c r="T153" i="34"/>
  <c r="O152" i="34"/>
  <c r="P152" i="34" s="1"/>
  <c r="T152" i="34" s="1"/>
  <c r="O151" i="34"/>
  <c r="P151" i="34"/>
  <c r="T151" i="34"/>
  <c r="O150" i="34"/>
  <c r="P150" i="34"/>
  <c r="T150" i="34" s="1"/>
  <c r="O149" i="34"/>
  <c r="P149" i="34"/>
  <c r="T149" i="34"/>
  <c r="O148" i="34"/>
  <c r="P148" i="34"/>
  <c r="T148" i="34" s="1"/>
  <c r="O147" i="34"/>
  <c r="P147" i="34"/>
  <c r="T147" i="34" s="1"/>
  <c r="O146" i="34"/>
  <c r="P146" i="34"/>
  <c r="T146" i="34"/>
  <c r="O145" i="34"/>
  <c r="P145" i="34" s="1"/>
  <c r="T145" i="34"/>
  <c r="O144" i="34"/>
  <c r="P144" i="34"/>
  <c r="T144" i="34" s="1"/>
  <c r="O143" i="34"/>
  <c r="P143" i="34"/>
  <c r="T143" i="34"/>
  <c r="O142" i="34"/>
  <c r="P142" i="34"/>
  <c r="T142" i="34"/>
  <c r="O141" i="34"/>
  <c r="P141" i="34" s="1"/>
  <c r="T141" i="34" s="1"/>
  <c r="O140" i="34"/>
  <c r="P140" i="34"/>
  <c r="T140" i="34" s="1"/>
  <c r="O139" i="34"/>
  <c r="P139" i="34"/>
  <c r="T139" i="34"/>
  <c r="O138" i="34"/>
  <c r="P138" i="34"/>
  <c r="T138" i="34" s="1"/>
  <c r="O137" i="34"/>
  <c r="P137" i="34" s="1"/>
  <c r="T137" i="34"/>
  <c r="O136" i="34"/>
  <c r="P136" i="34"/>
  <c r="T136" i="34"/>
  <c r="O135" i="34"/>
  <c r="P135" i="34" s="1"/>
  <c r="T135" i="34" s="1"/>
  <c r="O134" i="34"/>
  <c r="P134" i="34"/>
  <c r="T134" i="34"/>
  <c r="O133" i="34"/>
  <c r="P133" i="34"/>
  <c r="T133" i="34" s="1"/>
  <c r="O132" i="34"/>
  <c r="P132" i="34" s="1"/>
  <c r="T132" i="34" s="1"/>
  <c r="O131" i="34"/>
  <c r="P131" i="34"/>
  <c r="T131" i="34"/>
  <c r="O130" i="34"/>
  <c r="P130" i="34"/>
  <c r="T130" i="34"/>
  <c r="O129" i="34"/>
  <c r="P129" i="34" s="1"/>
  <c r="T129" i="34" s="1"/>
  <c r="O128" i="34"/>
  <c r="P128" i="34"/>
  <c r="T128" i="34"/>
  <c r="O127" i="34"/>
  <c r="P127" i="34"/>
  <c r="T127" i="34"/>
  <c r="O126" i="34"/>
  <c r="P126" i="34"/>
  <c r="T126" i="34"/>
  <c r="O125" i="34"/>
  <c r="P125" i="34"/>
  <c r="T125" i="34"/>
  <c r="O124" i="34"/>
  <c r="P124" i="34"/>
  <c r="T124" i="34" s="1"/>
  <c r="O123" i="34"/>
  <c r="P123" i="34" s="1"/>
  <c r="T123" i="34" s="1"/>
  <c r="O122" i="34"/>
  <c r="P122" i="34"/>
  <c r="T122" i="34"/>
  <c r="O121" i="34"/>
  <c r="P121" i="34" s="1"/>
  <c r="T121" i="34" s="1"/>
  <c r="O120" i="34"/>
  <c r="P120" i="34" s="1"/>
  <c r="T120" i="34" s="1"/>
  <c r="O119" i="34"/>
  <c r="P119" i="34"/>
  <c r="T119" i="34"/>
  <c r="O118" i="34"/>
  <c r="P118" i="34"/>
  <c r="T118" i="34"/>
  <c r="O117" i="34"/>
  <c r="P117" i="34"/>
  <c r="T117" i="34"/>
  <c r="O116" i="34"/>
  <c r="P116" i="34"/>
  <c r="T116" i="34" s="1"/>
  <c r="O115" i="34"/>
  <c r="P115" i="34" s="1"/>
  <c r="T115" i="34"/>
  <c r="O114" i="34"/>
  <c r="P114" i="34"/>
  <c r="T114" i="34"/>
  <c r="O113" i="34"/>
  <c r="P113" i="34" s="1"/>
  <c r="T113" i="34"/>
  <c r="O112" i="34"/>
  <c r="P112" i="34" s="1"/>
  <c r="T112" i="34"/>
  <c r="O111" i="34"/>
  <c r="P111" i="34"/>
  <c r="T111" i="34"/>
  <c r="O110" i="34"/>
  <c r="P110" i="34"/>
  <c r="T110" i="34"/>
  <c r="O109" i="34"/>
  <c r="P109" i="34"/>
  <c r="T109" i="34" s="1"/>
  <c r="O108" i="34"/>
  <c r="P108" i="34"/>
  <c r="T108" i="34" s="1"/>
  <c r="O107" i="34"/>
  <c r="P107" i="34"/>
  <c r="T107" i="34"/>
  <c r="O106" i="34"/>
  <c r="P106" i="34" s="1"/>
  <c r="T106" i="34" s="1"/>
  <c r="O105" i="34"/>
  <c r="P105" i="34" s="1"/>
  <c r="T105" i="34"/>
  <c r="O104" i="34"/>
  <c r="P104" i="34"/>
  <c r="T104" i="34"/>
  <c r="O103" i="34"/>
  <c r="P103" i="34"/>
  <c r="T103" i="34" s="1"/>
  <c r="O102" i="34"/>
  <c r="P102" i="34"/>
  <c r="T102" i="34"/>
  <c r="O101" i="34"/>
  <c r="P101" i="34"/>
  <c r="T101" i="34"/>
  <c r="O100" i="34"/>
  <c r="P100" i="34" s="1"/>
  <c r="T100" i="34" s="1"/>
  <c r="O99" i="34"/>
  <c r="P99" i="34"/>
  <c r="T99" i="34" s="1"/>
  <c r="O98" i="34"/>
  <c r="P98" i="34"/>
  <c r="T98" i="34"/>
  <c r="O97" i="34"/>
  <c r="P97" i="34" s="1"/>
  <c r="T97" i="34" s="1"/>
  <c r="O96" i="34"/>
  <c r="P96" i="34"/>
  <c r="T96" i="34" s="1"/>
  <c r="O95" i="34"/>
  <c r="P95" i="34"/>
  <c r="T95" i="34"/>
  <c r="O94" i="34"/>
  <c r="P94" i="34"/>
  <c r="T94" i="34"/>
  <c r="O93" i="34"/>
  <c r="P93" i="34"/>
  <c r="T93" i="34"/>
  <c r="O92" i="34"/>
  <c r="P92" i="34"/>
  <c r="T92" i="34" s="1"/>
  <c r="O91" i="34"/>
  <c r="P91" i="34" s="1"/>
  <c r="T91" i="34" s="1"/>
  <c r="O90" i="34"/>
  <c r="P90" i="34" s="1"/>
  <c r="T90" i="34" s="1"/>
  <c r="O89" i="34"/>
  <c r="P89" i="34" s="1"/>
  <c r="T89" i="34"/>
  <c r="O88" i="34"/>
  <c r="P88" i="34" s="1"/>
  <c r="T88" i="34" s="1"/>
  <c r="O87" i="34"/>
  <c r="P87" i="34" s="1"/>
  <c r="T87" i="34" s="1"/>
  <c r="O86" i="34"/>
  <c r="P86" i="34"/>
  <c r="T86" i="34" s="1"/>
  <c r="O85" i="34"/>
  <c r="P85" i="34"/>
  <c r="T85" i="34"/>
  <c r="O84" i="34"/>
  <c r="P84" i="34"/>
  <c r="T84" i="34"/>
  <c r="O83" i="34"/>
  <c r="P83" i="34" s="1"/>
  <c r="T83" i="34" s="1"/>
  <c r="O82" i="34"/>
  <c r="P82" i="34"/>
  <c r="T82" i="34" s="1"/>
  <c r="O81" i="34"/>
  <c r="P81" i="34"/>
  <c r="T81" i="34"/>
  <c r="O80" i="34"/>
  <c r="P80" i="34" s="1"/>
  <c r="T80" i="34" s="1"/>
  <c r="O79" i="34"/>
  <c r="P79" i="34" s="1"/>
  <c r="T79" i="34" s="1"/>
  <c r="O78" i="34"/>
  <c r="P78" i="34"/>
  <c r="T78" i="34"/>
  <c r="O77" i="34"/>
  <c r="P77" i="34"/>
  <c r="T77" i="34"/>
  <c r="O76" i="34"/>
  <c r="P76" i="34"/>
  <c r="T76" i="34"/>
  <c r="O75" i="34"/>
  <c r="P75" i="34"/>
  <c r="T75" i="34" s="1"/>
  <c r="O74" i="34"/>
  <c r="P74" i="34"/>
  <c r="T74" i="34" s="1"/>
  <c r="O73" i="34"/>
  <c r="P73" i="34"/>
  <c r="T73" i="34"/>
  <c r="O72" i="34"/>
  <c r="P72" i="34" s="1"/>
  <c r="T72" i="34" s="1"/>
  <c r="O71" i="34"/>
  <c r="P71" i="34" s="1"/>
  <c r="T71" i="34" s="1"/>
  <c r="O70" i="34"/>
  <c r="P70" i="34"/>
  <c r="T70" i="34" s="1"/>
  <c r="O69" i="34"/>
  <c r="P69" i="34"/>
  <c r="T69" i="34"/>
  <c r="O68" i="34"/>
  <c r="P68" i="34"/>
  <c r="T68" i="34"/>
  <c r="O67" i="34"/>
  <c r="P67" i="34" s="1"/>
  <c r="T67" i="34" s="1"/>
  <c r="O66" i="34"/>
  <c r="P66" i="34"/>
  <c r="T66" i="34" s="1"/>
  <c r="O65" i="34"/>
  <c r="P65" i="34"/>
  <c r="T65" i="34"/>
  <c r="O64" i="34"/>
  <c r="P64" i="34" s="1"/>
  <c r="T64" i="34" s="1"/>
  <c r="O63" i="34"/>
  <c r="P63" i="34" s="1"/>
  <c r="T63" i="34" s="1"/>
  <c r="O62" i="34"/>
  <c r="P62" i="34"/>
  <c r="T62" i="34" s="1"/>
  <c r="O61" i="34"/>
  <c r="P61" i="34"/>
  <c r="T61" i="34"/>
  <c r="O60" i="34"/>
  <c r="P60" i="34"/>
  <c r="T60" i="34"/>
  <c r="O59" i="34"/>
  <c r="P59" i="34" s="1"/>
  <c r="T59" i="34" s="1"/>
  <c r="O58" i="34"/>
  <c r="P58" i="34"/>
  <c r="T58" i="34" s="1"/>
  <c r="O57" i="34"/>
  <c r="P57" i="34"/>
  <c r="T57" i="34"/>
  <c r="O56" i="34"/>
  <c r="P56" i="34" s="1"/>
  <c r="T56" i="34" s="1"/>
  <c r="O55" i="34"/>
  <c r="P55" i="34"/>
  <c r="T55" i="34" s="1"/>
  <c r="O54" i="34"/>
  <c r="P54" i="34" s="1"/>
  <c r="T54" i="34" s="1"/>
  <c r="O53" i="34"/>
  <c r="P53" i="34"/>
  <c r="T53" i="34"/>
  <c r="O52" i="34"/>
  <c r="P52" i="34"/>
  <c r="T52" i="34"/>
  <c r="O51" i="34"/>
  <c r="P51" i="34"/>
  <c r="T51" i="34" s="1"/>
  <c r="O50" i="34"/>
  <c r="P50" i="34"/>
  <c r="T50" i="34" s="1"/>
  <c r="O49" i="34"/>
  <c r="P49" i="34"/>
  <c r="T49" i="34" s="1"/>
  <c r="O48" i="34"/>
  <c r="P48" i="34" s="1"/>
  <c r="T48" i="34" s="1"/>
  <c r="O47" i="34"/>
  <c r="P47" i="34"/>
  <c r="T47" i="34" s="1"/>
  <c r="O46" i="34"/>
  <c r="P46" i="34"/>
  <c r="T46" i="34" s="1"/>
  <c r="O45" i="34"/>
  <c r="P45" i="34"/>
  <c r="T45" i="34"/>
  <c r="O44" i="34"/>
  <c r="P44" i="34"/>
  <c r="T44" i="34"/>
  <c r="O43" i="34"/>
  <c r="P43" i="34" s="1"/>
  <c r="T43" i="34" s="1"/>
  <c r="D18" i="23"/>
  <c r="E7" i="23"/>
  <c r="E19" i="23" s="1"/>
  <c r="E8" i="23"/>
  <c r="E9" i="23"/>
  <c r="E10" i="23"/>
  <c r="E11" i="23"/>
  <c r="E12" i="23"/>
  <c r="E13" i="23"/>
  <c r="E14" i="23"/>
  <c r="E15" i="23"/>
  <c r="E16" i="23"/>
  <c r="E17" i="23"/>
  <c r="E18" i="23"/>
  <c r="O371" i="33"/>
  <c r="P371" i="33" s="1"/>
  <c r="T371" i="33" s="1"/>
  <c r="O370" i="33"/>
  <c r="P370" i="33"/>
  <c r="T370" i="33"/>
  <c r="O369" i="33"/>
  <c r="P369" i="33" s="1"/>
  <c r="T369" i="33"/>
  <c r="O368" i="33"/>
  <c r="P368" i="33"/>
  <c r="O367" i="33"/>
  <c r="O366" i="33"/>
  <c r="P366" i="33"/>
  <c r="T366" i="33"/>
  <c r="O365" i="33"/>
  <c r="P365" i="33"/>
  <c r="T365" i="33" s="1"/>
  <c r="O364" i="33"/>
  <c r="P364" i="33"/>
  <c r="T364" i="33" s="1"/>
  <c r="O363" i="33"/>
  <c r="P363" i="33"/>
  <c r="O362" i="33"/>
  <c r="O361" i="33"/>
  <c r="P361" i="33"/>
  <c r="T361" i="33"/>
  <c r="O360" i="33"/>
  <c r="P360" i="33" s="1"/>
  <c r="O359" i="33"/>
  <c r="O358" i="33"/>
  <c r="P358" i="33"/>
  <c r="T358" i="33" s="1"/>
  <c r="O357" i="33"/>
  <c r="P357" i="33"/>
  <c r="T357" i="33" s="1"/>
  <c r="O356" i="33"/>
  <c r="P356" i="33"/>
  <c r="T356" i="33"/>
  <c r="O355" i="33"/>
  <c r="P355" i="33" s="1"/>
  <c r="O354" i="33"/>
  <c r="P354" i="33" s="1"/>
  <c r="T354" i="33" s="1"/>
  <c r="O353" i="33"/>
  <c r="P353" i="33" s="1"/>
  <c r="T353" i="33" s="1"/>
  <c r="O352" i="33"/>
  <c r="P352" i="33" s="1"/>
  <c r="O351" i="33"/>
  <c r="P351" i="33"/>
  <c r="T351" i="33"/>
  <c r="O350" i="33"/>
  <c r="P350" i="33" s="1"/>
  <c r="T350" i="33" s="1"/>
  <c r="O349" i="33"/>
  <c r="P349" i="33" s="1"/>
  <c r="T349" i="33" s="1"/>
  <c r="O348" i="33"/>
  <c r="P348" i="33"/>
  <c r="T348" i="33" s="1"/>
  <c r="O347" i="33"/>
  <c r="P347" i="33" s="1"/>
  <c r="T347" i="33" s="1"/>
  <c r="O346" i="33"/>
  <c r="O345" i="33"/>
  <c r="P345" i="33"/>
  <c r="T345" i="33"/>
  <c r="O344" i="33"/>
  <c r="P344" i="33" s="1"/>
  <c r="O343" i="33"/>
  <c r="O342" i="33"/>
  <c r="P342" i="33"/>
  <c r="T342" i="33" s="1"/>
  <c r="O341" i="33"/>
  <c r="P341" i="33"/>
  <c r="O340" i="33"/>
  <c r="P340" i="33"/>
  <c r="T340" i="33" s="1"/>
  <c r="O339" i="33"/>
  <c r="P339" i="33"/>
  <c r="T339" i="33" s="1"/>
  <c r="O338" i="33"/>
  <c r="P338" i="33"/>
  <c r="T338" i="33" s="1"/>
  <c r="O337" i="33"/>
  <c r="O336" i="33"/>
  <c r="P336" i="33" s="1"/>
  <c r="O335" i="33"/>
  <c r="P335" i="33"/>
  <c r="T335" i="33" s="1"/>
  <c r="O334" i="33"/>
  <c r="O333" i="33"/>
  <c r="O332" i="33"/>
  <c r="P332" i="33" s="1"/>
  <c r="O331" i="33"/>
  <c r="P331" i="33" s="1"/>
  <c r="T331" i="33" s="1"/>
  <c r="O330" i="33"/>
  <c r="O329" i="33"/>
  <c r="O328" i="33"/>
  <c r="O327" i="33"/>
  <c r="P327" i="33"/>
  <c r="T327" i="33"/>
  <c r="O326" i="33"/>
  <c r="O325" i="33"/>
  <c r="P325" i="33"/>
  <c r="O324" i="33"/>
  <c r="P324" i="33"/>
  <c r="O323" i="33"/>
  <c r="O322" i="33"/>
  <c r="P322" i="33"/>
  <c r="O321" i="33"/>
  <c r="O320" i="33"/>
  <c r="O319" i="33"/>
  <c r="P319" i="33"/>
  <c r="T319" i="33" s="1"/>
  <c r="O318" i="33"/>
  <c r="P318" i="33"/>
  <c r="T318" i="33" s="1"/>
  <c r="O317" i="33"/>
  <c r="O316" i="33"/>
  <c r="O315" i="33"/>
  <c r="O314" i="33"/>
  <c r="O313" i="33"/>
  <c r="O312" i="33"/>
  <c r="P312" i="33"/>
  <c r="O311" i="33"/>
  <c r="O310" i="33"/>
  <c r="P310" i="33" s="1"/>
  <c r="O309" i="33"/>
  <c r="O308" i="33"/>
  <c r="O307" i="33"/>
  <c r="O306" i="33"/>
  <c r="O305" i="33"/>
  <c r="P305" i="33"/>
  <c r="O304" i="33"/>
  <c r="O303" i="33"/>
  <c r="O302" i="33"/>
  <c r="P302" i="33"/>
  <c r="O301" i="33"/>
  <c r="O300" i="33"/>
  <c r="O299" i="33"/>
  <c r="O298" i="33"/>
  <c r="O297" i="33"/>
  <c r="O296" i="33"/>
  <c r="P296" i="33" s="1"/>
  <c r="O295" i="33"/>
  <c r="O294" i="33"/>
  <c r="O293" i="33"/>
  <c r="O292" i="33"/>
  <c r="O291" i="33"/>
  <c r="O290" i="33"/>
  <c r="O289" i="33"/>
  <c r="O288" i="33"/>
  <c r="O287" i="33"/>
  <c r="O286" i="33"/>
  <c r="O285" i="33"/>
  <c r="O284" i="33"/>
  <c r="P284" i="33"/>
  <c r="T284" i="33"/>
  <c r="O283" i="33"/>
  <c r="O282" i="33"/>
  <c r="P282" i="33" s="1"/>
  <c r="T282" i="33" s="1"/>
  <c r="O281" i="33"/>
  <c r="O280" i="33"/>
  <c r="P280" i="33"/>
  <c r="O279" i="33"/>
  <c r="O278" i="33"/>
  <c r="O277" i="33"/>
  <c r="O276" i="33"/>
  <c r="O275" i="33"/>
  <c r="O274" i="33"/>
  <c r="P274" i="33" s="1"/>
  <c r="T274" i="33" s="1"/>
  <c r="O273" i="33"/>
  <c r="O272" i="33"/>
  <c r="O271" i="33"/>
  <c r="O270" i="33"/>
  <c r="O269" i="33"/>
  <c r="O268" i="33"/>
  <c r="O267" i="33"/>
  <c r="O266" i="33"/>
  <c r="P266" i="33"/>
  <c r="T266" i="33" s="1"/>
  <c r="O265" i="33"/>
  <c r="O264" i="33"/>
  <c r="O263" i="33"/>
  <c r="O262" i="33"/>
  <c r="O261" i="33"/>
  <c r="O260" i="33"/>
  <c r="P260" i="33"/>
  <c r="T260" i="33" s="1"/>
  <c r="O259" i="33"/>
  <c r="O258" i="33"/>
  <c r="P258" i="33"/>
  <c r="T258" i="33"/>
  <c r="O257" i="33"/>
  <c r="O256" i="33"/>
  <c r="O255" i="33"/>
  <c r="O254" i="33"/>
  <c r="O253" i="33"/>
  <c r="O252" i="33"/>
  <c r="O251" i="33"/>
  <c r="O250" i="33"/>
  <c r="O249" i="33"/>
  <c r="P249" i="33"/>
  <c r="T249" i="33"/>
  <c r="O248" i="33"/>
  <c r="P248" i="33"/>
  <c r="O247" i="33"/>
  <c r="O246" i="33"/>
  <c r="P246" i="33"/>
  <c r="O245" i="33"/>
  <c r="O244" i="33"/>
  <c r="O243" i="33"/>
  <c r="O242" i="33"/>
  <c r="O241" i="33"/>
  <c r="O240" i="33"/>
  <c r="P240" i="33"/>
  <c r="O239" i="33"/>
  <c r="P239" i="33"/>
  <c r="T239" i="33" s="1"/>
  <c r="O238" i="33"/>
  <c r="P238" i="33"/>
  <c r="O237" i="33"/>
  <c r="P237" i="33" s="1"/>
  <c r="T237" i="33" s="1"/>
  <c r="O236" i="33"/>
  <c r="P236" i="33"/>
  <c r="O235" i="33"/>
  <c r="P235" i="33"/>
  <c r="O234" i="33"/>
  <c r="P234" i="33" s="1"/>
  <c r="O233" i="33"/>
  <c r="P233" i="33"/>
  <c r="O232" i="33"/>
  <c r="P232" i="33"/>
  <c r="T232" i="33" s="1"/>
  <c r="O231" i="33"/>
  <c r="P231" i="33" s="1"/>
  <c r="T231" i="33"/>
  <c r="O230" i="33"/>
  <c r="O229" i="33"/>
  <c r="O228" i="33"/>
  <c r="P228" i="33"/>
  <c r="O227" i="33"/>
  <c r="P227" i="33"/>
  <c r="T227" i="33" s="1"/>
  <c r="O226" i="33"/>
  <c r="P226" i="33" s="1"/>
  <c r="T226" i="33" s="1"/>
  <c r="O225" i="33"/>
  <c r="O224" i="33"/>
  <c r="P224" i="33"/>
  <c r="T224" i="33" s="1"/>
  <c r="O223" i="33"/>
  <c r="P223" i="33"/>
  <c r="T223" i="33"/>
  <c r="O222" i="33"/>
  <c r="O221" i="33"/>
  <c r="O220" i="33"/>
  <c r="P220" i="33"/>
  <c r="O219" i="33"/>
  <c r="P219" i="33" s="1"/>
  <c r="T219" i="33"/>
  <c r="O218" i="33"/>
  <c r="O217" i="33"/>
  <c r="O216" i="33"/>
  <c r="O215" i="33"/>
  <c r="P215" i="33"/>
  <c r="T215" i="33" s="1"/>
  <c r="O214" i="33"/>
  <c r="O213" i="33"/>
  <c r="P213" i="33"/>
  <c r="O212" i="33"/>
  <c r="O211" i="33"/>
  <c r="P211" i="33"/>
  <c r="T211" i="33"/>
  <c r="O210" i="33"/>
  <c r="O209" i="33"/>
  <c r="P209" i="33"/>
  <c r="T209" i="33"/>
  <c r="O208" i="33"/>
  <c r="O207" i="33"/>
  <c r="P207" i="33"/>
  <c r="T207" i="33"/>
  <c r="O206" i="33"/>
  <c r="O205" i="33"/>
  <c r="P205" i="33"/>
  <c r="T205" i="33"/>
  <c r="O204" i="33"/>
  <c r="O203" i="33"/>
  <c r="P203" i="33"/>
  <c r="O202" i="33"/>
  <c r="O201" i="33"/>
  <c r="O200" i="33"/>
  <c r="P200" i="33"/>
  <c r="O199" i="33"/>
  <c r="P199" i="33"/>
  <c r="T199" i="33" s="1"/>
  <c r="O198" i="33"/>
  <c r="P198" i="33"/>
  <c r="T198" i="33" s="1"/>
  <c r="O197" i="33"/>
  <c r="O196" i="33"/>
  <c r="O195" i="33"/>
  <c r="P195" i="33" s="1"/>
  <c r="T195" i="33" s="1"/>
  <c r="O194" i="33"/>
  <c r="O193" i="33"/>
  <c r="O192" i="33"/>
  <c r="P192" i="33"/>
  <c r="T192" i="33"/>
  <c r="O191" i="33"/>
  <c r="P191" i="33" s="1"/>
  <c r="O190" i="33"/>
  <c r="P190" i="33" s="1"/>
  <c r="T190" i="33" s="1"/>
  <c r="O189" i="33"/>
  <c r="O188" i="33"/>
  <c r="O187" i="33"/>
  <c r="P187" i="33" s="1"/>
  <c r="T187" i="33" s="1"/>
  <c r="O186" i="33"/>
  <c r="O185" i="33"/>
  <c r="O184" i="33"/>
  <c r="P184" i="33" s="1"/>
  <c r="O183" i="33"/>
  <c r="O182" i="33"/>
  <c r="O181" i="33"/>
  <c r="O180" i="33"/>
  <c r="O179" i="33"/>
  <c r="O178" i="33"/>
  <c r="O177" i="33"/>
  <c r="O176" i="33"/>
  <c r="O175" i="33"/>
  <c r="P175" i="33"/>
  <c r="T175" i="33" s="1"/>
  <c r="O174" i="33"/>
  <c r="P174" i="33"/>
  <c r="O173" i="33"/>
  <c r="O172" i="33"/>
  <c r="O171" i="33"/>
  <c r="P171" i="33"/>
  <c r="T171" i="33"/>
  <c r="O170" i="33"/>
  <c r="P170" i="33"/>
  <c r="T170" i="33"/>
  <c r="O169" i="33"/>
  <c r="O168" i="33"/>
  <c r="O167" i="33"/>
  <c r="P167" i="33"/>
  <c r="T167" i="33"/>
  <c r="O166" i="33"/>
  <c r="O165" i="33"/>
  <c r="O164" i="33"/>
  <c r="P164" i="33"/>
  <c r="O163" i="33"/>
  <c r="O162" i="33"/>
  <c r="O161" i="33"/>
  <c r="O160" i="33"/>
  <c r="P160" i="33" s="1"/>
  <c r="T160" i="33" s="1"/>
  <c r="O159" i="33"/>
  <c r="P159" i="33" s="1"/>
  <c r="T159" i="33" s="1"/>
  <c r="O158" i="33"/>
  <c r="O157" i="33"/>
  <c r="O156" i="33"/>
  <c r="O155" i="33"/>
  <c r="P155" i="33" s="1"/>
  <c r="T155" i="33" s="1"/>
  <c r="O154" i="33"/>
  <c r="P154" i="33" s="1"/>
  <c r="T154" i="33" s="1"/>
  <c r="O153" i="33"/>
  <c r="O152" i="33"/>
  <c r="O151" i="33"/>
  <c r="P151" i="33" s="1"/>
  <c r="T151" i="33" s="1"/>
  <c r="O150" i="33"/>
  <c r="O149" i="33"/>
  <c r="O148" i="33"/>
  <c r="P148" i="33" s="1"/>
  <c r="T148" i="33" s="1"/>
  <c r="O147" i="33"/>
  <c r="O146" i="33"/>
  <c r="O145" i="33"/>
  <c r="O144" i="33"/>
  <c r="P144" i="33"/>
  <c r="T144" i="33" s="1"/>
  <c r="O143" i="33"/>
  <c r="P143" i="33"/>
  <c r="T143" i="33"/>
  <c r="O142" i="33"/>
  <c r="O141" i="33"/>
  <c r="O140" i="33"/>
  <c r="O139" i="33"/>
  <c r="P139" i="33" s="1"/>
  <c r="T139" i="33" s="1"/>
  <c r="O138" i="33"/>
  <c r="O137" i="33"/>
  <c r="O136" i="33"/>
  <c r="O135" i="33"/>
  <c r="P135" i="33"/>
  <c r="T135" i="33"/>
  <c r="O134" i="33"/>
  <c r="O133" i="33"/>
  <c r="O132" i="33"/>
  <c r="O131" i="33"/>
  <c r="P131" i="33" s="1"/>
  <c r="T131" i="33" s="1"/>
  <c r="O130" i="33"/>
  <c r="O129" i="33"/>
  <c r="O128" i="33"/>
  <c r="P128" i="33" s="1"/>
  <c r="O127" i="33"/>
  <c r="P127" i="33"/>
  <c r="T127" i="33" s="1"/>
  <c r="O126" i="33"/>
  <c r="O125" i="33"/>
  <c r="P125" i="33" s="1"/>
  <c r="T125" i="33" s="1"/>
  <c r="O124" i="33"/>
  <c r="O123" i="33"/>
  <c r="P123" i="33" s="1"/>
  <c r="T123" i="33" s="1"/>
  <c r="O122" i="33"/>
  <c r="P122" i="33" s="1"/>
  <c r="T122" i="33" s="1"/>
  <c r="O121" i="33"/>
  <c r="O120" i="33"/>
  <c r="P120" i="33"/>
  <c r="T120" i="33" s="1"/>
  <c r="O119" i="33"/>
  <c r="O118" i="33"/>
  <c r="P118" i="33" s="1"/>
  <c r="T118" i="33" s="1"/>
  <c r="O117" i="33"/>
  <c r="O116" i="33"/>
  <c r="P116" i="33" s="1"/>
  <c r="T116" i="33" s="1"/>
  <c r="O115" i="33"/>
  <c r="P115" i="33" s="1"/>
  <c r="T115" i="33" s="1"/>
  <c r="O114" i="33"/>
  <c r="O113" i="33"/>
  <c r="O112" i="33"/>
  <c r="O111" i="33"/>
  <c r="P111" i="33"/>
  <c r="T111" i="33" s="1"/>
  <c r="O110" i="33"/>
  <c r="P110" i="33"/>
  <c r="O109" i="33"/>
  <c r="O108" i="33"/>
  <c r="P108" i="33"/>
  <c r="O107" i="33"/>
  <c r="P107" i="33"/>
  <c r="T107" i="33" s="1"/>
  <c r="O106" i="33"/>
  <c r="O105" i="33"/>
  <c r="O104" i="33"/>
  <c r="P104" i="33" s="1"/>
  <c r="O103" i="33"/>
  <c r="P103" i="33"/>
  <c r="T103" i="33" s="1"/>
  <c r="O102" i="33"/>
  <c r="P102" i="33" s="1"/>
  <c r="O101" i="33"/>
  <c r="O100" i="33"/>
  <c r="O99" i="33"/>
  <c r="P99" i="33" s="1"/>
  <c r="T99" i="33" s="1"/>
  <c r="O98" i="33"/>
  <c r="O97" i="33"/>
  <c r="O96" i="33"/>
  <c r="O95" i="33"/>
  <c r="P95" i="33"/>
  <c r="T95" i="33"/>
  <c r="O94" i="33"/>
  <c r="O93" i="33"/>
  <c r="O92" i="33"/>
  <c r="O91" i="33"/>
  <c r="O90" i="33"/>
  <c r="O89" i="33"/>
  <c r="O88" i="33"/>
  <c r="O87" i="33"/>
  <c r="P87" i="33" s="1"/>
  <c r="T87" i="33" s="1"/>
  <c r="O86" i="33"/>
  <c r="O85" i="33"/>
  <c r="P85" i="33"/>
  <c r="O84" i="33"/>
  <c r="O83" i="33"/>
  <c r="P83" i="33"/>
  <c r="T83" i="33" s="1"/>
  <c r="O82" i="33"/>
  <c r="O81" i="33"/>
  <c r="O80" i="33"/>
  <c r="P80" i="33" s="1"/>
  <c r="T80" i="33" s="1"/>
  <c r="O79" i="33"/>
  <c r="P79" i="33" s="1"/>
  <c r="O78" i="33"/>
  <c r="P78" i="33"/>
  <c r="O77" i="33"/>
  <c r="O76" i="33"/>
  <c r="P76" i="33"/>
  <c r="T76" i="33" s="1"/>
  <c r="O75" i="33"/>
  <c r="O74" i="33"/>
  <c r="O73" i="33"/>
  <c r="O72" i="33"/>
  <c r="O71" i="33"/>
  <c r="P71" i="33" s="1"/>
  <c r="T71" i="33" s="1"/>
  <c r="O70" i="33"/>
  <c r="P70" i="33" s="1"/>
  <c r="O69" i="33"/>
  <c r="O68" i="33"/>
  <c r="O67" i="33"/>
  <c r="P67" i="33"/>
  <c r="T67" i="33" s="1"/>
  <c r="O66" i="33"/>
  <c r="O65" i="33"/>
  <c r="O64" i="33"/>
  <c r="O63" i="33"/>
  <c r="O62" i="33"/>
  <c r="O61" i="33"/>
  <c r="O60" i="33"/>
  <c r="O59" i="33"/>
  <c r="P59" i="33"/>
  <c r="T59" i="33"/>
  <c r="O58" i="33"/>
  <c r="O57" i="33"/>
  <c r="O56" i="33"/>
  <c r="O55" i="33"/>
  <c r="P55" i="33"/>
  <c r="T55" i="33" s="1"/>
  <c r="O54" i="33"/>
  <c r="O53" i="33"/>
  <c r="O52" i="33"/>
  <c r="O51" i="33"/>
  <c r="P51" i="33" s="1"/>
  <c r="T51" i="33" s="1"/>
  <c r="O50" i="33"/>
  <c r="O49" i="33"/>
  <c r="P49" i="33"/>
  <c r="O48" i="33"/>
  <c r="O47" i="33"/>
  <c r="P47" i="33"/>
  <c r="T47" i="33" s="1"/>
  <c r="O46" i="33"/>
  <c r="O45" i="33"/>
  <c r="O44" i="33"/>
  <c r="O43" i="33"/>
  <c r="P43" i="33"/>
  <c r="O42" i="33"/>
  <c r="P42" i="33"/>
  <c r="O41" i="33"/>
  <c r="O40" i="33"/>
  <c r="O39" i="33"/>
  <c r="O38" i="33"/>
  <c r="P38" i="33" s="1"/>
  <c r="T38" i="33" s="1"/>
  <c r="O37" i="33"/>
  <c r="O36" i="33"/>
  <c r="P36" i="33" s="1"/>
  <c r="T36" i="33" s="1"/>
  <c r="O35" i="33"/>
  <c r="P35" i="33"/>
  <c r="T35" i="33" s="1"/>
  <c r="O34" i="33"/>
  <c r="O33" i="33"/>
  <c r="O32" i="33"/>
  <c r="P32" i="33" s="1"/>
  <c r="O31" i="33"/>
  <c r="P31" i="33"/>
  <c r="T31" i="33" s="1"/>
  <c r="O30" i="33"/>
  <c r="O29" i="33"/>
  <c r="O28" i="33"/>
  <c r="P28" i="33"/>
  <c r="O27" i="33"/>
  <c r="P27" i="33"/>
  <c r="T27" i="33"/>
  <c r="O26" i="33"/>
  <c r="O25" i="33"/>
  <c r="O24" i="33"/>
  <c r="P24" i="33"/>
  <c r="O23" i="33"/>
  <c r="O22" i="33"/>
  <c r="O21" i="33"/>
  <c r="O20" i="33"/>
  <c r="P20" i="33" s="1"/>
  <c r="T20" i="33" s="1"/>
  <c r="O19" i="33"/>
  <c r="P19" i="33" s="1"/>
  <c r="T19" i="33" s="1"/>
  <c r="O18" i="33"/>
  <c r="O17" i="33"/>
  <c r="O16" i="33"/>
  <c r="O15" i="33"/>
  <c r="P15" i="33"/>
  <c r="T15" i="33"/>
  <c r="O14" i="33"/>
  <c r="O13" i="33"/>
  <c r="O12" i="33"/>
  <c r="P12" i="33"/>
  <c r="O11" i="33"/>
  <c r="O10" i="33"/>
  <c r="P10" i="33"/>
  <c r="O9" i="33"/>
  <c r="O8" i="33"/>
  <c r="P8" i="33"/>
  <c r="T8" i="33" s="1"/>
  <c r="O42" i="34"/>
  <c r="P42" i="34" s="1"/>
  <c r="T42" i="34" s="1"/>
  <c r="O41" i="34"/>
  <c r="P41" i="34"/>
  <c r="T41" i="34"/>
  <c r="O40" i="34"/>
  <c r="P40" i="34" s="1"/>
  <c r="T40" i="34" s="1"/>
  <c r="O39" i="34"/>
  <c r="P39" i="34" s="1"/>
  <c r="T39" i="34" s="1"/>
  <c r="O38" i="34"/>
  <c r="P38" i="34"/>
  <c r="T38" i="34"/>
  <c r="O37" i="34"/>
  <c r="P37" i="34"/>
  <c r="T37" i="34" s="1"/>
  <c r="O36" i="34"/>
  <c r="P36" i="34" s="1"/>
  <c r="T36" i="34" s="1"/>
  <c r="O35" i="34"/>
  <c r="P35" i="34" s="1"/>
  <c r="T35" i="34" s="1"/>
  <c r="O34" i="34"/>
  <c r="P34" i="34" s="1"/>
  <c r="T34" i="34" s="1"/>
  <c r="O33" i="34"/>
  <c r="P33" i="34"/>
  <c r="T33" i="34" s="1"/>
  <c r="O32" i="34"/>
  <c r="P32" i="34" s="1"/>
  <c r="T32" i="34" s="1"/>
  <c r="O31" i="34"/>
  <c r="P31" i="34" s="1"/>
  <c r="T31" i="34" s="1"/>
  <c r="O30" i="34"/>
  <c r="P30" i="34" s="1"/>
  <c r="T30" i="34" s="1"/>
  <c r="O29" i="34"/>
  <c r="P29" i="34"/>
  <c r="T29" i="34" s="1"/>
  <c r="O28" i="34"/>
  <c r="P28" i="34"/>
  <c r="T28" i="34"/>
  <c r="O27" i="34"/>
  <c r="P27" i="34" s="1"/>
  <c r="T27" i="34" s="1"/>
  <c r="O26" i="34"/>
  <c r="P26" i="34" s="1"/>
  <c r="T26" i="34" s="1"/>
  <c r="O25" i="34"/>
  <c r="P25" i="34"/>
  <c r="T25" i="34" s="1"/>
  <c r="O24" i="34"/>
  <c r="P24" i="34" s="1"/>
  <c r="T24" i="34" s="1"/>
  <c r="O23" i="34"/>
  <c r="P23" i="34"/>
  <c r="T23" i="34" s="1"/>
  <c r="O22" i="34"/>
  <c r="P22" i="34"/>
  <c r="T22" i="34"/>
  <c r="O21" i="34"/>
  <c r="P21" i="34"/>
  <c r="T21" i="34" s="1"/>
  <c r="O20" i="34"/>
  <c r="P20" i="34" s="1"/>
  <c r="T20" i="34" s="1"/>
  <c r="O19" i="34"/>
  <c r="P19" i="34" s="1"/>
  <c r="T19" i="34" s="1"/>
  <c r="O18" i="34"/>
  <c r="P18" i="34" s="1"/>
  <c r="T18" i="34" s="1"/>
  <c r="O17" i="34"/>
  <c r="P17" i="34"/>
  <c r="T17" i="34" s="1"/>
  <c r="O16" i="34"/>
  <c r="P16" i="34" s="1"/>
  <c r="T16" i="34" s="1"/>
  <c r="O15" i="34"/>
  <c r="P15" i="34"/>
  <c r="T15" i="34" s="1"/>
  <c r="O14" i="34"/>
  <c r="P14" i="34"/>
  <c r="T14" i="34"/>
  <c r="O13" i="34"/>
  <c r="P13" i="34"/>
  <c r="T13" i="34" s="1"/>
  <c r="O12" i="34"/>
  <c r="P12" i="34"/>
  <c r="T12" i="34"/>
  <c r="O11" i="34"/>
  <c r="P11" i="34"/>
  <c r="T11" i="34" s="1"/>
  <c r="O10" i="34"/>
  <c r="P10" i="34" s="1"/>
  <c r="T10" i="34" s="1"/>
  <c r="O9" i="34"/>
  <c r="P9" i="34"/>
  <c r="T9" i="34"/>
  <c r="O8" i="34"/>
  <c r="P8" i="34" s="1"/>
  <c r="T8" i="34" s="1"/>
  <c r="O7" i="34"/>
  <c r="P7" i="34" s="1"/>
  <c r="T7" i="34" s="1"/>
  <c r="P343" i="33"/>
  <c r="P346" i="33"/>
  <c r="T346" i="33"/>
  <c r="P359" i="33"/>
  <c r="P362" i="33"/>
  <c r="T362" i="33"/>
  <c r="P367" i="33"/>
  <c r="T367" i="33"/>
  <c r="P241" i="33"/>
  <c r="T241" i="33" s="1"/>
  <c r="O359" i="28"/>
  <c r="P359" i="28" s="1"/>
  <c r="T359" i="28" s="1"/>
  <c r="N337" i="28"/>
  <c r="O337" i="28"/>
  <c r="P337" i="28"/>
  <c r="T337" i="28" s="1"/>
  <c r="AA330" i="28"/>
  <c r="AD317" i="28"/>
  <c r="O312" i="28"/>
  <c r="P312" i="28"/>
  <c r="T312" i="28" s="1"/>
  <c r="O305" i="28"/>
  <c r="P305" i="28" s="1"/>
  <c r="T305" i="28"/>
  <c r="O209" i="28"/>
  <c r="P209" i="28"/>
  <c r="T209" i="28" s="1"/>
  <c r="O203" i="28"/>
  <c r="P203" i="28" s="1"/>
  <c r="O130" i="28"/>
  <c r="P130" i="28" s="1"/>
  <c r="T130" i="28" s="1"/>
  <c r="O114" i="28"/>
  <c r="P114" i="28"/>
  <c r="T114" i="28" s="1"/>
  <c r="O110" i="28"/>
  <c r="P110" i="28" s="1"/>
  <c r="T110" i="28"/>
  <c r="O91" i="28"/>
  <c r="P91" i="28"/>
  <c r="AB28" i="28"/>
  <c r="X28" i="28"/>
  <c r="AD61" i="28"/>
  <c r="O52" i="28"/>
  <c r="P52" i="28" s="1"/>
  <c r="O372" i="28"/>
  <c r="P372" i="28" s="1"/>
  <c r="T372" i="28" s="1"/>
  <c r="O371" i="28"/>
  <c r="P371" i="28"/>
  <c r="T371" i="28" s="1"/>
  <c r="O370" i="28"/>
  <c r="P370" i="28"/>
  <c r="T370" i="28" s="1"/>
  <c r="O369" i="28"/>
  <c r="P369" i="28" s="1"/>
  <c r="T369" i="28" s="1"/>
  <c r="O368" i="28"/>
  <c r="P368" i="28" s="1"/>
  <c r="T368" i="28" s="1"/>
  <c r="O367" i="28"/>
  <c r="P367" i="28" s="1"/>
  <c r="T367" i="28"/>
  <c r="O366" i="28"/>
  <c r="P366" i="28" s="1"/>
  <c r="T366" i="28"/>
  <c r="O365" i="28"/>
  <c r="P365" i="28"/>
  <c r="T365" i="28" s="1"/>
  <c r="O364" i="28"/>
  <c r="P364" i="28" s="1"/>
  <c r="T364" i="28"/>
  <c r="O363" i="28"/>
  <c r="P363" i="28"/>
  <c r="T363" i="28" s="1"/>
  <c r="O362" i="28"/>
  <c r="P362" i="28"/>
  <c r="T362" i="28" s="1"/>
  <c r="O361" i="28"/>
  <c r="P361" i="28" s="1"/>
  <c r="T361" i="28" s="1"/>
  <c r="O360" i="28"/>
  <c r="P360" i="28" s="1"/>
  <c r="T360" i="28" s="1"/>
  <c r="O358" i="28"/>
  <c r="P358" i="28" s="1"/>
  <c r="T358" i="28" s="1"/>
  <c r="O357" i="28"/>
  <c r="P357" i="28" s="1"/>
  <c r="T357" i="28"/>
  <c r="O356" i="28"/>
  <c r="P356" i="28"/>
  <c r="T356" i="28" s="1"/>
  <c r="O355" i="28"/>
  <c r="P355" i="28" s="1"/>
  <c r="T355" i="28" s="1"/>
  <c r="O354" i="28"/>
  <c r="P354" i="28"/>
  <c r="T354" i="28" s="1"/>
  <c r="O353" i="28"/>
  <c r="P353" i="28"/>
  <c r="T353" i="28" s="1"/>
  <c r="O352" i="28"/>
  <c r="P352" i="28" s="1"/>
  <c r="T352" i="28" s="1"/>
  <c r="O351" i="28"/>
  <c r="P351" i="28" s="1"/>
  <c r="T351" i="28" s="1"/>
  <c r="O350" i="28"/>
  <c r="P350" i="28" s="1"/>
  <c r="T350" i="28"/>
  <c r="O349" i="28"/>
  <c r="P349" i="28" s="1"/>
  <c r="T349" i="28"/>
  <c r="O348" i="28"/>
  <c r="P348" i="28"/>
  <c r="T348" i="28" s="1"/>
  <c r="O347" i="28"/>
  <c r="P347" i="28" s="1"/>
  <c r="T347" i="28"/>
  <c r="O346" i="28"/>
  <c r="P346" i="28"/>
  <c r="T346" i="28" s="1"/>
  <c r="O345" i="28"/>
  <c r="P345" i="28"/>
  <c r="T345" i="28" s="1"/>
  <c r="O344" i="28"/>
  <c r="P344" i="28" s="1"/>
  <c r="T344" i="28" s="1"/>
  <c r="O343" i="28"/>
  <c r="P343" i="28" s="1"/>
  <c r="T343" i="28" s="1"/>
  <c r="O342" i="28"/>
  <c r="P342" i="28" s="1"/>
  <c r="T342" i="28" s="1"/>
  <c r="O341" i="28"/>
  <c r="P341" i="28" s="1"/>
  <c r="T341" i="28"/>
  <c r="O340" i="28"/>
  <c r="P340" i="28"/>
  <c r="T340" i="28" s="1"/>
  <c r="O339" i="28"/>
  <c r="P339" i="28" s="1"/>
  <c r="T339" i="28" s="1"/>
  <c r="O338" i="28"/>
  <c r="P338" i="28"/>
  <c r="T338" i="28" s="1"/>
  <c r="O336" i="28"/>
  <c r="P336" i="28"/>
  <c r="T336" i="28" s="1"/>
  <c r="O335" i="28"/>
  <c r="P335" i="28" s="1"/>
  <c r="T335" i="28" s="1"/>
  <c r="O334" i="28"/>
  <c r="P334" i="28" s="1"/>
  <c r="T334" i="28" s="1"/>
  <c r="O333" i="28"/>
  <c r="P333" i="28" s="1"/>
  <c r="T333" i="28"/>
  <c r="O332" i="28"/>
  <c r="P332" i="28" s="1"/>
  <c r="T332" i="28"/>
  <c r="O331" i="28"/>
  <c r="P331" i="28"/>
  <c r="T331" i="28" s="1"/>
  <c r="O330" i="28"/>
  <c r="P330" i="28" s="1"/>
  <c r="T330" i="28"/>
  <c r="O329" i="28"/>
  <c r="P329" i="28"/>
  <c r="T329" i="28" s="1"/>
  <c r="O328" i="28"/>
  <c r="P328" i="28"/>
  <c r="T328" i="28" s="1"/>
  <c r="O327" i="28"/>
  <c r="P327" i="28" s="1"/>
  <c r="T327" i="28" s="1"/>
  <c r="O326" i="28"/>
  <c r="P326" i="28" s="1"/>
  <c r="T326" i="28" s="1"/>
  <c r="O325" i="28"/>
  <c r="P325" i="28" s="1"/>
  <c r="T325" i="28" s="1"/>
  <c r="O324" i="28"/>
  <c r="P324" i="28" s="1"/>
  <c r="T324" i="28"/>
  <c r="O323" i="28"/>
  <c r="P323" i="28"/>
  <c r="T323" i="28" s="1"/>
  <c r="O322" i="28"/>
  <c r="P322" i="28" s="1"/>
  <c r="T322" i="28" s="1"/>
  <c r="O321" i="28"/>
  <c r="P321" i="28"/>
  <c r="T321" i="28" s="1"/>
  <c r="O320" i="28"/>
  <c r="O319" i="28"/>
  <c r="P319" i="28" s="1"/>
  <c r="T319" i="28"/>
  <c r="O318" i="28"/>
  <c r="P318" i="28" s="1"/>
  <c r="T318" i="28"/>
  <c r="O317" i="28"/>
  <c r="P317" i="28"/>
  <c r="T317" i="28" s="1"/>
  <c r="O316" i="28"/>
  <c r="P316" i="28" s="1"/>
  <c r="T316" i="28"/>
  <c r="O315" i="28"/>
  <c r="P315" i="28"/>
  <c r="T315" i="28" s="1"/>
  <c r="O314" i="28"/>
  <c r="P314" i="28"/>
  <c r="T314" i="28" s="1"/>
  <c r="O313" i="28"/>
  <c r="P313" i="28" s="1"/>
  <c r="T313" i="28" s="1"/>
  <c r="O311" i="28"/>
  <c r="P311" i="28" s="1"/>
  <c r="T311" i="28" s="1"/>
  <c r="O310" i="28"/>
  <c r="P310" i="28" s="1"/>
  <c r="T310" i="28" s="1"/>
  <c r="O309" i="28"/>
  <c r="P309" i="28" s="1"/>
  <c r="T309" i="28"/>
  <c r="O308" i="28"/>
  <c r="P308" i="28"/>
  <c r="O307" i="28"/>
  <c r="P307" i="28"/>
  <c r="T307" i="28" s="1"/>
  <c r="O306" i="28"/>
  <c r="P306" i="28" s="1"/>
  <c r="T306" i="28" s="1"/>
  <c r="O304" i="28"/>
  <c r="P304" i="28"/>
  <c r="T304" i="28"/>
  <c r="O303" i="28"/>
  <c r="P303" i="28"/>
  <c r="T303" i="28" s="1"/>
  <c r="O302" i="28"/>
  <c r="P302" i="28"/>
  <c r="T302" i="28" s="1"/>
  <c r="O301" i="28"/>
  <c r="P301" i="28" s="1"/>
  <c r="T301" i="28"/>
  <c r="O300" i="28"/>
  <c r="P300" i="28"/>
  <c r="T300" i="28" s="1"/>
  <c r="O299" i="28"/>
  <c r="P299" i="28" s="1"/>
  <c r="T299" i="28"/>
  <c r="O298" i="28"/>
  <c r="P298" i="28"/>
  <c r="T298" i="28" s="1"/>
  <c r="O297" i="28"/>
  <c r="P297" i="28" s="1"/>
  <c r="T297" i="28" s="1"/>
  <c r="O296" i="28"/>
  <c r="P296" i="28"/>
  <c r="T296" i="28"/>
  <c r="O295" i="28"/>
  <c r="P295" i="28"/>
  <c r="T295" i="28" s="1"/>
  <c r="O294" i="28"/>
  <c r="P294" i="28"/>
  <c r="T294" i="28" s="1"/>
  <c r="O293" i="28"/>
  <c r="P293" i="28" s="1"/>
  <c r="T293" i="28" s="1"/>
  <c r="O292" i="28"/>
  <c r="P292" i="28"/>
  <c r="T292" i="28" s="1"/>
  <c r="O291" i="28"/>
  <c r="P291" i="28" s="1"/>
  <c r="T291" i="28"/>
  <c r="O290" i="28"/>
  <c r="P290" i="28"/>
  <c r="T290" i="28" s="1"/>
  <c r="O289" i="28"/>
  <c r="P289" i="28" s="1"/>
  <c r="O288" i="28"/>
  <c r="P288" i="28" s="1"/>
  <c r="T288" i="28"/>
  <c r="O287" i="28"/>
  <c r="P287" i="28"/>
  <c r="T287" i="28" s="1"/>
  <c r="O286" i="28"/>
  <c r="P286" i="28" s="1"/>
  <c r="T286" i="28" s="1"/>
  <c r="O285" i="28"/>
  <c r="P285" i="28"/>
  <c r="T285" i="28"/>
  <c r="O284" i="28"/>
  <c r="P284" i="28"/>
  <c r="T284" i="28" s="1"/>
  <c r="O283" i="28"/>
  <c r="P283" i="28"/>
  <c r="T283" i="28" s="1"/>
  <c r="O282" i="28"/>
  <c r="P282" i="28" s="1"/>
  <c r="T282" i="28"/>
  <c r="O281" i="28"/>
  <c r="P281" i="28"/>
  <c r="T281" i="28" s="1"/>
  <c r="O280" i="28"/>
  <c r="P280" i="28" s="1"/>
  <c r="T280" i="28"/>
  <c r="O279" i="28"/>
  <c r="P279" i="28"/>
  <c r="T279" i="28" s="1"/>
  <c r="O278" i="28"/>
  <c r="P278" i="28" s="1"/>
  <c r="T278" i="28" s="1"/>
  <c r="O277" i="28"/>
  <c r="P277" i="28"/>
  <c r="O276" i="28"/>
  <c r="P276" i="28" s="1"/>
  <c r="T276" i="28" s="1"/>
  <c r="O275" i="28"/>
  <c r="P275" i="28" s="1"/>
  <c r="T275" i="28"/>
  <c r="O274" i="28"/>
  <c r="P274" i="28"/>
  <c r="T274" i="28" s="1"/>
  <c r="O273" i="28"/>
  <c r="P273" i="28" s="1"/>
  <c r="T273" i="28" s="1"/>
  <c r="O272" i="28"/>
  <c r="P272" i="28"/>
  <c r="T272" i="28" s="1"/>
  <c r="O271" i="28"/>
  <c r="P271" i="28"/>
  <c r="T271" i="28" s="1"/>
  <c r="O270" i="28"/>
  <c r="P270" i="28" s="1"/>
  <c r="T270" i="28" s="1"/>
  <c r="O269" i="28"/>
  <c r="P269" i="28" s="1"/>
  <c r="T269" i="28" s="1"/>
  <c r="O268" i="28"/>
  <c r="P268" i="28" s="1"/>
  <c r="T268" i="28"/>
  <c r="O267" i="28"/>
  <c r="P267" i="28" s="1"/>
  <c r="T267" i="28"/>
  <c r="O266" i="28"/>
  <c r="P266" i="28"/>
  <c r="T266" i="28" s="1"/>
  <c r="O265" i="28"/>
  <c r="P265" i="28" s="1"/>
  <c r="T265" i="28"/>
  <c r="O264" i="28"/>
  <c r="P264" i="28"/>
  <c r="T264" i="28" s="1"/>
  <c r="O263" i="28"/>
  <c r="P263" i="28"/>
  <c r="T263" i="28" s="1"/>
  <c r="O262" i="28"/>
  <c r="P262" i="28" s="1"/>
  <c r="T262" i="28" s="1"/>
  <c r="O261" i="28"/>
  <c r="P261" i="28" s="1"/>
  <c r="T261" i="28" s="1"/>
  <c r="O260" i="28"/>
  <c r="P260" i="28" s="1"/>
  <c r="T260" i="28" s="1"/>
  <c r="O259" i="28"/>
  <c r="P259" i="28" s="1"/>
  <c r="T259" i="28"/>
  <c r="O258" i="28"/>
  <c r="P258" i="28"/>
  <c r="T258" i="28" s="1"/>
  <c r="O257" i="28"/>
  <c r="P257" i="28" s="1"/>
  <c r="T257" i="28" s="1"/>
  <c r="O256" i="28"/>
  <c r="P256" i="28"/>
  <c r="T256" i="28" s="1"/>
  <c r="O255" i="28"/>
  <c r="P255" i="28"/>
  <c r="T255" i="28" s="1"/>
  <c r="O254" i="28"/>
  <c r="P254" i="28" s="1"/>
  <c r="T254" i="28" s="1"/>
  <c r="O253" i="28"/>
  <c r="P253" i="28" s="1"/>
  <c r="T253" i="28" s="1"/>
  <c r="O252" i="28"/>
  <c r="P252" i="28" s="1"/>
  <c r="T252" i="28"/>
  <c r="O251" i="28"/>
  <c r="P251" i="28" s="1"/>
  <c r="T251" i="28"/>
  <c r="O250" i="28"/>
  <c r="P250" i="28"/>
  <c r="T250" i="28" s="1"/>
  <c r="O249" i="28"/>
  <c r="P249" i="28" s="1"/>
  <c r="T249" i="28"/>
  <c r="O248" i="28"/>
  <c r="P248" i="28"/>
  <c r="T248" i="28" s="1"/>
  <c r="O247" i="28"/>
  <c r="P247" i="28"/>
  <c r="T247" i="28" s="1"/>
  <c r="O246" i="28"/>
  <c r="P246" i="28" s="1"/>
  <c r="T246" i="28" s="1"/>
  <c r="O245" i="28"/>
  <c r="P245" i="28" s="1"/>
  <c r="T245" i="28" s="1"/>
  <c r="O244" i="28"/>
  <c r="P244" i="28" s="1"/>
  <c r="T244" i="28" s="1"/>
  <c r="O243" i="28"/>
  <c r="P243" i="28" s="1"/>
  <c r="T243" i="28"/>
  <c r="O242" i="28"/>
  <c r="P242" i="28"/>
  <c r="T242" i="28" s="1"/>
  <c r="O241" i="28"/>
  <c r="P241" i="28" s="1"/>
  <c r="T241" i="28" s="1"/>
  <c r="O240" i="28"/>
  <c r="P240" i="28"/>
  <c r="T240" i="28" s="1"/>
  <c r="O239" i="28"/>
  <c r="P239" i="28"/>
  <c r="T239" i="28" s="1"/>
  <c r="O238" i="28"/>
  <c r="P238" i="28" s="1"/>
  <c r="T238" i="28" s="1"/>
  <c r="O237" i="28"/>
  <c r="P237" i="28" s="1"/>
  <c r="O236" i="28"/>
  <c r="P236" i="28"/>
  <c r="T236" i="28" s="1"/>
  <c r="O235" i="28"/>
  <c r="P235" i="28" s="1"/>
  <c r="T235" i="28" s="1"/>
  <c r="O234" i="28"/>
  <c r="P234" i="28" s="1"/>
  <c r="T234" i="28" s="1"/>
  <c r="O233" i="28"/>
  <c r="P233" i="28" s="1"/>
  <c r="T233" i="28"/>
  <c r="O232" i="28"/>
  <c r="P232" i="28" s="1"/>
  <c r="T232" i="28"/>
  <c r="O231" i="28"/>
  <c r="P231" i="28"/>
  <c r="T231" i="28" s="1"/>
  <c r="O230" i="28"/>
  <c r="P230" i="28" s="1"/>
  <c r="T230" i="28"/>
  <c r="O229" i="28"/>
  <c r="P229" i="28"/>
  <c r="T229" i="28" s="1"/>
  <c r="O228" i="28"/>
  <c r="P228" i="28"/>
  <c r="T228" i="28" s="1"/>
  <c r="T227" i="28"/>
  <c r="O226" i="28"/>
  <c r="P226" i="28" s="1"/>
  <c r="T226" i="28"/>
  <c r="O225" i="28"/>
  <c r="P225" i="28"/>
  <c r="T225" i="28" s="1"/>
  <c r="O224" i="28"/>
  <c r="P224" i="28" s="1"/>
  <c r="T224" i="28" s="1"/>
  <c r="O223" i="28"/>
  <c r="P223" i="28"/>
  <c r="T223" i="28" s="1"/>
  <c r="O222" i="28"/>
  <c r="P222" i="28"/>
  <c r="T222" i="28" s="1"/>
  <c r="O221" i="28"/>
  <c r="P221" i="28" s="1"/>
  <c r="T221" i="28" s="1"/>
  <c r="O220" i="28"/>
  <c r="P220" i="28" s="1"/>
  <c r="T220" i="28" s="1"/>
  <c r="O219" i="28"/>
  <c r="P219" i="28" s="1"/>
  <c r="T219" i="28"/>
  <c r="O218" i="28"/>
  <c r="P218" i="28" s="1"/>
  <c r="O217" i="28"/>
  <c r="P217" i="28" s="1"/>
  <c r="T217" i="28" s="1"/>
  <c r="O216" i="28"/>
  <c r="P216" i="28" s="1"/>
  <c r="T216" i="28" s="1"/>
  <c r="O215" i="28"/>
  <c r="P215" i="28" s="1"/>
  <c r="T215" i="28"/>
  <c r="O214" i="28"/>
  <c r="P214" i="28"/>
  <c r="T214" i="28" s="1"/>
  <c r="O213" i="28"/>
  <c r="P213" i="28" s="1"/>
  <c r="T213" i="28"/>
  <c r="O212" i="28"/>
  <c r="P212" i="28"/>
  <c r="T212" i="28" s="1"/>
  <c r="O211" i="28"/>
  <c r="P211" i="28"/>
  <c r="T211" i="28" s="1"/>
  <c r="O210" i="28"/>
  <c r="P210" i="28" s="1"/>
  <c r="T210" i="28" s="1"/>
  <c r="O208" i="28"/>
  <c r="P208" i="28" s="1"/>
  <c r="T208" i="28" s="1"/>
  <c r="O207" i="28"/>
  <c r="P207" i="28" s="1"/>
  <c r="T207" i="28" s="1"/>
  <c r="O206" i="28"/>
  <c r="P206" i="28" s="1"/>
  <c r="T206" i="28"/>
  <c r="O205" i="28"/>
  <c r="P205" i="28"/>
  <c r="T205" i="28" s="1"/>
  <c r="O204" i="28"/>
  <c r="P204" i="28" s="1"/>
  <c r="T204" i="28" s="1"/>
  <c r="O202" i="28"/>
  <c r="P202" i="28"/>
  <c r="T202" i="28" s="1"/>
  <c r="O201" i="28"/>
  <c r="P201" i="28"/>
  <c r="T201" i="28" s="1"/>
  <c r="O200" i="28"/>
  <c r="P200" i="28" s="1"/>
  <c r="T200" i="28" s="1"/>
  <c r="O199" i="28"/>
  <c r="P199" i="28" s="1"/>
  <c r="O198" i="28"/>
  <c r="P198" i="28"/>
  <c r="T198" i="28" s="1"/>
  <c r="O197" i="28"/>
  <c r="P197" i="28" s="1"/>
  <c r="T197" i="28" s="1"/>
  <c r="O196" i="28"/>
  <c r="P196" i="28" s="1"/>
  <c r="T196" i="28" s="1"/>
  <c r="O195" i="28"/>
  <c r="P195" i="28" s="1"/>
  <c r="T195" i="28" s="1"/>
  <c r="O194" i="28"/>
  <c r="P194" i="28" s="1"/>
  <c r="T194" i="28"/>
  <c r="O193" i="28"/>
  <c r="P193" i="28"/>
  <c r="T193" i="28" s="1"/>
  <c r="O192" i="28"/>
  <c r="P192" i="28" s="1"/>
  <c r="T192" i="28" s="1"/>
  <c r="O191" i="28"/>
  <c r="P191" i="28"/>
  <c r="T191" i="28" s="1"/>
  <c r="O190" i="28"/>
  <c r="P190" i="28"/>
  <c r="O189" i="28"/>
  <c r="P189" i="28"/>
  <c r="O188" i="28"/>
  <c r="P188" i="28" s="1"/>
  <c r="T188" i="28"/>
  <c r="O187" i="28"/>
  <c r="P187" i="28"/>
  <c r="T187" i="28" s="1"/>
  <c r="O186" i="28"/>
  <c r="P186" i="28" s="1"/>
  <c r="T186" i="28" s="1"/>
  <c r="O185" i="28"/>
  <c r="P185" i="28"/>
  <c r="O184" i="28"/>
  <c r="P184" i="28"/>
  <c r="O183" i="28"/>
  <c r="P183" i="28"/>
  <c r="T183" i="28" s="1"/>
  <c r="O182" i="28"/>
  <c r="P182" i="28" s="1"/>
  <c r="O181" i="28"/>
  <c r="P181" i="28" s="1"/>
  <c r="T181" i="28"/>
  <c r="O180" i="28"/>
  <c r="P180" i="28"/>
  <c r="O179" i="28"/>
  <c r="P179" i="28"/>
  <c r="O178" i="28"/>
  <c r="P178" i="28"/>
  <c r="O177" i="28"/>
  <c r="P177" i="28"/>
  <c r="O176" i="28"/>
  <c r="P176" i="28"/>
  <c r="O175" i="28"/>
  <c r="P175" i="28"/>
  <c r="O174" i="28"/>
  <c r="P174" i="28"/>
  <c r="O173" i="28"/>
  <c r="P173" i="28"/>
  <c r="T173" i="28" s="1"/>
  <c r="O172" i="28"/>
  <c r="P172" i="28" s="1"/>
  <c r="T172" i="28" s="1"/>
  <c r="O171" i="28"/>
  <c r="P171" i="28"/>
  <c r="O170" i="28"/>
  <c r="P170" i="28"/>
  <c r="T170" i="28" s="1"/>
  <c r="O169" i="28"/>
  <c r="P169" i="28" s="1"/>
  <c r="O168" i="28"/>
  <c r="P168" i="28" s="1"/>
  <c r="T168" i="28" s="1"/>
  <c r="O167" i="28"/>
  <c r="P167" i="28"/>
  <c r="T167" i="28"/>
  <c r="O166" i="28"/>
  <c r="P166" i="28"/>
  <c r="O165" i="28"/>
  <c r="P165" i="28" s="1"/>
  <c r="O164" i="28"/>
  <c r="P164" i="28" s="1"/>
  <c r="O163" i="28"/>
  <c r="P163" i="28"/>
  <c r="O162" i="28"/>
  <c r="P162" i="28"/>
  <c r="O161" i="28"/>
  <c r="P161" i="28" s="1"/>
  <c r="O160" i="28"/>
  <c r="P160" i="28" s="1"/>
  <c r="O159" i="28"/>
  <c r="P159" i="28"/>
  <c r="O158" i="28"/>
  <c r="P158" i="28"/>
  <c r="O157" i="28"/>
  <c r="P157" i="28" s="1"/>
  <c r="O156" i="28"/>
  <c r="P156" i="28" s="1"/>
  <c r="O155" i="28"/>
  <c r="O154" i="28"/>
  <c r="P154" i="28" s="1"/>
  <c r="O153" i="28"/>
  <c r="P153" i="28" s="1"/>
  <c r="O152" i="28"/>
  <c r="P152" i="28"/>
  <c r="O151" i="28"/>
  <c r="P151" i="28"/>
  <c r="O150" i="28"/>
  <c r="P150" i="28" s="1"/>
  <c r="T150" i="28"/>
  <c r="O149" i="28"/>
  <c r="P149" i="28" s="1"/>
  <c r="T149" i="28"/>
  <c r="O148" i="28"/>
  <c r="P148" i="28"/>
  <c r="T148" i="28" s="1"/>
  <c r="O147" i="28"/>
  <c r="P147" i="28" s="1"/>
  <c r="T147" i="28" s="1"/>
  <c r="O146" i="28"/>
  <c r="P146" i="28"/>
  <c r="T146" i="28" s="1"/>
  <c r="O145" i="28"/>
  <c r="P145" i="28"/>
  <c r="T145" i="28" s="1"/>
  <c r="O144" i="28"/>
  <c r="P144" i="28" s="1"/>
  <c r="O143" i="28"/>
  <c r="P143" i="28"/>
  <c r="T143" i="28" s="1"/>
  <c r="O142" i="28"/>
  <c r="P142" i="28" s="1"/>
  <c r="T142" i="28" s="1"/>
  <c r="O141" i="28"/>
  <c r="P141" i="28"/>
  <c r="T141" i="28" s="1"/>
  <c r="O140" i="28"/>
  <c r="P140" i="28" s="1"/>
  <c r="T140" i="28"/>
  <c r="O139" i="28"/>
  <c r="P139" i="28"/>
  <c r="T139" i="28" s="1"/>
  <c r="O138" i="28"/>
  <c r="P138" i="28" s="1"/>
  <c r="T138" i="28" s="1"/>
  <c r="O137" i="28"/>
  <c r="P137" i="28"/>
  <c r="O136" i="28"/>
  <c r="P136" i="28" s="1"/>
  <c r="T136" i="28" s="1"/>
  <c r="O135" i="28"/>
  <c r="P135" i="28" s="1"/>
  <c r="O134" i="28"/>
  <c r="P134" i="28" s="1"/>
  <c r="O133" i="28"/>
  <c r="P133" i="28"/>
  <c r="O132" i="28"/>
  <c r="P132" i="28"/>
  <c r="T132" i="28" s="1"/>
  <c r="O131" i="28"/>
  <c r="P131" i="28"/>
  <c r="T131" i="28" s="1"/>
  <c r="O129" i="28"/>
  <c r="P129" i="28" s="1"/>
  <c r="T129" i="28"/>
  <c r="O128" i="28"/>
  <c r="P128" i="28"/>
  <c r="T128" i="28" s="1"/>
  <c r="O127" i="28"/>
  <c r="P127" i="28" s="1"/>
  <c r="T127" i="28"/>
  <c r="O126" i="28"/>
  <c r="P126" i="28"/>
  <c r="T126" i="28" s="1"/>
  <c r="O125" i="28"/>
  <c r="P125" i="28" s="1"/>
  <c r="T125" i="28" s="1"/>
  <c r="O124" i="28"/>
  <c r="P124" i="28"/>
  <c r="T124" i="28"/>
  <c r="O123" i="28"/>
  <c r="P123" i="28"/>
  <c r="T123" i="28" s="1"/>
  <c r="O122" i="28"/>
  <c r="P122" i="28"/>
  <c r="T122" i="28" s="1"/>
  <c r="O121" i="28"/>
  <c r="P121" i="28" s="1"/>
  <c r="T121" i="28" s="1"/>
  <c r="O120" i="28"/>
  <c r="P120" i="28"/>
  <c r="T120" i="28" s="1"/>
  <c r="O119" i="28"/>
  <c r="P119" i="28" s="1"/>
  <c r="T119" i="28"/>
  <c r="O118" i="28"/>
  <c r="P118" i="28"/>
  <c r="T118" i="28" s="1"/>
  <c r="O117" i="28"/>
  <c r="P117" i="28" s="1"/>
  <c r="T117" i="28" s="1"/>
  <c r="O116" i="28"/>
  <c r="P116" i="28"/>
  <c r="T116" i="28"/>
  <c r="O115" i="28"/>
  <c r="P115" i="28"/>
  <c r="T115" i="28" s="1"/>
  <c r="O113" i="28"/>
  <c r="T113" i="28"/>
  <c r="O112" i="28"/>
  <c r="P112" i="28"/>
  <c r="T112" i="28"/>
  <c r="O111" i="28"/>
  <c r="P111" i="28"/>
  <c r="O109" i="28"/>
  <c r="P109" i="28" s="1"/>
  <c r="T109" i="28"/>
  <c r="O108" i="28"/>
  <c r="P108" i="28"/>
  <c r="T108" i="28" s="1"/>
  <c r="O107" i="28"/>
  <c r="P107" i="28" s="1"/>
  <c r="O106" i="28"/>
  <c r="P106" i="28" s="1"/>
  <c r="T106" i="28" s="1"/>
  <c r="O105" i="28"/>
  <c r="P105" i="28"/>
  <c r="T105" i="28"/>
  <c r="O104" i="28"/>
  <c r="P104" i="28"/>
  <c r="O103" i="28"/>
  <c r="P103" i="28" s="1"/>
  <c r="O102" i="28"/>
  <c r="P102" i="28" s="1"/>
  <c r="T102" i="28" s="1"/>
  <c r="O101" i="28"/>
  <c r="P101" i="28" s="1"/>
  <c r="T101" i="28" s="1"/>
  <c r="O100" i="28"/>
  <c r="P100" i="28" s="1"/>
  <c r="O99" i="28"/>
  <c r="P99" i="28" s="1"/>
  <c r="O98" i="28"/>
  <c r="P98" i="28"/>
  <c r="O97" i="28"/>
  <c r="P97" i="28"/>
  <c r="T97" i="28" s="1"/>
  <c r="O96" i="28"/>
  <c r="P96" i="28"/>
  <c r="O95" i="28"/>
  <c r="P95" i="28"/>
  <c r="O94" i="28"/>
  <c r="T94" i="28"/>
  <c r="O93" i="28"/>
  <c r="O92" i="28"/>
  <c r="P92" i="28" s="1"/>
  <c r="T92" i="28"/>
  <c r="O90" i="28"/>
  <c r="P90" i="28"/>
  <c r="O89" i="28"/>
  <c r="P89" i="28"/>
  <c r="O88" i="28"/>
  <c r="P88" i="28"/>
  <c r="O87" i="28"/>
  <c r="P87" i="28"/>
  <c r="O86" i="28"/>
  <c r="P86" i="28"/>
  <c r="O85" i="28"/>
  <c r="P85" i="28"/>
  <c r="O84" i="28"/>
  <c r="P84" i="28"/>
  <c r="O83" i="28"/>
  <c r="P83" i="28"/>
  <c r="O82" i="28"/>
  <c r="P82" i="28"/>
  <c r="O81" i="28"/>
  <c r="P81" i="28"/>
  <c r="O80" i="28"/>
  <c r="P80" i="28"/>
  <c r="O79" i="28"/>
  <c r="P79" i="28"/>
  <c r="O78" i="28"/>
  <c r="P78" i="28"/>
  <c r="O77" i="28"/>
  <c r="P77" i="28"/>
  <c r="O76" i="28"/>
  <c r="P76" i="28"/>
  <c r="O75" i="28"/>
  <c r="P75" i="28"/>
  <c r="O74" i="28"/>
  <c r="P74" i="28"/>
  <c r="T74" i="28" s="1"/>
  <c r="O73" i="28"/>
  <c r="P73" i="28" s="1"/>
  <c r="T73" i="28" s="1"/>
  <c r="O72" i="28"/>
  <c r="P72" i="28"/>
  <c r="T72" i="28" s="1"/>
  <c r="O71" i="28"/>
  <c r="T71" i="28"/>
  <c r="O70" i="28"/>
  <c r="P70" i="28"/>
  <c r="T70" i="28" s="1"/>
  <c r="O69" i="28"/>
  <c r="P69" i="28"/>
  <c r="T69" i="28" s="1"/>
  <c r="O68" i="28"/>
  <c r="P68" i="28" s="1"/>
  <c r="T68" i="28" s="1"/>
  <c r="O67" i="28"/>
  <c r="P67" i="28"/>
  <c r="T67" i="28" s="1"/>
  <c r="O66" i="28"/>
  <c r="P66" i="28" s="1"/>
  <c r="T66" i="28"/>
  <c r="O65" i="28"/>
  <c r="T65" i="28"/>
  <c r="O64" i="28"/>
  <c r="P64" i="28"/>
  <c r="T64" i="28" s="1"/>
  <c r="O63" i="28"/>
  <c r="P63" i="28" s="1"/>
  <c r="T63" i="28"/>
  <c r="O62" i="28"/>
  <c r="P62" i="28"/>
  <c r="T62" i="28" s="1"/>
  <c r="O61" i="28"/>
  <c r="P61" i="28" s="1"/>
  <c r="T61" i="28" s="1"/>
  <c r="O60" i="28"/>
  <c r="P60" i="28"/>
  <c r="T60" i="28"/>
  <c r="O59" i="28"/>
  <c r="P59" i="28"/>
  <c r="T59" i="28" s="1"/>
  <c r="O58" i="28"/>
  <c r="P58" i="28"/>
  <c r="T58" i="28" s="1"/>
  <c r="O57" i="28"/>
  <c r="T57" i="28"/>
  <c r="O56" i="28"/>
  <c r="T56" i="28"/>
  <c r="O55" i="28"/>
  <c r="T55" i="28"/>
  <c r="O54" i="28"/>
  <c r="P54" i="28" s="1"/>
  <c r="T54" i="28" s="1"/>
  <c r="O53" i="28"/>
  <c r="P53" i="28" s="1"/>
  <c r="T53" i="28"/>
  <c r="O51" i="28"/>
  <c r="O50" i="28"/>
  <c r="P50" i="28"/>
  <c r="T50" i="28" s="1"/>
  <c r="O49" i="28"/>
  <c r="P49" i="28" s="1"/>
  <c r="T49" i="28"/>
  <c r="O48" i="28"/>
  <c r="P48" i="28"/>
  <c r="T48" i="28" s="1"/>
  <c r="O47" i="28"/>
  <c r="P47" i="28" s="1"/>
  <c r="T47" i="28"/>
  <c r="O46" i="28"/>
  <c r="P46" i="28"/>
  <c r="T46" i="28" s="1"/>
  <c r="O45" i="28"/>
  <c r="P45" i="28" s="1"/>
  <c r="T45" i="28" s="1"/>
  <c r="O44" i="28"/>
  <c r="P44" i="28"/>
  <c r="T44" i="28"/>
  <c r="O43" i="28"/>
  <c r="P43" i="28"/>
  <c r="T43" i="28" s="1"/>
  <c r="O42" i="28"/>
  <c r="P42" i="28"/>
  <c r="T42" i="28" s="1"/>
  <c r="O41" i="28"/>
  <c r="P41" i="28" s="1"/>
  <c r="T41" i="28" s="1"/>
  <c r="O40" i="28"/>
  <c r="P40" i="28"/>
  <c r="T40" i="28" s="1"/>
  <c r="O39" i="28"/>
  <c r="P39" i="28" s="1"/>
  <c r="T39" i="28"/>
  <c r="O38" i="28"/>
  <c r="P38" i="28"/>
  <c r="T38" i="28" s="1"/>
  <c r="O37" i="28"/>
  <c r="P37" i="28" s="1"/>
  <c r="T37" i="28" s="1"/>
  <c r="O36" i="28"/>
  <c r="P36" i="28"/>
  <c r="T36" i="28"/>
  <c r="O35" i="28"/>
  <c r="P35" i="28"/>
  <c r="T35" i="28" s="1"/>
  <c r="O34" i="28"/>
  <c r="P34" i="28"/>
  <c r="T34" i="28" s="1"/>
  <c r="O33" i="28"/>
  <c r="P33" i="28" s="1"/>
  <c r="T33" i="28"/>
  <c r="O32" i="28"/>
  <c r="P32" i="28"/>
  <c r="T32" i="28" s="1"/>
  <c r="O31" i="28"/>
  <c r="P31" i="28" s="1"/>
  <c r="T31" i="28"/>
  <c r="O30" i="28"/>
  <c r="P30" i="28"/>
  <c r="T30" i="28" s="1"/>
  <c r="O29" i="28"/>
  <c r="P29" i="28" s="1"/>
  <c r="T29" i="28" s="1"/>
  <c r="O28" i="28"/>
  <c r="P28" i="28"/>
  <c r="T28" i="28"/>
  <c r="O27" i="28"/>
  <c r="P27" i="28"/>
  <c r="T27" i="28" s="1"/>
  <c r="O26" i="28"/>
  <c r="P26" i="28"/>
  <c r="T26" i="28" s="1"/>
  <c r="O25" i="28"/>
  <c r="P25" i="28" s="1"/>
  <c r="T25" i="28" s="1"/>
  <c r="O24" i="28"/>
  <c r="P24" i="28"/>
  <c r="T24" i="28" s="1"/>
  <c r="O23" i="28"/>
  <c r="P23" i="28" s="1"/>
  <c r="T23" i="28"/>
  <c r="O22" i="28"/>
  <c r="P22" i="28"/>
  <c r="T22" i="28" s="1"/>
  <c r="O21" i="28"/>
  <c r="P21" i="28" s="1"/>
  <c r="T21" i="28" s="1"/>
  <c r="O20" i="28"/>
  <c r="P20" i="28"/>
  <c r="T20" i="28"/>
  <c r="O19" i="28"/>
  <c r="P19" i="28"/>
  <c r="T19" i="28" s="1"/>
  <c r="O18" i="28"/>
  <c r="P18" i="28"/>
  <c r="T18" i="28" s="1"/>
  <c r="O17" i="28"/>
  <c r="P17" i="28" s="1"/>
  <c r="T17" i="28" s="1"/>
  <c r="O16" i="28"/>
  <c r="P16" i="28"/>
  <c r="T16" i="28" s="1"/>
  <c r="O15" i="28"/>
  <c r="P15" i="28" s="1"/>
  <c r="T15" i="28"/>
  <c r="O14" i="28"/>
  <c r="P14" i="28"/>
  <c r="T14" i="28" s="1"/>
  <c r="O13" i="28"/>
  <c r="P13" i="28" s="1"/>
  <c r="T13" i="28" s="1"/>
  <c r="O12" i="28"/>
  <c r="P12" i="28" s="1"/>
  <c r="T12" i="28" s="1"/>
  <c r="O11" i="28"/>
  <c r="P11" i="28"/>
  <c r="T11" i="28" s="1"/>
  <c r="O10" i="28"/>
  <c r="P10" i="28"/>
  <c r="T10" i="28"/>
  <c r="O9" i="28"/>
  <c r="P9" i="28"/>
  <c r="T9" i="28" s="1"/>
  <c r="O8" i="28"/>
  <c r="P8" i="28" s="1"/>
  <c r="T8" i="28" s="1"/>
  <c r="O7" i="28"/>
  <c r="P7" i="28" s="1"/>
  <c r="T7" i="28"/>
  <c r="O369" i="32"/>
  <c r="P369" i="32"/>
  <c r="T369" i="32" s="1"/>
  <c r="O370" i="32"/>
  <c r="P370" i="32" s="1"/>
  <c r="T370" i="32" s="1"/>
  <c r="O368" i="32"/>
  <c r="P368" i="32"/>
  <c r="T368" i="32" s="1"/>
  <c r="O367" i="32"/>
  <c r="P367" i="32"/>
  <c r="T367" i="32" s="1"/>
  <c r="O366" i="32"/>
  <c r="P366" i="32"/>
  <c r="T366" i="32"/>
  <c r="O365" i="32"/>
  <c r="P365" i="32"/>
  <c r="T365" i="32" s="1"/>
  <c r="O364" i="32"/>
  <c r="P364" i="32" s="1"/>
  <c r="T364" i="32" s="1"/>
  <c r="O363" i="32"/>
  <c r="P363" i="32" s="1"/>
  <c r="T363" i="32"/>
  <c r="O362" i="32"/>
  <c r="P362" i="32"/>
  <c r="T362" i="32" s="1"/>
  <c r="O361" i="32"/>
  <c r="P361" i="32" s="1"/>
  <c r="T361" i="32" s="1"/>
  <c r="O360" i="32"/>
  <c r="P360" i="32" s="1"/>
  <c r="T360" i="32"/>
  <c r="O359" i="32"/>
  <c r="P359" i="32"/>
  <c r="T359" i="32" s="1"/>
  <c r="O358" i="32"/>
  <c r="P358" i="32"/>
  <c r="T358" i="32"/>
  <c r="O357" i="32"/>
  <c r="P357" i="32"/>
  <c r="T357" i="32"/>
  <c r="O356" i="32"/>
  <c r="P356" i="32" s="1"/>
  <c r="T356" i="32" s="1"/>
  <c r="O355" i="32"/>
  <c r="P355" i="32" s="1"/>
  <c r="T355" i="32" s="1"/>
  <c r="O354" i="32"/>
  <c r="P354" i="32"/>
  <c r="T354" i="32"/>
  <c r="O353" i="32"/>
  <c r="P353" i="32" s="1"/>
  <c r="T353" i="32" s="1"/>
  <c r="O352" i="32"/>
  <c r="P352" i="32" s="1"/>
  <c r="T352" i="32" s="1"/>
  <c r="O351" i="32"/>
  <c r="P351" i="32"/>
  <c r="T351" i="32"/>
  <c r="O350" i="32"/>
  <c r="P350" i="32"/>
  <c r="T350" i="32"/>
  <c r="O349" i="32"/>
  <c r="P349" i="32"/>
  <c r="T349" i="32" s="1"/>
  <c r="O348" i="32"/>
  <c r="P348" i="32" s="1"/>
  <c r="T348" i="32" s="1"/>
  <c r="O347" i="32"/>
  <c r="P347" i="32" s="1"/>
  <c r="T347" i="32" s="1"/>
  <c r="O346" i="32"/>
  <c r="P346" i="32"/>
  <c r="T346" i="32" s="1"/>
  <c r="O345" i="32"/>
  <c r="P345" i="32" s="1"/>
  <c r="T345" i="32"/>
  <c r="O344" i="32"/>
  <c r="P344" i="32" s="1"/>
  <c r="T344" i="32" s="1"/>
  <c r="O343" i="32"/>
  <c r="P343" i="32"/>
  <c r="T343" i="32" s="1"/>
  <c r="O342" i="32"/>
  <c r="P342" i="32"/>
  <c r="T342" i="32"/>
  <c r="O341" i="32"/>
  <c r="P341" i="32"/>
  <c r="T341" i="32" s="1"/>
  <c r="O340" i="32"/>
  <c r="P340" i="32" s="1"/>
  <c r="T340" i="32" s="1"/>
  <c r="O339" i="32"/>
  <c r="P339" i="32" s="1"/>
  <c r="T339" i="32" s="1"/>
  <c r="O338" i="32"/>
  <c r="P338" i="32"/>
  <c r="T338" i="32" s="1"/>
  <c r="O326" i="32"/>
  <c r="P326" i="32" s="1"/>
  <c r="T326" i="32" s="1"/>
  <c r="X303" i="32"/>
  <c r="O264" i="32"/>
  <c r="P264" i="32"/>
  <c r="T264" i="32" s="1"/>
  <c r="O252" i="32"/>
  <c r="P252" i="32" s="1"/>
  <c r="T252" i="32" s="1"/>
  <c r="X210" i="32"/>
  <c r="M194" i="32"/>
  <c r="O194" i="32"/>
  <c r="P194" i="32"/>
  <c r="T194" i="32"/>
  <c r="O160" i="32"/>
  <c r="P160" i="32"/>
  <c r="T160" i="32" s="1"/>
  <c r="O149" i="32"/>
  <c r="P149" i="32"/>
  <c r="T149" i="32" s="1"/>
  <c r="O143" i="32"/>
  <c r="P143" i="32" s="1"/>
  <c r="T143" i="32" s="1"/>
  <c r="O140" i="32"/>
  <c r="P140" i="32" s="1"/>
  <c r="T140" i="32"/>
  <c r="O131" i="32"/>
  <c r="P131" i="32"/>
  <c r="T131" i="32" s="1"/>
  <c r="O126" i="32"/>
  <c r="P126" i="32"/>
  <c r="T126" i="32" s="1"/>
  <c r="N94" i="32"/>
  <c r="O94" i="32"/>
  <c r="P94" i="32" s="1"/>
  <c r="T94" i="32" s="1"/>
  <c r="AC83" i="32"/>
  <c r="AB79" i="32"/>
  <c r="O66" i="32"/>
  <c r="P66" i="32" s="1"/>
  <c r="T66" i="32" s="1"/>
  <c r="O63" i="32"/>
  <c r="P63" i="32"/>
  <c r="T63" i="32" s="1"/>
  <c r="O226" i="32"/>
  <c r="P226" i="32" s="1"/>
  <c r="T226" i="32"/>
  <c r="O227" i="32"/>
  <c r="O65" i="32"/>
  <c r="P65" i="32"/>
  <c r="T65" i="32"/>
  <c r="O67" i="32"/>
  <c r="P67" i="32"/>
  <c r="T67" i="32" s="1"/>
  <c r="O68" i="32"/>
  <c r="P68" i="32"/>
  <c r="T68" i="32" s="1"/>
  <c r="O69" i="32"/>
  <c r="P69" i="32" s="1"/>
  <c r="T69" i="32" s="1"/>
  <c r="O70" i="32"/>
  <c r="P70" i="32"/>
  <c r="T70" i="32" s="1"/>
  <c r="O71" i="32"/>
  <c r="P71" i="32" s="1"/>
  <c r="T71" i="32"/>
  <c r="O72" i="32"/>
  <c r="P72" i="32" s="1"/>
  <c r="T72" i="32" s="1"/>
  <c r="O73" i="32"/>
  <c r="P73" i="32" s="1"/>
  <c r="T73" i="32" s="1"/>
  <c r="O74" i="32"/>
  <c r="P74" i="32" s="1"/>
  <c r="T74" i="32"/>
  <c r="O75" i="32"/>
  <c r="P75" i="32" s="1"/>
  <c r="T75" i="32" s="1"/>
  <c r="O76" i="32"/>
  <c r="P76" i="32" s="1"/>
  <c r="T76" i="32" s="1"/>
  <c r="O77" i="32"/>
  <c r="P77" i="32"/>
  <c r="T77" i="32"/>
  <c r="P78" i="32"/>
  <c r="T78" i="32" s="1"/>
  <c r="O79" i="32"/>
  <c r="P79" i="32"/>
  <c r="T79" i="32" s="1"/>
  <c r="O80" i="32"/>
  <c r="P80" i="32" s="1"/>
  <c r="T80" i="32" s="1"/>
  <c r="O81" i="32"/>
  <c r="P81" i="32"/>
  <c r="T81" i="32"/>
  <c r="O82" i="32"/>
  <c r="P82" i="32"/>
  <c r="T82" i="32" s="1"/>
  <c r="O83" i="32"/>
  <c r="P83" i="32"/>
  <c r="T83" i="32"/>
  <c r="O84" i="32"/>
  <c r="P84" i="32"/>
  <c r="T84" i="32" s="1"/>
  <c r="O85" i="32"/>
  <c r="P85" i="32" s="1"/>
  <c r="T85" i="32" s="1"/>
  <c r="O86" i="32"/>
  <c r="P86" i="32" s="1"/>
  <c r="T86" i="32"/>
  <c r="O87" i="32"/>
  <c r="P87" i="32"/>
  <c r="T87" i="32" s="1"/>
  <c r="O88" i="32"/>
  <c r="P88" i="32" s="1"/>
  <c r="T88" i="32" s="1"/>
  <c r="O89" i="32"/>
  <c r="P89" i="32" s="1"/>
  <c r="T89" i="32"/>
  <c r="O90" i="32"/>
  <c r="P90" i="32"/>
  <c r="T90" i="32" s="1"/>
  <c r="O91" i="32"/>
  <c r="O92" i="32"/>
  <c r="P92" i="32"/>
  <c r="T92" i="32" s="1"/>
  <c r="O93" i="32"/>
  <c r="P93" i="32"/>
  <c r="T93" i="32"/>
  <c r="O95" i="32"/>
  <c r="P95" i="32" s="1"/>
  <c r="T95" i="32"/>
  <c r="O96" i="32"/>
  <c r="P96" i="32"/>
  <c r="T96" i="32" s="1"/>
  <c r="O97" i="32"/>
  <c r="P97" i="32" s="1"/>
  <c r="T97" i="32" s="1"/>
  <c r="O98" i="32"/>
  <c r="P98" i="32"/>
  <c r="T98" i="32" s="1"/>
  <c r="O99" i="32"/>
  <c r="P99" i="32" s="1"/>
  <c r="T99" i="32"/>
  <c r="O100" i="32"/>
  <c r="P100" i="32"/>
  <c r="T100" i="32" s="1"/>
  <c r="O101" i="32"/>
  <c r="P101" i="32"/>
  <c r="T101" i="32" s="1"/>
  <c r="O102" i="32"/>
  <c r="P102" i="32" s="1"/>
  <c r="T102" i="32" s="1"/>
  <c r="O103" i="32"/>
  <c r="P103" i="32" s="1"/>
  <c r="T103" i="32"/>
  <c r="O104" i="32"/>
  <c r="P104" i="32"/>
  <c r="T104" i="32" s="1"/>
  <c r="O105" i="32"/>
  <c r="P105" i="32" s="1"/>
  <c r="T105" i="32"/>
  <c r="O106" i="32"/>
  <c r="P106" i="32"/>
  <c r="T106" i="32" s="1"/>
  <c r="O107" i="32"/>
  <c r="P107" i="32" s="1"/>
  <c r="T107" i="32" s="1"/>
  <c r="O108" i="32"/>
  <c r="P108" i="32"/>
  <c r="T108" i="32" s="1"/>
  <c r="O109" i="32"/>
  <c r="P109" i="32" s="1"/>
  <c r="T109" i="32" s="1"/>
  <c r="O110" i="32"/>
  <c r="P110" i="32" s="1"/>
  <c r="T110" i="32" s="1"/>
  <c r="O111" i="32"/>
  <c r="P111" i="32" s="1"/>
  <c r="T111" i="32"/>
  <c r="O112" i="32"/>
  <c r="P112" i="32"/>
  <c r="T112" i="32" s="1"/>
  <c r="O113" i="32"/>
  <c r="P113" i="32" s="1"/>
  <c r="T113" i="32" s="1"/>
  <c r="O114" i="32"/>
  <c r="P114" i="32"/>
  <c r="T114" i="32"/>
  <c r="O115" i="32"/>
  <c r="P115" i="32" s="1"/>
  <c r="T115" i="32" s="1"/>
  <c r="O116" i="32"/>
  <c r="P116" i="32"/>
  <c r="T116" i="32" s="1"/>
  <c r="O117" i="32"/>
  <c r="P117" i="32"/>
  <c r="T117" i="32"/>
  <c r="O118" i="32"/>
  <c r="P118" i="32" s="1"/>
  <c r="T118" i="32" s="1"/>
  <c r="O119" i="32"/>
  <c r="P119" i="32" s="1"/>
  <c r="T119" i="32" s="1"/>
  <c r="O120" i="32"/>
  <c r="P120" i="32" s="1"/>
  <c r="T120" i="32" s="1"/>
  <c r="O121" i="32"/>
  <c r="P121" i="32"/>
  <c r="T121" i="32" s="1"/>
  <c r="O122" i="32"/>
  <c r="P122" i="32" s="1"/>
  <c r="T122" i="32" s="1"/>
  <c r="O123" i="32"/>
  <c r="P123" i="32" s="1"/>
  <c r="T123" i="32" s="1"/>
  <c r="O124" i="32"/>
  <c r="P124" i="32"/>
  <c r="T124" i="32" s="1"/>
  <c r="O125" i="32"/>
  <c r="P125" i="32"/>
  <c r="T125" i="32"/>
  <c r="O127" i="32"/>
  <c r="P127" i="32"/>
  <c r="T127" i="32" s="1"/>
  <c r="O128" i="32"/>
  <c r="P128" i="32" s="1"/>
  <c r="T128" i="32" s="1"/>
  <c r="O129" i="32"/>
  <c r="P129" i="32" s="1"/>
  <c r="O130" i="32"/>
  <c r="P130" i="32" s="1"/>
  <c r="T130" i="32"/>
  <c r="O132" i="32"/>
  <c r="P132" i="32"/>
  <c r="T132" i="32" s="1"/>
  <c r="O133" i="32"/>
  <c r="P133" i="32"/>
  <c r="T133" i="32" s="1"/>
  <c r="O134" i="32"/>
  <c r="P134" i="32" s="1"/>
  <c r="O135" i="32"/>
  <c r="P135" i="32" s="1"/>
  <c r="T135" i="32" s="1"/>
  <c r="O136" i="32"/>
  <c r="P136" i="32" s="1"/>
  <c r="T136" i="32" s="1"/>
  <c r="O137" i="32"/>
  <c r="P137" i="32"/>
  <c r="T137" i="32" s="1"/>
  <c r="O138" i="32"/>
  <c r="P138" i="32" s="1"/>
  <c r="T138" i="32" s="1"/>
  <c r="O139" i="32"/>
  <c r="P139" i="32" s="1"/>
  <c r="T139" i="32" s="1"/>
  <c r="O141" i="32"/>
  <c r="P141" i="32"/>
  <c r="T141" i="32" s="1"/>
  <c r="O142" i="32"/>
  <c r="P142" i="32"/>
  <c r="T142" i="32"/>
  <c r="O144" i="32"/>
  <c r="P144" i="32"/>
  <c r="T144" i="32" s="1"/>
  <c r="O145" i="32"/>
  <c r="P145" i="32" s="1"/>
  <c r="O146" i="32"/>
  <c r="P146" i="32"/>
  <c r="T146" i="32"/>
  <c r="O147" i="32"/>
  <c r="P147" i="32"/>
  <c r="T147" i="32" s="1"/>
  <c r="O148" i="32"/>
  <c r="P148" i="32" s="1"/>
  <c r="T148" i="32" s="1"/>
  <c r="O150" i="32"/>
  <c r="P150" i="32"/>
  <c r="T150" i="32"/>
  <c r="O151" i="32"/>
  <c r="P151" i="32"/>
  <c r="T151" i="32" s="1"/>
  <c r="O152" i="32"/>
  <c r="P152" i="32" s="1"/>
  <c r="T152" i="32" s="1"/>
  <c r="O153" i="32"/>
  <c r="P153" i="32"/>
  <c r="T153" i="32" s="1"/>
  <c r="O154" i="32"/>
  <c r="P154" i="32"/>
  <c r="T154" i="32" s="1"/>
  <c r="O155" i="32"/>
  <c r="P155" i="32"/>
  <c r="T155" i="32"/>
  <c r="O156" i="32"/>
  <c r="P156" i="32"/>
  <c r="T156" i="32" s="1"/>
  <c r="O157" i="32"/>
  <c r="P157" i="32" s="1"/>
  <c r="T157" i="32" s="1"/>
  <c r="O158" i="32"/>
  <c r="P158" i="32" s="1"/>
  <c r="T158" i="32"/>
  <c r="O159" i="32"/>
  <c r="P159" i="32"/>
  <c r="T159" i="32" s="1"/>
  <c r="O161" i="32"/>
  <c r="P161" i="32" s="1"/>
  <c r="T161" i="32" s="1"/>
  <c r="O162" i="32"/>
  <c r="P162" i="32" s="1"/>
  <c r="O163" i="32"/>
  <c r="P163" i="32" s="1"/>
  <c r="T163" i="32" s="1"/>
  <c r="O164" i="32"/>
  <c r="P164" i="32" s="1"/>
  <c r="T164" i="32"/>
  <c r="O165" i="32"/>
  <c r="P165" i="32"/>
  <c r="T165" i="32" s="1"/>
  <c r="O166" i="32"/>
  <c r="P166" i="32"/>
  <c r="T166" i="32" s="1"/>
  <c r="O167" i="32"/>
  <c r="P167" i="32"/>
  <c r="T167" i="32" s="1"/>
  <c r="O168" i="32"/>
  <c r="P168" i="32" s="1"/>
  <c r="T168" i="32"/>
  <c r="O169" i="32"/>
  <c r="P169" i="32"/>
  <c r="T169" i="32" s="1"/>
  <c r="O170" i="32"/>
  <c r="P170" i="32"/>
  <c r="T170" i="32" s="1"/>
  <c r="O171" i="32"/>
  <c r="P171" i="32" s="1"/>
  <c r="T171" i="32"/>
  <c r="O172" i="32"/>
  <c r="P172" i="32" s="1"/>
  <c r="T172" i="32"/>
  <c r="O173" i="32"/>
  <c r="P173" i="32"/>
  <c r="T173" i="32" s="1"/>
  <c r="O174" i="32"/>
  <c r="P174" i="32" s="1"/>
  <c r="T174" i="32" s="1"/>
  <c r="O175" i="32"/>
  <c r="P175" i="32"/>
  <c r="T175" i="32" s="1"/>
  <c r="O176" i="32"/>
  <c r="P176" i="32" s="1"/>
  <c r="T176" i="32" s="1"/>
  <c r="O177" i="32"/>
  <c r="P177" i="32"/>
  <c r="T177" i="32" s="1"/>
  <c r="O178" i="32"/>
  <c r="P178" i="32"/>
  <c r="T178" i="32" s="1"/>
  <c r="O179" i="32"/>
  <c r="P179" i="32" s="1"/>
  <c r="T179" i="32" s="1"/>
  <c r="O180" i="32"/>
  <c r="P180" i="32" s="1"/>
  <c r="T180" i="32"/>
  <c r="O181" i="32"/>
  <c r="P181" i="32"/>
  <c r="T181" i="32" s="1"/>
  <c r="O182" i="32"/>
  <c r="P182" i="32" s="1"/>
  <c r="T182" i="32" s="1"/>
  <c r="O183" i="32"/>
  <c r="P183" i="32"/>
  <c r="T183" i="32" s="1"/>
  <c r="O184" i="32"/>
  <c r="P184" i="32" s="1"/>
  <c r="T184" i="32" s="1"/>
  <c r="O185" i="32"/>
  <c r="P185" i="32"/>
  <c r="T185" i="32" s="1"/>
  <c r="O186" i="32"/>
  <c r="P186" i="32"/>
  <c r="T186" i="32"/>
  <c r="O187" i="32"/>
  <c r="P187" i="32" s="1"/>
  <c r="T187" i="32" s="1"/>
  <c r="O188" i="32"/>
  <c r="P188" i="32" s="1"/>
  <c r="T188" i="32"/>
  <c r="O189" i="32"/>
  <c r="P189" i="32"/>
  <c r="T189" i="32"/>
  <c r="O190" i="32"/>
  <c r="P190" i="32" s="1"/>
  <c r="T190" i="32" s="1"/>
  <c r="O191" i="32"/>
  <c r="P191" i="32"/>
  <c r="T191" i="32" s="1"/>
  <c r="O192" i="32"/>
  <c r="P192" i="32"/>
  <c r="T192" i="32"/>
  <c r="O193" i="32"/>
  <c r="P193" i="32"/>
  <c r="T193" i="32" s="1"/>
  <c r="O195" i="32"/>
  <c r="P195" i="32"/>
  <c r="T195" i="32" s="1"/>
  <c r="O196" i="32"/>
  <c r="P196" i="32" s="1"/>
  <c r="T196" i="32" s="1"/>
  <c r="O197" i="32"/>
  <c r="P197" i="32" s="1"/>
  <c r="T197" i="32"/>
  <c r="O198" i="32"/>
  <c r="P198" i="32"/>
  <c r="T198" i="32" s="1"/>
  <c r="O199" i="32"/>
  <c r="P199" i="32"/>
  <c r="T199" i="32" s="1"/>
  <c r="O200" i="32"/>
  <c r="P200" i="32"/>
  <c r="T200" i="32" s="1"/>
  <c r="O201" i="32"/>
  <c r="P201" i="32" s="1"/>
  <c r="T201" i="32"/>
  <c r="O202" i="32"/>
  <c r="P202" i="32"/>
  <c r="T202" i="32" s="1"/>
  <c r="O203" i="32"/>
  <c r="P203" i="32"/>
  <c r="T203" i="32" s="1"/>
  <c r="O204" i="32"/>
  <c r="P204" i="32" s="1"/>
  <c r="T204" i="32"/>
  <c r="O205" i="32"/>
  <c r="P205" i="32" s="1"/>
  <c r="T205" i="32"/>
  <c r="O206" i="32"/>
  <c r="P206" i="32"/>
  <c r="T206" i="32" s="1"/>
  <c r="O207" i="32"/>
  <c r="P207" i="32" s="1"/>
  <c r="T207" i="32" s="1"/>
  <c r="O208" i="32"/>
  <c r="P208" i="32"/>
  <c r="T208" i="32" s="1"/>
  <c r="O209" i="32"/>
  <c r="P209" i="32" s="1"/>
  <c r="T209" i="32" s="1"/>
  <c r="O210" i="32"/>
  <c r="P210" i="32"/>
  <c r="T210" i="32" s="1"/>
  <c r="O211" i="32"/>
  <c r="P211" i="32"/>
  <c r="T211" i="32" s="1"/>
  <c r="O212" i="32"/>
  <c r="P212" i="32" s="1"/>
  <c r="T212" i="32" s="1"/>
  <c r="O213" i="32"/>
  <c r="P213" i="32" s="1"/>
  <c r="T213" i="32"/>
  <c r="O214" i="32"/>
  <c r="P214" i="32"/>
  <c r="T214" i="32" s="1"/>
  <c r="O215" i="32"/>
  <c r="P215" i="32" s="1"/>
  <c r="T215" i="32" s="1"/>
  <c r="O216" i="32"/>
  <c r="P216" i="32"/>
  <c r="T216" i="32" s="1"/>
  <c r="O217" i="32"/>
  <c r="P217" i="32" s="1"/>
  <c r="T217" i="32" s="1"/>
  <c r="O218" i="32"/>
  <c r="P218" i="32"/>
  <c r="T218" i="32" s="1"/>
  <c r="O219" i="32"/>
  <c r="P219" i="32"/>
  <c r="T219" i="32"/>
  <c r="O220" i="32"/>
  <c r="O221" i="32"/>
  <c r="P221" i="32"/>
  <c r="T221" i="32" s="1"/>
  <c r="O222" i="32"/>
  <c r="P222" i="32"/>
  <c r="T222" i="32"/>
  <c r="O223" i="32"/>
  <c r="P223" i="32"/>
  <c r="T223" i="32" s="1"/>
  <c r="O224" i="32"/>
  <c r="P224" i="32" s="1"/>
  <c r="T224" i="32" s="1"/>
  <c r="O228" i="32"/>
  <c r="P228" i="32" s="1"/>
  <c r="T228" i="32"/>
  <c r="O229" i="32"/>
  <c r="P229" i="32"/>
  <c r="T229" i="32" s="1"/>
  <c r="O230" i="32"/>
  <c r="P230" i="32" s="1"/>
  <c r="T230" i="32" s="1"/>
  <c r="O231" i="32"/>
  <c r="O232" i="32"/>
  <c r="P232" i="32"/>
  <c r="T232" i="32" s="1"/>
  <c r="O233" i="32"/>
  <c r="P233" i="32" s="1"/>
  <c r="T233" i="32" s="1"/>
  <c r="O234" i="32"/>
  <c r="P234" i="32" s="1"/>
  <c r="T234" i="32" s="1"/>
  <c r="O235" i="32"/>
  <c r="P235" i="32"/>
  <c r="T235" i="32"/>
  <c r="O236" i="32"/>
  <c r="O237" i="32"/>
  <c r="P237" i="32"/>
  <c r="T237" i="32" s="1"/>
  <c r="O238" i="32"/>
  <c r="P238" i="32" s="1"/>
  <c r="T238" i="32"/>
  <c r="O239" i="32"/>
  <c r="P239" i="32"/>
  <c r="T239" i="32" s="1"/>
  <c r="O240" i="32"/>
  <c r="P240" i="32"/>
  <c r="T240" i="32" s="1"/>
  <c r="O241" i="32"/>
  <c r="P241" i="32" s="1"/>
  <c r="T241" i="32" s="1"/>
  <c r="O242" i="32"/>
  <c r="P242" i="32" s="1"/>
  <c r="T242" i="32"/>
  <c r="O243" i="32"/>
  <c r="P243" i="32"/>
  <c r="T243" i="32" s="1"/>
  <c r="O244" i="32"/>
  <c r="P244" i="32" s="1"/>
  <c r="T244" i="32"/>
  <c r="O245" i="32"/>
  <c r="P245" i="32"/>
  <c r="T245" i="32" s="1"/>
  <c r="O246" i="32"/>
  <c r="P246" i="32" s="1"/>
  <c r="T246" i="32" s="1"/>
  <c r="O247" i="32"/>
  <c r="P247" i="32"/>
  <c r="T247" i="32" s="1"/>
  <c r="O248" i="32"/>
  <c r="P248" i="32"/>
  <c r="T248" i="32" s="1"/>
  <c r="O249" i="32"/>
  <c r="P249" i="32" s="1"/>
  <c r="T249" i="32" s="1"/>
  <c r="O250" i="32"/>
  <c r="P250" i="32" s="1"/>
  <c r="T250" i="32"/>
  <c r="O251" i="32"/>
  <c r="P251" i="32"/>
  <c r="T251" i="32" s="1"/>
  <c r="O253" i="32"/>
  <c r="P253" i="32" s="1"/>
  <c r="T253" i="32" s="1"/>
  <c r="O254" i="32"/>
  <c r="P254" i="32"/>
  <c r="T254" i="32"/>
  <c r="O255" i="32"/>
  <c r="P255" i="32" s="1"/>
  <c r="T255" i="32" s="1"/>
  <c r="O256" i="32"/>
  <c r="P256" i="32"/>
  <c r="T256" i="32" s="1"/>
  <c r="O257" i="32"/>
  <c r="P257" i="32"/>
  <c r="T257" i="32"/>
  <c r="O258" i="32"/>
  <c r="P258" i="32" s="1"/>
  <c r="T258" i="32" s="1"/>
  <c r="O259" i="32"/>
  <c r="P259" i="32" s="1"/>
  <c r="T259" i="32"/>
  <c r="O260" i="32"/>
  <c r="P260" i="32"/>
  <c r="T260" i="32"/>
  <c r="O261" i="32"/>
  <c r="P261" i="32" s="1"/>
  <c r="T261" i="32" s="1"/>
  <c r="O262" i="32"/>
  <c r="P262" i="32"/>
  <c r="T262" i="32" s="1"/>
  <c r="O263" i="32"/>
  <c r="P263" i="32"/>
  <c r="T263" i="32" s="1"/>
  <c r="O265" i="32"/>
  <c r="P265" i="32"/>
  <c r="T265" i="32" s="1"/>
  <c r="O266" i="32"/>
  <c r="P266" i="32"/>
  <c r="T266" i="32" s="1"/>
  <c r="O267" i="32"/>
  <c r="P267" i="32"/>
  <c r="T267" i="32"/>
  <c r="O268" i="32"/>
  <c r="P268" i="32" s="1"/>
  <c r="T268" i="32"/>
  <c r="O269" i="32"/>
  <c r="P269" i="32"/>
  <c r="T269" i="32" s="1"/>
  <c r="O270" i="32"/>
  <c r="P270" i="32"/>
  <c r="T270" i="32" s="1"/>
  <c r="O271" i="32"/>
  <c r="P271" i="32" s="1"/>
  <c r="T271" i="32" s="1"/>
  <c r="O272" i="32"/>
  <c r="P272" i="32" s="1"/>
  <c r="T272" i="32" s="1"/>
  <c r="O273" i="32"/>
  <c r="P273" i="32"/>
  <c r="T273" i="32"/>
  <c r="O274" i="32"/>
  <c r="P274" i="32"/>
  <c r="T274" i="32"/>
  <c r="O275" i="32"/>
  <c r="P275" i="32"/>
  <c r="T275" i="32" s="1"/>
  <c r="O276" i="32"/>
  <c r="P276" i="32"/>
  <c r="T276" i="32" s="1"/>
  <c r="O277" i="32"/>
  <c r="P277" i="32" s="1"/>
  <c r="T277" i="32" s="1"/>
  <c r="O278" i="32"/>
  <c r="P278" i="32"/>
  <c r="T278" i="32" s="1"/>
  <c r="O279" i="32"/>
  <c r="P279" i="32" s="1"/>
  <c r="T279" i="32"/>
  <c r="O280" i="32"/>
  <c r="P280" i="32" s="1"/>
  <c r="T280" i="32" s="1"/>
  <c r="O281" i="32"/>
  <c r="P281" i="32"/>
  <c r="T281" i="32" s="1"/>
  <c r="O282" i="32"/>
  <c r="P282" i="32"/>
  <c r="T282" i="32"/>
  <c r="O283" i="32"/>
  <c r="P283" i="32"/>
  <c r="T283" i="32" s="1"/>
  <c r="O284" i="32"/>
  <c r="O285" i="32"/>
  <c r="P285" i="32" s="1"/>
  <c r="T285" i="32"/>
  <c r="O286" i="32"/>
  <c r="P286" i="32"/>
  <c r="T286" i="32" s="1"/>
  <c r="O287" i="32"/>
  <c r="P287" i="32" s="1"/>
  <c r="T287" i="32" s="1"/>
  <c r="O288" i="32"/>
  <c r="P288" i="32"/>
  <c r="T288" i="32"/>
  <c r="O289" i="32"/>
  <c r="P289" i="32" s="1"/>
  <c r="T289" i="32" s="1"/>
  <c r="O290" i="32"/>
  <c r="P290" i="32"/>
  <c r="T290" i="32" s="1"/>
  <c r="O291" i="32"/>
  <c r="P291" i="32"/>
  <c r="T291" i="32"/>
  <c r="O292" i="32"/>
  <c r="P292" i="32" s="1"/>
  <c r="T292" i="32" s="1"/>
  <c r="O293" i="32"/>
  <c r="P293" i="32" s="1"/>
  <c r="T293" i="32"/>
  <c r="O294" i="32"/>
  <c r="P294" i="32"/>
  <c r="T294" i="32"/>
  <c r="O295" i="32"/>
  <c r="P295" i="32" s="1"/>
  <c r="T295" i="32" s="1"/>
  <c r="O296" i="32"/>
  <c r="P296" i="32"/>
  <c r="T296" i="32" s="1"/>
  <c r="O297" i="32"/>
  <c r="P297" i="32" s="1"/>
  <c r="T297" i="32" s="1"/>
  <c r="O298" i="32"/>
  <c r="P298" i="32"/>
  <c r="T298" i="32" s="1"/>
  <c r="O299" i="32"/>
  <c r="P299" i="32"/>
  <c r="T299" i="32" s="1"/>
  <c r="O300" i="32"/>
  <c r="P300" i="32"/>
  <c r="T300" i="32" s="1"/>
  <c r="O301" i="32"/>
  <c r="P301" i="32" s="1"/>
  <c r="T301" i="32"/>
  <c r="O302" i="32"/>
  <c r="P302" i="32"/>
  <c r="T302" i="32" s="1"/>
  <c r="O303" i="32"/>
  <c r="P303" i="32"/>
  <c r="T303" i="32"/>
  <c r="O304" i="32"/>
  <c r="P304" i="32"/>
  <c r="T304" i="32" s="1"/>
  <c r="O305" i="32"/>
  <c r="P305" i="32" s="1"/>
  <c r="T305" i="32"/>
  <c r="O306" i="32"/>
  <c r="P306" i="32"/>
  <c r="T306" i="32" s="1"/>
  <c r="O307" i="32"/>
  <c r="P307" i="32"/>
  <c r="T307" i="32" s="1"/>
  <c r="O308" i="32"/>
  <c r="P308" i="32" s="1"/>
  <c r="T308" i="32"/>
  <c r="O309" i="32"/>
  <c r="P309" i="32" s="1"/>
  <c r="T309" i="32" s="1"/>
  <c r="O310" i="32"/>
  <c r="P310" i="32"/>
  <c r="T310" i="32" s="1"/>
  <c r="O311" i="32"/>
  <c r="P311" i="32" s="1"/>
  <c r="T311" i="32"/>
  <c r="O312" i="32"/>
  <c r="P312" i="32"/>
  <c r="T312" i="32" s="1"/>
  <c r="O313" i="32"/>
  <c r="P313" i="32" s="1"/>
  <c r="T313" i="32" s="1"/>
  <c r="O314" i="32"/>
  <c r="P314" i="32"/>
  <c r="T314" i="32" s="1"/>
  <c r="O315" i="32"/>
  <c r="P315" i="32"/>
  <c r="T315" i="32" s="1"/>
  <c r="O316" i="32"/>
  <c r="P316" i="32" s="1"/>
  <c r="T316" i="32" s="1"/>
  <c r="O317" i="32"/>
  <c r="P317" i="32" s="1"/>
  <c r="T317" i="32"/>
  <c r="O318" i="32"/>
  <c r="P318" i="32" s="1"/>
  <c r="T318" i="32" s="1"/>
  <c r="O319" i="32"/>
  <c r="P319" i="32" s="1"/>
  <c r="T319" i="32" s="1"/>
  <c r="O320" i="32"/>
  <c r="P320" i="32"/>
  <c r="T320" i="32"/>
  <c r="O321" i="32"/>
  <c r="P321" i="32" s="1"/>
  <c r="T321" i="32" s="1"/>
  <c r="O322" i="32"/>
  <c r="P322" i="32"/>
  <c r="T322" i="32" s="1"/>
  <c r="O323" i="32"/>
  <c r="P323" i="32"/>
  <c r="T323" i="32"/>
  <c r="O324" i="32"/>
  <c r="P324" i="32" s="1"/>
  <c r="T324" i="32" s="1"/>
  <c r="O325" i="32"/>
  <c r="P325" i="32" s="1"/>
  <c r="T325" i="32"/>
  <c r="O327" i="32"/>
  <c r="P327" i="32"/>
  <c r="T327" i="32" s="1"/>
  <c r="O328" i="32"/>
  <c r="P328" i="32" s="1"/>
  <c r="O329" i="32"/>
  <c r="P329" i="32" s="1"/>
  <c r="T329" i="32" s="1"/>
  <c r="O330" i="32"/>
  <c r="P330" i="32" s="1"/>
  <c r="T330" i="32"/>
  <c r="O331" i="32"/>
  <c r="P331" i="32"/>
  <c r="T331" i="32" s="1"/>
  <c r="O332" i="32"/>
  <c r="P332" i="32"/>
  <c r="T332" i="32"/>
  <c r="O333" i="32"/>
  <c r="P333" i="32"/>
  <c r="T333" i="32"/>
  <c r="O334" i="32"/>
  <c r="P334" i="32" s="1"/>
  <c r="T334" i="32" s="1"/>
  <c r="O335" i="32"/>
  <c r="P335" i="32" s="1"/>
  <c r="T335" i="32" s="1"/>
  <c r="O336" i="32"/>
  <c r="P336" i="32"/>
  <c r="T336" i="32"/>
  <c r="O337" i="32"/>
  <c r="P337" i="32" s="1"/>
  <c r="T337" i="32" s="1"/>
  <c r="T91" i="32"/>
  <c r="T129" i="32"/>
  <c r="T145" i="32"/>
  <c r="T220" i="32"/>
  <c r="T227" i="32"/>
  <c r="T231" i="32"/>
  <c r="T236" i="32"/>
  <c r="T284" i="32"/>
  <c r="T328" i="32"/>
  <c r="O51" i="32"/>
  <c r="P51" i="32" s="1"/>
  <c r="T51" i="32" s="1"/>
  <c r="O52" i="32"/>
  <c r="P52" i="32"/>
  <c r="T52" i="32" s="1"/>
  <c r="O53" i="32"/>
  <c r="P53" i="32" s="1"/>
  <c r="T53" i="32"/>
  <c r="O54" i="32"/>
  <c r="P54" i="32"/>
  <c r="T54" i="32" s="1"/>
  <c r="O55" i="32"/>
  <c r="P55" i="32" s="1"/>
  <c r="T55" i="32" s="1"/>
  <c r="O56" i="32"/>
  <c r="P56" i="32"/>
  <c r="T56" i="32" s="1"/>
  <c r="O57" i="32"/>
  <c r="P57" i="32" s="1"/>
  <c r="T57" i="32" s="1"/>
  <c r="O58" i="32"/>
  <c r="P58" i="32" s="1"/>
  <c r="T58" i="32" s="1"/>
  <c r="O59" i="32"/>
  <c r="P59" i="32" s="1"/>
  <c r="T59" i="32"/>
  <c r="O60" i="32"/>
  <c r="P60" i="32" s="1"/>
  <c r="T60" i="32" s="1"/>
  <c r="O49" i="32"/>
  <c r="P49" i="32" s="1"/>
  <c r="T49" i="32" s="1"/>
  <c r="O50" i="32"/>
  <c r="P50" i="32"/>
  <c r="T50" i="32"/>
  <c r="O371" i="32"/>
  <c r="P371" i="32" s="1"/>
  <c r="T371" i="32" s="1"/>
  <c r="O64" i="32"/>
  <c r="P64" i="32"/>
  <c r="T64" i="32" s="1"/>
  <c r="O62" i="32"/>
  <c r="P62" i="32"/>
  <c r="T62" i="32"/>
  <c r="O61" i="32"/>
  <c r="P61" i="32" s="1"/>
  <c r="T61" i="32" s="1"/>
  <c r="O48" i="32"/>
  <c r="P48" i="32" s="1"/>
  <c r="T48" i="32"/>
  <c r="O47" i="32"/>
  <c r="P47" i="32"/>
  <c r="T47" i="32" s="1"/>
  <c r="O46" i="32"/>
  <c r="P46" i="32" s="1"/>
  <c r="T46" i="32" s="1"/>
  <c r="O45" i="32"/>
  <c r="P45" i="32"/>
  <c r="T45" i="32" s="1"/>
  <c r="O44" i="32"/>
  <c r="P44" i="32"/>
  <c r="T44" i="32"/>
  <c r="O43" i="32"/>
  <c r="P43" i="32"/>
  <c r="T43" i="32" s="1"/>
  <c r="O42" i="32"/>
  <c r="P42" i="32"/>
  <c r="O41" i="32"/>
  <c r="P41" i="32"/>
  <c r="T41" i="32"/>
  <c r="O40" i="32"/>
  <c r="P40" i="32" s="1"/>
  <c r="O39" i="32"/>
  <c r="P39" i="32"/>
  <c r="T39" i="32"/>
  <c r="O38" i="32"/>
  <c r="P38" i="32"/>
  <c r="T38" i="32"/>
  <c r="O37" i="32"/>
  <c r="P37" i="32" s="1"/>
  <c r="T37" i="32" s="1"/>
  <c r="O36" i="32"/>
  <c r="P36" i="32" s="1"/>
  <c r="T36" i="32" s="1"/>
  <c r="O35" i="32"/>
  <c r="P35" i="32"/>
  <c r="T35" i="32"/>
  <c r="O34" i="32"/>
  <c r="P34" i="32" s="1"/>
  <c r="T34" i="32" s="1"/>
  <c r="O33" i="32"/>
  <c r="P33" i="32" s="1"/>
  <c r="T33" i="32" s="1"/>
  <c r="O32" i="32"/>
  <c r="P32" i="32"/>
  <c r="T32" i="32"/>
  <c r="O31" i="32"/>
  <c r="P31" i="32"/>
  <c r="T31" i="32"/>
  <c r="O30" i="32"/>
  <c r="P30" i="32"/>
  <c r="T30" i="32" s="1"/>
  <c r="O29" i="32"/>
  <c r="P29" i="32"/>
  <c r="T29" i="32" s="1"/>
  <c r="O28" i="32"/>
  <c r="P28" i="32" s="1"/>
  <c r="T28" i="32" s="1"/>
  <c r="O27" i="32"/>
  <c r="P27" i="32"/>
  <c r="T27" i="32" s="1"/>
  <c r="O26" i="32"/>
  <c r="P26" i="32" s="1"/>
  <c r="T26" i="32"/>
  <c r="O25" i="32"/>
  <c r="P25" i="32" s="1"/>
  <c r="T25" i="32" s="1"/>
  <c r="O24" i="32"/>
  <c r="P24" i="32"/>
  <c r="T24" i="32" s="1"/>
  <c r="O23" i="32"/>
  <c r="P23" i="32"/>
  <c r="T23" i="32" s="1"/>
  <c r="O22" i="32"/>
  <c r="P22" i="32"/>
  <c r="T22" i="32" s="1"/>
  <c r="O21" i="32"/>
  <c r="P21" i="32" s="1"/>
  <c r="T21" i="32" s="1"/>
  <c r="O20" i="32"/>
  <c r="P20" i="32"/>
  <c r="T20" i="32"/>
  <c r="O19" i="32"/>
  <c r="P19" i="32"/>
  <c r="T19" i="32" s="1"/>
  <c r="O18" i="32"/>
  <c r="P18" i="32" s="1"/>
  <c r="T18" i="32" s="1"/>
  <c r="O17" i="32"/>
  <c r="P17" i="32"/>
  <c r="T17" i="32"/>
  <c r="O16" i="32"/>
  <c r="P16" i="32"/>
  <c r="T16" i="32" s="1"/>
  <c r="O15" i="32"/>
  <c r="P15" i="32"/>
  <c r="T15" i="32"/>
  <c r="O14" i="32"/>
  <c r="P14" i="32"/>
  <c r="T14" i="32" s="1"/>
  <c r="O13" i="32"/>
  <c r="P13" i="32" s="1"/>
  <c r="T13" i="32" s="1"/>
  <c r="O12" i="32"/>
  <c r="P12" i="32" s="1"/>
  <c r="T12" i="32"/>
  <c r="O11" i="32"/>
  <c r="P11" i="32" s="1"/>
  <c r="T11" i="32" s="1"/>
  <c r="O10" i="32"/>
  <c r="P10" i="32" s="1"/>
  <c r="T10" i="32" s="1"/>
  <c r="O9" i="32"/>
  <c r="P9" i="32" s="1"/>
  <c r="T9" i="32"/>
  <c r="O8" i="32"/>
  <c r="P8" i="32"/>
  <c r="T8" i="32" s="1"/>
  <c r="O7" i="32"/>
  <c r="P7" i="32"/>
  <c r="T7" i="32"/>
  <c r="P225" i="32"/>
  <c r="T225" i="32"/>
  <c r="P162" i="33"/>
  <c r="T162" i="33"/>
  <c r="P134" i="33"/>
  <c r="T134" i="33" s="1"/>
  <c r="T341" i="33"/>
  <c r="T343" i="33"/>
  <c r="T344" i="33"/>
  <c r="T352" i="33"/>
  <c r="T355" i="33"/>
  <c r="T359" i="33"/>
  <c r="T360" i="33"/>
  <c r="T363" i="33"/>
  <c r="T368" i="33"/>
  <c r="P252" i="33"/>
  <c r="T252" i="33" s="1"/>
  <c r="P149" i="33"/>
  <c r="T149" i="33" s="1"/>
  <c r="P126" i="33"/>
  <c r="T126" i="33" s="1"/>
  <c r="P66" i="33"/>
  <c r="T66" i="33" s="1"/>
  <c r="P63" i="33"/>
  <c r="T63" i="33"/>
  <c r="P65" i="33"/>
  <c r="T65" i="33" s="1"/>
  <c r="P68" i="33"/>
  <c r="T68" i="33"/>
  <c r="P69" i="33"/>
  <c r="T69" i="33"/>
  <c r="T70" i="33"/>
  <c r="P72" i="33"/>
  <c r="P73" i="33"/>
  <c r="T73" i="33" s="1"/>
  <c r="P74" i="33"/>
  <c r="T74" i="33" s="1"/>
  <c r="P75" i="33"/>
  <c r="T75" i="33" s="1"/>
  <c r="P77" i="33"/>
  <c r="T77" i="33"/>
  <c r="P81" i="33"/>
  <c r="T81" i="33" s="1"/>
  <c r="P82" i="33"/>
  <c r="P84" i="33"/>
  <c r="T84" i="33"/>
  <c r="P86" i="33"/>
  <c r="T86" i="33" s="1"/>
  <c r="P88" i="33"/>
  <c r="T88" i="33"/>
  <c r="P89" i="33"/>
  <c r="T89" i="33"/>
  <c r="P90" i="33"/>
  <c r="T90" i="33"/>
  <c r="P92" i="33"/>
  <c r="T92" i="33" s="1"/>
  <c r="P93" i="33"/>
  <c r="T93" i="33" s="1"/>
  <c r="P94" i="33"/>
  <c r="T94" i="33"/>
  <c r="P96" i="33"/>
  <c r="P97" i="33"/>
  <c r="T97" i="33" s="1"/>
  <c r="P98" i="33"/>
  <c r="T98" i="33"/>
  <c r="P100" i="33"/>
  <c r="T100" i="33" s="1"/>
  <c r="P101" i="33"/>
  <c r="T102" i="33"/>
  <c r="P105" i="33"/>
  <c r="T105" i="33"/>
  <c r="P106" i="33"/>
  <c r="T106" i="33"/>
  <c r="P109" i="33"/>
  <c r="T109" i="33"/>
  <c r="T110" i="33"/>
  <c r="P112" i="33"/>
  <c r="T112" i="33" s="1"/>
  <c r="P113" i="33"/>
  <c r="T113" i="33"/>
  <c r="P114" i="33"/>
  <c r="T114" i="33" s="1"/>
  <c r="P117" i="33"/>
  <c r="T117" i="33"/>
  <c r="P121" i="33"/>
  <c r="T121" i="33" s="1"/>
  <c r="P124" i="33"/>
  <c r="T124" i="33" s="1"/>
  <c r="T128" i="33"/>
  <c r="P129" i="33"/>
  <c r="T129" i="33"/>
  <c r="P130" i="33"/>
  <c r="T130" i="33"/>
  <c r="P132" i="33"/>
  <c r="T132" i="33" s="1"/>
  <c r="P133" i="33"/>
  <c r="T133" i="33" s="1"/>
  <c r="P136" i="33"/>
  <c r="T136" i="33"/>
  <c r="P137" i="33"/>
  <c r="T137" i="33"/>
  <c r="P138" i="33"/>
  <c r="T138" i="33" s="1"/>
  <c r="P140" i="33"/>
  <c r="T140" i="33" s="1"/>
  <c r="P141" i="33"/>
  <c r="T141" i="33" s="1"/>
  <c r="P142" i="33"/>
  <c r="P145" i="33"/>
  <c r="T145" i="33"/>
  <c r="P146" i="33"/>
  <c r="T146" i="33"/>
  <c r="P147" i="33"/>
  <c r="T147" i="33"/>
  <c r="P150" i="33"/>
  <c r="T150" i="33"/>
  <c r="P152" i="33"/>
  <c r="T152" i="33"/>
  <c r="P153" i="33"/>
  <c r="P156" i="33"/>
  <c r="T156" i="33"/>
  <c r="P157" i="33"/>
  <c r="T157" i="33" s="1"/>
  <c r="P158" i="33"/>
  <c r="T158" i="33"/>
  <c r="P161" i="33"/>
  <c r="P163" i="33"/>
  <c r="T163" i="33" s="1"/>
  <c r="T164" i="33"/>
  <c r="P165" i="33"/>
  <c r="T165" i="33"/>
  <c r="P166" i="33"/>
  <c r="T166" i="33"/>
  <c r="P168" i="33"/>
  <c r="T168" i="33"/>
  <c r="P169" i="33"/>
  <c r="T169" i="33"/>
  <c r="P172" i="33"/>
  <c r="T172" i="33"/>
  <c r="P173" i="33"/>
  <c r="P176" i="33"/>
  <c r="T176" i="33" s="1"/>
  <c r="P177" i="33"/>
  <c r="T177" i="33" s="1"/>
  <c r="P178" i="33"/>
  <c r="T178" i="33"/>
  <c r="P179" i="33"/>
  <c r="T179" i="33"/>
  <c r="P180" i="33"/>
  <c r="T180" i="33" s="1"/>
  <c r="P181" i="33"/>
  <c r="T181" i="33" s="1"/>
  <c r="P182" i="33"/>
  <c r="P183" i="33"/>
  <c r="T183" i="33"/>
  <c r="T184" i="33"/>
  <c r="P185" i="33"/>
  <c r="P186" i="33"/>
  <c r="T186" i="33"/>
  <c r="P188" i="33"/>
  <c r="T188" i="33"/>
  <c r="P189" i="33"/>
  <c r="T189" i="33"/>
  <c r="T191" i="33"/>
  <c r="P193" i="33"/>
  <c r="T193" i="33"/>
  <c r="P194" i="33"/>
  <c r="T194" i="33"/>
  <c r="P196" i="33"/>
  <c r="T196" i="33"/>
  <c r="P197" i="33"/>
  <c r="T197" i="33"/>
  <c r="T200" i="33"/>
  <c r="P201" i="33"/>
  <c r="T201" i="33"/>
  <c r="P202" i="33"/>
  <c r="T202" i="33"/>
  <c r="P204" i="33"/>
  <c r="T204" i="33" s="1"/>
  <c r="P206" i="33"/>
  <c r="T206" i="33" s="1"/>
  <c r="P208" i="33"/>
  <c r="T208" i="33"/>
  <c r="P210" i="33"/>
  <c r="T210" i="33"/>
  <c r="P212" i="33"/>
  <c r="T212" i="33" s="1"/>
  <c r="T213" i="33"/>
  <c r="P214" i="33"/>
  <c r="T214" i="33"/>
  <c r="P216" i="33"/>
  <c r="T216" i="33"/>
  <c r="P217" i="33"/>
  <c r="T217" i="33"/>
  <c r="P218" i="33"/>
  <c r="T218" i="33"/>
  <c r="P221" i="33"/>
  <c r="T221" i="33"/>
  <c r="P222" i="33"/>
  <c r="T222" i="33"/>
  <c r="T228" i="33"/>
  <c r="P229" i="33"/>
  <c r="T229" i="33" s="1"/>
  <c r="P230" i="33"/>
  <c r="T230" i="33"/>
  <c r="P242" i="33"/>
  <c r="T242" i="33"/>
  <c r="P243" i="33"/>
  <c r="T243" i="33"/>
  <c r="P244" i="33"/>
  <c r="T244" i="33"/>
  <c r="P245" i="33"/>
  <c r="T245" i="33"/>
  <c r="T246" i="33"/>
  <c r="P247" i="33"/>
  <c r="T247" i="33" s="1"/>
  <c r="P250" i="33"/>
  <c r="T250" i="33" s="1"/>
  <c r="P251" i="33"/>
  <c r="T251" i="33" s="1"/>
  <c r="P253" i="33"/>
  <c r="T253" i="33"/>
  <c r="P254" i="33"/>
  <c r="T254" i="33" s="1"/>
  <c r="P255" i="33"/>
  <c r="T255" i="33"/>
  <c r="P256" i="33"/>
  <c r="T256" i="33"/>
  <c r="P257" i="33"/>
  <c r="T257" i="33"/>
  <c r="P259" i="33"/>
  <c r="T259" i="33"/>
  <c r="P261" i="33"/>
  <c r="T261" i="33" s="1"/>
  <c r="P262" i="33"/>
  <c r="T262" i="33" s="1"/>
  <c r="P263" i="33"/>
  <c r="T263" i="33" s="1"/>
  <c r="P264" i="33"/>
  <c r="T264" i="33"/>
  <c r="P265" i="33"/>
  <c r="T265" i="33"/>
  <c r="P267" i="33"/>
  <c r="T267" i="33" s="1"/>
  <c r="P268" i="33"/>
  <c r="T268" i="33"/>
  <c r="P269" i="33"/>
  <c r="T269" i="33"/>
  <c r="P270" i="33"/>
  <c r="T270" i="33"/>
  <c r="P271" i="33"/>
  <c r="T271" i="33" s="1"/>
  <c r="P272" i="33"/>
  <c r="T272" i="33"/>
  <c r="P273" i="33"/>
  <c r="T273" i="33" s="1"/>
  <c r="P275" i="33"/>
  <c r="T275" i="33"/>
  <c r="P276" i="33"/>
  <c r="T276" i="33" s="1"/>
  <c r="P277" i="33"/>
  <c r="T277" i="33"/>
  <c r="P278" i="33"/>
  <c r="T278" i="33"/>
  <c r="P279" i="33"/>
  <c r="T279" i="33"/>
  <c r="T280" i="33"/>
  <c r="P281" i="33"/>
  <c r="P283" i="33"/>
  <c r="T283" i="33"/>
  <c r="P285" i="33"/>
  <c r="T285" i="33"/>
  <c r="P286" i="33"/>
  <c r="T286" i="33"/>
  <c r="P287" i="33"/>
  <c r="T287" i="33" s="1"/>
  <c r="P288" i="33"/>
  <c r="T288" i="33"/>
  <c r="P289" i="33"/>
  <c r="T289" i="33"/>
  <c r="P290" i="33"/>
  <c r="T290" i="33" s="1"/>
  <c r="P291" i="33"/>
  <c r="P292" i="33"/>
  <c r="T292" i="33"/>
  <c r="P293" i="33"/>
  <c r="T293" i="33"/>
  <c r="P294" i="33"/>
  <c r="T294" i="33"/>
  <c r="P295" i="33"/>
  <c r="T295" i="33"/>
  <c r="T296" i="33"/>
  <c r="P297" i="33"/>
  <c r="T297" i="33"/>
  <c r="P298" i="33"/>
  <c r="T298" i="33"/>
  <c r="P299" i="33"/>
  <c r="T299" i="33" s="1"/>
  <c r="P300" i="33"/>
  <c r="T300" i="33"/>
  <c r="P301" i="33"/>
  <c r="T301" i="33"/>
  <c r="P303" i="33"/>
  <c r="P304" i="33"/>
  <c r="T304" i="33"/>
  <c r="T305" i="33"/>
  <c r="P306" i="33"/>
  <c r="T306" i="33"/>
  <c r="P307" i="33"/>
  <c r="T307" i="33"/>
  <c r="P308" i="33"/>
  <c r="T308" i="33"/>
  <c r="P309" i="33"/>
  <c r="T309" i="33" s="1"/>
  <c r="T310" i="33"/>
  <c r="P311" i="33"/>
  <c r="T311" i="33"/>
  <c r="T312" i="33"/>
  <c r="P313" i="33"/>
  <c r="T313" i="33"/>
  <c r="P314" i="33"/>
  <c r="T314" i="33" s="1"/>
  <c r="P315" i="33"/>
  <c r="T315" i="33"/>
  <c r="P316" i="33"/>
  <c r="T316" i="33"/>
  <c r="P317" i="33"/>
  <c r="T317" i="33"/>
  <c r="P320" i="33"/>
  <c r="T320" i="33" s="1"/>
  <c r="P321" i="33"/>
  <c r="T321" i="33" s="1"/>
  <c r="T322" i="33"/>
  <c r="P323" i="33"/>
  <c r="T323" i="33"/>
  <c r="T325" i="33"/>
  <c r="P326" i="33"/>
  <c r="T326" i="33" s="1"/>
  <c r="P328" i="33"/>
  <c r="T328" i="33"/>
  <c r="P329" i="33"/>
  <c r="T329" i="33"/>
  <c r="P330" i="33"/>
  <c r="T330" i="33"/>
  <c r="T332" i="33"/>
  <c r="P333" i="33"/>
  <c r="T333" i="33"/>
  <c r="P334" i="33"/>
  <c r="T334" i="33"/>
  <c r="P337" i="33"/>
  <c r="T337" i="33"/>
  <c r="T72" i="33"/>
  <c r="T78" i="33"/>
  <c r="T79" i="33"/>
  <c r="T85" i="33"/>
  <c r="T91" i="33"/>
  <c r="T96" i="33"/>
  <c r="T101" i="33"/>
  <c r="T104" i="33"/>
  <c r="T108" i="33"/>
  <c r="T119" i="33"/>
  <c r="T142" i="33"/>
  <c r="T153" i="33"/>
  <c r="T161" i="33"/>
  <c r="T174" i="33"/>
  <c r="T182" i="33"/>
  <c r="T185" i="33"/>
  <c r="T203" i="33"/>
  <c r="T220" i="33"/>
  <c r="T233" i="33"/>
  <c r="T234" i="33"/>
  <c r="T235" i="33"/>
  <c r="T236" i="33"/>
  <c r="T238" i="33"/>
  <c r="T240" i="33"/>
  <c r="T248" i="33"/>
  <c r="T281" i="33"/>
  <c r="T291" i="33"/>
  <c r="T302" i="33"/>
  <c r="T303" i="33"/>
  <c r="T324" i="33"/>
  <c r="T336" i="33"/>
  <c r="P52" i="33"/>
  <c r="T52" i="33" s="1"/>
  <c r="P53" i="33"/>
  <c r="T53" i="33"/>
  <c r="P54" i="33"/>
  <c r="T54" i="33"/>
  <c r="P56" i="33"/>
  <c r="P57" i="33"/>
  <c r="T57" i="33"/>
  <c r="P58" i="33"/>
  <c r="T58" i="33"/>
  <c r="P60" i="33"/>
  <c r="T60" i="33"/>
  <c r="T49" i="33"/>
  <c r="P50" i="33"/>
  <c r="T50" i="33"/>
  <c r="T56" i="33"/>
  <c r="P64" i="33"/>
  <c r="T64" i="33"/>
  <c r="P62" i="33"/>
  <c r="T62" i="33"/>
  <c r="P61" i="33"/>
  <c r="T61" i="33"/>
  <c r="P48" i="33"/>
  <c r="T48" i="33"/>
  <c r="P46" i="33"/>
  <c r="T46" i="33"/>
  <c r="P45" i="33"/>
  <c r="T45" i="33"/>
  <c r="P44" i="33"/>
  <c r="T44" i="33"/>
  <c r="T43" i="33"/>
  <c r="P41" i="33"/>
  <c r="T41" i="33" s="1"/>
  <c r="P40" i="33"/>
  <c r="P39" i="33"/>
  <c r="T39" i="33"/>
  <c r="P37" i="33"/>
  <c r="T37" i="33"/>
  <c r="P34" i="33"/>
  <c r="T34" i="33"/>
  <c r="P33" i="33"/>
  <c r="T33" i="33"/>
  <c r="T32" i="33"/>
  <c r="P30" i="33"/>
  <c r="T30" i="33"/>
  <c r="P29" i="33"/>
  <c r="T29" i="33"/>
  <c r="T28" i="33"/>
  <c r="P26" i="33"/>
  <c r="T26" i="33"/>
  <c r="P25" i="33"/>
  <c r="T25" i="33"/>
  <c r="T24" i="33"/>
  <c r="P23" i="33"/>
  <c r="T23" i="33"/>
  <c r="P22" i="33"/>
  <c r="T22" i="33" s="1"/>
  <c r="P21" i="33"/>
  <c r="T21" i="33" s="1"/>
  <c r="P18" i="33"/>
  <c r="T18" i="33"/>
  <c r="P17" i="33"/>
  <c r="T17" i="33"/>
  <c r="P16" i="33"/>
  <c r="T16" i="33" s="1"/>
  <c r="P14" i="33"/>
  <c r="T14" i="33"/>
  <c r="P13" i="33"/>
  <c r="T13" i="33"/>
  <c r="T12" i="33"/>
  <c r="P11" i="33"/>
  <c r="T11" i="33"/>
  <c r="T10" i="33"/>
  <c r="P9" i="33"/>
  <c r="T9" i="33"/>
  <c r="O7" i="33"/>
  <c r="P7" i="33"/>
  <c r="T7" i="33"/>
  <c r="P225" i="33"/>
  <c r="T225" i="33"/>
  <c r="D7" i="23"/>
  <c r="D8" i="23"/>
  <c r="D19" i="23"/>
  <c r="D9" i="23"/>
  <c r="D10" i="23"/>
  <c r="D11" i="23"/>
  <c r="D12" i="23"/>
  <c r="D13" i="23"/>
  <c r="D14" i="23"/>
  <c r="D15" i="23"/>
  <c r="D16" i="23"/>
  <c r="D17" i="23"/>
  <c r="C7" i="23"/>
  <c r="C18" i="23"/>
  <c r="C17" i="23"/>
  <c r="C16" i="23"/>
  <c r="C15" i="23"/>
  <c r="C14" i="23"/>
  <c r="C13" i="23"/>
  <c r="C12" i="23"/>
  <c r="C11" i="23"/>
  <c r="C10" i="23"/>
  <c r="C9" i="23"/>
  <c r="C19" i="23" s="1"/>
  <c r="C8" i="23"/>
  <c r="B9" i="23"/>
  <c r="B8" i="23"/>
  <c r="B19" i="23" s="1"/>
  <c r="B7" i="23"/>
  <c r="B10" i="23"/>
  <c r="B11" i="23"/>
  <c r="B12" i="23"/>
  <c r="B13" i="23"/>
  <c r="B14" i="23"/>
  <c r="B15" i="23"/>
  <c r="B16" i="23"/>
  <c r="B17" i="23"/>
  <c r="B18" i="23"/>
  <c r="K17" i="23"/>
  <c r="V19" i="23"/>
  <c r="H19" i="23"/>
  <c r="G19" i="23"/>
  <c r="M19" i="23" l="1"/>
  <c r="I19" i="23"/>
  <c r="J19" i="23"/>
  <c r="K19" i="23"/>
  <c r="L19" i="23"/>
  <c r="N19" i="23"/>
  <c r="O19" i="23"/>
  <c r="P19" i="23"/>
  <c r="Q19" i="23"/>
  <c r="R19" i="23"/>
  <c r="T19" i="23"/>
  <c r="S19" i="23"/>
  <c r="U19" i="23"/>
</calcChain>
</file>

<file path=xl/sharedStrings.xml><?xml version="1.0" encoding="utf-8"?>
<sst xmlns="http://schemas.openxmlformats.org/spreadsheetml/2006/main" count="22003" uniqueCount="474">
  <si>
    <t>AMS</t>
  </si>
  <si>
    <t>Exposure</t>
  </si>
  <si>
    <t>Outages</t>
  </si>
  <si>
    <t>and</t>
  </si>
  <si>
    <t>Reductions</t>
  </si>
  <si>
    <t xml:space="preserve">Capacity </t>
  </si>
  <si>
    <t>Required</t>
  </si>
  <si>
    <t>For Peak Hour</t>
  </si>
  <si>
    <t>Boston</t>
  </si>
  <si>
    <t>Hartford</t>
  </si>
  <si>
    <t>Conditions</t>
  </si>
  <si>
    <t>Wind</t>
  </si>
  <si>
    <t>Temp.</t>
  </si>
  <si>
    <t>Pk Ld</t>
  </si>
  <si>
    <t>Maintenance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</si>
  <si>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</si>
  <si>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</si>
  <si>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</si>
  <si>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</si>
  <si>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</si>
  <si>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</si>
  <si>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</si>
  <si>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</si>
  <si>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</si>
  <si>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</si>
  <si>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</si>
  <si>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</si>
  <si>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</si>
  <si>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Day/Hour</t>
  </si>
  <si>
    <t>Annual Peak to date</t>
  </si>
  <si>
    <t>Mon</t>
  </si>
  <si>
    <t>Wed</t>
  </si>
  <si>
    <t>Tue</t>
  </si>
  <si>
    <t>Thu</t>
  </si>
  <si>
    <t>Fri</t>
  </si>
  <si>
    <t>Sat</t>
  </si>
  <si>
    <t>Sun</t>
  </si>
  <si>
    <t>WkDay</t>
  </si>
  <si>
    <t>Weather Forecast Summary</t>
  </si>
  <si>
    <t>Capacity</t>
  </si>
  <si>
    <t>Installed</t>
  </si>
  <si>
    <t>Generating</t>
  </si>
  <si>
    <t>CLEAR</t>
  </si>
  <si>
    <t>CLOUDY</t>
  </si>
  <si>
    <t>SNOW</t>
  </si>
  <si>
    <t>OVERCAST</t>
  </si>
  <si>
    <t>RAIN</t>
  </si>
  <si>
    <t>W-16</t>
  </si>
  <si>
    <t>W-14</t>
  </si>
  <si>
    <t>W-12</t>
  </si>
  <si>
    <t>NW-8</t>
  </si>
  <si>
    <t>W-10</t>
  </si>
  <si>
    <t>SW-10</t>
  </si>
  <si>
    <t>N-12</t>
  </si>
  <si>
    <t>W-8</t>
  </si>
  <si>
    <t>SW-18</t>
  </si>
  <si>
    <t>SW-14</t>
  </si>
  <si>
    <t>W-21</t>
  </si>
  <si>
    <t>N-7</t>
  </si>
  <si>
    <t>N-9</t>
  </si>
  <si>
    <t>NE-14</t>
  </si>
  <si>
    <t>W-11</t>
  </si>
  <si>
    <t>SW-7</t>
  </si>
  <si>
    <t>SW-24</t>
  </si>
  <si>
    <t>SE-9</t>
  </si>
  <si>
    <t>W-9</t>
  </si>
  <si>
    <t>W-7</t>
  </si>
  <si>
    <t>N-8</t>
  </si>
  <si>
    <t>W-4</t>
  </si>
  <si>
    <t>SW-12</t>
  </si>
  <si>
    <t>S-10</t>
  </si>
  <si>
    <t>NW-13</t>
  </si>
  <si>
    <t>SW-6</t>
  </si>
  <si>
    <t>NW-17</t>
  </si>
  <si>
    <t>W-2</t>
  </si>
  <si>
    <t>NW-4</t>
  </si>
  <si>
    <t>N-2</t>
  </si>
  <si>
    <t>SW-3</t>
  </si>
  <si>
    <t>SW-20</t>
  </si>
  <si>
    <t>NE-6</t>
  </si>
  <si>
    <t>NYPP</t>
  </si>
  <si>
    <t>NB</t>
  </si>
  <si>
    <t>HQ</t>
  </si>
  <si>
    <t>Net Deliveries</t>
  </si>
  <si>
    <t>Capacity Deliveries</t>
  </si>
  <si>
    <t>Peak Load Forecast</t>
  </si>
  <si>
    <t>CLDY/SNOW</t>
  </si>
  <si>
    <t>CLDY/RAIN</t>
  </si>
  <si>
    <t>W-15</t>
  </si>
  <si>
    <t>S-6</t>
  </si>
  <si>
    <t>S-8</t>
  </si>
  <si>
    <t>S-11</t>
  </si>
  <si>
    <t>W-13</t>
  </si>
  <si>
    <t>W-17</t>
  </si>
  <si>
    <t>N-5</t>
  </si>
  <si>
    <t>NE-16</t>
  </si>
  <si>
    <t>SW-15</t>
  </si>
  <si>
    <t>NW-12</t>
  </si>
  <si>
    <t>NW-10</t>
  </si>
  <si>
    <t>S-12</t>
  </si>
  <si>
    <t>MSTLY/CLDY</t>
  </si>
  <si>
    <t>W-6</t>
  </si>
  <si>
    <t>S-7</t>
  </si>
  <si>
    <t>SW-5</t>
  </si>
  <si>
    <t>N-6</t>
  </si>
  <si>
    <t>S-18</t>
  </si>
  <si>
    <t>NW-14</t>
  </si>
  <si>
    <t>SW-19</t>
  </si>
  <si>
    <t>NW-15</t>
  </si>
  <si>
    <t>SW-16</t>
  </si>
  <si>
    <t>NE-13</t>
  </si>
  <si>
    <t>NE-9</t>
  </si>
  <si>
    <t>SE-3</t>
  </si>
  <si>
    <t>N-0</t>
  </si>
  <si>
    <t>S-17</t>
  </si>
  <si>
    <t>SW-11</t>
  </si>
  <si>
    <t>N-10</t>
  </si>
  <si>
    <t>E-9</t>
  </si>
  <si>
    <t>E-7</t>
  </si>
  <si>
    <t>S-19</t>
  </si>
  <si>
    <t>S-14</t>
  </si>
  <si>
    <t>N-17</t>
  </si>
  <si>
    <t>SW-8</t>
  </si>
  <si>
    <t>SE-11</t>
  </si>
  <si>
    <t>SE-4</t>
  </si>
  <si>
    <t>E-11</t>
  </si>
  <si>
    <t>N-4</t>
  </si>
  <si>
    <t>SE-8</t>
  </si>
  <si>
    <t>S-16</t>
  </si>
  <si>
    <t>S-13</t>
  </si>
  <si>
    <t>W-24</t>
  </si>
  <si>
    <t>SW-9</t>
  </si>
  <si>
    <t>CLOUDY/RAIN</t>
  </si>
  <si>
    <t>NE-4</t>
  </si>
  <si>
    <t>SE-10</t>
  </si>
  <si>
    <t>N-3</t>
  </si>
  <si>
    <t>SE-13</t>
  </si>
  <si>
    <t>N-16</t>
  </si>
  <si>
    <t>E-8</t>
  </si>
  <si>
    <t>E-2</t>
  </si>
  <si>
    <t>E-12</t>
  </si>
  <si>
    <t>E-6</t>
  </si>
  <si>
    <t>RAIN SHOWERS</t>
  </si>
  <si>
    <t>W-19</t>
  </si>
  <si>
    <t>SHOWERS</t>
  </si>
  <si>
    <t>NW-23</t>
  </si>
  <si>
    <t>MSTLY/CLEAR</t>
  </si>
  <si>
    <t>N-13</t>
  </si>
  <si>
    <t>N-14</t>
  </si>
  <si>
    <t>S-15</t>
  </si>
  <si>
    <t>NW-7</t>
  </si>
  <si>
    <t>SW-4</t>
  </si>
  <si>
    <t>E-15</t>
  </si>
  <si>
    <t>SW-13</t>
  </si>
  <si>
    <t>N-11</t>
  </si>
  <si>
    <t>NE-15</t>
  </si>
  <si>
    <t>NW-16</t>
  </si>
  <si>
    <t>SW-2</t>
  </si>
  <si>
    <t>RAIN/SHOWERS</t>
  </si>
  <si>
    <t>E-5</t>
  </si>
  <si>
    <t>W-25</t>
  </si>
  <si>
    <t>W-18</t>
  </si>
  <si>
    <t>MSTLY/SUNNY</t>
  </si>
  <si>
    <t>NE-19</t>
  </si>
  <si>
    <t>NE-10</t>
  </si>
  <si>
    <t>SE-12</t>
  </si>
  <si>
    <t>W-20</t>
  </si>
  <si>
    <t>NE-12</t>
  </si>
  <si>
    <t>S-9</t>
  </si>
  <si>
    <t>PRTLY/CLDY</t>
  </si>
  <si>
    <t>RAINY</t>
  </si>
  <si>
    <t>NE-7</t>
  </si>
  <si>
    <t>SE-5</t>
  </si>
  <si>
    <t>SE-7</t>
  </si>
  <si>
    <t>NW-18</t>
  </si>
  <si>
    <t>SE-6</t>
  </si>
  <si>
    <t>SW-17</t>
  </si>
  <si>
    <t>N-15</t>
  </si>
  <si>
    <t>NW-9</t>
  </si>
  <si>
    <t>E-10</t>
  </si>
  <si>
    <t>W-5</t>
  </si>
  <si>
    <t>NE-5</t>
  </si>
  <si>
    <t>SUNNY</t>
  </si>
  <si>
    <t>NE-11</t>
  </si>
  <si>
    <t>NW-11</t>
  </si>
  <si>
    <t>NE-18</t>
  </si>
  <si>
    <t>NW-22</t>
  </si>
  <si>
    <t>NE-3</t>
  </si>
  <si>
    <t>S-1</t>
  </si>
  <si>
    <t>NE-8</t>
  </si>
  <si>
    <t>NE-2</t>
  </si>
  <si>
    <t>NE-17</t>
  </si>
  <si>
    <t>NW-6</t>
  </si>
  <si>
    <t>W-3</t>
  </si>
  <si>
    <t>SE-2</t>
  </si>
  <si>
    <t>S-5</t>
  </si>
  <si>
    <t>SW-1</t>
  </si>
  <si>
    <t>S-3</t>
  </si>
  <si>
    <t>NW-1</t>
  </si>
  <si>
    <t>W-22</t>
  </si>
  <si>
    <t>S-2</t>
  </si>
  <si>
    <t>N-18</t>
  </si>
  <si>
    <t>NW-5</t>
  </si>
  <si>
    <t>E-27</t>
  </si>
  <si>
    <t>SNOW/SHWRS</t>
  </si>
  <si>
    <t>E-1</t>
  </si>
  <si>
    <t>N-20</t>
  </si>
  <si>
    <t>NW-3</t>
  </si>
  <si>
    <t>E-4</t>
  </si>
  <si>
    <t>NW-21</t>
  </si>
  <si>
    <t>SE-14</t>
  </si>
  <si>
    <t>E-3</t>
  </si>
  <si>
    <t>E-13</t>
  </si>
  <si>
    <t>SE-15</t>
  </si>
  <si>
    <t>MSTLY CLDY</t>
  </si>
  <si>
    <t>N-1</t>
  </si>
  <si>
    <t>S-4</t>
  </si>
  <si>
    <t>CLDY/SHWRS</t>
  </si>
  <si>
    <t>PRTLY/SUNNY</t>
  </si>
  <si>
    <t>Scheduled</t>
  </si>
  <si>
    <t>AMS Total</t>
  </si>
  <si>
    <t>E-14</t>
  </si>
  <si>
    <t>E-22</t>
  </si>
  <si>
    <t>E-16</t>
  </si>
  <si>
    <t>RAIN/WIND</t>
  </si>
  <si>
    <t>W-23</t>
  </si>
  <si>
    <t>NW-20</t>
  </si>
  <si>
    <t>S-20</t>
  </si>
  <si>
    <t>NE-1</t>
  </si>
  <si>
    <t>SE-16</t>
  </si>
  <si>
    <t>NW-19</t>
  </si>
  <si>
    <t>NE-23</t>
  </si>
  <si>
    <t>N-22</t>
  </si>
  <si>
    <t>E-18</t>
  </si>
  <si>
    <t>NW-28</t>
  </si>
  <si>
    <t>Additions</t>
  </si>
  <si>
    <t>EcoMax</t>
  </si>
  <si>
    <t>Bid &gt; SCC</t>
  </si>
  <si>
    <t>Pre-OP4</t>
  </si>
  <si>
    <t>Dispatchable</t>
  </si>
  <si>
    <t>Loads</t>
  </si>
  <si>
    <t>3A</t>
  </si>
  <si>
    <t>3B</t>
  </si>
  <si>
    <t>3C</t>
  </si>
  <si>
    <t>3D</t>
  </si>
  <si>
    <t>3E</t>
  </si>
  <si>
    <t>Generation</t>
  </si>
  <si>
    <t>Unavailable</t>
  </si>
  <si>
    <t>Due to</t>
  </si>
  <si>
    <t>Start Time</t>
  </si>
  <si>
    <t>Total</t>
  </si>
  <si>
    <t>Available</t>
  </si>
  <si>
    <t>(A+B+C-D-E-F)</t>
  </si>
  <si>
    <t>Day</t>
  </si>
  <si>
    <t>Date</t>
  </si>
  <si>
    <t>Transfer</t>
  </si>
  <si>
    <t>Limit</t>
  </si>
  <si>
    <t>Contracts</t>
  </si>
  <si>
    <t>NYISO</t>
  </si>
  <si>
    <t>New Brunswick</t>
  </si>
  <si>
    <t>TransEnergie</t>
  </si>
  <si>
    <t>3J</t>
  </si>
  <si>
    <t>3H</t>
  </si>
  <si>
    <t>3G</t>
  </si>
  <si>
    <t>3F</t>
  </si>
  <si>
    <t>3K</t>
  </si>
  <si>
    <t>(Not included in
Morning Report)</t>
  </si>
  <si>
    <t>Description of when report was developed</t>
  </si>
  <si>
    <t>AMS Pk Ld Exposure</t>
  </si>
  <si>
    <t>Peak Load exposure used for the Annual Maintenance Schedule  (AMS) development for the entire week (Saturday through Sunday)</t>
  </si>
  <si>
    <t>Peak load forecast for this day</t>
  </si>
  <si>
    <t>Installed Generating Capacity</t>
  </si>
  <si>
    <t>The sum of all Seasonal Claimed Capability (SCC) values of ISO-NE dispatchable Generators; note that units that have capability credit but are not dispatchable in real-time are excluded</t>
  </si>
  <si>
    <t>Capacity Additions EcoMax Bid &gt; SCC</t>
  </si>
  <si>
    <t>The sum of all Generator bids for High Operating Limits (EcoMax) in excess of Item A, which may be greater than their SCC (Seasonal Claimed Capability) by 25%.  If the Generator has a zero SCC, the EcoMax may be in excess of its SCC by any amount.  A Generator's SCC is the MW value that can be proven through an audit of their sustainable MW level over a specified period of time at the time of audit.  A Generator's EcoMax may be higher than its SCC due to system conditions, weather, enhancements since testing, etc.</t>
  </si>
  <si>
    <t>Outages and Reductions</t>
  </si>
  <si>
    <t>The sum of capability of all Generation either scheduled Out of Service (OOS), forced OOS or reduced for the day, as known at the time of Morning Report development.</t>
  </si>
  <si>
    <t>Net Imports (-) / Exports (+) from New York (NY), New Brunswick (NB), and TransEnergy</t>
  </si>
  <si>
    <t>Total expected capacity transfers, by interface, at the time of the projected peak load</t>
  </si>
  <si>
    <t>Capacity Required</t>
  </si>
  <si>
    <t>Capacity position projection at time of peak load</t>
  </si>
  <si>
    <t>Actual Peak Load</t>
  </si>
  <si>
    <t>Pre-OP4 Dispatchable Loads</t>
  </si>
  <si>
    <t>Generation Unavailable Due to Start Time</t>
  </si>
  <si>
    <t>Total Available Capacity</t>
  </si>
  <si>
    <t>Transfer Limit</t>
  </si>
  <si>
    <t>Scheduled Contracts</t>
  </si>
  <si>
    <t>Unadjusted Peak Load information</t>
  </si>
  <si>
    <t>The sum of Type 3 &amp; 4 NEPOOL Dispatchable Loads (NDLs)- note that Type 2 and 5 are used under Operating Procedure No. 4 (OP4) conditions.</t>
  </si>
  <si>
    <t>The sum of capability of all Generation that cannot be brought online to meet the peak load projection due to startup requirements.</t>
  </si>
  <si>
    <t>Total available for interchange transfer, by interface.</t>
  </si>
  <si>
    <t>Total expected external transfers (includes energy only), by interface, at the time of the projected peak load; negative total is net imports, positive total is net exports.</t>
  </si>
  <si>
    <t>(MW)</t>
  </si>
  <si>
    <t>Forecast 3A-8 (MW)</t>
  </si>
  <si>
    <t>*</t>
  </si>
  <si>
    <r>
      <t>Total Capacity scheduled for known Maintenance (*</t>
    </r>
    <r>
      <rPr>
        <sz val="8"/>
        <rFont val="Arial"/>
        <family val="2"/>
      </rPr>
      <t>this value is not included in the Morning Report</t>
    </r>
    <r>
      <rPr>
        <sz val="10"/>
        <rFont val="Arial"/>
        <family val="2"/>
      </rPr>
      <t>)</t>
    </r>
  </si>
  <si>
    <t>Weather conditions and wind forecast in the Boston and Hartford Areas</t>
  </si>
  <si>
    <t>Items 3(A+B+C-D-E-F)</t>
  </si>
  <si>
    <t>(G-J)</t>
  </si>
  <si>
    <t>(-) Deficiency</t>
  </si>
  <si>
    <t>Or</t>
  </si>
  <si>
    <t>(+)Surplus</t>
  </si>
  <si>
    <t>Surplus or Deficiency</t>
  </si>
  <si>
    <t>Total to meet peak load plus operating reserve requirement  (G-J)</t>
  </si>
  <si>
    <t>NE-22</t>
  </si>
  <si>
    <t>NW-24</t>
  </si>
  <si>
    <t>N-21</t>
  </si>
  <si>
    <t>SW-23</t>
  </si>
  <si>
    <t>SW-21</t>
  </si>
  <si>
    <t>MSTLY/CLOUDY</t>
  </si>
  <si>
    <t>MW-7</t>
  </si>
  <si>
    <t>MW-4</t>
  </si>
  <si>
    <t xml:space="preserve"> PRTLY/CLDY</t>
  </si>
  <si>
    <t>MW-11</t>
  </si>
  <si>
    <t>C;E</t>
  </si>
  <si>
    <t>NYISO-NYPP</t>
  </si>
  <si>
    <t>NYISO-CSC</t>
  </si>
  <si>
    <t>CSC</t>
  </si>
  <si>
    <t xml:space="preserve"> </t>
  </si>
  <si>
    <t>AC Ties</t>
  </si>
  <si>
    <t>E-19</t>
  </si>
  <si>
    <t>10/16/2004 19:00</t>
  </si>
  <si>
    <t>10/28/2004 19:00</t>
  </si>
  <si>
    <t>11/17/2004 18:00</t>
  </si>
  <si>
    <t>11/20/2004 18:00</t>
  </si>
  <si>
    <t>11/22/2004 18:00</t>
  </si>
  <si>
    <t>11/25/2004 12:00</t>
  </si>
  <si>
    <t>11/27/2004 18:00</t>
  </si>
  <si>
    <t>11/29/2004 18:00</t>
  </si>
  <si>
    <t>12/24/2004 18:00</t>
  </si>
  <si>
    <t>12/31/2004 18:00</t>
  </si>
  <si>
    <t>SNOWY</t>
  </si>
  <si>
    <t>N-24</t>
  </si>
  <si>
    <t>N-19</t>
  </si>
  <si>
    <t>NW-25</t>
  </si>
  <si>
    <t>W11</t>
  </si>
  <si>
    <t>RAIN/SHOWER</t>
  </si>
  <si>
    <t>CLDY/T.SHWRS</t>
  </si>
  <si>
    <t>MSTLY/CLD</t>
  </si>
  <si>
    <t>NE-20</t>
  </si>
  <si>
    <t>SE-17</t>
  </si>
  <si>
    <t>S-23</t>
  </si>
  <si>
    <t>S-21</t>
  </si>
  <si>
    <t>SE-19</t>
  </si>
  <si>
    <t>PARTLY/RAIN</t>
  </si>
  <si>
    <t>SE-18</t>
  </si>
  <si>
    <t>NBSO</t>
  </si>
  <si>
    <t>New York</t>
  </si>
  <si>
    <t>Total available for interchange transfer, by interface. (AC Ties)</t>
  </si>
  <si>
    <t>NYISO AC Ties</t>
  </si>
  <si>
    <t>NYISO/CSC</t>
  </si>
  <si>
    <t>New York ISO</t>
  </si>
  <si>
    <t>New Brunswick SO</t>
  </si>
  <si>
    <t>Hydro-Québec</t>
  </si>
  <si>
    <t>TransÉnergie</t>
  </si>
  <si>
    <t>NYISO/AC Ties</t>
  </si>
  <si>
    <t>Weather Forecast Summary for the
Peak Hour</t>
  </si>
  <si>
    <t>W-1</t>
  </si>
  <si>
    <t>NE-25</t>
  </si>
  <si>
    <t>PRTLY/CLEAR</t>
  </si>
  <si>
    <t>MOSTLY/CLDY</t>
  </si>
  <si>
    <t>NE10</t>
  </si>
  <si>
    <t>THNDERSTRM</t>
  </si>
  <si>
    <t>T/STORMS</t>
  </si>
  <si>
    <t>CLDY/T'STORMS</t>
  </si>
  <si>
    <t>PRTLY/RAIN</t>
  </si>
  <si>
    <t>MOSTLY/CLEAR</t>
  </si>
  <si>
    <t>E-23</t>
  </si>
  <si>
    <t>SE-1</t>
  </si>
  <si>
    <t>RAIN/CLDY</t>
  </si>
  <si>
    <t>RAIN/SHWRS</t>
  </si>
  <si>
    <t>E-17</t>
  </si>
  <si>
    <t>w-5</t>
  </si>
  <si>
    <t>E-25</t>
  </si>
  <si>
    <t>THNDR/SHWRS</t>
  </si>
  <si>
    <t>THNDR/STRMS</t>
  </si>
  <si>
    <t>RAIN/POSSIBLE</t>
  </si>
  <si>
    <t>SNOW/POSSIBLE</t>
  </si>
  <si>
    <t>SSW-4</t>
  </si>
  <si>
    <t>FREEZING RAIN</t>
  </si>
  <si>
    <t>WSW-6</t>
  </si>
  <si>
    <t>SNOW/FLURRIES</t>
  </si>
  <si>
    <t>NW-2</t>
  </si>
  <si>
    <t>MSTLY CLEAR</t>
  </si>
  <si>
    <t>Hour</t>
  </si>
  <si>
    <t>S7</t>
  </si>
  <si>
    <t>SHOWER</t>
  </si>
  <si>
    <t>THNDR SHWRS</t>
  </si>
  <si>
    <t>PRTLY CLOUDY</t>
  </si>
  <si>
    <t>MSTLY CLOUDY</t>
  </si>
  <si>
    <t>MOSTLY CLEAR</t>
  </si>
  <si>
    <t>Known</t>
  </si>
  <si>
    <t>AMS Total Known Maintenance</t>
  </si>
  <si>
    <t>Unadjusted Monthly Peaks</t>
  </si>
  <si>
    <t>LIGHT RAIN</t>
  </si>
  <si>
    <t>THUNDER STORMS</t>
  </si>
  <si>
    <t>THUNDER SHOWERS</t>
  </si>
  <si>
    <t>PARTLY CLOUDY</t>
  </si>
  <si>
    <t>MOSTLY CLOUDY</t>
  </si>
  <si>
    <t>THUNDERSTORMS</t>
  </si>
  <si>
    <t>PARTLY CLDY</t>
  </si>
  <si>
    <t>AW-8</t>
  </si>
  <si>
    <t>T-STORMS</t>
  </si>
  <si>
    <t>PARTLY CLEAR</t>
  </si>
  <si>
    <t xml:space="preserve">E-16 </t>
  </si>
  <si>
    <t>MOSTLY CLDY</t>
  </si>
  <si>
    <t>RAIN SHOWER</t>
  </si>
  <si>
    <t>THUNDRSHWRS</t>
  </si>
  <si>
    <t>MOSTLYCLOUDY</t>
  </si>
  <si>
    <t>THUNDERSHOWERS</t>
  </si>
  <si>
    <t>MOSTLY OVERCAST</t>
  </si>
  <si>
    <t>THNDRSHOWER</t>
  </si>
  <si>
    <t>THUNDR SHWRS</t>
  </si>
  <si>
    <t>RAIN/SNOW</t>
  </si>
  <si>
    <t>Limit In</t>
  </si>
  <si>
    <t>Limit Out</t>
  </si>
  <si>
    <t>NYISO/Norwalk-Northport Cable</t>
  </si>
  <si>
    <t>TransÉnergie - Phase II</t>
  </si>
  <si>
    <t>TransÉnergie - Highgate</t>
  </si>
  <si>
    <t>NNC</t>
  </si>
  <si>
    <t>Phase II</t>
  </si>
  <si>
    <t>Highgate</t>
  </si>
  <si>
    <t>NW17</t>
  </si>
  <si>
    <t>NW12</t>
  </si>
  <si>
    <t>NW11</t>
  </si>
  <si>
    <t>NW7</t>
  </si>
  <si>
    <t>W_14</t>
  </si>
  <si>
    <t>MOSTLY COLUDY</t>
  </si>
  <si>
    <t>NW_13</t>
  </si>
  <si>
    <t>NE-27</t>
  </si>
  <si>
    <t>E-21</t>
  </si>
  <si>
    <t xml:space="preserve">CLOUDY </t>
  </si>
  <si>
    <t>T-Showers</t>
  </si>
  <si>
    <t>Mostly Cloudy</t>
  </si>
  <si>
    <t>Cloudy</t>
  </si>
  <si>
    <t>Clear</t>
  </si>
  <si>
    <t>Partly Cloudy</t>
  </si>
  <si>
    <t>THUNDER SHOWER</t>
  </si>
  <si>
    <t>SW14</t>
  </si>
  <si>
    <t>SW11</t>
  </si>
  <si>
    <t>SW17</t>
  </si>
  <si>
    <t>SW18</t>
  </si>
  <si>
    <t>W13</t>
  </si>
  <si>
    <t>NW13</t>
  </si>
  <si>
    <t>SE9</t>
  </si>
  <si>
    <t>RAINSHOWERS</t>
  </si>
  <si>
    <t>PARTLY SUNNY</t>
  </si>
  <si>
    <t>E_12</t>
  </si>
  <si>
    <t>w-11</t>
  </si>
  <si>
    <t>Partly Cloudly</t>
  </si>
  <si>
    <t>SE-20</t>
  </si>
  <si>
    <t>Mostly Clear</t>
  </si>
  <si>
    <t>Rain</t>
  </si>
  <si>
    <t>Snow</t>
  </si>
  <si>
    <t>Bid &gt; CSO</t>
  </si>
  <si>
    <t>Capacity Additions</t>
  </si>
  <si>
    <t>Bid &gt; SCC (Jan-May)</t>
  </si>
  <si>
    <t>Bid &gt; CSO (Jun-Dec)</t>
  </si>
  <si>
    <t>Supply</t>
  </si>
  <si>
    <t>Obligation</t>
  </si>
  <si>
    <t>Installed Generating Capacity (Jan-May)</t>
  </si>
  <si>
    <t>Capacity Supply Obligation - CSO
(Jun-Dec)</t>
  </si>
  <si>
    <t>Uncommitted</t>
  </si>
  <si>
    <t>(non fast start)</t>
  </si>
  <si>
    <t>3I</t>
  </si>
  <si>
    <t>(A+B-C-D-E)</t>
  </si>
  <si>
    <t xml:space="preserve"> =(F-I)</t>
  </si>
  <si>
    <r>
      <t xml:space="preserve">ISO New England - 2004 Forecast vs. Actual Daily Peaks </t>
    </r>
    <r>
      <rPr>
        <i/>
        <sz val="12"/>
        <rFont val="Arial"/>
        <family val="2"/>
      </rPr>
      <t>(preliminary)</t>
    </r>
  </si>
  <si>
    <t>ISO-NE Public</t>
  </si>
  <si>
    <t xml:space="preserve">Partly Cloudy </t>
  </si>
  <si>
    <t>DRR</t>
  </si>
  <si>
    <t>Available DRR</t>
  </si>
  <si>
    <t>3L</t>
  </si>
  <si>
    <t xml:space="preserve">Snow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</si>
</sst>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h:mm;@"/>
  </numFmts>
  <fonts count="48" x14ac:knownFonts="1">
    <font>
      <sz val="10"/>
      <name val="Arial"/>
    </font>
    <font>
      <sz val="10"/>
      <name val="Arial"/>
      <family val="2"/>
    </font>
    <font>
      <sz val="12"/>
      <name val="Arial Black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1"/>
      <name val="Arial Black"/>
      <family val="2"/>
    </font>
    <font>
      <sz val="11"/>
      <color indexed="12"/>
      <name val="Arial Black"/>
      <family val="2"/>
    </font>
    <font>
      <sz val="1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12"/>
      <name val="Arial"/>
      <family val="2"/>
    </font>
    <font>
      <b/>
      <sz val="11"/>
      <name val="Arial Black"/>
      <family val="2"/>
    </font>
    <font>
      <b/>
      <sz val="11"/>
      <color indexed="12"/>
      <name val="Arial"/>
      <family val="2"/>
    </font>
    <font>
      <sz val="11"/>
      <color indexed="12"/>
      <name val="Arial"/>
      <family val="2"/>
    </font>
    <font>
      <sz val="11"/>
      <color indexed="12"/>
      <name val="Arial"/>
      <family val="2"/>
    </font>
    <font>
      <sz val="10"/>
      <name val="Arial"/>
      <family val="2"/>
    </font>
    <font>
      <i/>
      <sz val="12"/>
      <name val="Arial"/>
      <family val="2"/>
    </font>
    <font>
      <sz val="12"/>
      <name val="Arial"/>
      <family val="2"/>
    </font>
    <font>
      <b/>
      <sz val="8"/>
      <color indexed="12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b/>
      <sz val="1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Arial"/>
      <family val="2"/>
    </font>
    <font>
      <sz val="11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FF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1" fillId="28" borderId="0" applyNumberFormat="0" applyBorder="0" applyAlignment="0" applyProtection="0"/>
    <xf numFmtId="0" fontId="32" fillId="29" borderId="100" applyNumberFormat="0" applyAlignment="0" applyProtection="0"/>
    <xf numFmtId="0" fontId="33" fillId="30" borderId="101" applyNumberFormat="0" applyAlignment="0" applyProtection="0"/>
    <xf numFmtId="43" fontId="1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31" borderId="0" applyNumberFormat="0" applyBorder="0" applyAlignment="0" applyProtection="0"/>
    <xf numFmtId="0" fontId="36" fillId="0" borderId="102" applyNumberFormat="0" applyFill="0" applyAlignment="0" applyProtection="0"/>
    <xf numFmtId="0" fontId="37" fillId="0" borderId="103" applyNumberFormat="0" applyFill="0" applyAlignment="0" applyProtection="0"/>
    <xf numFmtId="0" fontId="38" fillId="0" borderId="104" applyNumberFormat="0" applyFill="0" applyAlignment="0" applyProtection="0"/>
    <xf numFmtId="0" fontId="38" fillId="0" borderId="0" applyNumberFormat="0" applyFill="0" applyBorder="0" applyAlignment="0" applyProtection="0"/>
    <xf numFmtId="0" fontId="39" fillId="32" borderId="100" applyNumberFormat="0" applyAlignment="0" applyProtection="0"/>
    <xf numFmtId="0" fontId="40" fillId="0" borderId="105" applyNumberFormat="0" applyFill="0" applyAlignment="0" applyProtection="0"/>
    <xf numFmtId="0" fontId="41" fillId="33" borderId="0" applyNumberFormat="0" applyBorder="0" applyAlignment="0" applyProtection="0"/>
    <xf numFmtId="0" fontId="1" fillId="0" borderId="0"/>
    <xf numFmtId="0" fontId="29" fillId="0" borderId="0"/>
    <xf numFmtId="0" fontId="29" fillId="34" borderId="106" applyNumberFormat="0" applyFont="0" applyAlignment="0" applyProtection="0"/>
    <xf numFmtId="0" fontId="42" fillId="29" borderId="107" applyNumberFormat="0" applyAlignment="0" applyProtection="0"/>
    <xf numFmtId="0" fontId="43" fillId="0" borderId="0" applyNumberFormat="0" applyFill="0" applyBorder="0" applyAlignment="0" applyProtection="0"/>
    <xf numFmtId="0" fontId="44" fillId="0" borderId="108" applyNumberFormat="0" applyFill="0" applyAlignment="0" applyProtection="0"/>
    <xf numFmtId="0" fontId="45" fillId="0" borderId="0" applyNumberFormat="0" applyFill="0" applyBorder="0" applyAlignment="0" applyProtection="0"/>
  </cellStyleXfs>
  <cellXfs count="454">
    <xf numFmtId="0" fontId="0" fillId="0" borderId="0" xfId="0"/>
    <xf numFmtId="0" fontId="6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6" xfId="0" applyFont="1" applyBorder="1" applyAlignment="1">
      <alignment horizontal="centerContinuous"/>
    </xf>
    <xf numFmtId="0" fontId="13" fillId="0" borderId="7" xfId="0" applyFont="1" applyBorder="1" applyAlignment="1">
      <alignment horizontal="centerContinuous"/>
    </xf>
    <xf numFmtId="0" fontId="16" fillId="2" borderId="8" xfId="0" applyFont="1" applyFill="1" applyBorder="1"/>
    <xf numFmtId="0" fontId="14" fillId="2" borderId="8" xfId="0" applyFont="1" applyFill="1" applyBorder="1" applyAlignment="1">
      <alignment horizontal="center"/>
    </xf>
    <xf numFmtId="0" fontId="13" fillId="0" borderId="9" xfId="0" applyFont="1" applyBorder="1" applyAlignment="1">
      <alignment horizontal="centerContinuous"/>
    </xf>
    <xf numFmtId="0" fontId="13" fillId="0" borderId="10" xfId="0" applyFont="1" applyBorder="1" applyAlignment="1">
      <alignment horizontal="centerContinuous"/>
    </xf>
    <xf numFmtId="0" fontId="13" fillId="0" borderId="11" xfId="0" applyFont="1" applyBorder="1" applyAlignment="1">
      <alignment horizontal="centerContinuous"/>
    </xf>
    <xf numFmtId="0" fontId="13" fillId="0" borderId="8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3" fillId="0" borderId="12" xfId="0" applyFont="1" applyBorder="1" applyAlignment="1">
      <alignment horizontal="centerContinuous"/>
    </xf>
    <xf numFmtId="0" fontId="13" fillId="0" borderId="13" xfId="0" applyFont="1" applyBorder="1" applyAlignment="1">
      <alignment horizontal="centerContinuous"/>
    </xf>
    <xf numFmtId="0" fontId="13" fillId="0" borderId="1" xfId="0" applyFont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13" fillId="0" borderId="0" xfId="0" applyFont="1"/>
    <xf numFmtId="3" fontId="11" fillId="0" borderId="3" xfId="0" applyNumberFormat="1" applyFont="1" applyBorder="1" applyAlignment="1">
      <alignment horizontal="center"/>
    </xf>
    <xf numFmtId="3" fontId="11" fillId="0" borderId="4" xfId="0" applyNumberFormat="1" applyFont="1" applyBorder="1" applyAlignment="1">
      <alignment horizontal="center"/>
    </xf>
    <xf numFmtId="22" fontId="17" fillId="2" borderId="5" xfId="0" applyNumberFormat="1" applyFont="1" applyFill="1" applyBorder="1" applyAlignment="1">
      <alignment horizontal="center"/>
    </xf>
    <xf numFmtId="3" fontId="11" fillId="0" borderId="8" xfId="0" applyNumberFormat="1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3" fontId="17" fillId="2" borderId="8" xfId="0" applyNumberFormat="1" applyFont="1" applyFill="1" applyBorder="1" applyAlignment="1">
      <alignment horizontal="center"/>
    </xf>
    <xf numFmtId="3" fontId="11" fillId="0" borderId="15" xfId="0" applyNumberFormat="1" applyFont="1" applyBorder="1" applyAlignment="1">
      <alignment horizontal="center"/>
    </xf>
    <xf numFmtId="22" fontId="17" fillId="2" borderId="8" xfId="0" applyNumberFormat="1" applyFont="1" applyFill="1" applyBorder="1" applyAlignment="1">
      <alignment horizontal="center"/>
    </xf>
    <xf numFmtId="0" fontId="11" fillId="0" borderId="11" xfId="0" applyFont="1" applyBorder="1" applyAlignment="1">
      <alignment horizontal="center"/>
    </xf>
    <xf numFmtId="3" fontId="11" fillId="0" borderId="2" xfId="0" applyNumberFormat="1" applyFont="1" applyBorder="1" applyAlignment="1">
      <alignment horizontal="center"/>
    </xf>
    <xf numFmtId="3" fontId="11" fillId="0" borderId="1" xfId="0" applyNumberFormat="1" applyFont="1" applyBorder="1" applyAlignment="1">
      <alignment horizontal="center"/>
    </xf>
    <xf numFmtId="22" fontId="17" fillId="2" borderId="2" xfId="0" applyNumberFormat="1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3" fontId="17" fillId="2" borderId="2" xfId="0" applyNumberFormat="1" applyFont="1" applyFill="1" applyBorder="1" applyAlignment="1">
      <alignment horizontal="center"/>
    </xf>
    <xf numFmtId="3" fontId="11" fillId="0" borderId="16" xfId="0" applyNumberFormat="1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3" fontId="11" fillId="0" borderId="18" xfId="0" applyNumberFormat="1" applyFont="1" applyBorder="1" applyAlignment="1">
      <alignment horizontal="center"/>
    </xf>
    <xf numFmtId="3" fontId="11" fillId="0" borderId="11" xfId="0" applyNumberFormat="1" applyFont="1" applyBorder="1" applyAlignment="1">
      <alignment horizontal="center"/>
    </xf>
    <xf numFmtId="3" fontId="11" fillId="0" borderId="17" xfId="0" applyNumberFormat="1" applyFont="1" applyBorder="1" applyAlignment="1">
      <alignment horizontal="center"/>
    </xf>
    <xf numFmtId="3" fontId="11" fillId="0" borderId="5" xfId="0" applyNumberFormat="1" applyFont="1" applyBorder="1" applyAlignment="1">
      <alignment horizontal="center"/>
    </xf>
    <xf numFmtId="0" fontId="18" fillId="0" borderId="0" xfId="0" applyFont="1"/>
    <xf numFmtId="3" fontId="18" fillId="2" borderId="8" xfId="0" applyNumberFormat="1" applyFont="1" applyFill="1" applyBorder="1" applyAlignment="1">
      <alignment horizontal="center"/>
    </xf>
    <xf numFmtId="3" fontId="18" fillId="2" borderId="2" xfId="0" applyNumberFormat="1" applyFont="1" applyFill="1" applyBorder="1" applyAlignment="1">
      <alignment horizontal="center"/>
    </xf>
    <xf numFmtId="0" fontId="9" fillId="0" borderId="19" xfId="0" applyFont="1" applyBorder="1" applyAlignment="1">
      <alignment horizontal="left"/>
    </xf>
    <xf numFmtId="0" fontId="15" fillId="0" borderId="19" xfId="0" applyFont="1" applyBorder="1" applyAlignment="1">
      <alignment horizontal="left"/>
    </xf>
    <xf numFmtId="0" fontId="11" fillId="0" borderId="19" xfId="0" applyFont="1" applyBorder="1" applyAlignment="1">
      <alignment horizontal="left"/>
    </xf>
    <xf numFmtId="0" fontId="11" fillId="0" borderId="20" xfId="0" applyFont="1" applyBorder="1" applyAlignment="1">
      <alignment horizontal="left"/>
    </xf>
    <xf numFmtId="0" fontId="11" fillId="0" borderId="21" xfId="0" applyFont="1" applyBorder="1" applyAlignment="1">
      <alignment horizontal="left"/>
    </xf>
    <xf numFmtId="0" fontId="13" fillId="0" borderId="20" xfId="0" applyFont="1" applyBorder="1" applyAlignment="1">
      <alignment horizontal="center"/>
    </xf>
    <xf numFmtId="0" fontId="13" fillId="0" borderId="3" xfId="0" applyFont="1" applyBorder="1" applyAlignment="1">
      <alignment horizontal="centerContinuous" vertical="center"/>
    </xf>
    <xf numFmtId="0" fontId="13" fillId="0" borderId="0" xfId="0" applyFont="1" applyAlignment="1">
      <alignment horizontal="centerContinuous" vertical="center"/>
    </xf>
    <xf numFmtId="0" fontId="13" fillId="0" borderId="22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Continuous" vertical="center"/>
    </xf>
    <xf numFmtId="0" fontId="16" fillId="2" borderId="24" xfId="0" applyFont="1" applyFill="1" applyBorder="1" applyAlignment="1">
      <alignment horizontal="centerContinuous"/>
    </xf>
    <xf numFmtId="0" fontId="16" fillId="2" borderId="17" xfId="0" applyFont="1" applyFill="1" applyBorder="1" applyAlignment="1">
      <alignment horizontal="centerContinuous"/>
    </xf>
    <xf numFmtId="0" fontId="16" fillId="2" borderId="1" xfId="0" applyFont="1" applyFill="1" applyBorder="1" applyAlignment="1">
      <alignment horizontal="centerContinuous"/>
    </xf>
    <xf numFmtId="0" fontId="16" fillId="2" borderId="11" xfId="0" applyFont="1" applyFill="1" applyBorder="1" applyAlignment="1">
      <alignment horizontal="centerContinuous"/>
    </xf>
    <xf numFmtId="0" fontId="13" fillId="0" borderId="2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Continuous"/>
    </xf>
    <xf numFmtId="0" fontId="13" fillId="0" borderId="4" xfId="0" applyFont="1" applyBorder="1" applyAlignment="1">
      <alignment horizontal="centerContinuous"/>
    </xf>
    <xf numFmtId="0" fontId="9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3" fillId="0" borderId="9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11" fillId="0" borderId="9" xfId="0" applyFont="1" applyBorder="1" applyAlignment="1">
      <alignment horizontal="left"/>
    </xf>
    <xf numFmtId="0" fontId="11" fillId="0" borderId="22" xfId="0" applyFont="1" applyBorder="1" applyAlignment="1">
      <alignment horizontal="left"/>
    </xf>
    <xf numFmtId="0" fontId="13" fillId="0" borderId="3" xfId="0" applyFont="1" applyBorder="1" applyAlignment="1">
      <alignment horizontal="centerContinuous"/>
    </xf>
    <xf numFmtId="0" fontId="13" fillId="0" borderId="2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16" fillId="2" borderId="3" xfId="0" applyFont="1" applyFill="1" applyBorder="1"/>
    <xf numFmtId="0" fontId="11" fillId="0" borderId="12" xfId="0" applyFont="1" applyBorder="1" applyAlignment="1">
      <alignment horizontal="centerContinuous"/>
    </xf>
    <xf numFmtId="3" fontId="18" fillId="2" borderId="5" xfId="0" applyNumberFormat="1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Continuous" vertical="center"/>
    </xf>
    <xf numFmtId="1" fontId="9" fillId="0" borderId="25" xfId="0" applyNumberFormat="1" applyFont="1" applyBorder="1" applyAlignment="1">
      <alignment horizontal="centerContinuous"/>
    </xf>
    <xf numFmtId="1" fontId="12" fillId="0" borderId="26" xfId="0" applyNumberFormat="1" applyFont="1" applyBorder="1" applyAlignment="1">
      <alignment horizontal="centerContinuous"/>
    </xf>
    <xf numFmtId="0" fontId="11" fillId="0" borderId="27" xfId="0" applyFont="1" applyBorder="1" applyAlignment="1">
      <alignment horizontal="centerContinuous"/>
    </xf>
    <xf numFmtId="1" fontId="9" fillId="0" borderId="28" xfId="0" applyNumberFormat="1" applyFont="1" applyBorder="1" applyAlignment="1">
      <alignment horizontal="centerContinuous"/>
    </xf>
    <xf numFmtId="1" fontId="10" fillId="0" borderId="27" xfId="0" applyNumberFormat="1" applyFont="1" applyBorder="1" applyAlignment="1">
      <alignment horizontal="centerContinuous"/>
    </xf>
    <xf numFmtId="1" fontId="9" fillId="0" borderId="29" xfId="0" applyNumberFormat="1" applyFont="1" applyBorder="1" applyAlignment="1">
      <alignment horizontal="centerContinuous"/>
    </xf>
    <xf numFmtId="1" fontId="9" fillId="0" borderId="29" xfId="0" applyNumberFormat="1" applyFont="1" applyBorder="1" applyAlignment="1">
      <alignment horizontal="center"/>
    </xf>
    <xf numFmtId="0" fontId="11" fillId="0" borderId="26" xfId="0" applyFont="1" applyBorder="1" applyAlignment="1">
      <alignment horizontal="centerContinuous"/>
    </xf>
    <xf numFmtId="1" fontId="10" fillId="0" borderId="29" xfId="0" applyNumberFormat="1" applyFont="1" applyBorder="1" applyAlignment="1">
      <alignment horizontal="centerContinuous"/>
    </xf>
    <xf numFmtId="1" fontId="9" fillId="0" borderId="30" xfId="0" applyNumberFormat="1" applyFont="1" applyBorder="1" applyAlignment="1">
      <alignment horizontal="centerContinuous"/>
    </xf>
    <xf numFmtId="1" fontId="5" fillId="0" borderId="30" xfId="0" applyNumberFormat="1" applyFont="1" applyBorder="1" applyAlignment="1">
      <alignment horizontal="centerContinuous" vertical="center" wrapText="1"/>
    </xf>
    <xf numFmtId="0" fontId="13" fillId="0" borderId="31" xfId="0" applyFont="1" applyBorder="1" applyAlignment="1">
      <alignment horizontal="centerContinuous"/>
    </xf>
    <xf numFmtId="0" fontId="11" fillId="0" borderId="32" xfId="0" applyFont="1" applyBorder="1" applyAlignment="1">
      <alignment horizontal="left"/>
    </xf>
    <xf numFmtId="0" fontId="11" fillId="0" borderId="33" xfId="0" applyFont="1" applyBorder="1" applyAlignment="1">
      <alignment horizontal="left"/>
    </xf>
    <xf numFmtId="3" fontId="11" fillId="0" borderId="34" xfId="0" applyNumberFormat="1" applyFont="1" applyBorder="1" applyAlignment="1">
      <alignment horizontal="center"/>
    </xf>
    <xf numFmtId="22" fontId="17" fillId="2" borderId="35" xfId="0" applyNumberFormat="1" applyFont="1" applyFill="1" applyBorder="1" applyAlignment="1">
      <alignment horizontal="center"/>
    </xf>
    <xf numFmtId="3" fontId="17" fillId="2" borderId="35" xfId="0" applyNumberFormat="1" applyFont="1" applyFill="1" applyBorder="1" applyAlignment="1">
      <alignment horizontal="center"/>
    </xf>
    <xf numFmtId="3" fontId="11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horizontal="center"/>
    </xf>
    <xf numFmtId="3" fontId="18" fillId="2" borderId="35" xfId="0" applyNumberFormat="1" applyFont="1" applyFill="1" applyBorder="1" applyAlignment="1">
      <alignment horizontal="center"/>
    </xf>
    <xf numFmtId="3" fontId="11" fillId="0" borderId="36" xfId="0" applyNumberFormat="1" applyFont="1" applyBorder="1" applyAlignment="1">
      <alignment horizontal="center"/>
    </xf>
    <xf numFmtId="0" fontId="11" fillId="0" borderId="37" xfId="0" applyFont="1" applyBorder="1" applyAlignment="1">
      <alignment horizontal="center"/>
    </xf>
    <xf numFmtId="3" fontId="11" fillId="0" borderId="37" xfId="0" applyNumberFormat="1" applyFont="1" applyBorder="1" applyAlignment="1">
      <alignment horizontal="center"/>
    </xf>
    <xf numFmtId="0" fontId="18" fillId="0" borderId="37" xfId="0" applyFont="1" applyBorder="1"/>
    <xf numFmtId="0" fontId="21" fillId="0" borderId="37" xfId="0" applyFont="1" applyBorder="1" applyAlignment="1">
      <alignment horizontal="centerContinuous"/>
    </xf>
    <xf numFmtId="0" fontId="21" fillId="0" borderId="37" xfId="0" applyFont="1" applyBorder="1" applyAlignment="1">
      <alignment horizontal="centerContinuous" vertical="center"/>
    </xf>
    <xf numFmtId="0" fontId="21" fillId="0" borderId="38" xfId="0" applyFont="1" applyBorder="1" applyAlignment="1">
      <alignment horizontal="centerContinuous" vertical="center"/>
    </xf>
    <xf numFmtId="0" fontId="1" fillId="0" borderId="39" xfId="0" applyFont="1" applyBorder="1" applyAlignment="1">
      <alignment horizontal="left" vertical="center" wrapText="1"/>
    </xf>
    <xf numFmtId="0" fontId="3" fillId="0" borderId="40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1" fillId="0" borderId="42" xfId="0" applyFont="1" applyBorder="1" applyAlignment="1">
      <alignment horizontal="left" vertical="center" wrapText="1"/>
    </xf>
    <xf numFmtId="0" fontId="22" fillId="2" borderId="28" xfId="0" applyFont="1" applyFill="1" applyBorder="1" applyAlignment="1">
      <alignment horizontal="right" vertical="center"/>
    </xf>
    <xf numFmtId="0" fontId="22" fillId="2" borderId="43" xfId="0" applyFont="1" applyFill="1" applyBorder="1" applyAlignment="1">
      <alignment horizontal="right" vertical="center"/>
    </xf>
    <xf numFmtId="0" fontId="1" fillId="0" borderId="44" xfId="0" applyFont="1" applyBorder="1" applyAlignment="1">
      <alignment horizontal="left" vertical="center" wrapText="1"/>
    </xf>
    <xf numFmtId="0" fontId="3" fillId="0" borderId="45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/>
    </xf>
    <xf numFmtId="0" fontId="1" fillId="0" borderId="44" xfId="0" applyFont="1" applyBorder="1" applyAlignment="1">
      <alignment horizontal="left" vertical="center"/>
    </xf>
    <xf numFmtId="0" fontId="6" fillId="0" borderId="46" xfId="0" applyFont="1" applyBorder="1" applyAlignment="1">
      <alignment horizontal="right" vertical="center"/>
    </xf>
    <xf numFmtId="0" fontId="6" fillId="0" borderId="47" xfId="0" applyFont="1" applyBorder="1" applyAlignment="1">
      <alignment horizontal="right" vertical="center"/>
    </xf>
    <xf numFmtId="0" fontId="7" fillId="2" borderId="48" xfId="0" applyFont="1" applyFill="1" applyBorder="1" applyAlignment="1">
      <alignment horizontal="center" vertical="center"/>
    </xf>
    <xf numFmtId="0" fontId="7" fillId="2" borderId="41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Continuous" vertical="center"/>
    </xf>
    <xf numFmtId="0" fontId="14" fillId="2" borderId="3" xfId="0" applyFont="1" applyFill="1" applyBorder="1" applyAlignment="1">
      <alignment horizontal="centerContinuous" vertical="center"/>
    </xf>
    <xf numFmtId="0" fontId="13" fillId="0" borderId="39" xfId="0" applyFont="1" applyBorder="1" applyAlignment="1">
      <alignment horizontal="centerContinuous" vertical="center"/>
    </xf>
    <xf numFmtId="0" fontId="23" fillId="3" borderId="9" xfId="0" applyFont="1" applyFill="1" applyBorder="1"/>
    <xf numFmtId="0" fontId="23" fillId="3" borderId="12" xfId="0" applyFont="1" applyFill="1" applyBorder="1"/>
    <xf numFmtId="0" fontId="24" fillId="3" borderId="12" xfId="0" applyFont="1" applyFill="1" applyBorder="1"/>
    <xf numFmtId="0" fontId="23" fillId="3" borderId="13" xfId="0" applyFont="1" applyFill="1" applyBorder="1" applyAlignment="1">
      <alignment horizontal="centerContinuous" vertical="center"/>
    </xf>
    <xf numFmtId="0" fontId="2" fillId="0" borderId="49" xfId="0" applyFont="1" applyBorder="1" applyAlignment="1">
      <alignment horizontal="centerContinuous"/>
    </xf>
    <xf numFmtId="0" fontId="0" fillId="0" borderId="50" xfId="0" applyBorder="1"/>
    <xf numFmtId="0" fontId="25" fillId="0" borderId="51" xfId="0" applyFont="1" applyBorder="1" applyAlignment="1">
      <alignment horizontal="center" vertical="center"/>
    </xf>
    <xf numFmtId="3" fontId="12" fillId="0" borderId="8" xfId="0" applyNumberFormat="1" applyFont="1" applyBorder="1" applyAlignment="1">
      <alignment horizontal="center"/>
    </xf>
    <xf numFmtId="1" fontId="9" fillId="0" borderId="26" xfId="0" applyNumberFormat="1" applyFont="1" applyBorder="1" applyAlignment="1">
      <alignment horizontal="centerContinuous"/>
    </xf>
    <xf numFmtId="0" fontId="13" fillId="0" borderId="24" xfId="0" applyFont="1" applyBorder="1" applyAlignment="1">
      <alignment horizontal="centerContinuous"/>
    </xf>
    <xf numFmtId="0" fontId="13" fillId="0" borderId="17" xfId="0" applyFont="1" applyBorder="1" applyAlignment="1">
      <alignment horizontal="centerContinuous"/>
    </xf>
    <xf numFmtId="0" fontId="3" fillId="0" borderId="37" xfId="0" applyFont="1" applyBorder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3" fillId="0" borderId="33" xfId="0" applyFont="1" applyBorder="1" applyAlignment="1">
      <alignment horizontal="right" vertical="center" wrapText="1"/>
    </xf>
    <xf numFmtId="0" fontId="7" fillId="2" borderId="37" xfId="0" applyFont="1" applyFill="1" applyBorder="1" applyAlignment="1">
      <alignment horizontal="right" vertical="center"/>
    </xf>
    <xf numFmtId="0" fontId="7" fillId="2" borderId="33" xfId="0" applyFont="1" applyFill="1" applyBorder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0" fontId="6" fillId="0" borderId="52" xfId="0" applyFont="1" applyBorder="1" applyAlignment="1">
      <alignment horizontal="right" vertical="center"/>
    </xf>
    <xf numFmtId="0" fontId="6" fillId="0" borderId="53" xfId="0" applyFont="1" applyBorder="1" applyAlignment="1">
      <alignment horizontal="right" vertical="center"/>
    </xf>
    <xf numFmtId="0" fontId="6" fillId="0" borderId="54" xfId="0" applyFont="1" applyBorder="1" applyAlignment="1">
      <alignment horizontal="right" vertical="center"/>
    </xf>
    <xf numFmtId="0" fontId="6" fillId="0" borderId="55" xfId="0" applyFont="1" applyBorder="1" applyAlignment="1">
      <alignment horizontal="right" vertical="center"/>
    </xf>
    <xf numFmtId="0" fontId="24" fillId="3" borderId="12" xfId="0" applyFont="1" applyFill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3" fontId="11" fillId="0" borderId="0" xfId="0" applyNumberFormat="1" applyFont="1" applyAlignment="1">
      <alignment horizontal="center"/>
    </xf>
    <xf numFmtId="0" fontId="13" fillId="0" borderId="56" xfId="0" applyFont="1" applyBorder="1" applyAlignment="1">
      <alignment horizontal="centerContinuous"/>
    </xf>
    <xf numFmtId="0" fontId="13" fillId="0" borderId="2" xfId="0" applyFont="1" applyBorder="1" applyAlignment="1">
      <alignment horizontal="centerContinuous"/>
    </xf>
    <xf numFmtId="0" fontId="6" fillId="0" borderId="57" xfId="0" applyFont="1" applyBorder="1" applyAlignment="1">
      <alignment horizontal="right" vertical="center"/>
    </xf>
    <xf numFmtId="0" fontId="5" fillId="0" borderId="36" xfId="0" applyFont="1" applyBorder="1" applyAlignment="1">
      <alignment horizontal="left" vertical="center" wrapText="1"/>
    </xf>
    <xf numFmtId="0" fontId="6" fillId="0" borderId="58" xfId="0" applyFont="1" applyBorder="1" applyAlignment="1">
      <alignment horizontal="right" vertical="center"/>
    </xf>
    <xf numFmtId="0" fontId="5" fillId="0" borderId="16" xfId="0" applyFont="1" applyBorder="1" applyAlignment="1">
      <alignment horizontal="left" vertical="center" wrapText="1"/>
    </xf>
    <xf numFmtId="0" fontId="6" fillId="0" borderId="59" xfId="0" applyFont="1" applyBorder="1" applyAlignment="1">
      <alignment horizontal="right" vertical="center"/>
    </xf>
    <xf numFmtId="0" fontId="6" fillId="0" borderId="2" xfId="0" applyFont="1" applyBorder="1" applyAlignment="1">
      <alignment horizontal="right" vertical="center"/>
    </xf>
    <xf numFmtId="0" fontId="5" fillId="0" borderId="60" xfId="0" applyFont="1" applyBorder="1" applyAlignment="1">
      <alignment horizontal="left" vertical="center" wrapText="1"/>
    </xf>
    <xf numFmtId="0" fontId="5" fillId="0" borderId="61" xfId="0" applyFont="1" applyBorder="1" applyAlignment="1">
      <alignment horizontal="left" vertical="center" wrapText="1"/>
    </xf>
    <xf numFmtId="0" fontId="6" fillId="0" borderId="34" xfId="0" applyFont="1" applyBorder="1" applyAlignment="1">
      <alignment horizontal="right" vertical="center"/>
    </xf>
    <xf numFmtId="0" fontId="5" fillId="0" borderId="62" xfId="0" applyFont="1" applyBorder="1" applyAlignment="1">
      <alignment horizontal="left" vertical="center" wrapText="1"/>
    </xf>
    <xf numFmtId="0" fontId="13" fillId="0" borderId="63" xfId="0" applyFont="1" applyBorder="1" applyAlignment="1">
      <alignment horizontal="center"/>
    </xf>
    <xf numFmtId="0" fontId="13" fillId="0" borderId="64" xfId="0" applyFont="1" applyBorder="1" applyAlignment="1">
      <alignment horizontal="center"/>
    </xf>
    <xf numFmtId="3" fontId="11" fillId="0" borderId="63" xfId="0" applyNumberFormat="1" applyFont="1" applyBorder="1" applyAlignment="1">
      <alignment horizontal="center"/>
    </xf>
    <xf numFmtId="3" fontId="11" fillId="0" borderId="65" xfId="0" applyNumberFormat="1" applyFont="1" applyBorder="1" applyAlignment="1">
      <alignment horizontal="center"/>
    </xf>
    <xf numFmtId="3" fontId="11" fillId="0" borderId="64" xfId="0" applyNumberFormat="1" applyFont="1" applyBorder="1" applyAlignment="1">
      <alignment horizontal="center"/>
    </xf>
    <xf numFmtId="3" fontId="11" fillId="0" borderId="66" xfId="0" applyNumberFormat="1" applyFont="1" applyBorder="1" applyAlignment="1">
      <alignment horizontal="center"/>
    </xf>
    <xf numFmtId="0" fontId="13" fillId="0" borderId="67" xfId="0" applyFont="1" applyBorder="1" applyAlignment="1">
      <alignment horizontal="center"/>
    </xf>
    <xf numFmtId="0" fontId="13" fillId="0" borderId="68" xfId="0" applyFont="1" applyBorder="1" applyAlignment="1">
      <alignment horizontal="center"/>
    </xf>
    <xf numFmtId="0" fontId="13" fillId="0" borderId="69" xfId="0" applyFont="1" applyBorder="1" applyAlignment="1">
      <alignment horizontal="center"/>
    </xf>
    <xf numFmtId="3" fontId="11" fillId="0" borderId="70" xfId="0" applyNumberFormat="1" applyFont="1" applyBorder="1" applyAlignment="1">
      <alignment horizontal="center"/>
    </xf>
    <xf numFmtId="3" fontId="11" fillId="0" borderId="71" xfId="0" applyNumberFormat="1" applyFont="1" applyBorder="1" applyAlignment="1">
      <alignment horizontal="center"/>
    </xf>
    <xf numFmtId="3" fontId="11" fillId="0" borderId="72" xfId="0" applyNumberFormat="1" applyFont="1" applyBorder="1" applyAlignment="1">
      <alignment horizontal="center"/>
    </xf>
    <xf numFmtId="3" fontId="11" fillId="0" borderId="73" xfId="0" applyNumberFormat="1" applyFont="1" applyBorder="1" applyAlignment="1">
      <alignment horizontal="center"/>
    </xf>
    <xf numFmtId="3" fontId="11" fillId="0" borderId="74" xfId="0" applyNumberFormat="1" applyFont="1" applyBorder="1" applyAlignment="1">
      <alignment horizontal="center"/>
    </xf>
    <xf numFmtId="3" fontId="11" fillId="0" borderId="75" xfId="0" applyNumberFormat="1" applyFont="1" applyBorder="1" applyAlignment="1">
      <alignment horizontal="center"/>
    </xf>
    <xf numFmtId="0" fontId="13" fillId="0" borderId="76" xfId="0" applyFont="1" applyBorder="1" applyAlignment="1">
      <alignment horizontal="center"/>
    </xf>
    <xf numFmtId="3" fontId="11" fillId="0" borderId="77" xfId="0" applyNumberFormat="1" applyFont="1" applyBorder="1" applyAlignment="1">
      <alignment horizontal="center"/>
    </xf>
    <xf numFmtId="3" fontId="11" fillId="0" borderId="78" xfId="0" applyNumberFormat="1" applyFont="1" applyBorder="1" applyAlignment="1">
      <alignment horizontal="center"/>
    </xf>
    <xf numFmtId="3" fontId="12" fillId="0" borderId="65" xfId="0" applyNumberFormat="1" applyFont="1" applyBorder="1" applyAlignment="1">
      <alignment horizontal="center"/>
    </xf>
    <xf numFmtId="3" fontId="12" fillId="0" borderId="70" xfId="0" applyNumberFormat="1" applyFont="1" applyBorder="1" applyAlignment="1">
      <alignment horizontal="center"/>
    </xf>
    <xf numFmtId="3" fontId="11" fillId="0" borderId="79" xfId="0" applyNumberFormat="1" applyFont="1" applyBorder="1" applyAlignment="1">
      <alignment horizontal="center"/>
    </xf>
    <xf numFmtId="0" fontId="14" fillId="2" borderId="63" xfId="0" applyFont="1" applyFill="1" applyBorder="1" applyAlignment="1">
      <alignment horizontal="center"/>
    </xf>
    <xf numFmtId="0" fontId="16" fillId="2" borderId="80" xfId="0" applyFont="1" applyFill="1" applyBorder="1"/>
    <xf numFmtId="0" fontId="14" fillId="2" borderId="64" xfId="0" applyFont="1" applyFill="1" applyBorder="1" applyAlignment="1">
      <alignment horizontal="center"/>
    </xf>
    <xf numFmtId="0" fontId="14" fillId="2" borderId="73" xfId="0" applyFont="1" applyFill="1" applyBorder="1" applyAlignment="1">
      <alignment horizontal="center"/>
    </xf>
    <xf numFmtId="22" fontId="17" fillId="2" borderId="63" xfId="0" applyNumberFormat="1" applyFont="1" applyFill="1" applyBorder="1" applyAlignment="1">
      <alignment horizontal="center"/>
    </xf>
    <xf numFmtId="3" fontId="18" fillId="2" borderId="71" xfId="0" applyNumberFormat="1" applyFont="1" applyFill="1" applyBorder="1" applyAlignment="1">
      <alignment horizontal="center"/>
    </xf>
    <xf numFmtId="22" fontId="17" fillId="2" borderId="65" xfId="0" applyNumberFormat="1" applyFont="1" applyFill="1" applyBorder="1" applyAlignment="1">
      <alignment horizontal="center"/>
    </xf>
    <xf numFmtId="22" fontId="17" fillId="2" borderId="64" xfId="0" applyNumberFormat="1" applyFont="1" applyFill="1" applyBorder="1" applyAlignment="1">
      <alignment horizontal="center"/>
    </xf>
    <xf numFmtId="3" fontId="18" fillId="2" borderId="73" xfId="0" applyNumberFormat="1" applyFont="1" applyFill="1" applyBorder="1" applyAlignment="1">
      <alignment horizontal="center"/>
    </xf>
    <xf numFmtId="22" fontId="17" fillId="2" borderId="66" xfId="0" applyNumberFormat="1" applyFont="1" applyFill="1" applyBorder="1" applyAlignment="1">
      <alignment horizontal="center"/>
    </xf>
    <xf numFmtId="3" fontId="18" fillId="2" borderId="75" xfId="0" applyNumberFormat="1" applyFont="1" applyFill="1" applyBorder="1" applyAlignment="1">
      <alignment horizontal="center"/>
    </xf>
    <xf numFmtId="3" fontId="17" fillId="2" borderId="71" xfId="0" applyNumberFormat="1" applyFont="1" applyFill="1" applyBorder="1" applyAlignment="1">
      <alignment horizontal="center"/>
    </xf>
    <xf numFmtId="3" fontId="17" fillId="2" borderId="73" xfId="0" applyNumberFormat="1" applyFont="1" applyFill="1" applyBorder="1" applyAlignment="1">
      <alignment horizontal="center"/>
    </xf>
    <xf numFmtId="3" fontId="17" fillId="2" borderId="75" xfId="0" applyNumberFormat="1" applyFont="1" applyFill="1" applyBorder="1" applyAlignment="1">
      <alignment horizontal="center"/>
    </xf>
    <xf numFmtId="0" fontId="13" fillId="0" borderId="81" xfId="0" applyFont="1" applyBorder="1" applyAlignment="1">
      <alignment horizontal="center"/>
    </xf>
    <xf numFmtId="0" fontId="11" fillId="0" borderId="82" xfId="0" applyFont="1" applyBorder="1" applyAlignment="1">
      <alignment horizontal="left"/>
    </xf>
    <xf numFmtId="0" fontId="11" fillId="0" borderId="70" xfId="0" applyFont="1" applyBorder="1" applyAlignment="1">
      <alignment horizontal="left"/>
    </xf>
    <xf numFmtId="0" fontId="11" fillId="0" borderId="83" xfId="0" applyFont="1" applyBorder="1" applyAlignment="1">
      <alignment horizontal="left"/>
    </xf>
    <xf numFmtId="0" fontId="11" fillId="0" borderId="72" xfId="0" applyFont="1" applyBorder="1" applyAlignment="1">
      <alignment horizontal="left"/>
    </xf>
    <xf numFmtId="0" fontId="11" fillId="0" borderId="73" xfId="0" applyFont="1" applyBorder="1" applyAlignment="1">
      <alignment horizontal="center"/>
    </xf>
    <xf numFmtId="0" fontId="11" fillId="0" borderId="71" xfId="0" applyFont="1" applyBorder="1" applyAlignment="1">
      <alignment horizontal="center"/>
    </xf>
    <xf numFmtId="0" fontId="11" fillId="0" borderId="84" xfId="0" applyFont="1" applyBorder="1" applyAlignment="1">
      <alignment horizontal="left"/>
    </xf>
    <xf numFmtId="0" fontId="11" fillId="0" borderId="74" xfId="0" applyFont="1" applyBorder="1" applyAlignment="1">
      <alignment horizontal="left"/>
    </xf>
    <xf numFmtId="0" fontId="6" fillId="0" borderId="85" xfId="0" applyFont="1" applyBorder="1" applyAlignment="1">
      <alignment horizontal="right" vertical="center"/>
    </xf>
    <xf numFmtId="0" fontId="22" fillId="2" borderId="46" xfId="0" applyFont="1" applyFill="1" applyBorder="1" applyAlignment="1">
      <alignment horizontal="right" vertical="center"/>
    </xf>
    <xf numFmtId="0" fontId="22" fillId="2" borderId="57" xfId="0" applyFont="1" applyFill="1" applyBorder="1" applyAlignment="1">
      <alignment horizontal="right" vertical="center"/>
    </xf>
    <xf numFmtId="0" fontId="6" fillId="0" borderId="35" xfId="0" applyFont="1" applyBorder="1" applyAlignment="1">
      <alignment horizontal="right" vertical="center"/>
    </xf>
    <xf numFmtId="3" fontId="11" fillId="0" borderId="86" xfId="0" applyNumberFormat="1" applyFont="1" applyBorder="1" applyAlignment="1">
      <alignment horizontal="center"/>
    </xf>
    <xf numFmtId="3" fontId="11" fillId="0" borderId="80" xfId="0" applyNumberFormat="1" applyFont="1" applyBorder="1" applyAlignment="1">
      <alignment horizontal="center"/>
    </xf>
    <xf numFmtId="0" fontId="0" fillId="0" borderId="56" xfId="0" applyBorder="1"/>
    <xf numFmtId="3" fontId="19" fillId="0" borderId="56" xfId="0" applyNumberFormat="1" applyFont="1" applyBorder="1" applyAlignment="1">
      <alignment horizontal="right"/>
    </xf>
    <xf numFmtId="3" fontId="3" fillId="0" borderId="56" xfId="0" applyNumberFormat="1" applyFont="1" applyBorder="1"/>
    <xf numFmtId="3" fontId="11" fillId="0" borderId="87" xfId="0" applyNumberFormat="1" applyFont="1" applyBorder="1" applyAlignment="1">
      <alignment horizontal="center"/>
    </xf>
    <xf numFmtId="3" fontId="11" fillId="0" borderId="30" xfId="0" applyNumberFormat="1" applyFont="1" applyBorder="1" applyAlignment="1">
      <alignment horizontal="center"/>
    </xf>
    <xf numFmtId="0" fontId="11" fillId="0" borderId="88" xfId="0" applyFont="1" applyBorder="1" applyAlignment="1">
      <alignment horizontal="left"/>
    </xf>
    <xf numFmtId="3" fontId="11" fillId="0" borderId="88" xfId="0" applyNumberFormat="1" applyFont="1" applyBorder="1" applyAlignment="1">
      <alignment horizontal="center"/>
    </xf>
    <xf numFmtId="3" fontId="1" fillId="0" borderId="65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Continuous"/>
    </xf>
    <xf numFmtId="0" fontId="13" fillId="0" borderId="22" xfId="0" applyFont="1" applyBorder="1" applyAlignment="1">
      <alignment horizontal="centerContinuous"/>
    </xf>
    <xf numFmtId="0" fontId="23" fillId="3" borderId="7" xfId="0" applyFont="1" applyFill="1" applyBorder="1" applyAlignment="1">
      <alignment horizontal="centerContinuous" vertical="center"/>
    </xf>
    <xf numFmtId="0" fontId="9" fillId="0" borderId="4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0" fontId="11" fillId="0" borderId="65" xfId="0" applyFont="1" applyBorder="1" applyAlignment="1">
      <alignment horizontal="left"/>
    </xf>
    <xf numFmtId="0" fontId="11" fillId="0" borderId="64" xfId="0" applyFont="1" applyBorder="1" applyAlignment="1">
      <alignment horizontal="left"/>
    </xf>
    <xf numFmtId="0" fontId="11" fillId="0" borderId="63" xfId="0" applyFont="1" applyBorder="1" applyAlignment="1">
      <alignment horizontal="left"/>
    </xf>
    <xf numFmtId="1" fontId="9" fillId="0" borderId="6" xfId="0" applyNumberFormat="1" applyFont="1" applyBorder="1" applyAlignment="1">
      <alignment horizontal="centerContinuous"/>
    </xf>
    <xf numFmtId="1" fontId="12" fillId="0" borderId="12" xfId="0" applyNumberFormat="1" applyFont="1" applyBorder="1" applyAlignment="1">
      <alignment horizontal="centerContinuous"/>
    </xf>
    <xf numFmtId="0" fontId="11" fillId="0" borderId="7" xfId="0" applyFont="1" applyBorder="1" applyAlignment="1">
      <alignment horizontal="centerContinuous"/>
    </xf>
    <xf numFmtId="1" fontId="10" fillId="0" borderId="7" xfId="0" applyNumberFormat="1" applyFont="1" applyBorder="1" applyAlignment="1">
      <alignment horizontal="centerContinuous"/>
    </xf>
    <xf numFmtId="1" fontId="9" fillId="0" borderId="56" xfId="0" applyNumberFormat="1" applyFont="1" applyBorder="1" applyAlignment="1">
      <alignment horizontal="centerContinuous"/>
    </xf>
    <xf numFmtId="1" fontId="9" fillId="0" borderId="56" xfId="0" applyNumberFormat="1" applyFont="1" applyBorder="1" applyAlignment="1">
      <alignment horizontal="center"/>
    </xf>
    <xf numFmtId="1" fontId="9" fillId="0" borderId="12" xfId="0" applyNumberFormat="1" applyFont="1" applyBorder="1" applyAlignment="1">
      <alignment horizontal="centerContinuous"/>
    </xf>
    <xf numFmtId="1" fontId="10" fillId="0" borderId="56" xfId="0" applyNumberFormat="1" applyFont="1" applyBorder="1" applyAlignment="1">
      <alignment horizontal="centerContinuous"/>
    </xf>
    <xf numFmtId="1" fontId="5" fillId="0" borderId="56" xfId="0" applyNumberFormat="1" applyFont="1" applyBorder="1" applyAlignment="1">
      <alignment horizontal="centerContinuous" vertical="center" wrapText="1"/>
    </xf>
    <xf numFmtId="0" fontId="13" fillId="0" borderId="56" xfId="0" applyFont="1" applyBorder="1" applyAlignment="1">
      <alignment horizontal="centerContinuous" vertical="center"/>
    </xf>
    <xf numFmtId="0" fontId="13" fillId="0" borderId="80" xfId="0" applyFont="1" applyBorder="1" applyAlignment="1">
      <alignment horizontal="center"/>
    </xf>
    <xf numFmtId="0" fontId="13" fillId="0" borderId="73" xfId="0" applyFont="1" applyBorder="1" applyAlignment="1">
      <alignment horizontal="center"/>
    </xf>
    <xf numFmtId="164" fontId="46" fillId="0" borderId="65" xfId="28" applyNumberFormat="1" applyFont="1" applyBorder="1" applyAlignment="1">
      <alignment horizontal="center"/>
    </xf>
    <xf numFmtId="41" fontId="46" fillId="0" borderId="71" xfId="28" applyNumberFormat="1" applyFont="1" applyBorder="1" applyAlignment="1"/>
    <xf numFmtId="164" fontId="46" fillId="0" borderId="64" xfId="28" applyNumberFormat="1" applyFont="1" applyBorder="1" applyAlignment="1">
      <alignment horizontal="center"/>
    </xf>
    <xf numFmtId="41" fontId="46" fillId="0" borderId="73" xfId="28" applyNumberFormat="1" applyFont="1" applyBorder="1" applyAlignment="1"/>
    <xf numFmtId="0" fontId="3" fillId="0" borderId="0" xfId="0" applyFont="1"/>
    <xf numFmtId="41" fontId="46" fillId="0" borderId="0" xfId="28" applyNumberFormat="1" applyFont="1" applyBorder="1" applyAlignment="1"/>
    <xf numFmtId="3" fontId="11" fillId="0" borderId="22" xfId="0" applyNumberFormat="1" applyFont="1" applyBorder="1" applyAlignment="1">
      <alignment horizontal="center"/>
    </xf>
    <xf numFmtId="164" fontId="46" fillId="0" borderId="22" xfId="28" applyNumberFormat="1" applyFont="1" applyBorder="1" applyAlignment="1">
      <alignment horizontal="center"/>
    </xf>
    <xf numFmtId="41" fontId="46" fillId="0" borderId="22" xfId="28" applyNumberFormat="1" applyFont="1" applyBorder="1" applyAlignment="1"/>
    <xf numFmtId="41" fontId="46" fillId="0" borderId="80" xfId="28" applyNumberFormat="1" applyFont="1" applyBorder="1" applyAlignment="1"/>
    <xf numFmtId="164" fontId="46" fillId="0" borderId="63" xfId="28" applyNumberFormat="1" applyFont="1" applyBorder="1" applyAlignment="1">
      <alignment horizontal="center"/>
    </xf>
    <xf numFmtId="3" fontId="11" fillId="0" borderId="9" xfId="0" applyNumberFormat="1" applyFont="1" applyBorder="1" applyAlignment="1">
      <alignment horizontal="center"/>
    </xf>
    <xf numFmtId="0" fontId="3" fillId="35" borderId="56" xfId="0" applyFont="1" applyFill="1" applyBorder="1"/>
    <xf numFmtId="1" fontId="9" fillId="0" borderId="6" xfId="38" applyNumberFormat="1" applyFont="1" applyBorder="1" applyAlignment="1">
      <alignment horizontal="centerContinuous"/>
    </xf>
    <xf numFmtId="1" fontId="9" fillId="0" borderId="56" xfId="38" applyNumberFormat="1" applyFont="1" applyBorder="1" applyAlignment="1">
      <alignment horizontal="centerContinuous"/>
    </xf>
    <xf numFmtId="1" fontId="9" fillId="0" borderId="56" xfId="38" applyNumberFormat="1" applyFont="1" applyBorder="1" applyAlignment="1">
      <alignment horizontal="center"/>
    </xf>
    <xf numFmtId="1" fontId="9" fillId="0" borderId="12" xfId="38" applyNumberFormat="1" applyFont="1" applyBorder="1" applyAlignment="1">
      <alignment horizontal="centerContinuous"/>
    </xf>
    <xf numFmtId="0" fontId="11" fillId="0" borderId="12" xfId="38" applyFont="1" applyBorder="1" applyAlignment="1">
      <alignment horizontal="centerContinuous"/>
    </xf>
    <xf numFmtId="0" fontId="11" fillId="0" borderId="7" xfId="38" applyFont="1" applyBorder="1" applyAlignment="1">
      <alignment horizontal="centerContinuous"/>
    </xf>
    <xf numFmtId="1" fontId="10" fillId="0" borderId="56" xfId="38" applyNumberFormat="1" applyFont="1" applyBorder="1" applyAlignment="1">
      <alignment horizontal="centerContinuous"/>
    </xf>
    <xf numFmtId="1" fontId="5" fillId="0" borderId="56" xfId="38" applyNumberFormat="1" applyFont="1" applyBorder="1" applyAlignment="1">
      <alignment horizontal="centerContinuous" vertical="center" wrapText="1"/>
    </xf>
    <xf numFmtId="0" fontId="13" fillId="0" borderId="56" xfId="38" applyFont="1" applyBorder="1" applyAlignment="1">
      <alignment horizontal="centerContinuous" vertical="center"/>
    </xf>
    <xf numFmtId="0" fontId="11" fillId="0" borderId="0" xfId="38" applyFont="1"/>
    <xf numFmtId="0" fontId="13" fillId="0" borderId="3" xfId="38" applyFont="1" applyBorder="1" applyAlignment="1">
      <alignment horizontal="centerContinuous" vertical="center"/>
    </xf>
    <xf numFmtId="0" fontId="23" fillId="3" borderId="9" xfId="38" applyFont="1" applyFill="1" applyBorder="1"/>
    <xf numFmtId="0" fontId="23" fillId="3" borderId="12" xfId="38" applyFont="1" applyFill="1" applyBorder="1"/>
    <xf numFmtId="0" fontId="24" fillId="3" borderId="12" xfId="38" applyFont="1" applyFill="1" applyBorder="1"/>
    <xf numFmtId="0" fontId="24" fillId="3" borderId="12" xfId="38" applyFont="1" applyFill="1" applyBorder="1" applyAlignment="1">
      <alignment horizontal="center"/>
    </xf>
    <xf numFmtId="0" fontId="23" fillId="3" borderId="7" xfId="38" applyFont="1" applyFill="1" applyBorder="1" applyAlignment="1">
      <alignment horizontal="centerContinuous" vertical="center"/>
    </xf>
    <xf numFmtId="0" fontId="13" fillId="0" borderId="5" xfId="38" applyFont="1" applyBorder="1" applyAlignment="1">
      <alignment horizontal="center"/>
    </xf>
    <xf numFmtId="0" fontId="13" fillId="0" borderId="24" xfId="38" applyFont="1" applyBorder="1" applyAlignment="1">
      <alignment horizontal="center" vertical="center"/>
    </xf>
    <xf numFmtId="0" fontId="13" fillId="0" borderId="22" xfId="38" applyFont="1" applyBorder="1" applyAlignment="1">
      <alignment horizontal="center" vertical="center"/>
    </xf>
    <xf numFmtId="0" fontId="13" fillId="0" borderId="4" xfId="38" applyFont="1" applyBorder="1" applyAlignment="1">
      <alignment horizontal="center"/>
    </xf>
    <xf numFmtId="0" fontId="13" fillId="0" borderId="0" xfId="38" applyFont="1" applyAlignment="1">
      <alignment horizontal="center"/>
    </xf>
    <xf numFmtId="0" fontId="13" fillId="0" borderId="8" xfId="38" applyFont="1" applyBorder="1" applyAlignment="1">
      <alignment horizontal="center"/>
    </xf>
    <xf numFmtId="0" fontId="13" fillId="0" borderId="6" xfId="38" applyFont="1" applyBorder="1" applyAlignment="1">
      <alignment horizontal="centerContinuous"/>
    </xf>
    <xf numFmtId="0" fontId="13" fillId="0" borderId="12" xfId="38" applyFont="1" applyBorder="1" applyAlignment="1">
      <alignment horizontal="centerContinuous"/>
    </xf>
    <xf numFmtId="0" fontId="13" fillId="0" borderId="7" xfId="38" applyFont="1" applyBorder="1" applyAlignment="1">
      <alignment horizontal="centerContinuous"/>
    </xf>
    <xf numFmtId="0" fontId="13" fillId="0" borderId="56" xfId="38" applyFont="1" applyBorder="1" applyAlignment="1">
      <alignment horizontal="centerContinuous"/>
    </xf>
    <xf numFmtId="0" fontId="13" fillId="0" borderId="0" xfId="38" applyFont="1" applyAlignment="1">
      <alignment horizontal="centerContinuous" vertical="center"/>
    </xf>
    <xf numFmtId="0" fontId="13" fillId="0" borderId="1" xfId="38" applyFont="1" applyBorder="1" applyAlignment="1">
      <alignment horizontal="centerContinuous"/>
    </xf>
    <xf numFmtId="0" fontId="13" fillId="0" borderId="11" xfId="38" applyFont="1" applyBorder="1" applyAlignment="1">
      <alignment horizontal="centerContinuous"/>
    </xf>
    <xf numFmtId="0" fontId="13" fillId="0" borderId="9" xfId="38" applyFont="1" applyBorder="1" applyAlignment="1">
      <alignment horizontal="centerContinuous"/>
    </xf>
    <xf numFmtId="0" fontId="13" fillId="0" borderId="2" xfId="38" applyFont="1" applyBorder="1" applyAlignment="1">
      <alignment horizontal="centerContinuous"/>
    </xf>
    <xf numFmtId="0" fontId="13" fillId="0" borderId="63" xfId="38" applyFont="1" applyBorder="1" applyAlignment="1">
      <alignment horizontal="center"/>
    </xf>
    <xf numFmtId="0" fontId="13" fillId="0" borderId="80" xfId="38" applyFont="1" applyBorder="1" applyAlignment="1">
      <alignment horizontal="center"/>
    </xf>
    <xf numFmtId="0" fontId="11" fillId="0" borderId="5" xfId="38" applyFont="1" applyBorder="1" applyAlignment="1">
      <alignment horizontal="center"/>
    </xf>
    <xf numFmtId="0" fontId="13" fillId="0" borderId="3" xfId="38" applyFont="1" applyBorder="1" applyAlignment="1">
      <alignment horizontal="center"/>
    </xf>
    <xf numFmtId="0" fontId="11" fillId="0" borderId="0" xfId="38" applyFont="1" applyAlignment="1">
      <alignment horizontal="center"/>
    </xf>
    <xf numFmtId="0" fontId="13" fillId="0" borderId="67" xfId="38" applyFont="1" applyBorder="1" applyAlignment="1">
      <alignment horizontal="center"/>
    </xf>
    <xf numFmtId="0" fontId="13" fillId="0" borderId="68" xfId="38" applyFont="1" applyBorder="1" applyAlignment="1">
      <alignment horizontal="center"/>
    </xf>
    <xf numFmtId="0" fontId="13" fillId="0" borderId="69" xfId="38" applyFont="1" applyBorder="1" applyAlignment="1">
      <alignment horizontal="center"/>
    </xf>
    <xf numFmtId="0" fontId="13" fillId="0" borderId="64" xfId="38" applyFont="1" applyBorder="1" applyAlignment="1">
      <alignment horizontal="center"/>
    </xf>
    <xf numFmtId="0" fontId="13" fillId="0" borderId="73" xfId="38" applyFont="1" applyBorder="1" applyAlignment="1">
      <alignment horizontal="center"/>
    </xf>
    <xf numFmtId="0" fontId="13" fillId="0" borderId="1" xfId="38" applyFont="1" applyBorder="1" applyAlignment="1">
      <alignment horizontal="center"/>
    </xf>
    <xf numFmtId="0" fontId="13" fillId="0" borderId="2" xfId="38" applyFont="1" applyBorder="1" applyAlignment="1">
      <alignment horizontal="center"/>
    </xf>
    <xf numFmtId="0" fontId="4" fillId="0" borderId="2" xfId="38" applyFont="1" applyBorder="1" applyAlignment="1">
      <alignment horizontal="center"/>
    </xf>
    <xf numFmtId="0" fontId="6" fillId="0" borderId="1" xfId="38" applyFont="1" applyBorder="1" applyAlignment="1">
      <alignment horizontal="center"/>
    </xf>
    <xf numFmtId="0" fontId="13" fillId="0" borderId="11" xfId="38" applyFont="1" applyBorder="1" applyAlignment="1">
      <alignment horizontal="center"/>
    </xf>
    <xf numFmtId="0" fontId="13" fillId="0" borderId="0" xfId="38" applyFont="1"/>
    <xf numFmtId="0" fontId="11" fillId="0" borderId="65" xfId="38" applyFont="1" applyBorder="1" applyAlignment="1">
      <alignment horizontal="left"/>
    </xf>
    <xf numFmtId="0" fontId="11" fillId="0" borderId="70" xfId="38" applyFont="1" applyBorder="1" applyAlignment="1">
      <alignment horizontal="left"/>
    </xf>
    <xf numFmtId="3" fontId="11" fillId="0" borderId="71" xfId="38" applyNumberFormat="1" applyFont="1" applyBorder="1" applyAlignment="1">
      <alignment horizontal="center"/>
    </xf>
    <xf numFmtId="3" fontId="11" fillId="0" borderId="8" xfId="38" applyNumberFormat="1" applyFont="1" applyBorder="1" applyAlignment="1">
      <alignment horizontal="center"/>
    </xf>
    <xf numFmtId="3" fontId="11" fillId="0" borderId="65" xfId="38" applyNumberFormat="1" applyFont="1" applyBorder="1" applyAlignment="1">
      <alignment horizontal="center"/>
    </xf>
    <xf numFmtId="3" fontId="11" fillId="0" borderId="63" xfId="38" applyNumberFormat="1" applyFont="1" applyBorder="1" applyAlignment="1">
      <alignment horizontal="center"/>
    </xf>
    <xf numFmtId="3" fontId="11" fillId="0" borderId="3" xfId="38" applyNumberFormat="1" applyFont="1" applyBorder="1" applyAlignment="1">
      <alignment horizontal="center"/>
    </xf>
    <xf numFmtId="3" fontId="11" fillId="0" borderId="70" xfId="38" applyNumberFormat="1" applyFont="1" applyBorder="1" applyAlignment="1">
      <alignment horizontal="center"/>
    </xf>
    <xf numFmtId="3" fontId="1" fillId="0" borderId="65" xfId="38" applyNumberFormat="1" applyBorder="1" applyAlignment="1">
      <alignment horizontal="center"/>
    </xf>
    <xf numFmtId="0" fontId="11" fillId="0" borderId="64" xfId="38" applyFont="1" applyBorder="1" applyAlignment="1">
      <alignment horizontal="left"/>
    </xf>
    <xf numFmtId="0" fontId="11" fillId="0" borderId="72" xfId="38" applyFont="1" applyBorder="1" applyAlignment="1">
      <alignment horizontal="left"/>
    </xf>
    <xf numFmtId="0" fontId="11" fillId="0" borderId="73" xfId="38" applyFont="1" applyBorder="1" applyAlignment="1">
      <alignment horizontal="center"/>
    </xf>
    <xf numFmtId="3" fontId="11" fillId="0" borderId="2" xfId="38" applyNumberFormat="1" applyFont="1" applyBorder="1" applyAlignment="1">
      <alignment horizontal="center"/>
    </xf>
    <xf numFmtId="3" fontId="11" fillId="0" borderId="64" xfId="38" applyNumberFormat="1" applyFont="1" applyBorder="1" applyAlignment="1">
      <alignment horizontal="center"/>
    </xf>
    <xf numFmtId="3" fontId="11" fillId="0" borderId="73" xfId="38" applyNumberFormat="1" applyFont="1" applyBorder="1" applyAlignment="1">
      <alignment horizontal="center"/>
    </xf>
    <xf numFmtId="3" fontId="11" fillId="0" borderId="11" xfId="38" applyNumberFormat="1" applyFont="1" applyBorder="1" applyAlignment="1">
      <alignment horizontal="center"/>
    </xf>
    <xf numFmtId="3" fontId="11" fillId="0" borderId="72" xfId="38" applyNumberFormat="1" applyFont="1" applyBorder="1" applyAlignment="1">
      <alignment horizontal="center"/>
    </xf>
    <xf numFmtId="0" fontId="11" fillId="0" borderId="71" xfId="38" applyFont="1" applyBorder="1" applyAlignment="1">
      <alignment horizontal="center"/>
    </xf>
    <xf numFmtId="3" fontId="11" fillId="0" borderId="5" xfId="38" applyNumberFormat="1" applyFont="1" applyBorder="1" applyAlignment="1">
      <alignment horizontal="center"/>
    </xf>
    <xf numFmtId="0" fontId="11" fillId="0" borderId="63" xfId="38" applyFont="1" applyBorder="1" applyAlignment="1">
      <alignment horizontal="left"/>
    </xf>
    <xf numFmtId="0" fontId="11" fillId="0" borderId="88" xfId="38" applyFont="1" applyBorder="1" applyAlignment="1">
      <alignment horizontal="left"/>
    </xf>
    <xf numFmtId="3" fontId="11" fillId="0" borderId="80" xfId="38" applyNumberFormat="1" applyFont="1" applyBorder="1" applyAlignment="1">
      <alignment horizontal="center"/>
    </xf>
    <xf numFmtId="3" fontId="11" fillId="0" borderId="17" xfId="38" applyNumberFormat="1" applyFont="1" applyBorder="1" applyAlignment="1">
      <alignment horizontal="center"/>
    </xf>
    <xf numFmtId="3" fontId="11" fillId="0" borderId="88" xfId="38" applyNumberFormat="1" applyFont="1" applyBorder="1" applyAlignment="1">
      <alignment horizontal="center"/>
    </xf>
    <xf numFmtId="3" fontId="11" fillId="0" borderId="86" xfId="38" applyNumberFormat="1" applyFont="1" applyBorder="1" applyAlignment="1">
      <alignment horizontal="center"/>
    </xf>
    <xf numFmtId="3" fontId="11" fillId="0" borderId="4" xfId="38" applyNumberFormat="1" applyFont="1" applyBorder="1" applyAlignment="1">
      <alignment horizontal="center"/>
    </xf>
    <xf numFmtId="0" fontId="11" fillId="0" borderId="22" xfId="38" applyFont="1" applyBorder="1" applyAlignment="1">
      <alignment horizontal="left"/>
    </xf>
    <xf numFmtId="3" fontId="11" fillId="0" borderId="22" xfId="38" applyNumberFormat="1" applyFont="1" applyBorder="1" applyAlignment="1">
      <alignment horizontal="center"/>
    </xf>
    <xf numFmtId="0" fontId="11" fillId="0" borderId="0" xfId="38" applyFont="1" applyAlignment="1">
      <alignment horizontal="left"/>
    </xf>
    <xf numFmtId="0" fontId="17" fillId="0" borderId="0" xfId="38" applyFont="1"/>
    <xf numFmtId="3" fontId="11" fillId="0" borderId="0" xfId="38" applyNumberFormat="1" applyFont="1" applyAlignment="1">
      <alignment horizontal="center"/>
    </xf>
    <xf numFmtId="0" fontId="11" fillId="0" borderId="87" xfId="0" applyFont="1" applyBorder="1" applyAlignment="1">
      <alignment horizontal="left"/>
    </xf>
    <xf numFmtId="0" fontId="11" fillId="0" borderId="86" xfId="0" applyFont="1" applyBorder="1" applyAlignment="1">
      <alignment horizontal="left"/>
    </xf>
    <xf numFmtId="1" fontId="9" fillId="36" borderId="6" xfId="38" applyNumberFormat="1" applyFont="1" applyFill="1" applyBorder="1" applyAlignment="1">
      <alignment horizontal="centerContinuous"/>
    </xf>
    <xf numFmtId="1" fontId="11" fillId="36" borderId="12" xfId="38" applyNumberFormat="1" applyFont="1" applyFill="1" applyBorder="1" applyAlignment="1">
      <alignment horizontal="centerContinuous"/>
    </xf>
    <xf numFmtId="0" fontId="11" fillId="36" borderId="7" xfId="38" applyFont="1" applyFill="1" applyBorder="1" applyAlignment="1">
      <alignment horizontal="centerContinuous"/>
    </xf>
    <xf numFmtId="1" fontId="10" fillId="36" borderId="7" xfId="38" applyNumberFormat="1" applyFont="1" applyFill="1" applyBorder="1" applyAlignment="1">
      <alignment horizontal="centerContinuous"/>
    </xf>
    <xf numFmtId="1" fontId="9" fillId="36" borderId="56" xfId="38" applyNumberFormat="1" applyFont="1" applyFill="1" applyBorder="1" applyAlignment="1">
      <alignment horizontal="centerContinuous"/>
    </xf>
    <xf numFmtId="1" fontId="9" fillId="36" borderId="56" xfId="38" applyNumberFormat="1" applyFont="1" applyFill="1" applyBorder="1" applyAlignment="1">
      <alignment horizontal="center"/>
    </xf>
    <xf numFmtId="0" fontId="9" fillId="36" borderId="4" xfId="38" applyFont="1" applyFill="1" applyBorder="1" applyAlignment="1">
      <alignment horizontal="left"/>
    </xf>
    <xf numFmtId="0" fontId="9" fillId="36" borderId="0" xfId="38" applyFont="1" applyFill="1" applyAlignment="1">
      <alignment horizontal="left"/>
    </xf>
    <xf numFmtId="0" fontId="13" fillId="36" borderId="3" xfId="38" applyFont="1" applyFill="1" applyBorder="1" applyAlignment="1">
      <alignment horizontal="centerContinuous" vertical="center"/>
    </xf>
    <xf numFmtId="0" fontId="13" fillId="36" borderId="24" xfId="38" applyFont="1" applyFill="1" applyBorder="1" applyAlignment="1">
      <alignment horizontal="centerContinuous"/>
    </xf>
    <xf numFmtId="0" fontId="13" fillId="36" borderId="22" xfId="38" applyFont="1" applyFill="1" applyBorder="1" applyAlignment="1">
      <alignment horizontal="centerContinuous"/>
    </xf>
    <xf numFmtId="0" fontId="23" fillId="36" borderId="9" xfId="38" applyFont="1" applyFill="1" applyBorder="1"/>
    <xf numFmtId="0" fontId="13" fillId="36" borderId="4" xfId="38" applyFont="1" applyFill="1" applyBorder="1" applyAlignment="1">
      <alignment horizontal="centerContinuous"/>
    </xf>
    <xf numFmtId="0" fontId="13" fillId="36" borderId="0" xfId="38" applyFont="1" applyFill="1" applyAlignment="1">
      <alignment horizontal="centerContinuous"/>
    </xf>
    <xf numFmtId="0" fontId="13" fillId="36" borderId="5" xfId="38" applyFont="1" applyFill="1" applyBorder="1" applyAlignment="1">
      <alignment horizontal="center"/>
    </xf>
    <xf numFmtId="0" fontId="13" fillId="36" borderId="24" xfId="38" applyFont="1" applyFill="1" applyBorder="1" applyAlignment="1">
      <alignment horizontal="center"/>
    </xf>
    <xf numFmtId="0" fontId="15" fillId="36" borderId="4" xfId="38" applyFont="1" applyFill="1" applyBorder="1" applyAlignment="1">
      <alignment horizontal="left"/>
    </xf>
    <xf numFmtId="0" fontId="15" fillId="36" borderId="0" xfId="38" applyFont="1" applyFill="1" applyAlignment="1">
      <alignment horizontal="left"/>
    </xf>
    <xf numFmtId="0" fontId="13" fillId="36" borderId="0" xfId="38" applyFont="1" applyFill="1" applyAlignment="1">
      <alignment horizontal="center"/>
    </xf>
    <xf numFmtId="0" fontId="13" fillId="36" borderId="1" xfId="38" applyFont="1" applyFill="1" applyBorder="1" applyAlignment="1">
      <alignment horizontal="centerContinuous"/>
    </xf>
    <xf numFmtId="0" fontId="13" fillId="36" borderId="11" xfId="38" applyFont="1" applyFill="1" applyBorder="1" applyAlignment="1">
      <alignment horizontal="centerContinuous"/>
    </xf>
    <xf numFmtId="0" fontId="13" fillId="36" borderId="4" xfId="38" applyFont="1" applyFill="1" applyBorder="1" applyAlignment="1">
      <alignment horizontal="center"/>
    </xf>
    <xf numFmtId="0" fontId="13" fillId="36" borderId="8" xfId="38" applyFont="1" applyFill="1" applyBorder="1" applyAlignment="1">
      <alignment horizontal="center"/>
    </xf>
    <xf numFmtId="0" fontId="13" fillId="36" borderId="6" xfId="38" applyFont="1" applyFill="1" applyBorder="1" applyAlignment="1">
      <alignment horizontal="centerContinuous"/>
    </xf>
    <xf numFmtId="0" fontId="11" fillId="36" borderId="12" xfId="38" applyFont="1" applyFill="1" applyBorder="1" applyAlignment="1">
      <alignment horizontal="centerContinuous"/>
    </xf>
    <xf numFmtId="0" fontId="13" fillId="36" borderId="7" xfId="38" applyFont="1" applyFill="1" applyBorder="1" applyAlignment="1">
      <alignment horizontal="centerContinuous"/>
    </xf>
    <xf numFmtId="0" fontId="13" fillId="36" borderId="63" xfId="38" applyFont="1" applyFill="1" applyBorder="1" applyAlignment="1">
      <alignment horizontal="center"/>
    </xf>
    <xf numFmtId="0" fontId="13" fillId="36" borderId="80" xfId="38" applyFont="1" applyFill="1" applyBorder="1" applyAlignment="1">
      <alignment horizontal="center"/>
    </xf>
    <xf numFmtId="0" fontId="13" fillId="36" borderId="67" xfId="38" applyFont="1" applyFill="1" applyBorder="1" applyAlignment="1">
      <alignment horizontal="center"/>
    </xf>
    <xf numFmtId="0" fontId="13" fillId="36" borderId="68" xfId="38" applyFont="1" applyFill="1" applyBorder="1" applyAlignment="1">
      <alignment horizontal="center"/>
    </xf>
    <xf numFmtId="0" fontId="13" fillId="36" borderId="69" xfId="38" applyFont="1" applyFill="1" applyBorder="1" applyAlignment="1">
      <alignment horizontal="center"/>
    </xf>
    <xf numFmtId="0" fontId="13" fillId="36" borderId="64" xfId="38" applyFont="1" applyFill="1" applyBorder="1" applyAlignment="1">
      <alignment horizontal="center"/>
    </xf>
    <xf numFmtId="0" fontId="13" fillId="36" borderId="73" xfId="38" applyFont="1" applyFill="1" applyBorder="1" applyAlignment="1">
      <alignment horizontal="center"/>
    </xf>
    <xf numFmtId="0" fontId="13" fillId="36" borderId="1" xfId="38" applyFont="1" applyFill="1" applyBorder="1" applyAlignment="1">
      <alignment horizontal="center"/>
    </xf>
    <xf numFmtId="0" fontId="13" fillId="36" borderId="2" xfId="38" applyFont="1" applyFill="1" applyBorder="1" applyAlignment="1">
      <alignment horizontal="center"/>
    </xf>
    <xf numFmtId="0" fontId="11" fillId="36" borderId="65" xfId="38" applyFont="1" applyFill="1" applyBorder="1" applyAlignment="1">
      <alignment horizontal="left"/>
    </xf>
    <xf numFmtId="0" fontId="11" fillId="36" borderId="70" xfId="38" applyFont="1" applyFill="1" applyBorder="1" applyAlignment="1">
      <alignment horizontal="left"/>
    </xf>
    <xf numFmtId="3" fontId="11" fillId="36" borderId="71" xfId="38" applyNumberFormat="1" applyFont="1" applyFill="1" applyBorder="1" applyAlignment="1">
      <alignment horizontal="center"/>
    </xf>
    <xf numFmtId="164" fontId="46" fillId="36" borderId="65" xfId="28" applyNumberFormat="1" applyFont="1" applyFill="1" applyBorder="1" applyAlignment="1">
      <alignment horizontal="center"/>
    </xf>
    <xf numFmtId="41" fontId="46" fillId="36" borderId="71" xfId="28" applyNumberFormat="1" applyFont="1" applyFill="1" applyBorder="1" applyAlignment="1"/>
    <xf numFmtId="3" fontId="11" fillId="36" borderId="8" xfId="38" applyNumberFormat="1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41" fontId="47" fillId="0" borderId="73" xfId="28" applyNumberFormat="1" applyFont="1" applyBorder="1" applyAlignment="1"/>
    <xf numFmtId="164" fontId="46" fillId="0" borderId="65" xfId="28" applyNumberFormat="1" applyFont="1" applyFill="1" applyBorder="1" applyAlignment="1">
      <alignment horizontal="center"/>
    </xf>
    <xf numFmtId="41" fontId="47" fillId="0" borderId="71" xfId="28" applyNumberFormat="1" applyFont="1" applyBorder="1" applyAlignment="1"/>
    <xf numFmtId="0" fontId="13" fillId="0" borderId="72" xfId="0" applyFont="1" applyBorder="1" applyAlignment="1">
      <alignment horizontal="center"/>
    </xf>
    <xf numFmtId="0" fontId="13" fillId="0" borderId="88" xfId="0" applyFont="1" applyBorder="1" applyAlignment="1">
      <alignment horizontal="center"/>
    </xf>
    <xf numFmtId="41" fontId="47" fillId="0" borderId="71" xfId="28" applyNumberFormat="1" applyFont="1" applyFill="1" applyBorder="1" applyAlignment="1"/>
    <xf numFmtId="41" fontId="46" fillId="0" borderId="71" xfId="28" applyNumberFormat="1" applyFont="1" applyFill="1" applyBorder="1" applyAlignment="1"/>
    <xf numFmtId="0" fontId="3" fillId="0" borderId="56" xfId="0" applyFont="1" applyBorder="1" applyAlignment="1">
      <alignment wrapText="1"/>
    </xf>
    <xf numFmtId="3" fontId="0" fillId="0" borderId="0" xfId="0" applyNumberFormat="1"/>
    <xf numFmtId="164" fontId="46" fillId="0" borderId="87" xfId="28" applyNumberFormat="1" applyFont="1" applyBorder="1" applyAlignment="1">
      <alignment horizontal="center"/>
    </xf>
    <xf numFmtId="164" fontId="46" fillId="0" borderId="0" xfId="28" applyNumberFormat="1" applyFont="1" applyBorder="1" applyAlignment="1">
      <alignment horizontal="center"/>
    </xf>
    <xf numFmtId="1" fontId="9" fillId="0" borderId="6" xfId="0" applyNumberFormat="1" applyFont="1" applyBorder="1" applyAlignment="1">
      <alignment horizontal="center"/>
    </xf>
    <xf numFmtId="164" fontId="46" fillId="0" borderId="86" xfId="28" applyNumberFormat="1" applyFont="1" applyBorder="1" applyAlignment="1">
      <alignment horizontal="center"/>
    </xf>
    <xf numFmtId="0" fontId="11" fillId="0" borderId="9" xfId="0" applyFont="1" applyBorder="1"/>
    <xf numFmtId="41" fontId="47" fillId="0" borderId="22" xfId="28" applyNumberFormat="1" applyFont="1" applyBorder="1" applyAlignment="1"/>
    <xf numFmtId="0" fontId="11" fillId="0" borderId="22" xfId="0" applyFont="1" applyBorder="1"/>
    <xf numFmtId="0" fontId="0" fillId="0" borderId="0" xfId="0" applyAlignment="1">
      <alignment horizontal="center"/>
    </xf>
    <xf numFmtId="0" fontId="3" fillId="0" borderId="40" xfId="0" applyFont="1" applyBorder="1" applyAlignment="1">
      <alignment horizontal="center" vertical="center" wrapText="1"/>
    </xf>
    <xf numFmtId="0" fontId="3" fillId="0" borderId="89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7" fillId="2" borderId="90" xfId="0" applyFont="1" applyFill="1" applyBorder="1" applyAlignment="1">
      <alignment horizontal="right" vertical="center"/>
    </xf>
    <xf numFmtId="0" fontId="7" fillId="2" borderId="91" xfId="0" applyFont="1" applyFill="1" applyBorder="1" applyAlignment="1">
      <alignment horizontal="right" vertical="center"/>
    </xf>
    <xf numFmtId="0" fontId="7" fillId="2" borderId="43" xfId="0" applyFont="1" applyFill="1" applyBorder="1" applyAlignment="1">
      <alignment horizontal="right" vertical="center"/>
    </xf>
    <xf numFmtId="0" fontId="7" fillId="2" borderId="34" xfId="0" applyFont="1" applyFill="1" applyBorder="1" applyAlignment="1">
      <alignment horizontal="right" vertical="center"/>
    </xf>
    <xf numFmtId="0" fontId="3" fillId="0" borderId="92" xfId="0" applyFont="1" applyBorder="1" applyAlignment="1">
      <alignment horizontal="right" vertical="center"/>
    </xf>
    <xf numFmtId="0" fontId="3" fillId="0" borderId="49" xfId="0" applyFont="1" applyBorder="1" applyAlignment="1">
      <alignment horizontal="right" vertical="center"/>
    </xf>
    <xf numFmtId="0" fontId="3" fillId="0" borderId="93" xfId="0" applyFont="1" applyBorder="1" applyAlignment="1">
      <alignment horizontal="right" vertical="center"/>
    </xf>
    <xf numFmtId="0" fontId="3" fillId="0" borderId="28" xfId="0" applyFont="1" applyBorder="1" applyAlignment="1">
      <alignment horizontal="right" vertical="center"/>
    </xf>
    <xf numFmtId="0" fontId="3" fillId="0" borderId="26" xfId="0" applyFont="1" applyBorder="1" applyAlignment="1">
      <alignment horizontal="right" vertical="center"/>
    </xf>
    <xf numFmtId="0" fontId="3" fillId="0" borderId="27" xfId="0" applyFont="1" applyBorder="1" applyAlignment="1">
      <alignment horizontal="right" vertical="center"/>
    </xf>
    <xf numFmtId="0" fontId="3" fillId="0" borderId="94" xfId="0" applyFont="1" applyBorder="1" applyAlignment="1">
      <alignment horizontal="right" vertical="center"/>
    </xf>
    <xf numFmtId="0" fontId="3" fillId="0" borderId="29" xfId="0" applyFont="1" applyBorder="1" applyAlignment="1">
      <alignment horizontal="right" vertical="center"/>
    </xf>
    <xf numFmtId="0" fontId="3" fillId="0" borderId="95" xfId="0" applyFont="1" applyBorder="1" applyAlignment="1">
      <alignment horizontal="right" vertical="center"/>
    </xf>
    <xf numFmtId="0" fontId="3" fillId="0" borderId="56" xfId="0" applyFont="1" applyBorder="1" applyAlignment="1">
      <alignment horizontal="right" vertical="center"/>
    </xf>
    <xf numFmtId="0" fontId="26" fillId="0" borderId="29" xfId="0" applyFont="1" applyBorder="1" applyAlignment="1">
      <alignment horizontal="center" vertical="center" textRotation="90"/>
    </xf>
    <xf numFmtId="0" fontId="26" fillId="0" borderId="56" xfId="0" applyFont="1" applyBorder="1" applyAlignment="1">
      <alignment horizontal="center" vertical="center" textRotation="90"/>
    </xf>
    <xf numFmtId="0" fontId="26" fillId="0" borderId="8" xfId="0" applyFont="1" applyBorder="1" applyAlignment="1">
      <alignment horizontal="center" textRotation="90" wrapText="1"/>
    </xf>
    <xf numFmtId="0" fontId="27" fillId="0" borderId="8" xfId="0" applyFont="1" applyBorder="1" applyAlignment="1">
      <alignment horizontal="center" textRotation="90" wrapText="1"/>
    </xf>
    <xf numFmtId="0" fontId="27" fillId="0" borderId="35" xfId="0" applyFont="1" applyBorder="1" applyAlignment="1">
      <alignment horizontal="center" textRotation="90" wrapText="1"/>
    </xf>
    <xf numFmtId="0" fontId="3" fillId="0" borderId="90" xfId="0" applyFont="1" applyBorder="1" applyAlignment="1">
      <alignment horizontal="center" vertical="center" wrapText="1"/>
    </xf>
    <xf numFmtId="0" fontId="3" fillId="0" borderId="91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 vertical="center"/>
    </xf>
    <xf numFmtId="0" fontId="3" fillId="0" borderId="89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 wrapText="1"/>
    </xf>
    <xf numFmtId="0" fontId="1" fillId="0" borderId="16" xfId="0" applyFont="1" applyBorder="1" applyAlignment="1">
      <alignment horizontal="left" vertical="center" wrapText="1"/>
    </xf>
    <xf numFmtId="0" fontId="8" fillId="2" borderId="39" xfId="0" applyFont="1" applyFill="1" applyBorder="1" applyAlignment="1">
      <alignment horizontal="left" vertical="center"/>
    </xf>
    <xf numFmtId="0" fontId="8" fillId="2" borderId="36" xfId="0" applyFont="1" applyFill="1" applyBorder="1" applyAlignment="1">
      <alignment horizontal="left" vertical="center"/>
    </xf>
    <xf numFmtId="0" fontId="3" fillId="0" borderId="90" xfId="0" applyFont="1" applyBorder="1" applyAlignment="1">
      <alignment horizontal="right" vertical="center" wrapText="1"/>
    </xf>
    <xf numFmtId="0" fontId="3" fillId="0" borderId="91" xfId="0" applyFont="1" applyBorder="1" applyAlignment="1">
      <alignment horizontal="right" vertical="center" wrapText="1"/>
    </xf>
    <xf numFmtId="0" fontId="3" fillId="0" borderId="4" xfId="0" applyFont="1" applyBorder="1" applyAlignment="1">
      <alignment horizontal="right" vertical="center" wrapText="1"/>
    </xf>
    <xf numFmtId="0" fontId="3" fillId="0" borderId="3" xfId="0" applyFont="1" applyBorder="1" applyAlignment="1">
      <alignment horizontal="right" vertical="center" wrapText="1"/>
    </xf>
    <xf numFmtId="0" fontId="3" fillId="0" borderId="43" xfId="0" applyFont="1" applyBorder="1" applyAlignment="1">
      <alignment horizontal="right" vertical="center" wrapText="1"/>
    </xf>
    <xf numFmtId="0" fontId="3" fillId="0" borderId="34" xfId="0" applyFont="1" applyBorder="1" applyAlignment="1">
      <alignment horizontal="right" vertical="center" wrapText="1"/>
    </xf>
    <xf numFmtId="0" fontId="1" fillId="0" borderId="39" xfId="0" applyFont="1" applyBorder="1" applyAlignment="1">
      <alignment horizontal="left" vertical="center" wrapText="1"/>
    </xf>
    <xf numFmtId="0" fontId="1" fillId="0" borderId="36" xfId="0" applyFont="1" applyBorder="1" applyAlignment="1">
      <alignment horizontal="left" vertical="center" wrapText="1"/>
    </xf>
    <xf numFmtId="0" fontId="3" fillId="0" borderId="96" xfId="0" applyFont="1" applyBorder="1" applyAlignment="1">
      <alignment horizontal="right" vertical="center"/>
    </xf>
    <xf numFmtId="0" fontId="3" fillId="0" borderId="97" xfId="0" applyFont="1" applyBorder="1" applyAlignment="1">
      <alignment horizontal="right" vertical="center"/>
    </xf>
    <xf numFmtId="0" fontId="3" fillId="0" borderId="98" xfId="0" applyFont="1" applyBorder="1" applyAlignment="1">
      <alignment horizontal="right" vertical="center"/>
    </xf>
    <xf numFmtId="0" fontId="3" fillId="0" borderId="51" xfId="0" applyFont="1" applyBorder="1" applyAlignment="1">
      <alignment horizontal="right" vertical="center"/>
    </xf>
    <xf numFmtId="0" fontId="3" fillId="0" borderId="99" xfId="0" applyFont="1" applyBorder="1" applyAlignment="1">
      <alignment horizontal="right" vertical="center"/>
    </xf>
    <xf numFmtId="0" fontId="26" fillId="0" borderId="99" xfId="0" applyFont="1" applyBorder="1" applyAlignment="1">
      <alignment horizontal="center" vertical="center" textRotation="90"/>
    </xf>
    <xf numFmtId="0" fontId="27" fillId="0" borderId="2" xfId="0" applyFont="1" applyBorder="1" applyAlignment="1">
      <alignment horizontal="center" textRotation="90" wrapText="1"/>
    </xf>
    <xf numFmtId="0" fontId="13" fillId="0" borderId="6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4" fillId="0" borderId="5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rmal 3" xfId="39" xr:uid="{00000000-0005-0000-0000-000027000000}"/>
    <cellStyle name="Note 2" xfId="40" xr:uid="{00000000-0005-0000-0000-000028000000}"/>
    <cellStyle name="Output" xfId="41" builtinId="21" customBuiltin="1"/>
    <cellStyle name="Title" xfId="42" builtinId="15" customBuiltin="1"/>
    <cellStyle name="Total" xfId="43" builtinId="25" customBuiltin="1"/>
    <cellStyle name="Warning Text" xfId="44" builtinId="11" customBuiltin="1"/>
  </cellStyles>
  <dxfs count="3702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rgb="FF9C0006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rgb="FF9C0006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rgb="FF9C0006"/>
      </font>
    </dxf>
    <dxf>
      <font>
        <color rgb="FFFF0000"/>
      </font>
    </dxf>
    <dxf>
      <font>
        <b val="0"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1384300</xdr:colOff>
      <xdr:row>4</xdr:row>
      <xdr:rowOff>63500</xdr:rowOff>
    </xdr:to>
    <xdr:pic>
      <xdr:nvPicPr>
        <xdr:cNvPr id="1142" name="Picture 1">
          <a:extLst>
            <a:ext uri="{FF2B5EF4-FFF2-40B4-BE49-F238E27FC236}">
              <a16:creationId xmlns:a16="http://schemas.microsoft.com/office/drawing/2014/main" id="{6F8EEA67-7ABE-0679-174F-9F5F4D16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13462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V46"/>
  <sheetViews>
    <sheetView zoomScaleNormal="100" zoomScaleSheetLayoutView="100" workbookViewId="0">
      <selection activeCell="Q33" sqref="Q33"/>
    </sheetView>
  </sheetViews>
  <sheetFormatPr baseColWidth="10" defaultColWidth="8.83203125" defaultRowHeight="13" x14ac:dyDescent="0.15"/>
  <cols>
    <col min="1" max="1" width="19.33203125" customWidth="1"/>
    <col min="2" max="22" width="7.5" customWidth="1"/>
  </cols>
  <sheetData>
    <row r="3" spans="1:22" x14ac:dyDescent="0.15">
      <c r="B3" s="246" t="s">
        <v>393</v>
      </c>
      <c r="D3" s="246"/>
    </row>
    <row r="4" spans="1:22" x14ac:dyDescent="0.15">
      <c r="D4" s="246"/>
    </row>
    <row r="6" spans="1:22" ht="14" customHeight="1" x14ac:dyDescent="0.15">
      <c r="A6" s="254" t="s">
        <v>27</v>
      </c>
      <c r="B6" s="254">
        <v>2004</v>
      </c>
      <c r="C6" s="254">
        <v>2005</v>
      </c>
      <c r="D6" s="254">
        <v>2006</v>
      </c>
      <c r="E6" s="254">
        <v>2007</v>
      </c>
      <c r="F6" s="254">
        <v>2008</v>
      </c>
      <c r="G6" s="254">
        <v>2009</v>
      </c>
      <c r="H6" s="254">
        <v>2010</v>
      </c>
      <c r="I6" s="254">
        <v>2011</v>
      </c>
      <c r="J6" s="254">
        <v>2012</v>
      </c>
      <c r="K6" s="254">
        <v>2013</v>
      </c>
      <c r="L6" s="254">
        <v>2014</v>
      </c>
      <c r="M6" s="254">
        <v>2015</v>
      </c>
      <c r="N6" s="254">
        <v>2016</v>
      </c>
      <c r="O6" s="254">
        <v>2017</v>
      </c>
      <c r="P6" s="254">
        <v>2018</v>
      </c>
      <c r="Q6" s="254">
        <v>2019</v>
      </c>
      <c r="R6" s="254">
        <v>2020</v>
      </c>
      <c r="S6" s="254">
        <v>2021</v>
      </c>
      <c r="T6" s="254">
        <v>2022</v>
      </c>
      <c r="U6" s="254">
        <v>2023</v>
      </c>
      <c r="V6" s="254">
        <v>2024</v>
      </c>
    </row>
    <row r="7" spans="1:22" ht="14" customHeight="1" x14ac:dyDescent="0.15">
      <c r="A7" s="213" t="s">
        <v>15</v>
      </c>
      <c r="B7" s="214">
        <f>MAX('2004'!E7:E37)</f>
        <v>22727</v>
      </c>
      <c r="C7" s="214">
        <f>MAX('2005'!E7:E37)</f>
        <v>22100</v>
      </c>
      <c r="D7" s="214">
        <f>MAX('2006'!E7:E37)</f>
        <v>20488</v>
      </c>
      <c r="E7" s="214">
        <f>MAX('2007'!E7:E37)</f>
        <v>21076</v>
      </c>
      <c r="F7" s="214">
        <f>MAX('2008'!$E$7:$E$37)</f>
        <v>21745</v>
      </c>
      <c r="G7" s="214">
        <f>MAX('2009'!$E$7:$E$37)</f>
        <v>20653</v>
      </c>
      <c r="H7" s="214">
        <f>MAX('2010'!$E$7:$E$37)</f>
        <v>19821</v>
      </c>
      <c r="I7" s="214">
        <f>MAX('2011'!$D$2:$D$32)</f>
        <v>21166</v>
      </c>
      <c r="J7" s="214">
        <f>MAX('2012'!$D$2:$D$32)</f>
        <v>19895</v>
      </c>
      <c r="K7" s="214">
        <f>MAX('2013'!$D$2:$D$32)</f>
        <v>20822</v>
      </c>
      <c r="L7" s="214">
        <f>MAX('2014'!$D$2:$D$32)</f>
        <v>21231</v>
      </c>
      <c r="M7" s="214">
        <f>MAX('2015'!$D$2:$D$32)</f>
        <v>20567</v>
      </c>
      <c r="N7" s="214">
        <f>MAX('2016'!$D$2:$D$32)</f>
        <v>19412</v>
      </c>
      <c r="O7" s="214">
        <f>MAX('2017'!$D$2:$D$32)</f>
        <v>19587</v>
      </c>
      <c r="P7" s="214">
        <f>MAX('2018'!$D$2:$D$32)</f>
        <v>20631</v>
      </c>
      <c r="Q7" s="214">
        <f>MAX('2019'!$D$2:$D$32)</f>
        <v>20702</v>
      </c>
      <c r="R7" s="214">
        <f>MAX('2020'!$D$2:$D$32)</f>
        <v>17934</v>
      </c>
      <c r="S7" s="214">
        <f>MAX('2021'!$D$2:$D$32)</f>
        <v>18703</v>
      </c>
      <c r="T7" s="214">
        <f>MAX('2022'!$D$2:$D$32)</f>
        <v>19163</v>
      </c>
      <c r="U7" s="214">
        <f>MAX('2023'!$D$2:$D$32)</f>
        <v>17114</v>
      </c>
      <c r="V7" s="214">
        <f>MAX('2024'!$E$7:$E$37)</f>
        <v>18299</v>
      </c>
    </row>
    <row r="8" spans="1:22" ht="14" customHeight="1" x14ac:dyDescent="0.15">
      <c r="A8" s="213" t="s">
        <v>16</v>
      </c>
      <c r="B8" s="214">
        <f>MAX('2004'!E38:E66)</f>
        <v>20013</v>
      </c>
      <c r="C8" s="214">
        <f>MAX('2005'!E38:E65)</f>
        <v>19892</v>
      </c>
      <c r="D8" s="214">
        <f>MAX('2006'!E38:E65)</f>
        <v>20632</v>
      </c>
      <c r="E8" s="214">
        <f>MAX('2007'!E38:E65)</f>
        <v>21694</v>
      </c>
      <c r="F8" s="214">
        <f>MAX('2008'!$E$38:$E$66)</f>
        <v>20476</v>
      </c>
      <c r="G8" s="214">
        <f>MAX('2009'!$E$38:$E$65)</f>
        <v>20317</v>
      </c>
      <c r="H8" s="214">
        <f>MAX('2010'!$E$38:$E$65)</f>
        <v>19255</v>
      </c>
      <c r="I8" s="214">
        <f>MAX('2011'!$D$33:$D$60)</f>
        <v>20097</v>
      </c>
      <c r="J8" s="214">
        <f>MAX('2012'!$D$33:$D$61)</f>
        <v>18334</v>
      </c>
      <c r="K8" s="214">
        <f>MAX('2013'!$D$33:$D$60)</f>
        <v>19619</v>
      </c>
      <c r="L8" s="214">
        <f>MAX('2014'!$D$33:$D$60)</f>
        <v>19635</v>
      </c>
      <c r="M8" s="214">
        <f>MAX('2015'!$D$33:$D$60)</f>
        <v>20120</v>
      </c>
      <c r="N8" s="214">
        <f>MAX('2016'!$D$33:$D$61)</f>
        <v>19545</v>
      </c>
      <c r="O8" s="214">
        <f>MAX('2017'!$D$33:$D$60)</f>
        <v>18114</v>
      </c>
      <c r="P8" s="214">
        <f>MAX('2018'!$D$33:$D$60)</f>
        <v>18164</v>
      </c>
      <c r="Q8" s="214">
        <f>MAX('2019'!$D$33:$D$60)</f>
        <v>18478</v>
      </c>
      <c r="R8" s="214">
        <f>MAX('2020'!$D$33:$D$61)</f>
        <v>16824</v>
      </c>
      <c r="S8" s="214">
        <f>MAX('2021'!$D$33:$D$60)</f>
        <v>18034</v>
      </c>
      <c r="T8" s="214">
        <f>MAX('2022'!$D$33:$D$60)</f>
        <v>18392</v>
      </c>
      <c r="U8" s="214">
        <f>MAX('2023'!$D$33:$D$60)</f>
        <v>19529</v>
      </c>
      <c r="V8" s="214">
        <f>MAX('2024'!$E$38:$E$66)</f>
        <v>0</v>
      </c>
    </row>
    <row r="9" spans="1:22" ht="14" customHeight="1" x14ac:dyDescent="0.15">
      <c r="A9" s="213" t="s">
        <v>17</v>
      </c>
      <c r="B9" s="214">
        <f>MAX('2004'!E67:E97)</f>
        <v>19233</v>
      </c>
      <c r="C9" s="214">
        <f>MAX('2005'!E67:E97)</f>
        <v>20104</v>
      </c>
      <c r="D9" s="214">
        <f>MAX('2006'!E67:E97)</f>
        <v>19661</v>
      </c>
      <c r="E9" s="214">
        <f>MAX('2007'!E67:E97)</f>
        <v>21403</v>
      </c>
      <c r="F9" s="214">
        <f>MAX('2008'!$E$67:$E$98)</f>
        <v>18357</v>
      </c>
      <c r="G9" s="214">
        <f>MAX('2009'!$E$66:$E$96)</f>
        <v>19507</v>
      </c>
      <c r="H9" s="214">
        <f>MAX('2010'!$E$66:$E$96)</f>
        <v>18153</v>
      </c>
      <c r="I9" s="214">
        <f>MAX('2011'!$D$61:$D$91)</f>
        <v>18871</v>
      </c>
      <c r="J9" s="214">
        <f>MAX('2012'!$D$62:$D$92)</f>
        <v>18367</v>
      </c>
      <c r="K9" s="214">
        <f>MAX('2013'!$D$61:$D$91)</f>
        <v>18460</v>
      </c>
      <c r="L9" s="214">
        <f>MAX('2014'!$D$61:$D$91)</f>
        <v>19700</v>
      </c>
      <c r="M9" s="214">
        <f>MAX('2015'!$D$61:$D$91)</f>
        <v>18863</v>
      </c>
      <c r="N9" s="214">
        <f>MAX('2016'!$D$62:$D$92)</f>
        <v>17258</v>
      </c>
      <c r="O9" s="214">
        <f>MAX('2017'!$D$61:$D$91)</f>
        <v>17454</v>
      </c>
      <c r="P9" s="214">
        <f>MAX('2018'!$D$61:$D$91)</f>
        <v>16735</v>
      </c>
      <c r="Q9" s="214">
        <f>MAX('2019'!$D$61:$D$91)</f>
        <v>17741</v>
      </c>
      <c r="R9" s="214">
        <f>MAX('2020'!$D$62:$D$92)</f>
        <v>15729</v>
      </c>
      <c r="S9" s="214">
        <f>MAX('2021'!$D$61:$D$91)</f>
        <v>17647</v>
      </c>
      <c r="T9" s="214">
        <f>MAX('2022'!$D$61:$D$91)</f>
        <v>17647</v>
      </c>
      <c r="U9" s="214">
        <f>MAX('2023'!$D$61:$D$91)</f>
        <v>16041</v>
      </c>
      <c r="V9" s="214">
        <f>MAX('2024'!$E$67:$E$97)</f>
        <v>0</v>
      </c>
    </row>
    <row r="10" spans="1:22" ht="14" customHeight="1" x14ac:dyDescent="0.15">
      <c r="A10" s="213" t="s">
        <v>18</v>
      </c>
      <c r="B10" s="214">
        <f>MAX('2004'!E98:E127)</f>
        <v>17881</v>
      </c>
      <c r="C10" s="214">
        <f>MAX('2005'!E98:E127)</f>
        <v>16940</v>
      </c>
      <c r="D10" s="214">
        <f>MAX('2006'!E98:E127)</f>
        <v>17034</v>
      </c>
      <c r="E10" s="214">
        <f>MAX('2007'!E98:E127)</f>
        <v>18014</v>
      </c>
      <c r="F10" s="214">
        <f>MAX('2008'!$E$99:$E$128)</f>
        <v>16916</v>
      </c>
      <c r="G10" s="214">
        <f>MAX('2009'!$E$97:$E$126)</f>
        <v>17928</v>
      </c>
      <c r="H10" s="214">
        <f>MAX('2010'!$E$97:$E$126)</f>
        <v>16259</v>
      </c>
      <c r="I10" s="214">
        <f>MAX('2011'!$D$92:$D$121)</f>
        <v>16586</v>
      </c>
      <c r="J10" s="214">
        <f>MAX('2012'!$D$93:$D$122)</f>
        <v>16429</v>
      </c>
      <c r="K10" s="214">
        <f>MAX('2013'!$D$92:$D$121)</f>
        <v>16604</v>
      </c>
      <c r="L10" s="214">
        <f>MAX('2014'!$D$92:$D$121)</f>
        <v>15933</v>
      </c>
      <c r="M10" s="214">
        <f>MAX('2015'!$D$92:$D$121)</f>
        <v>16380</v>
      </c>
      <c r="N10" s="214">
        <f>MAX('2016'!$D$93:$D$122)</f>
        <v>16966</v>
      </c>
      <c r="O10" s="214">
        <f>MAX('2017'!$D$92:$D$121)</f>
        <v>15649</v>
      </c>
      <c r="P10" s="214">
        <f>MAX('2018'!$D$92:$D$121)</f>
        <v>15552</v>
      </c>
      <c r="Q10" s="214">
        <f>MAX('2019'!$D$92:$D$121)</f>
        <v>14817</v>
      </c>
      <c r="R10" s="214">
        <f>MAX('2020'!$D$93:$D$122)</f>
        <v>13970</v>
      </c>
      <c r="S10" s="214">
        <f>MAX('2021'!$D$92:$D$121)</f>
        <v>14404</v>
      </c>
      <c r="T10" s="214">
        <f>MAX('2022'!$D$92:$D$121)</f>
        <v>14242</v>
      </c>
      <c r="U10" s="214">
        <f>MAX('2023'!$D$92:$D$121)</f>
        <v>14454</v>
      </c>
      <c r="V10" s="214">
        <f>MAX('2024'!$E$98:$E$127)</f>
        <v>0</v>
      </c>
    </row>
    <row r="11" spans="1:22" ht="14" customHeight="1" x14ac:dyDescent="0.15">
      <c r="A11" s="213" t="s">
        <v>19</v>
      </c>
      <c r="B11" s="214">
        <f>MAX('2004'!E128:E158)</f>
        <v>18218</v>
      </c>
      <c r="C11" s="214">
        <f>MAX('2005'!E128:E158)</f>
        <v>16542</v>
      </c>
      <c r="D11" s="214">
        <f>MAX('2006'!E128:E158)</f>
        <v>20785</v>
      </c>
      <c r="E11" s="214">
        <f>MAX('2007'!E128:E158)</f>
        <v>20398</v>
      </c>
      <c r="F11" s="214">
        <f>MAX('2008'!$E$129:$E$159)</f>
        <v>17937</v>
      </c>
      <c r="G11" s="214">
        <f>MAX('2009'!$E$127:$E$157)</f>
        <v>17731</v>
      </c>
      <c r="H11" s="214">
        <f>MAX('2010'!$E$127:$E$157)</f>
        <v>22837</v>
      </c>
      <c r="I11" s="214">
        <f>MAX('2011'!$D$122:$D$152)</f>
        <v>19868</v>
      </c>
      <c r="J11" s="214">
        <f>MAX('2012'!$D$123:$D$153)</f>
        <v>19877</v>
      </c>
      <c r="K11" s="214">
        <f>MAX('2013'!$D$122:$D$152)</f>
        <v>22410</v>
      </c>
      <c r="L11" s="214">
        <f>MAX('2014'!$D$122:$D$152)</f>
        <v>16074</v>
      </c>
      <c r="M11" s="214">
        <f>MAX('2015'!$D$122:$D$152)</f>
        <v>19322</v>
      </c>
      <c r="N11" s="214">
        <f>MAX('2016'!$D$123:$D$153)</f>
        <v>18952</v>
      </c>
      <c r="O11" s="214">
        <f>MAX('2017'!$D$122:$D$152)</f>
        <v>20008</v>
      </c>
      <c r="P11" s="214">
        <f>MAX('2018'!$D$122:$D$152)</f>
        <v>17349</v>
      </c>
      <c r="Q11" s="214">
        <f>MAX('2019'!$D$122:$D$152)</f>
        <v>15363</v>
      </c>
      <c r="R11" s="214">
        <f>MAX('2020'!$D$123:$D$153)</f>
        <v>16294</v>
      </c>
      <c r="S11" s="214">
        <f>MAX('2021'!$D$122:$D$152)</f>
        <v>18398</v>
      </c>
      <c r="T11" s="214">
        <f>MAX('2022'!$D$122:$D$152)</f>
        <v>18568</v>
      </c>
      <c r="U11" s="214">
        <f>MAX('2023'!$D$122:$D$152)</f>
        <v>14497</v>
      </c>
      <c r="V11" s="214">
        <f>MAX('2024'!$E$128:$E$158)</f>
        <v>0</v>
      </c>
    </row>
    <row r="12" spans="1:22" ht="14" customHeight="1" x14ac:dyDescent="0.15">
      <c r="A12" s="213" t="s">
        <v>20</v>
      </c>
      <c r="B12" s="214">
        <f>MAX('2004'!E159:E188)</f>
        <v>22960</v>
      </c>
      <c r="C12" s="214">
        <f>MAX('2005'!E159:E188)</f>
        <v>25126</v>
      </c>
      <c r="D12" s="214">
        <f>MAX('2006'!E159:E188)</f>
        <v>24100</v>
      </c>
      <c r="E12" s="214">
        <f>MAX('2007'!E159:E188)</f>
        <v>26264</v>
      </c>
      <c r="F12" s="214">
        <f>MAX('2008'!$E$160:$E$189)</f>
        <v>26149</v>
      </c>
      <c r="G12" s="214">
        <f>MAX('2009'!$E$158:$E$187)</f>
        <v>18544</v>
      </c>
      <c r="H12" s="214">
        <f>MAX('2010'!$E$158:$E$187)</f>
        <v>24255</v>
      </c>
      <c r="I12" s="214">
        <f>MAX('2011'!$D$153:$D$182)</f>
        <v>23364</v>
      </c>
      <c r="J12" s="214">
        <f>MAX('2012'!$D$154:$D$183)</f>
        <v>25757</v>
      </c>
      <c r="K12" s="214">
        <f>MAX('2013'!$D$153:$D$182)</f>
        <v>25092</v>
      </c>
      <c r="L12" s="214">
        <f>MAX('2014'!$D$153:$D$182)</f>
        <v>21111</v>
      </c>
      <c r="M12" s="214">
        <f>MAX('2015'!$D$153:$D$182)</f>
        <v>20742</v>
      </c>
      <c r="N12" s="214">
        <f>MAX('2016'!$D$154:$D$183)</f>
        <v>19808</v>
      </c>
      <c r="O12" s="214">
        <f>MAX('2017'!$D$153:$D$182)</f>
        <v>23708</v>
      </c>
      <c r="P12" s="214">
        <f>MAX('2018'!$D$153:$D$182)</f>
        <v>20802</v>
      </c>
      <c r="Q12" s="214">
        <f>MAX('2019'!$D$153:$D$182)</f>
        <v>20398</v>
      </c>
      <c r="R12" s="214">
        <f>MAX('2020'!$D$154:$D$183)</f>
        <v>21135</v>
      </c>
      <c r="S12" s="214">
        <f>MAX('2021'!$D$153:$D$182)</f>
        <v>25159</v>
      </c>
      <c r="T12" s="214">
        <f>MAX('2022'!$D$153:$D$182)</f>
        <v>19664</v>
      </c>
      <c r="U12" s="214">
        <f>MAX('2023'!$D$153:$D$182)</f>
        <v>18202</v>
      </c>
      <c r="V12" s="214">
        <f>MAX('2024'!$E$159:$E$188)</f>
        <v>0</v>
      </c>
    </row>
    <row r="13" spans="1:22" ht="14" customHeight="1" x14ac:dyDescent="0.15">
      <c r="A13" s="213" t="s">
        <v>21</v>
      </c>
      <c r="B13" s="214">
        <f>MAX('2004'!E189:E219)</f>
        <v>23142</v>
      </c>
      <c r="C13" s="214">
        <f>MAX('2005'!E189:E219)</f>
        <v>26922</v>
      </c>
      <c r="D13" s="214">
        <f>MAX('2006'!E189:E219)</f>
        <v>27401</v>
      </c>
      <c r="E13" s="214">
        <f>MAX('2007'!E189:E219)</f>
        <v>24356</v>
      </c>
      <c r="F13" s="214">
        <f>MAX('2008'!$E$190:$E$220)</f>
        <v>24801</v>
      </c>
      <c r="G13" s="214">
        <f>MAX('2009'!$E$188:$E$218)</f>
        <v>22612</v>
      </c>
      <c r="H13" s="214">
        <f>MAX('2010'!$E$188:$E$218)</f>
        <v>27154</v>
      </c>
      <c r="I13" s="214">
        <f>MAX('2011'!$D$183:$D$213)</f>
        <v>27762</v>
      </c>
      <c r="J13" s="214">
        <f>MAX('2012'!$D$184:$D$214)</f>
        <v>25945</v>
      </c>
      <c r="K13" s="214">
        <f>MAX('2013'!$D$183:$D$213)</f>
        <v>27377</v>
      </c>
      <c r="L13" s="214">
        <f>MAX('2014'!$D$183:$D$213)</f>
        <v>24381</v>
      </c>
      <c r="M13" s="214">
        <f>MAX('2015'!$D$183:$D$213)</f>
        <v>24326</v>
      </c>
      <c r="N13" s="214">
        <f>MAX('2016'!$D$184:$D$214)</f>
        <v>24285</v>
      </c>
      <c r="O13" s="214">
        <f>MAX('2017'!$D$183:$D$213)</f>
        <v>23341</v>
      </c>
      <c r="P13" s="214">
        <f>MAX('2018'!$D$183:$D$213)</f>
        <v>24180</v>
      </c>
      <c r="Q13" s="214">
        <f>MAX('2019'!$D$183:$D$213)</f>
        <v>23969</v>
      </c>
      <c r="R13" s="214">
        <f>MAX('2020'!$D$184:$D$214)</f>
        <v>24736</v>
      </c>
      <c r="S13" s="214">
        <f>MAX('2021'!$D$183:$D$213)</f>
        <v>22354</v>
      </c>
      <c r="T13" s="214">
        <f>MAX('2022'!$D$183:$D$213)</f>
        <v>24330</v>
      </c>
      <c r="U13" s="214">
        <f>MAX('2023'!$D$183:$D$213)</f>
        <v>22335</v>
      </c>
      <c r="V13" s="214">
        <f>MAX('2024'!$E$189:$E$219)</f>
        <v>0</v>
      </c>
    </row>
    <row r="14" spans="1:22" ht="14" customHeight="1" x14ac:dyDescent="0.15">
      <c r="A14" s="213" t="s">
        <v>22</v>
      </c>
      <c r="B14" s="214">
        <f>MAX('2004'!E220:E250)</f>
        <v>24146</v>
      </c>
      <c r="C14" s="214">
        <f>MAX('2005'!E220:E250)</f>
        <v>25964</v>
      </c>
      <c r="D14" s="214">
        <f>MAX('2006'!E220:E250)</f>
        <v>28048</v>
      </c>
      <c r="E14" s="214">
        <f>MAX('2007'!E220:E250)</f>
        <v>26255</v>
      </c>
      <c r="F14" s="214">
        <f>MAX('2008'!$E$221:$E$251)</f>
        <v>21598</v>
      </c>
      <c r="G14" s="214">
        <f>MAX('2009'!$E$219:$E$249)</f>
        <v>25314</v>
      </c>
      <c r="H14" s="214">
        <f>MAX('2010'!$E$219:$E$249)</f>
        <v>25885</v>
      </c>
      <c r="I14" s="214">
        <f>MAX('2011'!$D$214:$D$244)</f>
        <v>23448</v>
      </c>
      <c r="J14" s="214">
        <f>MAX('2012'!$D$215:$D$245)</f>
        <v>24857</v>
      </c>
      <c r="K14" s="214">
        <f>MAX('2013'!$D$214:$D$244)</f>
        <v>22486</v>
      </c>
      <c r="L14" s="214">
        <f>MAX('2014'!$D$214:$D$244)</f>
        <v>22665</v>
      </c>
      <c r="M14" s="214">
        <f>MAX('2015'!$D$214:$D$244)</f>
        <v>24050</v>
      </c>
      <c r="N14" s="214">
        <f>MAX('2016'!$D$215:$D$245)</f>
        <v>25466</v>
      </c>
      <c r="O14" s="214">
        <f>MAX('2017'!$D$214:$D$244)</f>
        <v>22551</v>
      </c>
      <c r="P14" s="214">
        <f>MAX('2018'!$D$214:$D$244)</f>
        <v>25765</v>
      </c>
      <c r="Q14" s="214">
        <f>MAX('2019'!$D$214:$D$244)</f>
        <v>22901</v>
      </c>
      <c r="R14" s="214">
        <f>MAX('2020'!$D$215:$D$245)</f>
        <v>23983</v>
      </c>
      <c r="S14" s="214">
        <f>MAX('2021'!$D$214:$D$244)</f>
        <v>24811</v>
      </c>
      <c r="T14" s="214">
        <f>MAX('2022'!$D$214:$D$244)</f>
        <v>24226</v>
      </c>
      <c r="U14" s="214">
        <f>MAX('2023'!$D$214:$D$244)</f>
        <v>19335</v>
      </c>
      <c r="V14" s="214">
        <f>MAX('2024'!$E$220:$E$250)</f>
        <v>0</v>
      </c>
    </row>
    <row r="15" spans="1:22" ht="14" customHeight="1" x14ac:dyDescent="0.15">
      <c r="A15" s="213" t="s">
        <v>23</v>
      </c>
      <c r="B15" s="214">
        <f>MAX('2004'!E251:E280)</f>
        <v>20598</v>
      </c>
      <c r="C15" s="214">
        <f>MAX('2005'!E251:E280)</f>
        <v>22544</v>
      </c>
      <c r="D15" s="214">
        <f>MAX('2006'!E251:E280)</f>
        <v>19235</v>
      </c>
      <c r="E15" s="214">
        <f>MAX('2007'!E251:E280)</f>
        <v>22738</v>
      </c>
      <c r="F15" s="214">
        <f>MAX('2008'!$E$252:$E$281)</f>
        <v>22210</v>
      </c>
      <c r="G15" s="214">
        <f>MAX('2009'!$E$250:$E$279)</f>
        <v>18304</v>
      </c>
      <c r="H15" s="214">
        <f>MAX('2010'!$E$250:$E$279)</f>
        <v>26098</v>
      </c>
      <c r="I15" s="214">
        <f>MAX('2011'!$D$245:$D$274)</f>
        <v>20357</v>
      </c>
      <c r="J15" s="214">
        <f>MAX('2012'!$D$246:$D$275)</f>
        <v>21493</v>
      </c>
      <c r="K15" s="214">
        <f>MAX('2013'!$D$245:$D$274)</f>
        <v>24532</v>
      </c>
      <c r="L15" s="214">
        <f>MAX('2014'!$D$245:$D$274)</f>
        <v>23703</v>
      </c>
      <c r="M15" s="214">
        <f>MAX('2015'!$D$245:$D$274)</f>
        <v>24272</v>
      </c>
      <c r="N15" s="214">
        <f>MAX('2016'!$D$246:$D$275)</f>
        <v>23033</v>
      </c>
      <c r="O15" s="214">
        <f>MAX('2017'!$D$245:$D$274)</f>
        <v>20957</v>
      </c>
      <c r="P15" s="214">
        <f>MAX('2018'!$D$245:$D$274)</f>
        <v>24167</v>
      </c>
      <c r="Q15" s="214">
        <f>MAX('2019'!$D$245:$D$274)</f>
        <v>18924</v>
      </c>
      <c r="R15" s="214">
        <f>MAX('2020'!$D$246:$D$275)</f>
        <v>19134</v>
      </c>
      <c r="S15" s="214">
        <f>MAX('2021'!$D$245:$D$274)</f>
        <v>19707</v>
      </c>
      <c r="T15" s="214">
        <f>MAX('2022'!$D$245:$D$274)</f>
        <v>17663</v>
      </c>
      <c r="U15" s="214">
        <f>MAX('2023'!$D$245:$D$274)</f>
        <v>23521</v>
      </c>
      <c r="V15" s="214">
        <f>MAX('2024'!$E$251:$E$280)</f>
        <v>0</v>
      </c>
    </row>
    <row r="16" spans="1:22" ht="14" customHeight="1" x14ac:dyDescent="0.15">
      <c r="A16" s="213" t="s">
        <v>24</v>
      </c>
      <c r="B16" s="214">
        <f>MAX('2004'!E281:E311)</f>
        <v>17753</v>
      </c>
      <c r="C16" s="214">
        <f>MAX('2005'!E281:E311)</f>
        <v>19008</v>
      </c>
      <c r="D16" s="214">
        <f>MAX('2006'!E281:E311)</f>
        <v>18035</v>
      </c>
      <c r="E16" s="214">
        <f>MAX('2007'!E281:E311)</f>
        <v>19493</v>
      </c>
      <c r="F16" s="214">
        <f>MAX('2008'!$E$282:$E$312)</f>
        <v>17650</v>
      </c>
      <c r="G16" s="214">
        <f>MAX('2009'!$E$280:$E$310)</f>
        <v>17303</v>
      </c>
      <c r="H16" s="214">
        <f>MAX('2010'!$E$280:$E$310)</f>
        <v>18368</v>
      </c>
      <c r="I16" s="214">
        <f>MAX('2011'!$D$275:$D$305)</f>
        <v>17204</v>
      </c>
      <c r="J16" s="214">
        <f>MAX('2012'!$D$276:$D$306)</f>
        <v>16697</v>
      </c>
      <c r="K16" s="214">
        <f>MAX('2013'!$D$275:$D$305)</f>
        <v>17220</v>
      </c>
      <c r="L16" s="214">
        <f>MAX('2014'!$D$275:$D$305)</f>
        <v>17080</v>
      </c>
      <c r="M16" s="214">
        <f>MAX('2015'!$D$275:$D$305)</f>
        <v>16244</v>
      </c>
      <c r="N16" s="214">
        <f>MAX('2016'!$D$276:$D$306)</f>
        <v>16313</v>
      </c>
      <c r="O16" s="214">
        <f>MAX('2017'!$D$275:$D$305)</f>
        <v>17282</v>
      </c>
      <c r="P16" s="214">
        <f>MAX('2018'!$D$275:$D$305)</f>
        <v>17332</v>
      </c>
      <c r="Q16" s="214">
        <f>MAX('2019'!$D$275:$D$305)</f>
        <v>15966</v>
      </c>
      <c r="R16" s="214">
        <f>MAX('2020'!$D$276:$D$306)</f>
        <v>15501</v>
      </c>
      <c r="S16" s="214">
        <f>MAX('2021'!$D$275:$D$305)</f>
        <v>15131</v>
      </c>
      <c r="T16" s="214">
        <f>MAX('2022'!$D$275:$D$305)</f>
        <v>14613</v>
      </c>
      <c r="U16" s="214">
        <f>MAX('2023'!$D$275:$D$305)</f>
        <v>16353</v>
      </c>
      <c r="V16" s="214">
        <f>MAX('2024'!$E$281:$E$311)</f>
        <v>0</v>
      </c>
    </row>
    <row r="17" spans="1:22" ht="14" customHeight="1" x14ac:dyDescent="0.15">
      <c r="A17" s="213" t="s">
        <v>25</v>
      </c>
      <c r="B17" s="214">
        <f>MAX('2004'!E312:E341)</f>
        <v>18985</v>
      </c>
      <c r="C17" s="214">
        <f>MAX('2005'!E312:E341)</f>
        <v>19205</v>
      </c>
      <c r="D17" s="214">
        <f>MAX('2006'!E312:E341)</f>
        <v>18964</v>
      </c>
      <c r="E17" s="214">
        <f>MAX('2007'!E312:E341)</f>
        <v>19103</v>
      </c>
      <c r="F17" s="214">
        <f>MAX('2008'!$E$313:$E$342)</f>
        <v>19317</v>
      </c>
      <c r="G17" s="214">
        <f>MAX('2009'!$E$311:$E$340)</f>
        <v>17783</v>
      </c>
      <c r="H17" s="214">
        <f>MAX('2010'!$E$311:$E$340)</f>
        <v>18287</v>
      </c>
      <c r="I17" s="214">
        <f>MAX('2011'!$D$306:$D$335)</f>
        <v>17812</v>
      </c>
      <c r="J17" s="214">
        <f>MAX('2012'!$D$307:$D$336)</f>
        <v>18857</v>
      </c>
      <c r="K17" s="214">
        <f>MAX('2013'!$D$306:$D$335)</f>
        <v>19175</v>
      </c>
      <c r="L17" s="214">
        <f>MAX('2014'!$D$306:$D$335)</f>
        <v>18367</v>
      </c>
      <c r="M17" s="214">
        <f>MAX('2015'!$D$306:$D$335)</f>
        <v>17669</v>
      </c>
      <c r="N17" s="214">
        <f>MAX('2016'!$D$307:$D$336)</f>
        <v>17464</v>
      </c>
      <c r="O17" s="214">
        <f>MAX('2017'!$D$306:$D$335)</f>
        <v>16998</v>
      </c>
      <c r="P17" s="214">
        <f>MAX('2018'!$D$306:$D$335)</f>
        <v>17478</v>
      </c>
      <c r="Q17" s="214">
        <f>MAX('2019'!$D$306:$D$335)</f>
        <v>17429</v>
      </c>
      <c r="R17" s="214">
        <f>MAX('2020'!$D$307:$D$336)</f>
        <v>17034</v>
      </c>
      <c r="S17" s="214">
        <f>MAX('2021'!$D$306:$D$335)</f>
        <v>16915</v>
      </c>
      <c r="T17" s="214">
        <f>MAX('2022'!$D$306:$D$335)</f>
        <v>16724</v>
      </c>
      <c r="U17" s="214">
        <f>MAX('2023'!$D$306:$D$335)</f>
        <v>17144</v>
      </c>
      <c r="V17" s="214">
        <f>MAX('2024'!$E$312:$E$341)</f>
        <v>0</v>
      </c>
    </row>
    <row r="18" spans="1:22" ht="14" customHeight="1" x14ac:dyDescent="0.15">
      <c r="A18" s="213" t="s">
        <v>26</v>
      </c>
      <c r="B18" s="214">
        <f>MAX('2004'!E342:E372)</f>
        <v>22552</v>
      </c>
      <c r="C18" s="214">
        <f>MAX('2005'!E342:E372)</f>
        <v>21685</v>
      </c>
      <c r="D18" s="214">
        <f>MAX('2006'!E342:E372)</f>
        <v>20632</v>
      </c>
      <c r="E18" s="214">
        <f>MAX('2007'!E342:E372)</f>
        <v>21347</v>
      </c>
      <c r="F18" s="214">
        <f>MAX('2008'!$E$343:$E$373)</f>
        <v>20956</v>
      </c>
      <c r="G18" s="214">
        <f>MAX('2009'!$E$341:$E$371)</f>
        <v>20743</v>
      </c>
      <c r="H18" s="214">
        <f>MAX('2010'!$E$341:$E$371)</f>
        <v>20648</v>
      </c>
      <c r="I18" s="214">
        <f>MAX('2011'!$D$336:$D$366)</f>
        <v>19310</v>
      </c>
      <c r="J18" s="214">
        <f>MAX('2012'!$D$337:$D$367)</f>
        <v>19185</v>
      </c>
      <c r="K18" s="214">
        <f>MAX('2013'!$D$336:$D$366)</f>
        <v>21514</v>
      </c>
      <c r="L18" s="214">
        <f>MAX('2014'!$D$336:$D$366)</f>
        <v>19817</v>
      </c>
      <c r="M18" s="214">
        <f>MAX('2015'!$D$336:$D$366)</f>
        <v>18117</v>
      </c>
      <c r="N18" s="214">
        <f>MAX('2016'!$D$337:$D$367)</f>
        <v>19673</v>
      </c>
      <c r="O18" s="214">
        <f>MAX('2017'!$D$336:$D$366)</f>
        <v>20531</v>
      </c>
      <c r="P18" s="214">
        <f>MAX('2018'!$D$336:$D$366)</f>
        <v>18304</v>
      </c>
      <c r="Q18" s="214">
        <f>MAX('2019'!$D$336:$D$366)</f>
        <v>18913</v>
      </c>
      <c r="R18" s="214">
        <f>MAX('2020'!$D$337:$D$367)</f>
        <v>18756</v>
      </c>
      <c r="S18" s="214">
        <f>MAX('2021'!$D$336:$D$366)</f>
        <v>17827</v>
      </c>
      <c r="T18" s="214">
        <f>MAX('2022'!$D$336:$D$366)</f>
        <v>17802</v>
      </c>
      <c r="U18" s="214">
        <f>MAX('2023'!$D$336:$D$366)</f>
        <v>17576</v>
      </c>
      <c r="V18" s="214">
        <f>MAX('2024'!$E$342:$E$372)</f>
        <v>0</v>
      </c>
    </row>
    <row r="19" spans="1:22" ht="14" x14ac:dyDescent="0.15">
      <c r="A19" s="384" t="s">
        <v>29</v>
      </c>
      <c r="B19" s="215">
        <f>MAX(B7:B18)</f>
        <v>24146</v>
      </c>
      <c r="C19" s="215">
        <f>MAX(C7:C18)</f>
        <v>26922</v>
      </c>
      <c r="D19" s="215">
        <f>MAX(D7:D18)</f>
        <v>28048</v>
      </c>
      <c r="E19" s="215">
        <f>MAX(E7:E18)</f>
        <v>26264</v>
      </c>
      <c r="F19" s="215">
        <f>MAX($F$7:$F$18)</f>
        <v>26149</v>
      </c>
      <c r="G19" s="215">
        <f>MAX($G$7:$G$18)</f>
        <v>25314</v>
      </c>
      <c r="H19" s="215">
        <f t="shared" ref="H19:V19" si="0">MAX(H$7:H$18)</f>
        <v>27154</v>
      </c>
      <c r="I19" s="215">
        <f t="shared" si="0"/>
        <v>27762</v>
      </c>
      <c r="J19" s="215">
        <f t="shared" si="0"/>
        <v>25945</v>
      </c>
      <c r="K19" s="215">
        <f t="shared" si="0"/>
        <v>27377</v>
      </c>
      <c r="L19" s="215">
        <f t="shared" si="0"/>
        <v>24381</v>
      </c>
      <c r="M19" s="215">
        <f t="shared" si="0"/>
        <v>24326</v>
      </c>
      <c r="N19" s="215">
        <f t="shared" si="0"/>
        <v>25466</v>
      </c>
      <c r="O19" s="215">
        <f t="shared" si="0"/>
        <v>23708</v>
      </c>
      <c r="P19" s="215">
        <f t="shared" si="0"/>
        <v>25765</v>
      </c>
      <c r="Q19" s="215">
        <f t="shared" si="0"/>
        <v>23969</v>
      </c>
      <c r="R19" s="215">
        <f t="shared" si="0"/>
        <v>24736</v>
      </c>
      <c r="S19" s="215">
        <f t="shared" si="0"/>
        <v>25159</v>
      </c>
      <c r="T19" s="215">
        <f t="shared" si="0"/>
        <v>24330</v>
      </c>
      <c r="U19" s="215">
        <f t="shared" si="0"/>
        <v>23521</v>
      </c>
      <c r="V19" s="215">
        <f t="shared" si="0"/>
        <v>18299</v>
      </c>
    </row>
    <row r="27" spans="1:22" x14ac:dyDescent="0.15">
      <c r="B27" s="385"/>
    </row>
    <row r="33" spans="1:15" x14ac:dyDescent="0.15">
      <c r="A33" s="393" t="s">
        <v>468</v>
      </c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</row>
    <row r="35" spans="1:15" x14ac:dyDescent="0.15">
      <c r="B35" s="385"/>
    </row>
    <row r="36" spans="1:15" x14ac:dyDescent="0.15">
      <c r="B36" s="385"/>
    </row>
    <row r="37" spans="1:15" x14ac:dyDescent="0.15">
      <c r="B37" s="385"/>
    </row>
    <row r="38" spans="1:15" x14ac:dyDescent="0.15">
      <c r="B38" s="385"/>
    </row>
    <row r="39" spans="1:15" x14ac:dyDescent="0.15">
      <c r="B39" s="385"/>
    </row>
    <row r="40" spans="1:15" x14ac:dyDescent="0.15">
      <c r="B40" s="385"/>
    </row>
    <row r="41" spans="1:15" x14ac:dyDescent="0.15">
      <c r="B41" s="385"/>
    </row>
    <row r="42" spans="1:15" x14ac:dyDescent="0.15">
      <c r="B42" s="385"/>
    </row>
    <row r="43" spans="1:15" x14ac:dyDescent="0.15">
      <c r="B43" s="385"/>
    </row>
    <row r="44" spans="1:15" x14ac:dyDescent="0.15">
      <c r="B44" s="385"/>
    </row>
    <row r="45" spans="1:15" x14ac:dyDescent="0.15">
      <c r="B45" s="385"/>
    </row>
    <row r="46" spans="1:15" x14ac:dyDescent="0.15">
      <c r="B46" s="385"/>
    </row>
  </sheetData>
  <mergeCells count="1">
    <mergeCell ref="A33:O33"/>
  </mergeCells>
  <phoneticPr fontId="0" type="noConversion"/>
  <conditionalFormatting sqref="B7:B18">
    <cfRule type="cellIs" dxfId="338" priority="32" stopIfTrue="1" operator="equal">
      <formula>MAX($B$7:$B$18)</formula>
    </cfRule>
  </conditionalFormatting>
  <conditionalFormatting sqref="C7:C18">
    <cfRule type="cellIs" dxfId="337" priority="33" stopIfTrue="1" operator="equal">
      <formula>MAX($C$7:$C$18)</formula>
    </cfRule>
  </conditionalFormatting>
  <conditionalFormatting sqref="D7:D18">
    <cfRule type="cellIs" dxfId="336" priority="34" stopIfTrue="1" operator="equal">
      <formula>MAX($D$7:$D$18)</formula>
    </cfRule>
  </conditionalFormatting>
  <conditionalFormatting sqref="E7:E18">
    <cfRule type="cellIs" dxfId="335" priority="35" stopIfTrue="1" operator="equal">
      <formula>MAX($E$7:$E$18)</formula>
    </cfRule>
  </conditionalFormatting>
  <conditionalFormatting sqref="F7:F18">
    <cfRule type="cellIs" dxfId="334" priority="36" stopIfTrue="1" operator="equal">
      <formula>MAX($F$7:$F$18)</formula>
    </cfRule>
  </conditionalFormatting>
  <conditionalFormatting sqref="G7:G18">
    <cfRule type="cellIs" dxfId="333" priority="31" stopIfTrue="1" operator="equal">
      <formula>MAX($G$7:$G$18)</formula>
    </cfRule>
  </conditionalFormatting>
  <conditionalFormatting sqref="H7:H18">
    <cfRule type="top10" dxfId="332" priority="28" stopIfTrue="1" rank="1"/>
  </conditionalFormatting>
  <conditionalFormatting sqref="I7:I18">
    <cfRule type="top10" dxfId="331" priority="27" stopIfTrue="1" rank="1"/>
  </conditionalFormatting>
  <conditionalFormatting sqref="J7:J18">
    <cfRule type="top10" dxfId="330" priority="24" stopIfTrue="1" rank="1"/>
  </conditionalFormatting>
  <conditionalFormatting sqref="J7:L18">
    <cfRule type="top10" dxfId="329" priority="26" stopIfTrue="1" rank="1"/>
  </conditionalFormatting>
  <conditionalFormatting sqref="K7:L18">
    <cfRule type="top10" dxfId="328" priority="25" stopIfTrue="1" rank="1"/>
  </conditionalFormatting>
  <conditionalFormatting sqref="L7:L18">
    <cfRule type="top10" dxfId="327" priority="23" stopIfTrue="1" rank="1"/>
  </conditionalFormatting>
  <conditionalFormatting sqref="M7:M18">
    <cfRule type="top10" dxfId="326" priority="15" stopIfTrue="1" rank="1"/>
  </conditionalFormatting>
  <conditionalFormatting sqref="N7:N18">
    <cfRule type="top10" dxfId="325" priority="18" stopIfTrue="1" rank="1"/>
    <cfRule type="top10" dxfId="324" priority="16" stopIfTrue="1" rank="1"/>
    <cfRule type="top10" dxfId="323" priority="17" stopIfTrue="1" rank="1"/>
    <cfRule type="top10" dxfId="322" priority="22" stopIfTrue="1" rank="1"/>
    <cfRule type="top10" dxfId="321" priority="19" stopIfTrue="1" rank="1"/>
    <cfRule type="top10" dxfId="320" priority="20" stopIfTrue="1" rank="1"/>
    <cfRule type="top10" dxfId="319" priority="21" stopIfTrue="1" rank="1"/>
  </conditionalFormatting>
  <conditionalFormatting sqref="O7:O18">
    <cfRule type="top10" dxfId="318" priority="14" stopIfTrue="1" rank="1"/>
  </conditionalFormatting>
  <conditionalFormatting sqref="P7:P18">
    <cfRule type="top10" dxfId="317" priority="13" stopIfTrue="1" rank="1"/>
  </conditionalFormatting>
  <conditionalFormatting sqref="Q7:Q18">
    <cfRule type="top10" dxfId="316" priority="7" stopIfTrue="1" rank="1"/>
  </conditionalFormatting>
  <conditionalFormatting sqref="Q7:R18">
    <cfRule type="top10" dxfId="315" priority="11" stopIfTrue="1" rank="1"/>
  </conditionalFormatting>
  <conditionalFormatting sqref="R7:R18">
    <cfRule type="top10" dxfId="314" priority="10" stopIfTrue="1" rank="1"/>
  </conditionalFormatting>
  <conditionalFormatting sqref="S7:S18">
    <cfRule type="top10" dxfId="313" priority="8" stopIfTrue="1" rank="1"/>
    <cfRule type="top10" dxfId="312" priority="9" stopIfTrue="1" rank="1"/>
  </conditionalFormatting>
  <conditionalFormatting sqref="T7:T18">
    <cfRule type="top10" dxfId="311" priority="6" stopIfTrue="1" rank="1"/>
    <cfRule type="top10" dxfId="310" priority="5" stopIfTrue="1" rank="1"/>
  </conditionalFormatting>
  <conditionalFormatting sqref="U7:U18">
    <cfRule type="top10" dxfId="309" priority="4" stopIfTrue="1" rank="1"/>
    <cfRule type="top10" dxfId="308" priority="3" stopIfTrue="1" rank="1"/>
  </conditionalFormatting>
  <conditionalFormatting sqref="V7:V18">
    <cfRule type="top10" dxfId="307" priority="2" stopIfTrue="1" rank="1"/>
    <cfRule type="top10" dxfId="306" priority="1" stopIfTrue="1" rank="1"/>
  </conditionalFormatting>
  <pageMargins left="0.5" right="0.5" top="1" bottom="1" header="0.5" footer="0.5"/>
  <pageSetup orientation="landscape"/>
  <headerFooter alignWithMargins="0"/>
  <ignoredErrors>
    <ignoredError sqref="E7:E18 B7:D18" formulaRange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37"/>
  <sheetViews>
    <sheetView zoomScale="125" zoomScaleNormal="100" workbookViewId="0">
      <selection activeCell="B17" sqref="B17:E17"/>
    </sheetView>
  </sheetViews>
  <sheetFormatPr baseColWidth="10" defaultColWidth="8.83203125" defaultRowHeight="13" x14ac:dyDescent="0.15"/>
  <cols>
    <col min="1" max="1" width="3.5" bestFit="1" customWidth="1"/>
    <col min="2" max="3" width="10.5" customWidth="1"/>
    <col min="4" max="4" width="4.5" customWidth="1"/>
    <col min="5" max="5" width="23.83203125" style="109" customWidth="1"/>
    <col min="6" max="6" width="76.5" style="110" customWidth="1"/>
  </cols>
  <sheetData>
    <row r="1" spans="1:6" ht="20" thickBot="1" x14ac:dyDescent="0.35">
      <c r="A1" s="130"/>
      <c r="B1" s="129" t="s">
        <v>467</v>
      </c>
      <c r="C1" s="103"/>
      <c r="D1" s="103"/>
      <c r="E1" s="104"/>
      <c r="F1" s="105"/>
    </row>
    <row r="2" spans="1:6" x14ac:dyDescent="0.15">
      <c r="A2" s="422">
        <v>1</v>
      </c>
      <c r="B2" s="432" t="s">
        <v>254</v>
      </c>
      <c r="C2" s="433"/>
      <c r="D2" s="136"/>
      <c r="E2" s="118" t="s">
        <v>27</v>
      </c>
      <c r="F2" s="438" t="s">
        <v>267</v>
      </c>
    </row>
    <row r="3" spans="1:6" x14ac:dyDescent="0.15">
      <c r="A3" s="423"/>
      <c r="B3" s="434"/>
      <c r="C3" s="435"/>
      <c r="D3" s="137"/>
      <c r="E3" s="207" t="s">
        <v>253</v>
      </c>
      <c r="F3" s="428"/>
    </row>
    <row r="4" spans="1:6" ht="14" thickBot="1" x14ac:dyDescent="0.2">
      <c r="A4" s="424"/>
      <c r="B4" s="436"/>
      <c r="C4" s="437"/>
      <c r="D4" s="138"/>
      <c r="E4" s="153" t="s">
        <v>37</v>
      </c>
      <c r="F4" s="439"/>
    </row>
    <row r="5" spans="1:6" x14ac:dyDescent="0.15">
      <c r="A5" s="120">
        <v>2</v>
      </c>
      <c r="B5" s="397" t="s">
        <v>281</v>
      </c>
      <c r="C5" s="398"/>
      <c r="D5" s="139"/>
      <c r="E5" s="208" t="s">
        <v>384</v>
      </c>
      <c r="F5" s="430" t="s">
        <v>287</v>
      </c>
    </row>
    <row r="6" spans="1:6" ht="14" thickBot="1" x14ac:dyDescent="0.2">
      <c r="A6" s="121"/>
      <c r="B6" s="399"/>
      <c r="C6" s="400"/>
      <c r="D6" s="140"/>
      <c r="E6" s="209" t="s">
        <v>292</v>
      </c>
      <c r="F6" s="431"/>
    </row>
    <row r="7" spans="1:6" ht="29" thickBot="1" x14ac:dyDescent="0.2">
      <c r="A7" s="115" t="s">
        <v>241</v>
      </c>
      <c r="B7" s="401" t="s">
        <v>271</v>
      </c>
      <c r="C7" s="402"/>
      <c r="D7" s="402"/>
      <c r="E7" s="403"/>
      <c r="F7" s="114" t="s">
        <v>272</v>
      </c>
    </row>
    <row r="8" spans="1:6" ht="85" thickBot="1" x14ac:dyDescent="0.2">
      <c r="A8" s="115" t="s">
        <v>242</v>
      </c>
      <c r="B8" s="401" t="s">
        <v>273</v>
      </c>
      <c r="C8" s="402"/>
      <c r="D8" s="402"/>
      <c r="E8" s="403"/>
      <c r="F8" s="114" t="s">
        <v>274</v>
      </c>
    </row>
    <row r="9" spans="1:6" ht="29" thickBot="1" x14ac:dyDescent="0.2">
      <c r="A9" s="115" t="s">
        <v>243</v>
      </c>
      <c r="B9" s="401" t="s">
        <v>282</v>
      </c>
      <c r="C9" s="402"/>
      <c r="D9" s="402"/>
      <c r="E9" s="403"/>
      <c r="F9" s="114" t="s">
        <v>288</v>
      </c>
    </row>
    <row r="10" spans="1:6" ht="29" thickBot="1" x14ac:dyDescent="0.2">
      <c r="A10" s="115" t="s">
        <v>244</v>
      </c>
      <c r="B10" s="401" t="s">
        <v>275</v>
      </c>
      <c r="C10" s="402"/>
      <c r="D10" s="402"/>
      <c r="E10" s="403"/>
      <c r="F10" s="114" t="s">
        <v>276</v>
      </c>
    </row>
    <row r="11" spans="1:6" ht="29" thickBot="1" x14ac:dyDescent="0.2">
      <c r="A11" s="115" t="s">
        <v>245</v>
      </c>
      <c r="B11" s="401" t="s">
        <v>283</v>
      </c>
      <c r="C11" s="402"/>
      <c r="D11" s="402"/>
      <c r="E11" s="403"/>
      <c r="F11" s="114" t="s">
        <v>289</v>
      </c>
    </row>
    <row r="12" spans="1:6" ht="13.25" customHeight="1" x14ac:dyDescent="0.15">
      <c r="A12" s="422" t="s">
        <v>264</v>
      </c>
      <c r="B12" s="416" t="s">
        <v>84</v>
      </c>
      <c r="C12" s="417"/>
      <c r="D12" s="141"/>
      <c r="E12" s="118" t="s">
        <v>315</v>
      </c>
      <c r="F12" s="428" t="s">
        <v>277</v>
      </c>
    </row>
    <row r="13" spans="1:6" ht="13.25" customHeight="1" x14ac:dyDescent="0.15">
      <c r="A13" s="423"/>
      <c r="B13" s="418"/>
      <c r="C13" s="419"/>
      <c r="D13" s="141"/>
      <c r="E13" s="207" t="s">
        <v>316</v>
      </c>
      <c r="F13" s="428"/>
    </row>
    <row r="14" spans="1:6" x14ac:dyDescent="0.15">
      <c r="A14" s="423"/>
      <c r="B14" s="418"/>
      <c r="C14" s="419"/>
      <c r="D14" s="141"/>
      <c r="E14" s="207" t="s">
        <v>81</v>
      </c>
      <c r="F14" s="428"/>
    </row>
    <row r="15" spans="1:6" x14ac:dyDescent="0.15">
      <c r="A15" s="423"/>
      <c r="B15" s="418"/>
      <c r="C15" s="419"/>
      <c r="D15" s="141"/>
      <c r="E15" s="119" t="s">
        <v>260</v>
      </c>
      <c r="F15" s="429"/>
    </row>
    <row r="16" spans="1:6" ht="15" thickBot="1" x14ac:dyDescent="0.2">
      <c r="A16" s="424"/>
      <c r="B16" s="420"/>
      <c r="C16" s="421"/>
      <c r="D16" s="142"/>
      <c r="E16" s="210" t="s">
        <v>83</v>
      </c>
      <c r="F16" s="111" t="s">
        <v>278</v>
      </c>
    </row>
    <row r="17" spans="1:6" ht="14" thickBot="1" x14ac:dyDescent="0.2">
      <c r="A17" s="115" t="s">
        <v>263</v>
      </c>
      <c r="B17" s="401" t="s">
        <v>284</v>
      </c>
      <c r="C17" s="402"/>
      <c r="D17" s="402"/>
      <c r="E17" s="403"/>
      <c r="F17" s="117" t="s">
        <v>297</v>
      </c>
    </row>
    <row r="18" spans="1:6" ht="13.25" customHeight="1" x14ac:dyDescent="0.15">
      <c r="A18" s="120" t="s">
        <v>262</v>
      </c>
      <c r="B18" s="397" t="s">
        <v>85</v>
      </c>
      <c r="C18" s="398"/>
      <c r="D18" s="139"/>
      <c r="E18" s="112" t="s">
        <v>384</v>
      </c>
      <c r="F18" s="430" t="s">
        <v>270</v>
      </c>
    </row>
    <row r="19" spans="1:6" ht="14" thickBot="1" x14ac:dyDescent="0.2">
      <c r="A19" s="121"/>
      <c r="B19" s="399"/>
      <c r="C19" s="400"/>
      <c r="D19" s="140"/>
      <c r="E19" s="113" t="s">
        <v>292</v>
      </c>
      <c r="F19" s="431"/>
    </row>
    <row r="20" spans="1:6" ht="14" thickBot="1" x14ac:dyDescent="0.2">
      <c r="A20" s="115" t="s">
        <v>261</v>
      </c>
      <c r="B20" s="401" t="s">
        <v>279</v>
      </c>
      <c r="C20" s="402"/>
      <c r="D20" s="402"/>
      <c r="E20" s="403"/>
      <c r="F20" s="117" t="s">
        <v>303</v>
      </c>
    </row>
    <row r="21" spans="1:6" ht="14" thickBot="1" x14ac:dyDescent="0.2">
      <c r="A21" s="108" t="s">
        <v>265</v>
      </c>
      <c r="B21" s="401" t="s">
        <v>302</v>
      </c>
      <c r="C21" s="402"/>
      <c r="D21" s="402"/>
      <c r="E21" s="403"/>
      <c r="F21" s="116" t="s">
        <v>280</v>
      </c>
    </row>
    <row r="22" spans="1:6" ht="28" x14ac:dyDescent="0.15">
      <c r="A22" s="107">
        <v>5</v>
      </c>
      <c r="B22" s="404" t="s">
        <v>268</v>
      </c>
      <c r="C22" s="405"/>
      <c r="D22" s="405"/>
      <c r="E22" s="406"/>
      <c r="F22" s="106" t="s">
        <v>269</v>
      </c>
    </row>
    <row r="23" spans="1:6" ht="24" thickBot="1" x14ac:dyDescent="0.2">
      <c r="A23" s="131" t="s">
        <v>294</v>
      </c>
      <c r="B23" s="440" t="s">
        <v>392</v>
      </c>
      <c r="C23" s="441"/>
      <c r="D23" s="441"/>
      <c r="E23" s="442"/>
      <c r="F23" s="111" t="s">
        <v>295</v>
      </c>
    </row>
    <row r="24" spans="1:6" ht="24.75" customHeight="1" x14ac:dyDescent="0.15">
      <c r="A24" s="425">
        <v>7</v>
      </c>
      <c r="B24" s="407" t="s">
        <v>347</v>
      </c>
      <c r="C24" s="408"/>
      <c r="D24" s="411" t="s">
        <v>350</v>
      </c>
      <c r="E24" s="118" t="s">
        <v>285</v>
      </c>
      <c r="F24" s="159" t="s">
        <v>348</v>
      </c>
    </row>
    <row r="25" spans="1:6" ht="27" customHeight="1" x14ac:dyDescent="0.15">
      <c r="A25" s="426"/>
      <c r="B25" s="409"/>
      <c r="C25" s="410"/>
      <c r="D25" s="412"/>
      <c r="E25" s="158" t="s">
        <v>286</v>
      </c>
      <c r="F25" s="156" t="s">
        <v>291</v>
      </c>
    </row>
    <row r="26" spans="1:6" ht="27.75" customHeight="1" x14ac:dyDescent="0.15">
      <c r="A26" s="426"/>
      <c r="B26" s="409"/>
      <c r="C26" s="410"/>
      <c r="D26" s="412" t="s">
        <v>355</v>
      </c>
      <c r="E26" s="157" t="s">
        <v>285</v>
      </c>
      <c r="F26" s="160" t="s">
        <v>290</v>
      </c>
    </row>
    <row r="27" spans="1:6" ht="36" customHeight="1" x14ac:dyDescent="0.15">
      <c r="A27" s="426"/>
      <c r="B27" s="409"/>
      <c r="C27" s="410"/>
      <c r="D27" s="412"/>
      <c r="E27" s="158" t="s">
        <v>286</v>
      </c>
      <c r="F27" s="156" t="s">
        <v>291</v>
      </c>
    </row>
    <row r="28" spans="1:6" x14ac:dyDescent="0.15">
      <c r="A28" s="426"/>
      <c r="B28" s="409" t="s">
        <v>259</v>
      </c>
      <c r="C28" s="410"/>
      <c r="D28" s="412" t="s">
        <v>346</v>
      </c>
      <c r="E28" s="157" t="s">
        <v>285</v>
      </c>
      <c r="F28" s="160" t="s">
        <v>290</v>
      </c>
    </row>
    <row r="29" spans="1:6" ht="24.75" customHeight="1" x14ac:dyDescent="0.15">
      <c r="A29" s="426"/>
      <c r="B29" s="409"/>
      <c r="C29" s="410"/>
      <c r="D29" s="412"/>
      <c r="E29" s="119" t="s">
        <v>286</v>
      </c>
      <c r="F29" s="162" t="s">
        <v>291</v>
      </c>
    </row>
    <row r="30" spans="1:6" ht="24" customHeight="1" x14ac:dyDescent="0.15">
      <c r="A30" s="426"/>
      <c r="B30" s="409" t="s">
        <v>353</v>
      </c>
      <c r="C30" s="410"/>
      <c r="D30" s="412" t="s">
        <v>354</v>
      </c>
      <c r="E30" s="157" t="s">
        <v>285</v>
      </c>
      <c r="F30" s="160" t="s">
        <v>290</v>
      </c>
    </row>
    <row r="31" spans="1:6" ht="33.75" customHeight="1" thickBot="1" x14ac:dyDescent="0.2">
      <c r="A31" s="427"/>
      <c r="B31" s="443"/>
      <c r="C31" s="444"/>
      <c r="D31" s="445"/>
      <c r="E31" s="161" t="s">
        <v>286</v>
      </c>
      <c r="F31" s="154" t="s">
        <v>291</v>
      </c>
    </row>
    <row r="32" spans="1:6" ht="13.25" customHeight="1" x14ac:dyDescent="0.15">
      <c r="A32" s="394">
        <v>8</v>
      </c>
      <c r="B32" s="416" t="s">
        <v>356</v>
      </c>
      <c r="C32" s="417"/>
      <c r="D32" s="413" t="s">
        <v>8</v>
      </c>
      <c r="E32" s="155" t="s">
        <v>10</v>
      </c>
      <c r="F32" s="428" t="s">
        <v>296</v>
      </c>
    </row>
    <row r="33" spans="1:6" x14ac:dyDescent="0.15">
      <c r="A33" s="395"/>
      <c r="B33" s="418"/>
      <c r="C33" s="419"/>
      <c r="D33" s="414"/>
      <c r="E33" s="143" t="s">
        <v>11</v>
      </c>
      <c r="F33" s="428"/>
    </row>
    <row r="34" spans="1:6" x14ac:dyDescent="0.15">
      <c r="A34" s="395"/>
      <c r="B34" s="418"/>
      <c r="C34" s="419"/>
      <c r="D34" s="446"/>
      <c r="E34" s="145" t="s">
        <v>12</v>
      </c>
      <c r="F34" s="428"/>
    </row>
    <row r="35" spans="1:6" ht="16.25" customHeight="1" x14ac:dyDescent="0.15">
      <c r="A35" s="395"/>
      <c r="B35" s="418"/>
      <c r="C35" s="419"/>
      <c r="D35" s="413" t="s">
        <v>9</v>
      </c>
      <c r="E35" s="144" t="s">
        <v>10</v>
      </c>
      <c r="F35" s="428"/>
    </row>
    <row r="36" spans="1:6" ht="16.25" customHeight="1" x14ac:dyDescent="0.15">
      <c r="A36" s="395"/>
      <c r="B36" s="418"/>
      <c r="C36" s="419"/>
      <c r="D36" s="414"/>
      <c r="E36" s="143" t="s">
        <v>11</v>
      </c>
      <c r="F36" s="428"/>
    </row>
    <row r="37" spans="1:6" ht="16.25" customHeight="1" thickBot="1" x14ac:dyDescent="0.2">
      <c r="A37" s="396"/>
      <c r="B37" s="420"/>
      <c r="C37" s="421"/>
      <c r="D37" s="415"/>
      <c r="E37" s="146" t="s">
        <v>12</v>
      </c>
      <c r="F37" s="439"/>
    </row>
  </sheetData>
  <mergeCells count="33">
    <mergeCell ref="F32:F37"/>
    <mergeCell ref="B23:E23"/>
    <mergeCell ref="B28:C29"/>
    <mergeCell ref="B30:C31"/>
    <mergeCell ref="D30:D31"/>
    <mergeCell ref="D28:D29"/>
    <mergeCell ref="D32:D34"/>
    <mergeCell ref="F12:F15"/>
    <mergeCell ref="F5:F6"/>
    <mergeCell ref="B2:C4"/>
    <mergeCell ref="F18:F19"/>
    <mergeCell ref="F2:F4"/>
    <mergeCell ref="B8:E8"/>
    <mergeCell ref="A2:A4"/>
    <mergeCell ref="A12:A16"/>
    <mergeCell ref="A24:A31"/>
    <mergeCell ref="B10:E10"/>
    <mergeCell ref="B11:E11"/>
    <mergeCell ref="B12:C16"/>
    <mergeCell ref="B17:E17"/>
    <mergeCell ref="B5:C6"/>
    <mergeCell ref="B7:E7"/>
    <mergeCell ref="B9:E9"/>
    <mergeCell ref="A32:A37"/>
    <mergeCell ref="B18:C19"/>
    <mergeCell ref="B20:E20"/>
    <mergeCell ref="B21:E21"/>
    <mergeCell ref="B22:E22"/>
    <mergeCell ref="B24:C27"/>
    <mergeCell ref="D24:D25"/>
    <mergeCell ref="D26:D27"/>
    <mergeCell ref="D35:D37"/>
    <mergeCell ref="B32:C37"/>
  </mergeCells>
  <phoneticPr fontId="0" type="noConversion"/>
  <printOptions horizontalCentered="1" verticalCentered="1"/>
  <pageMargins left="0.25" right="0.25" top="0.5" bottom="0.5" header="0.25" footer="0.25"/>
  <pageSetup scale="56" orientation="landscape"/>
  <headerFooter alignWithMargins="0">
    <oddFooter>&amp;CISO-NE Public&amp;R&amp;D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373"/>
  <sheetViews>
    <sheetView zoomScale="85" zoomScaleNormal="85" zoomScaleSheetLayoutView="100" workbookViewId="0">
      <pane ySplit="6" topLeftCell="A7" activePane="bottomLeft" state="frozen"/>
      <selection activeCell="A6" sqref="A6:Q19"/>
      <selection pane="bottomLeft" activeCell="R45" sqref="R45"/>
    </sheetView>
  </sheetViews>
  <sheetFormatPr baseColWidth="10" defaultColWidth="9.1640625" defaultRowHeight="14" x14ac:dyDescent="0.15"/>
  <cols>
    <col min="1" max="1" width="8.1640625" style="69" bestFit="1" customWidth="1"/>
    <col min="2" max="2" width="11.5" style="69" bestFit="1" customWidth="1"/>
    <col min="3" max="3" width="5.1640625" style="4" bestFit="1" customWidth="1"/>
    <col min="4" max="4" width="9.83203125" style="46" customWidth="1"/>
    <col min="5" max="5" width="10.83203125" style="46" customWidth="1"/>
    <col min="6" max="6" width="14" style="4" customWidth="1"/>
    <col min="7" max="7" width="13.83203125" style="4" customWidth="1"/>
    <col min="8" max="8" width="14.5" style="3" customWidth="1"/>
    <col min="9" max="9" width="14.1640625" style="3" customWidth="1"/>
    <col min="10" max="10" width="12.5" style="3" customWidth="1"/>
    <col min="11" max="11" width="15" style="3" customWidth="1"/>
    <col min="12" max="13" width="11" style="3" customWidth="1"/>
    <col min="14" max="15" width="9.1640625" style="3" customWidth="1"/>
    <col min="16" max="17" width="9.83203125" style="3" customWidth="1"/>
    <col min="18" max="18" width="15.83203125" style="3" customWidth="1"/>
    <col min="19" max="19" width="14.83203125" style="3" customWidth="1"/>
    <col min="20" max="20" width="9.83203125" style="46" customWidth="1"/>
    <col min="21" max="21" width="10.83203125" style="46" customWidth="1"/>
    <col min="22" max="22" width="13.83203125" style="4" customWidth="1"/>
    <col min="23" max="23" width="15.83203125" style="4" customWidth="1"/>
    <col min="24" max="24" width="12.5" style="4" bestFit="1" customWidth="1"/>
    <col min="25" max="25" width="16.1640625" style="4" bestFit="1" customWidth="1"/>
    <col min="26" max="26" width="11.5" style="4" bestFit="1" customWidth="1"/>
    <col min="27" max="27" width="11.5" style="4" customWidth="1"/>
    <col min="28" max="28" width="13.83203125" style="4" bestFit="1" customWidth="1"/>
    <col min="29" max="29" width="11.5" style="4" bestFit="1" customWidth="1"/>
    <col min="30" max="30" width="11.5" style="4" customWidth="1"/>
    <col min="31" max="31" width="13.83203125" style="4" bestFit="1" customWidth="1"/>
    <col min="32" max="32" width="11.5" style="3" bestFit="1" customWidth="1"/>
    <col min="33" max="33" width="11.5" style="3" customWidth="1"/>
    <col min="34" max="34" width="13.83203125" style="3" bestFit="1" customWidth="1"/>
    <col min="35" max="35" width="11.5" style="3" bestFit="1" customWidth="1"/>
    <col min="36" max="36" width="11.5" style="3" customWidth="1"/>
    <col min="37" max="37" width="13.83203125" style="3" bestFit="1" customWidth="1"/>
    <col min="38" max="38" width="11.5" style="3" bestFit="1" customWidth="1"/>
    <col min="39" max="39" width="11.5" style="3" customWidth="1"/>
    <col min="40" max="40" width="13.83203125" style="3" bestFit="1" customWidth="1"/>
    <col min="41" max="41" width="11.5" style="3" bestFit="1" customWidth="1"/>
    <col min="42" max="42" width="11.5" style="3" customWidth="1"/>
    <col min="43" max="43" width="13.83203125" style="3" bestFit="1" customWidth="1"/>
    <col min="44" max="44" width="21" style="4" bestFit="1" customWidth="1"/>
    <col min="45" max="45" width="10.6640625" style="4" customWidth="1"/>
    <col min="46" max="46" width="7.83203125" style="4" bestFit="1" customWidth="1"/>
    <col min="47" max="47" width="23.1640625" style="4" bestFit="1" customWidth="1"/>
    <col min="48" max="48" width="7.5" style="4" bestFit="1" customWidth="1"/>
    <col min="49" max="49" width="7.83203125" style="4" bestFit="1" customWidth="1"/>
    <col min="50" max="16384" width="9.1640625" style="4"/>
  </cols>
  <sheetData>
    <row r="1" spans="1:50" ht="20.5" customHeight="1" x14ac:dyDescent="0.25">
      <c r="A1" s="230">
        <v>1</v>
      </c>
      <c r="B1" s="231"/>
      <c r="C1" s="232"/>
      <c r="D1" s="230">
        <v>2</v>
      </c>
      <c r="E1" s="233"/>
      <c r="F1" s="234" t="s">
        <v>241</v>
      </c>
      <c r="G1" s="234" t="s">
        <v>242</v>
      </c>
      <c r="H1" s="235" t="s">
        <v>243</v>
      </c>
      <c r="I1" s="235" t="s">
        <v>244</v>
      </c>
      <c r="J1" s="388" t="s">
        <v>245</v>
      </c>
      <c r="K1" s="388" t="s">
        <v>264</v>
      </c>
      <c r="L1" s="230" t="s">
        <v>263</v>
      </c>
      <c r="M1" s="236"/>
      <c r="N1" s="236"/>
      <c r="O1" s="76"/>
      <c r="P1" s="76"/>
      <c r="Q1" s="76"/>
      <c r="R1" s="232"/>
      <c r="S1" s="235" t="s">
        <v>262</v>
      </c>
      <c r="T1" s="234" t="s">
        <v>464</v>
      </c>
      <c r="U1" s="237"/>
      <c r="V1" s="234" t="s">
        <v>265</v>
      </c>
      <c r="W1" s="234" t="s">
        <v>472</v>
      </c>
      <c r="X1" s="234">
        <v>5</v>
      </c>
      <c r="Y1" s="238" t="s">
        <v>266</v>
      </c>
      <c r="Z1" s="234">
        <v>7</v>
      </c>
      <c r="AA1" s="234"/>
      <c r="AB1" s="234"/>
      <c r="AC1" s="234">
        <v>7</v>
      </c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>
        <v>8</v>
      </c>
      <c r="AS1" s="234"/>
      <c r="AT1" s="234"/>
      <c r="AU1" s="234"/>
      <c r="AV1" s="234"/>
      <c r="AW1" s="239"/>
    </row>
    <row r="2" spans="1:50" ht="17" x14ac:dyDescent="0.25">
      <c r="A2" s="225"/>
      <c r="B2" s="66"/>
      <c r="C2" s="55"/>
      <c r="D2" s="134"/>
      <c r="E2" s="223"/>
      <c r="F2" s="125" t="s">
        <v>293</v>
      </c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6"/>
      <c r="T2" s="126"/>
      <c r="U2" s="125"/>
      <c r="V2" s="125"/>
      <c r="W2" s="125"/>
      <c r="X2" s="127"/>
      <c r="Y2" s="127"/>
      <c r="Z2" s="127"/>
      <c r="AA2" s="127"/>
      <c r="AB2" s="127"/>
      <c r="AC2" s="127"/>
      <c r="AD2" s="127"/>
      <c r="AE2" s="12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27"/>
      <c r="AS2" s="127"/>
      <c r="AT2" s="127"/>
      <c r="AU2" s="127"/>
      <c r="AV2" s="127"/>
      <c r="AW2" s="224"/>
    </row>
    <row r="3" spans="1:50" ht="17" x14ac:dyDescent="0.25">
      <c r="A3" s="225"/>
      <c r="B3" s="66"/>
      <c r="C3" s="55"/>
      <c r="D3" s="65"/>
      <c r="E3" s="222"/>
      <c r="F3" s="7"/>
      <c r="G3" s="73" t="s">
        <v>39</v>
      </c>
      <c r="H3" s="7" t="s">
        <v>246</v>
      </c>
      <c r="I3" s="7" t="s">
        <v>462</v>
      </c>
      <c r="J3" s="73"/>
      <c r="K3" s="73"/>
      <c r="L3" s="63"/>
      <c r="M3" s="57"/>
      <c r="N3" s="57"/>
      <c r="O3" s="57"/>
      <c r="P3" s="57"/>
      <c r="Q3" s="57"/>
      <c r="R3" s="57"/>
      <c r="S3" s="7" t="s">
        <v>250</v>
      </c>
      <c r="T3" s="6"/>
      <c r="U3" s="221"/>
      <c r="V3" s="7"/>
      <c r="W3" s="6" t="s">
        <v>301</v>
      </c>
      <c r="X3" s="7"/>
      <c r="Y3" s="15"/>
      <c r="Z3" s="8" t="s">
        <v>351</v>
      </c>
      <c r="AA3" s="17"/>
      <c r="AB3" s="17"/>
      <c r="AC3" s="8" t="s">
        <v>351</v>
      </c>
      <c r="AD3" s="17"/>
      <c r="AE3" s="17"/>
      <c r="AF3" s="17"/>
      <c r="AG3" s="17"/>
      <c r="AH3" s="9"/>
      <c r="AI3" s="8" t="s">
        <v>352</v>
      </c>
      <c r="AJ3" s="8"/>
      <c r="AK3" s="151"/>
      <c r="AL3" s="8" t="s">
        <v>353</v>
      </c>
      <c r="AM3" s="8"/>
      <c r="AN3" s="151"/>
      <c r="AO3" s="8" t="s">
        <v>353</v>
      </c>
      <c r="AP3" s="8"/>
      <c r="AQ3" s="151"/>
      <c r="AR3" s="56" t="s">
        <v>38</v>
      </c>
      <c r="AS3" s="56"/>
      <c r="AT3" s="56"/>
      <c r="AU3" s="56"/>
      <c r="AV3" s="56"/>
      <c r="AW3" s="55"/>
    </row>
    <row r="4" spans="1:50" ht="17" x14ac:dyDescent="0.25">
      <c r="A4" s="226"/>
      <c r="B4" s="67"/>
      <c r="C4" s="221"/>
      <c r="D4" s="64" t="s">
        <v>281</v>
      </c>
      <c r="E4" s="14"/>
      <c r="F4" s="221" t="s">
        <v>39</v>
      </c>
      <c r="G4" s="6" t="s">
        <v>235</v>
      </c>
      <c r="H4" s="6" t="s">
        <v>2</v>
      </c>
      <c r="I4" s="15" t="s">
        <v>251</v>
      </c>
      <c r="J4" s="6"/>
      <c r="K4" s="6"/>
      <c r="L4" s="64" t="s">
        <v>84</v>
      </c>
      <c r="M4" s="12"/>
      <c r="N4" s="12"/>
      <c r="O4" s="12"/>
      <c r="P4" s="12"/>
      <c r="Q4" s="12"/>
      <c r="R4" s="14"/>
      <c r="S4" s="15" t="s">
        <v>251</v>
      </c>
      <c r="T4" s="64" t="s">
        <v>85</v>
      </c>
      <c r="U4" s="12"/>
      <c r="V4" s="15"/>
      <c r="W4" s="15" t="s">
        <v>300</v>
      </c>
      <c r="X4" s="6" t="s">
        <v>0</v>
      </c>
      <c r="Y4" s="15" t="s">
        <v>220</v>
      </c>
      <c r="Z4" s="64" t="s">
        <v>355</v>
      </c>
      <c r="AA4" s="12"/>
      <c r="AB4" s="9"/>
      <c r="AC4" s="64" t="s">
        <v>416</v>
      </c>
      <c r="AD4" s="12"/>
      <c r="AE4" s="9"/>
      <c r="AF4" s="64" t="s">
        <v>350</v>
      </c>
      <c r="AG4" s="64"/>
      <c r="AH4" s="152"/>
      <c r="AI4" s="64" t="s">
        <v>346</v>
      </c>
      <c r="AJ4" s="64"/>
      <c r="AK4" s="152"/>
      <c r="AL4" s="64" t="s">
        <v>417</v>
      </c>
      <c r="AM4" s="64"/>
      <c r="AN4" s="152"/>
      <c r="AO4" s="64" t="s">
        <v>418</v>
      </c>
      <c r="AP4" s="64"/>
      <c r="AQ4" s="152"/>
      <c r="AR4" s="12" t="s">
        <v>7</v>
      </c>
      <c r="AS4" s="12"/>
      <c r="AT4" s="12"/>
      <c r="AU4" s="12"/>
      <c r="AV4" s="12"/>
      <c r="AW4" s="14"/>
    </row>
    <row r="5" spans="1:50" x14ac:dyDescent="0.15">
      <c r="A5" s="8" t="s">
        <v>254</v>
      </c>
      <c r="B5" s="76"/>
      <c r="C5" s="9"/>
      <c r="D5" s="163"/>
      <c r="E5" s="240"/>
      <c r="F5" s="6" t="s">
        <v>458</v>
      </c>
      <c r="G5" s="6" t="s">
        <v>236</v>
      </c>
      <c r="H5" s="6" t="s">
        <v>3</v>
      </c>
      <c r="I5" s="15" t="s">
        <v>246</v>
      </c>
      <c r="J5" s="6" t="s">
        <v>470</v>
      </c>
      <c r="K5" s="6" t="s">
        <v>462</v>
      </c>
      <c r="L5" s="8" t="s">
        <v>258</v>
      </c>
      <c r="M5" s="17"/>
      <c r="N5" s="9"/>
      <c r="O5" s="16"/>
      <c r="P5" s="447" t="s">
        <v>82</v>
      </c>
      <c r="Q5" s="448"/>
      <c r="R5" s="16"/>
      <c r="S5" s="15" t="s">
        <v>39</v>
      </c>
      <c r="T5" s="163"/>
      <c r="U5" s="240"/>
      <c r="V5" s="15" t="s">
        <v>5</v>
      </c>
      <c r="W5" s="15" t="s">
        <v>299</v>
      </c>
      <c r="X5" s="6" t="s">
        <v>13</v>
      </c>
      <c r="Y5" s="15" t="s">
        <v>391</v>
      </c>
      <c r="Z5" s="163" t="s">
        <v>255</v>
      </c>
      <c r="AA5" s="381" t="s">
        <v>255</v>
      </c>
      <c r="AB5" s="240" t="s">
        <v>219</v>
      </c>
      <c r="AC5" s="163" t="s">
        <v>255</v>
      </c>
      <c r="AD5" s="381" t="s">
        <v>255</v>
      </c>
      <c r="AE5" s="240" t="s">
        <v>219</v>
      </c>
      <c r="AF5" s="163" t="s">
        <v>255</v>
      </c>
      <c r="AG5" s="381" t="s">
        <v>255</v>
      </c>
      <c r="AH5" s="240" t="s">
        <v>219</v>
      </c>
      <c r="AI5" s="163" t="s">
        <v>255</v>
      </c>
      <c r="AJ5" s="381" t="s">
        <v>255</v>
      </c>
      <c r="AK5" s="240" t="s">
        <v>219</v>
      </c>
      <c r="AL5" s="163" t="s">
        <v>255</v>
      </c>
      <c r="AM5" s="381" t="s">
        <v>255</v>
      </c>
      <c r="AN5" s="240" t="s">
        <v>219</v>
      </c>
      <c r="AO5" s="163" t="s">
        <v>255</v>
      </c>
      <c r="AP5" s="381" t="s">
        <v>255</v>
      </c>
      <c r="AQ5" s="240" t="s">
        <v>219</v>
      </c>
      <c r="AR5" s="17" t="s">
        <v>8</v>
      </c>
      <c r="AS5" s="17"/>
      <c r="AT5" s="9"/>
      <c r="AU5" s="8" t="s">
        <v>9</v>
      </c>
      <c r="AV5" s="17"/>
      <c r="AW5" s="9"/>
      <c r="AX5" s="3"/>
    </row>
    <row r="6" spans="1:50" x14ac:dyDescent="0.15">
      <c r="A6" s="169" t="s">
        <v>37</v>
      </c>
      <c r="B6" s="170" t="s">
        <v>27</v>
      </c>
      <c r="C6" s="171" t="s">
        <v>253</v>
      </c>
      <c r="D6" s="164" t="s">
        <v>384</v>
      </c>
      <c r="E6" s="241" t="s">
        <v>292</v>
      </c>
      <c r="F6" s="19" t="s">
        <v>459</v>
      </c>
      <c r="G6" s="19" t="s">
        <v>454</v>
      </c>
      <c r="H6" s="19" t="s">
        <v>4</v>
      </c>
      <c r="I6" s="376" t="s">
        <v>463</v>
      </c>
      <c r="J6" s="6" t="s">
        <v>39</v>
      </c>
      <c r="K6" s="6" t="s">
        <v>471</v>
      </c>
      <c r="L6" s="169" t="s">
        <v>80</v>
      </c>
      <c r="M6" s="22" t="s">
        <v>419</v>
      </c>
      <c r="N6" s="171" t="s">
        <v>317</v>
      </c>
      <c r="O6" s="21" t="s">
        <v>81</v>
      </c>
      <c r="P6" s="21" t="s">
        <v>420</v>
      </c>
      <c r="Q6" s="21" t="s">
        <v>421</v>
      </c>
      <c r="R6" s="21" t="s">
        <v>83</v>
      </c>
      <c r="S6" s="2" t="s">
        <v>465</v>
      </c>
      <c r="T6" s="164" t="s">
        <v>384</v>
      </c>
      <c r="U6" s="241" t="s">
        <v>292</v>
      </c>
      <c r="V6" s="21" t="s">
        <v>6</v>
      </c>
      <c r="W6" s="1" t="s">
        <v>466</v>
      </c>
      <c r="X6" s="19" t="s">
        <v>1</v>
      </c>
      <c r="Y6" s="21" t="s">
        <v>14</v>
      </c>
      <c r="Z6" s="164" t="s">
        <v>414</v>
      </c>
      <c r="AA6" s="380" t="s">
        <v>415</v>
      </c>
      <c r="AB6" s="241" t="s">
        <v>257</v>
      </c>
      <c r="AC6" s="164" t="s">
        <v>414</v>
      </c>
      <c r="AD6" s="380" t="s">
        <v>415</v>
      </c>
      <c r="AE6" s="241" t="s">
        <v>257</v>
      </c>
      <c r="AF6" s="164" t="s">
        <v>414</v>
      </c>
      <c r="AG6" s="380" t="s">
        <v>415</v>
      </c>
      <c r="AH6" s="241" t="s">
        <v>257</v>
      </c>
      <c r="AI6" s="164" t="s">
        <v>414</v>
      </c>
      <c r="AJ6" s="380" t="s">
        <v>415</v>
      </c>
      <c r="AK6" s="241" t="s">
        <v>257</v>
      </c>
      <c r="AL6" s="164" t="s">
        <v>414</v>
      </c>
      <c r="AM6" s="380" t="s">
        <v>415</v>
      </c>
      <c r="AN6" s="241" t="s">
        <v>257</v>
      </c>
      <c r="AO6" s="164" t="s">
        <v>414</v>
      </c>
      <c r="AP6" s="380" t="s">
        <v>415</v>
      </c>
      <c r="AQ6" s="241" t="s">
        <v>257</v>
      </c>
      <c r="AR6" s="169" t="s">
        <v>10</v>
      </c>
      <c r="AS6" s="170" t="s">
        <v>11</v>
      </c>
      <c r="AT6" s="171" t="s">
        <v>12</v>
      </c>
      <c r="AU6" s="169" t="s">
        <v>10</v>
      </c>
      <c r="AV6" s="170" t="s">
        <v>11</v>
      </c>
      <c r="AW6" s="171" t="s">
        <v>12</v>
      </c>
      <c r="AX6" s="25"/>
    </row>
    <row r="7" spans="1:50" x14ac:dyDescent="0.15">
      <c r="A7" s="227" t="s">
        <v>30</v>
      </c>
      <c r="B7" s="200" t="s">
        <v>15</v>
      </c>
      <c r="C7" s="173">
        <v>1</v>
      </c>
      <c r="D7" s="242">
        <v>0.75</v>
      </c>
      <c r="E7" s="243">
        <v>16052</v>
      </c>
      <c r="F7" s="29">
        <v>28662</v>
      </c>
      <c r="G7" s="29">
        <v>2050</v>
      </c>
      <c r="H7" s="29">
        <v>1591</v>
      </c>
      <c r="I7" s="29">
        <v>11630</v>
      </c>
      <c r="J7" s="27">
        <v>166</v>
      </c>
      <c r="K7" s="27">
        <v>12</v>
      </c>
      <c r="L7" s="166">
        <v>-1442</v>
      </c>
      <c r="M7" s="172">
        <v>-581</v>
      </c>
      <c r="N7" s="173">
        <v>249</v>
      </c>
      <c r="O7" s="26">
        <v>-9</v>
      </c>
      <c r="P7" s="29">
        <v>-581</v>
      </c>
      <c r="Q7" s="29">
        <v>-161</v>
      </c>
      <c r="R7" s="29">
        <v>-1918</v>
      </c>
      <c r="S7" s="29">
        <v>19563</v>
      </c>
      <c r="T7" s="242">
        <v>0.75</v>
      </c>
      <c r="U7" s="243">
        <v>16000</v>
      </c>
      <c r="V7" s="379">
        <v>18123</v>
      </c>
      <c r="W7" s="29">
        <v>1440</v>
      </c>
      <c r="X7" s="29">
        <v>19808</v>
      </c>
      <c r="Y7" s="29">
        <v>455</v>
      </c>
      <c r="Z7" s="166">
        <v>-1600</v>
      </c>
      <c r="AA7" s="172">
        <v>1200</v>
      </c>
      <c r="AB7" s="173">
        <v>-1442</v>
      </c>
      <c r="AC7" s="166">
        <v>-200</v>
      </c>
      <c r="AD7" s="172">
        <v>200</v>
      </c>
      <c r="AE7" s="173">
        <v>26</v>
      </c>
      <c r="AF7" s="166">
        <v>-346</v>
      </c>
      <c r="AG7" s="172">
        <v>330</v>
      </c>
      <c r="AH7" s="173">
        <v>249</v>
      </c>
      <c r="AI7" s="166">
        <v>-1000</v>
      </c>
      <c r="AJ7" s="172">
        <v>200</v>
      </c>
      <c r="AK7" s="173">
        <v>-9</v>
      </c>
      <c r="AL7" s="166">
        <v>-2000</v>
      </c>
      <c r="AM7" s="172">
        <v>1200</v>
      </c>
      <c r="AN7" s="173">
        <v>-581</v>
      </c>
      <c r="AO7" s="166">
        <v>-225</v>
      </c>
      <c r="AP7" s="172">
        <v>0</v>
      </c>
      <c r="AQ7" s="173">
        <v>-161</v>
      </c>
      <c r="AR7" s="166" t="s">
        <v>435</v>
      </c>
      <c r="AS7" s="172" t="s">
        <v>94</v>
      </c>
      <c r="AT7" s="173">
        <v>35</v>
      </c>
      <c r="AU7" s="166" t="s">
        <v>435</v>
      </c>
      <c r="AV7" s="172" t="s">
        <v>192</v>
      </c>
      <c r="AW7" s="173">
        <v>34</v>
      </c>
      <c r="AX7" s="27"/>
    </row>
    <row r="8" spans="1:50" x14ac:dyDescent="0.15">
      <c r="A8" s="227" t="s">
        <v>32</v>
      </c>
      <c r="B8" s="200" t="s">
        <v>15</v>
      </c>
      <c r="C8" s="173">
        <v>2</v>
      </c>
      <c r="D8" s="242">
        <v>0.75</v>
      </c>
      <c r="E8" s="243">
        <v>16898</v>
      </c>
      <c r="F8" s="29">
        <v>28662</v>
      </c>
      <c r="G8" s="29">
        <v>2154</v>
      </c>
      <c r="H8" s="29">
        <v>1876</v>
      </c>
      <c r="I8" s="29">
        <v>11051</v>
      </c>
      <c r="J8" s="27">
        <v>232</v>
      </c>
      <c r="K8" s="27">
        <v>12</v>
      </c>
      <c r="L8" s="166">
        <v>-1597</v>
      </c>
      <c r="M8" s="172">
        <v>-1284</v>
      </c>
      <c r="N8" s="173">
        <v>50</v>
      </c>
      <c r="O8" s="26">
        <v>-306</v>
      </c>
      <c r="P8" s="29">
        <v>-1284</v>
      </c>
      <c r="Q8" s="29">
        <v>0</v>
      </c>
      <c r="R8" s="29">
        <v>-3037</v>
      </c>
      <c r="S8" s="29">
        <v>21146</v>
      </c>
      <c r="T8" s="242">
        <v>0.75</v>
      </c>
      <c r="U8" s="243">
        <v>16600</v>
      </c>
      <c r="V8" s="379">
        <v>18765</v>
      </c>
      <c r="W8" s="29">
        <v>2381</v>
      </c>
      <c r="X8" s="29">
        <v>19808</v>
      </c>
      <c r="Y8" s="29">
        <v>455</v>
      </c>
      <c r="Z8" s="166">
        <v>-1600</v>
      </c>
      <c r="AA8" s="172">
        <v>1200</v>
      </c>
      <c r="AB8" s="173">
        <v>-1597</v>
      </c>
      <c r="AC8" s="166">
        <v>-200</v>
      </c>
      <c r="AD8" s="172">
        <v>200</v>
      </c>
      <c r="AE8" s="173">
        <v>100</v>
      </c>
      <c r="AF8" s="166">
        <v>-346</v>
      </c>
      <c r="AG8" s="172">
        <v>330</v>
      </c>
      <c r="AH8" s="173">
        <v>50</v>
      </c>
      <c r="AI8" s="166">
        <v>-1000</v>
      </c>
      <c r="AJ8" s="172">
        <v>200</v>
      </c>
      <c r="AK8" s="173">
        <v>-306</v>
      </c>
      <c r="AL8" s="166">
        <v>-2000</v>
      </c>
      <c r="AM8" s="172">
        <v>1200</v>
      </c>
      <c r="AN8" s="173">
        <v>-1284</v>
      </c>
      <c r="AO8" s="166">
        <v>-225</v>
      </c>
      <c r="AP8" s="172">
        <v>0</v>
      </c>
      <c r="AQ8" s="173">
        <v>0</v>
      </c>
      <c r="AR8" s="166" t="s">
        <v>435</v>
      </c>
      <c r="AS8" s="172" t="s">
        <v>122</v>
      </c>
      <c r="AT8" s="173">
        <v>36</v>
      </c>
      <c r="AU8" s="166" t="s">
        <v>435</v>
      </c>
      <c r="AV8" s="172" t="s">
        <v>180</v>
      </c>
      <c r="AW8" s="173">
        <v>33</v>
      </c>
      <c r="AX8" s="27"/>
    </row>
    <row r="9" spans="1:50" x14ac:dyDescent="0.15">
      <c r="A9" s="227" t="s">
        <v>31</v>
      </c>
      <c r="B9" s="200" t="s">
        <v>15</v>
      </c>
      <c r="C9" s="173">
        <v>3</v>
      </c>
      <c r="D9" s="242">
        <v>0.75</v>
      </c>
      <c r="E9" s="243">
        <v>16619</v>
      </c>
      <c r="F9" s="29">
        <v>28662</v>
      </c>
      <c r="G9" s="29">
        <v>2012</v>
      </c>
      <c r="H9" s="29">
        <v>2671</v>
      </c>
      <c r="I9" s="29">
        <v>10189</v>
      </c>
      <c r="J9" s="27">
        <v>208</v>
      </c>
      <c r="K9" s="27">
        <v>12</v>
      </c>
      <c r="L9" s="166">
        <v>-1284</v>
      </c>
      <c r="M9" s="172">
        <v>-1139</v>
      </c>
      <c r="N9" s="173">
        <v>158</v>
      </c>
      <c r="O9" s="26">
        <v>-249</v>
      </c>
      <c r="P9" s="29">
        <v>-1139</v>
      </c>
      <c r="Q9" s="29">
        <v>-225</v>
      </c>
      <c r="R9" s="29">
        <v>-2698</v>
      </c>
      <c r="S9" s="29">
        <v>20708</v>
      </c>
      <c r="T9" s="242">
        <v>0.75</v>
      </c>
      <c r="U9" s="243">
        <v>16600</v>
      </c>
      <c r="V9" s="379">
        <v>18723</v>
      </c>
      <c r="W9" s="29">
        <v>1985</v>
      </c>
      <c r="X9" s="29">
        <v>19808</v>
      </c>
      <c r="Y9" s="29">
        <v>455</v>
      </c>
      <c r="Z9" s="166">
        <v>-1600</v>
      </c>
      <c r="AA9" s="172">
        <v>1200</v>
      </c>
      <c r="AB9" s="173">
        <v>-1284</v>
      </c>
      <c r="AC9" s="166">
        <v>-200</v>
      </c>
      <c r="AD9" s="172">
        <v>200</v>
      </c>
      <c r="AE9" s="173">
        <v>41</v>
      </c>
      <c r="AF9" s="166">
        <v>-346</v>
      </c>
      <c r="AG9" s="172">
        <v>330</v>
      </c>
      <c r="AH9" s="173">
        <v>158</v>
      </c>
      <c r="AI9" s="166">
        <v>-1000</v>
      </c>
      <c r="AJ9" s="172">
        <v>200</v>
      </c>
      <c r="AK9" s="173">
        <v>-249</v>
      </c>
      <c r="AL9" s="166">
        <v>-2000</v>
      </c>
      <c r="AM9" s="172">
        <v>1200</v>
      </c>
      <c r="AN9" s="173">
        <v>-1139</v>
      </c>
      <c r="AO9" s="166">
        <v>-225</v>
      </c>
      <c r="AP9" s="172">
        <v>0</v>
      </c>
      <c r="AQ9" s="173">
        <v>-225</v>
      </c>
      <c r="AR9" s="166" t="s">
        <v>436</v>
      </c>
      <c r="AS9" s="172" t="s">
        <v>101</v>
      </c>
      <c r="AT9" s="173">
        <v>38</v>
      </c>
      <c r="AU9" s="166" t="s">
        <v>436</v>
      </c>
      <c r="AV9" s="172" t="s">
        <v>101</v>
      </c>
      <c r="AW9" s="173">
        <v>35</v>
      </c>
      <c r="AX9" s="27"/>
    </row>
    <row r="10" spans="1:50" x14ac:dyDescent="0.15">
      <c r="A10" s="227" t="s">
        <v>33</v>
      </c>
      <c r="B10" s="200" t="s">
        <v>15</v>
      </c>
      <c r="C10" s="173">
        <v>4</v>
      </c>
      <c r="D10" s="242">
        <v>0.79166666666666663</v>
      </c>
      <c r="E10" s="243">
        <v>16785</v>
      </c>
      <c r="F10" s="29">
        <v>28662</v>
      </c>
      <c r="G10" s="29">
        <v>2747</v>
      </c>
      <c r="H10" s="29">
        <v>1751</v>
      </c>
      <c r="I10" s="29">
        <v>11671</v>
      </c>
      <c r="J10" s="27">
        <v>210</v>
      </c>
      <c r="K10" s="27">
        <v>12</v>
      </c>
      <c r="L10" s="166">
        <v>-1478</v>
      </c>
      <c r="M10" s="172">
        <v>-1637</v>
      </c>
      <c r="N10" s="173">
        <v>50</v>
      </c>
      <c r="O10" s="26">
        <v>-367</v>
      </c>
      <c r="P10" s="29">
        <v>-1637</v>
      </c>
      <c r="Q10" s="29">
        <v>-225</v>
      </c>
      <c r="R10" s="29">
        <v>-3734</v>
      </c>
      <c r="S10" s="29">
        <v>21919</v>
      </c>
      <c r="T10" s="242">
        <v>0.75</v>
      </c>
      <c r="U10" s="243">
        <v>16900</v>
      </c>
      <c r="V10" s="379">
        <v>19488</v>
      </c>
      <c r="W10" s="29">
        <v>2431</v>
      </c>
      <c r="X10" s="29">
        <v>19808</v>
      </c>
      <c r="Y10" s="29">
        <v>455</v>
      </c>
      <c r="Z10" s="166">
        <v>-1600</v>
      </c>
      <c r="AA10" s="172">
        <v>1200</v>
      </c>
      <c r="AB10" s="173">
        <v>-1478</v>
      </c>
      <c r="AC10" s="166">
        <v>-200</v>
      </c>
      <c r="AD10" s="172">
        <v>200</v>
      </c>
      <c r="AE10" s="173">
        <v>-77</v>
      </c>
      <c r="AF10" s="166">
        <v>-346</v>
      </c>
      <c r="AG10" s="172">
        <v>330</v>
      </c>
      <c r="AH10" s="173">
        <v>50</v>
      </c>
      <c r="AI10" s="166">
        <v>-1000</v>
      </c>
      <c r="AJ10" s="172">
        <v>200</v>
      </c>
      <c r="AK10" s="173">
        <v>-367</v>
      </c>
      <c r="AL10" s="166">
        <v>-2000</v>
      </c>
      <c r="AM10" s="172">
        <v>1200</v>
      </c>
      <c r="AN10" s="173">
        <v>-1637</v>
      </c>
      <c r="AO10" s="166">
        <v>-225</v>
      </c>
      <c r="AP10" s="172">
        <v>0</v>
      </c>
      <c r="AQ10" s="173">
        <v>-225</v>
      </c>
      <c r="AR10" s="166" t="s">
        <v>436</v>
      </c>
      <c r="AS10" s="172" t="s">
        <v>230</v>
      </c>
      <c r="AT10" s="173">
        <v>34</v>
      </c>
      <c r="AU10" s="166" t="s">
        <v>435</v>
      </c>
      <c r="AV10" s="172" t="s">
        <v>106</v>
      </c>
      <c r="AW10" s="173">
        <v>32</v>
      </c>
      <c r="AX10" s="27"/>
    </row>
    <row r="11" spans="1:50" x14ac:dyDescent="0.15">
      <c r="A11" s="227" t="s">
        <v>34</v>
      </c>
      <c r="B11" s="200" t="s">
        <v>15</v>
      </c>
      <c r="C11" s="173">
        <v>5</v>
      </c>
      <c r="D11" s="242">
        <v>0.75</v>
      </c>
      <c r="E11" s="243">
        <v>17119</v>
      </c>
      <c r="F11" s="29">
        <v>28662</v>
      </c>
      <c r="G11" s="29">
        <v>2534</v>
      </c>
      <c r="H11" s="29">
        <v>2069</v>
      </c>
      <c r="I11" s="29">
        <v>11186</v>
      </c>
      <c r="J11" s="27">
        <v>203</v>
      </c>
      <c r="K11" s="27">
        <v>12</v>
      </c>
      <c r="L11" s="166">
        <v>-1242</v>
      </c>
      <c r="M11" s="172">
        <v>-1560</v>
      </c>
      <c r="N11" s="173">
        <v>102</v>
      </c>
      <c r="O11" s="26">
        <v>-465</v>
      </c>
      <c r="P11" s="29">
        <v>-1560</v>
      </c>
      <c r="Q11" s="29">
        <v>-225</v>
      </c>
      <c r="R11" s="29">
        <v>-3365</v>
      </c>
      <c r="S11" s="29">
        <v>21497</v>
      </c>
      <c r="T11" s="242">
        <v>0.75</v>
      </c>
      <c r="U11" s="243">
        <v>16990</v>
      </c>
      <c r="V11" s="379">
        <v>19486</v>
      </c>
      <c r="W11" s="29">
        <v>2011</v>
      </c>
      <c r="X11" s="29">
        <v>19808</v>
      </c>
      <c r="Y11" s="29">
        <v>455</v>
      </c>
      <c r="Z11" s="166">
        <v>-1600</v>
      </c>
      <c r="AA11" s="172">
        <v>1200</v>
      </c>
      <c r="AB11" s="173">
        <v>-1242</v>
      </c>
      <c r="AC11" s="166">
        <v>-200</v>
      </c>
      <c r="AD11" s="172">
        <v>200</v>
      </c>
      <c r="AE11" s="173">
        <v>25</v>
      </c>
      <c r="AF11" s="166">
        <v>-346</v>
      </c>
      <c r="AG11" s="172">
        <v>330</v>
      </c>
      <c r="AH11" s="173">
        <v>102</v>
      </c>
      <c r="AI11" s="166">
        <v>-1000</v>
      </c>
      <c r="AJ11" s="172">
        <v>200</v>
      </c>
      <c r="AK11" s="173">
        <v>-465</v>
      </c>
      <c r="AL11" s="166">
        <v>-2000</v>
      </c>
      <c r="AM11" s="172">
        <v>1200</v>
      </c>
      <c r="AN11" s="173">
        <v>-1560</v>
      </c>
      <c r="AO11" s="166">
        <v>-225</v>
      </c>
      <c r="AP11" s="172">
        <v>0</v>
      </c>
      <c r="AQ11" s="173">
        <v>-225</v>
      </c>
      <c r="AR11" s="166" t="s">
        <v>435</v>
      </c>
      <c r="AS11" s="172" t="s">
        <v>51</v>
      </c>
      <c r="AT11" s="173">
        <v>31</v>
      </c>
      <c r="AU11" s="166" t="s">
        <v>435</v>
      </c>
      <c r="AV11" s="172" t="s">
        <v>101</v>
      </c>
      <c r="AW11" s="173">
        <v>30</v>
      </c>
      <c r="AX11" s="27"/>
    </row>
    <row r="12" spans="1:50" x14ac:dyDescent="0.15">
      <c r="A12" s="227" t="s">
        <v>35</v>
      </c>
      <c r="B12" s="200" t="s">
        <v>15</v>
      </c>
      <c r="C12" s="173">
        <v>6</v>
      </c>
      <c r="D12" s="242">
        <v>0.75</v>
      </c>
      <c r="E12" s="243">
        <v>16462</v>
      </c>
      <c r="F12" s="29">
        <v>28664</v>
      </c>
      <c r="G12" s="29">
        <v>2122</v>
      </c>
      <c r="H12" s="29">
        <v>1888</v>
      </c>
      <c r="I12" s="29">
        <v>11975</v>
      </c>
      <c r="J12" s="27">
        <v>138</v>
      </c>
      <c r="K12" s="27">
        <v>12</v>
      </c>
      <c r="L12" s="166">
        <v>-1583</v>
      </c>
      <c r="M12" s="172">
        <v>-1698</v>
      </c>
      <c r="N12" s="173">
        <v>123</v>
      </c>
      <c r="O12" s="26">
        <v>-112</v>
      </c>
      <c r="P12" s="29">
        <v>-1698</v>
      </c>
      <c r="Q12" s="29">
        <v>-225</v>
      </c>
      <c r="R12" s="29">
        <v>-3585</v>
      </c>
      <c r="S12" s="29">
        <v>20634</v>
      </c>
      <c r="T12" s="242">
        <v>0.75</v>
      </c>
      <c r="U12" s="243">
        <v>16310</v>
      </c>
      <c r="V12" s="379">
        <v>18972</v>
      </c>
      <c r="W12" s="29">
        <v>1662</v>
      </c>
      <c r="X12" s="29">
        <v>20269</v>
      </c>
      <c r="Y12" s="29">
        <v>723</v>
      </c>
      <c r="Z12" s="166">
        <v>-1600</v>
      </c>
      <c r="AA12" s="172">
        <v>1200</v>
      </c>
      <c r="AB12" s="173">
        <v>-1583</v>
      </c>
      <c r="AC12" s="166">
        <v>-200</v>
      </c>
      <c r="AD12" s="172">
        <v>200</v>
      </c>
      <c r="AE12" s="173">
        <v>-90</v>
      </c>
      <c r="AF12" s="166">
        <v>-346</v>
      </c>
      <c r="AG12" s="172">
        <v>330</v>
      </c>
      <c r="AH12" s="173">
        <v>123</v>
      </c>
      <c r="AI12" s="166">
        <v>-1000</v>
      </c>
      <c r="AJ12" s="172">
        <v>200</v>
      </c>
      <c r="AK12" s="173">
        <v>-112</v>
      </c>
      <c r="AL12" s="166">
        <v>-2000</v>
      </c>
      <c r="AM12" s="172">
        <v>1200</v>
      </c>
      <c r="AN12" s="173">
        <v>-1698</v>
      </c>
      <c r="AO12" s="166">
        <v>-225</v>
      </c>
      <c r="AP12" s="172">
        <v>0</v>
      </c>
      <c r="AQ12" s="173">
        <v>-225</v>
      </c>
      <c r="AR12" s="166" t="s">
        <v>453</v>
      </c>
      <c r="AS12" s="172" t="s">
        <v>125</v>
      </c>
      <c r="AT12" s="173">
        <v>37</v>
      </c>
      <c r="AU12" s="166" t="s">
        <v>453</v>
      </c>
      <c r="AV12" s="172" t="s">
        <v>189</v>
      </c>
      <c r="AW12" s="173">
        <v>33</v>
      </c>
      <c r="AX12" s="27"/>
    </row>
    <row r="13" spans="1:50" x14ac:dyDescent="0.15">
      <c r="A13" s="227" t="s">
        <v>36</v>
      </c>
      <c r="B13" s="200" t="s">
        <v>15</v>
      </c>
      <c r="C13" s="173">
        <v>7</v>
      </c>
      <c r="D13" s="242">
        <v>0.75</v>
      </c>
      <c r="E13" s="243">
        <v>17498</v>
      </c>
      <c r="F13" s="29">
        <v>28664</v>
      </c>
      <c r="G13" s="29">
        <v>2114</v>
      </c>
      <c r="H13" s="29">
        <v>1773</v>
      </c>
      <c r="I13" s="29">
        <v>10946</v>
      </c>
      <c r="J13" s="27">
        <v>135</v>
      </c>
      <c r="K13" s="27">
        <v>12</v>
      </c>
      <c r="L13" s="166">
        <v>-1600</v>
      </c>
      <c r="M13" s="172">
        <v>-1582</v>
      </c>
      <c r="N13" s="173">
        <v>123</v>
      </c>
      <c r="O13" s="26">
        <v>-161</v>
      </c>
      <c r="P13" s="29">
        <v>-1582</v>
      </c>
      <c r="Q13" s="29">
        <v>-225</v>
      </c>
      <c r="R13" s="29">
        <v>-3480</v>
      </c>
      <c r="S13" s="29">
        <v>21662</v>
      </c>
      <c r="T13" s="242">
        <v>0.75</v>
      </c>
      <c r="U13" s="243">
        <v>16990</v>
      </c>
      <c r="V13" s="379">
        <v>19513</v>
      </c>
      <c r="W13" s="29">
        <v>2149</v>
      </c>
      <c r="X13" s="29">
        <v>20269</v>
      </c>
      <c r="Y13" s="29">
        <v>723</v>
      </c>
      <c r="Z13" s="166">
        <v>-1600</v>
      </c>
      <c r="AA13" s="172">
        <v>1200</v>
      </c>
      <c r="AB13" s="173">
        <v>-1600</v>
      </c>
      <c r="AC13" s="166">
        <v>-200</v>
      </c>
      <c r="AD13" s="172">
        <v>200</v>
      </c>
      <c r="AE13" s="173">
        <v>-35</v>
      </c>
      <c r="AF13" s="166">
        <v>-346</v>
      </c>
      <c r="AG13" s="172">
        <v>330</v>
      </c>
      <c r="AH13" s="173">
        <v>123</v>
      </c>
      <c r="AI13" s="166">
        <v>-1000</v>
      </c>
      <c r="AJ13" s="172">
        <v>200</v>
      </c>
      <c r="AK13" s="173">
        <v>-161</v>
      </c>
      <c r="AL13" s="166">
        <v>-2000</v>
      </c>
      <c r="AM13" s="172">
        <v>1200</v>
      </c>
      <c r="AN13" s="173">
        <v>-1582</v>
      </c>
      <c r="AO13" s="166">
        <v>-225</v>
      </c>
      <c r="AP13" s="172">
        <v>0</v>
      </c>
      <c r="AQ13" s="173">
        <v>-225</v>
      </c>
      <c r="AR13" s="166" t="s">
        <v>453</v>
      </c>
      <c r="AS13" s="172" t="s">
        <v>333</v>
      </c>
      <c r="AT13" s="173">
        <v>28</v>
      </c>
      <c r="AU13" s="166" t="s">
        <v>434</v>
      </c>
      <c r="AV13" s="172" t="s">
        <v>178</v>
      </c>
      <c r="AW13" s="173">
        <v>28</v>
      </c>
      <c r="AX13" s="27"/>
    </row>
    <row r="14" spans="1:50" x14ac:dyDescent="0.15">
      <c r="A14" s="227" t="s">
        <v>30</v>
      </c>
      <c r="B14" s="200" t="s">
        <v>15</v>
      </c>
      <c r="C14" s="173">
        <v>8</v>
      </c>
      <c r="D14" s="242">
        <v>0.75</v>
      </c>
      <c r="E14" s="243">
        <v>17263</v>
      </c>
      <c r="F14" s="29">
        <v>28664</v>
      </c>
      <c r="G14" s="29">
        <v>2568</v>
      </c>
      <c r="H14" s="29">
        <v>1625</v>
      </c>
      <c r="I14" s="29">
        <v>12100</v>
      </c>
      <c r="J14" s="27">
        <v>205</v>
      </c>
      <c r="K14" s="27">
        <v>12</v>
      </c>
      <c r="L14" s="166">
        <v>-1600</v>
      </c>
      <c r="M14" s="172">
        <v>-1528</v>
      </c>
      <c r="N14" s="173">
        <v>50</v>
      </c>
      <c r="O14" s="26">
        <v>-323</v>
      </c>
      <c r="P14" s="29">
        <v>-1528</v>
      </c>
      <c r="Q14" s="29">
        <v>-225</v>
      </c>
      <c r="R14" s="29">
        <v>-3599</v>
      </c>
      <c r="S14" s="29">
        <v>21299</v>
      </c>
      <c r="T14" s="242">
        <v>0.75</v>
      </c>
      <c r="U14" s="243">
        <v>17180</v>
      </c>
      <c r="V14" s="379">
        <v>19639</v>
      </c>
      <c r="W14" s="29">
        <v>1660</v>
      </c>
      <c r="X14" s="29">
        <v>20269</v>
      </c>
      <c r="Y14" s="29">
        <v>723</v>
      </c>
      <c r="Z14" s="166">
        <v>-1600</v>
      </c>
      <c r="AA14" s="172">
        <v>1200</v>
      </c>
      <c r="AB14" s="173">
        <v>-1600</v>
      </c>
      <c r="AC14" s="166">
        <v>-200</v>
      </c>
      <c r="AD14" s="172">
        <v>200</v>
      </c>
      <c r="AE14" s="173">
        <v>27</v>
      </c>
      <c r="AF14" s="166">
        <v>-346</v>
      </c>
      <c r="AG14" s="172">
        <v>330</v>
      </c>
      <c r="AH14" s="173">
        <v>50</v>
      </c>
      <c r="AI14" s="166">
        <v>-1000</v>
      </c>
      <c r="AJ14" s="172">
        <v>200</v>
      </c>
      <c r="AK14" s="173">
        <v>-323</v>
      </c>
      <c r="AL14" s="166">
        <v>-2000</v>
      </c>
      <c r="AM14" s="172">
        <v>1200</v>
      </c>
      <c r="AN14" s="173">
        <v>-1528</v>
      </c>
      <c r="AO14" s="166">
        <v>-225</v>
      </c>
      <c r="AP14" s="172">
        <v>0</v>
      </c>
      <c r="AQ14" s="173">
        <v>-225</v>
      </c>
      <c r="AR14" s="166" t="s">
        <v>451</v>
      </c>
      <c r="AS14" s="172" t="s">
        <v>65</v>
      </c>
      <c r="AT14" s="173">
        <v>30</v>
      </c>
      <c r="AU14" s="166" t="s">
        <v>451</v>
      </c>
      <c r="AV14" s="172" t="s">
        <v>101</v>
      </c>
      <c r="AW14" s="173">
        <v>27</v>
      </c>
      <c r="AX14" s="27"/>
    </row>
    <row r="15" spans="1:50" x14ac:dyDescent="0.15">
      <c r="A15" s="227" t="s">
        <v>32</v>
      </c>
      <c r="B15" s="200" t="s">
        <v>15</v>
      </c>
      <c r="C15" s="173">
        <v>9</v>
      </c>
      <c r="D15" s="242">
        <v>0.75</v>
      </c>
      <c r="E15" s="243">
        <v>17343</v>
      </c>
      <c r="F15" s="29">
        <v>28664</v>
      </c>
      <c r="G15" s="29">
        <v>2189</v>
      </c>
      <c r="H15" s="29">
        <v>2950</v>
      </c>
      <c r="I15" s="29">
        <v>8995</v>
      </c>
      <c r="J15" s="27">
        <v>206</v>
      </c>
      <c r="K15" s="27">
        <v>12</v>
      </c>
      <c r="L15" s="166">
        <v>-1600</v>
      </c>
      <c r="M15" s="172">
        <v>-1737</v>
      </c>
      <c r="N15" s="173">
        <v>0</v>
      </c>
      <c r="O15" s="26">
        <v>200</v>
      </c>
      <c r="P15" s="29">
        <v>-1737</v>
      </c>
      <c r="Q15" s="29">
        <v>-225</v>
      </c>
      <c r="R15" s="29">
        <v>-3397</v>
      </c>
      <c r="S15" s="29">
        <v>22499</v>
      </c>
      <c r="T15" s="242">
        <v>0.75</v>
      </c>
      <c r="U15" s="243">
        <v>17500</v>
      </c>
      <c r="V15" s="379">
        <v>20208</v>
      </c>
      <c r="W15" s="29">
        <v>2291</v>
      </c>
      <c r="X15" s="29">
        <v>20269</v>
      </c>
      <c r="Y15" s="29">
        <v>723</v>
      </c>
      <c r="Z15" s="166">
        <v>-1600</v>
      </c>
      <c r="AA15" s="172">
        <v>1200</v>
      </c>
      <c r="AB15" s="173">
        <v>-1600</v>
      </c>
      <c r="AC15" s="166">
        <v>-200</v>
      </c>
      <c r="AD15" s="172">
        <v>200</v>
      </c>
      <c r="AE15" s="173">
        <v>-35</v>
      </c>
      <c r="AF15" s="166">
        <v>-346</v>
      </c>
      <c r="AG15" s="172">
        <v>330</v>
      </c>
      <c r="AH15" s="173">
        <v>0</v>
      </c>
      <c r="AI15" s="166">
        <v>-1000</v>
      </c>
      <c r="AJ15" s="172">
        <v>200</v>
      </c>
      <c r="AK15" s="173">
        <v>200</v>
      </c>
      <c r="AL15" s="166">
        <v>-2000</v>
      </c>
      <c r="AM15" s="172">
        <v>1200</v>
      </c>
      <c r="AN15" s="173">
        <v>-1737</v>
      </c>
      <c r="AO15" s="166">
        <v>-225</v>
      </c>
      <c r="AP15" s="172">
        <v>0</v>
      </c>
      <c r="AQ15" s="173">
        <v>-225</v>
      </c>
      <c r="AR15" s="166" t="s">
        <v>452</v>
      </c>
      <c r="AS15" s="172" t="s">
        <v>371</v>
      </c>
      <c r="AT15" s="173">
        <v>38</v>
      </c>
      <c r="AU15" s="166" t="s">
        <v>452</v>
      </c>
      <c r="AV15" s="172" t="s">
        <v>140</v>
      </c>
      <c r="AW15" s="173">
        <v>37</v>
      </c>
      <c r="AX15" s="27"/>
    </row>
    <row r="16" spans="1:50" x14ac:dyDescent="0.15">
      <c r="A16" s="227" t="s">
        <v>31</v>
      </c>
      <c r="B16" s="200" t="s">
        <v>15</v>
      </c>
      <c r="C16" s="173">
        <v>10</v>
      </c>
      <c r="D16" s="242">
        <v>0.75</v>
      </c>
      <c r="E16" s="243">
        <v>16001</v>
      </c>
      <c r="F16" s="29">
        <v>28664</v>
      </c>
      <c r="G16" s="29">
        <v>2373</v>
      </c>
      <c r="H16" s="29">
        <v>4030</v>
      </c>
      <c r="I16" s="29">
        <v>10255</v>
      </c>
      <c r="J16" s="27">
        <v>205</v>
      </c>
      <c r="K16" s="27">
        <v>12</v>
      </c>
      <c r="L16" s="166">
        <v>-1574</v>
      </c>
      <c r="M16" s="172">
        <v>-1590</v>
      </c>
      <c r="N16" s="173">
        <v>191</v>
      </c>
      <c r="O16" s="26">
        <v>-392</v>
      </c>
      <c r="P16" s="29">
        <v>-1590</v>
      </c>
      <c r="Q16" s="29">
        <v>-225</v>
      </c>
      <c r="R16" s="29">
        <v>-3455</v>
      </c>
      <c r="S16" s="29">
        <v>20400</v>
      </c>
      <c r="T16" s="242">
        <v>0.75</v>
      </c>
      <c r="U16" s="243">
        <v>16300</v>
      </c>
      <c r="V16" s="379">
        <v>18832</v>
      </c>
      <c r="W16" s="29">
        <v>1568</v>
      </c>
      <c r="X16" s="29">
        <v>20269</v>
      </c>
      <c r="Y16" s="29">
        <v>723</v>
      </c>
      <c r="Z16" s="166">
        <v>-1600</v>
      </c>
      <c r="AA16" s="172">
        <v>1200</v>
      </c>
      <c r="AB16" s="173">
        <v>-1574</v>
      </c>
      <c r="AC16" s="166">
        <v>-200</v>
      </c>
      <c r="AD16" s="172">
        <v>200</v>
      </c>
      <c r="AE16" s="173">
        <v>135</v>
      </c>
      <c r="AF16" s="166">
        <v>-346</v>
      </c>
      <c r="AG16" s="172">
        <v>330</v>
      </c>
      <c r="AH16" s="173">
        <v>191</v>
      </c>
      <c r="AI16" s="166">
        <v>-1000</v>
      </c>
      <c r="AJ16" s="172">
        <v>200</v>
      </c>
      <c r="AK16" s="173">
        <v>-392</v>
      </c>
      <c r="AL16" s="166">
        <v>-2000</v>
      </c>
      <c r="AM16" s="172">
        <v>1200</v>
      </c>
      <c r="AN16" s="173">
        <v>-1590</v>
      </c>
      <c r="AO16" s="166">
        <v>-225</v>
      </c>
      <c r="AP16" s="172">
        <v>0</v>
      </c>
      <c r="AQ16" s="173">
        <v>-225</v>
      </c>
      <c r="AR16" s="166" t="s">
        <v>451</v>
      </c>
      <c r="AS16" s="172" t="s">
        <v>55</v>
      </c>
      <c r="AT16" s="173">
        <v>43</v>
      </c>
      <c r="AU16" s="166" t="s">
        <v>436</v>
      </c>
      <c r="AV16" s="172" t="s">
        <v>56</v>
      </c>
      <c r="AW16" s="173">
        <v>42</v>
      </c>
      <c r="AX16" s="27"/>
    </row>
    <row r="17" spans="1:50" x14ac:dyDescent="0.15">
      <c r="A17" s="227" t="s">
        <v>33</v>
      </c>
      <c r="B17" s="200" t="s">
        <v>15</v>
      </c>
      <c r="C17" s="173">
        <v>11</v>
      </c>
      <c r="D17" s="242">
        <v>0.75</v>
      </c>
      <c r="E17" s="243">
        <v>16187</v>
      </c>
      <c r="F17" s="29">
        <v>28664</v>
      </c>
      <c r="G17" s="29">
        <v>2038</v>
      </c>
      <c r="H17" s="29">
        <v>4335</v>
      </c>
      <c r="I17" s="29">
        <v>9805</v>
      </c>
      <c r="J17" s="27">
        <v>206</v>
      </c>
      <c r="K17" s="27">
        <v>12</v>
      </c>
      <c r="L17" s="166">
        <v>-1586</v>
      </c>
      <c r="M17" s="172">
        <v>-1461</v>
      </c>
      <c r="N17" s="173">
        <v>0</v>
      </c>
      <c r="O17" s="26">
        <v>-461</v>
      </c>
      <c r="P17" s="29">
        <v>-1461</v>
      </c>
      <c r="Q17" s="29">
        <v>-225</v>
      </c>
      <c r="R17" s="29">
        <v>-3656</v>
      </c>
      <c r="S17" s="29">
        <v>20412</v>
      </c>
      <c r="T17" s="242">
        <v>0.75</v>
      </c>
      <c r="U17" s="243">
        <v>16200</v>
      </c>
      <c r="V17" s="379">
        <v>18577</v>
      </c>
      <c r="W17" s="29">
        <v>1835</v>
      </c>
      <c r="X17" s="29">
        <v>20269</v>
      </c>
      <c r="Y17" s="29">
        <v>723</v>
      </c>
      <c r="Z17" s="166">
        <v>-1600</v>
      </c>
      <c r="AA17" s="172">
        <v>1200</v>
      </c>
      <c r="AB17" s="173">
        <v>-1586</v>
      </c>
      <c r="AC17" s="166">
        <v>-200</v>
      </c>
      <c r="AD17" s="172">
        <v>200</v>
      </c>
      <c r="AE17" s="173">
        <v>77</v>
      </c>
      <c r="AF17" s="166">
        <v>-346</v>
      </c>
      <c r="AG17" s="172">
        <v>330</v>
      </c>
      <c r="AH17" s="173">
        <v>0</v>
      </c>
      <c r="AI17" s="166">
        <v>-1000</v>
      </c>
      <c r="AJ17" s="172">
        <v>200</v>
      </c>
      <c r="AK17" s="173">
        <v>-461</v>
      </c>
      <c r="AL17" s="166">
        <v>-2000</v>
      </c>
      <c r="AM17" s="172">
        <v>1200</v>
      </c>
      <c r="AN17" s="173">
        <v>-1461</v>
      </c>
      <c r="AO17" s="166">
        <v>-225</v>
      </c>
      <c r="AP17" s="172">
        <v>0</v>
      </c>
      <c r="AQ17" s="173">
        <v>-225</v>
      </c>
      <c r="AR17" s="166" t="s">
        <v>436</v>
      </c>
      <c r="AS17" s="172" t="s">
        <v>51</v>
      </c>
      <c r="AT17" s="173">
        <v>39</v>
      </c>
      <c r="AU17" s="166" t="s">
        <v>433</v>
      </c>
      <c r="AV17" s="172" t="s">
        <v>66</v>
      </c>
      <c r="AW17" s="173">
        <v>37</v>
      </c>
      <c r="AX17" s="27"/>
    </row>
    <row r="18" spans="1:50" x14ac:dyDescent="0.15">
      <c r="A18" s="227" t="s">
        <v>34</v>
      </c>
      <c r="B18" s="200" t="s">
        <v>15</v>
      </c>
      <c r="C18" s="173">
        <v>12</v>
      </c>
      <c r="D18" s="242">
        <v>0.75</v>
      </c>
      <c r="E18" s="243">
        <v>15571</v>
      </c>
      <c r="F18" s="29">
        <v>28664</v>
      </c>
      <c r="G18" s="29">
        <v>1936</v>
      </c>
      <c r="H18" s="29">
        <v>4117</v>
      </c>
      <c r="I18" s="29">
        <v>8586</v>
      </c>
      <c r="J18" s="27">
        <v>205</v>
      </c>
      <c r="K18" s="27">
        <v>12</v>
      </c>
      <c r="L18" s="166">
        <v>-1223</v>
      </c>
      <c r="M18" s="172">
        <v>-1506</v>
      </c>
      <c r="N18" s="173">
        <v>0</v>
      </c>
      <c r="O18" s="26">
        <v>-277</v>
      </c>
      <c r="P18" s="29">
        <v>-1506</v>
      </c>
      <c r="Q18" s="29">
        <v>-225</v>
      </c>
      <c r="R18" s="29">
        <v>-3259</v>
      </c>
      <c r="S18" s="29">
        <v>21349</v>
      </c>
      <c r="T18" s="242">
        <v>0.75</v>
      </c>
      <c r="U18" s="243">
        <v>16000</v>
      </c>
      <c r="V18" s="379">
        <v>18431</v>
      </c>
      <c r="W18" s="29">
        <v>2918</v>
      </c>
      <c r="X18" s="29">
        <v>20269</v>
      </c>
      <c r="Y18" s="29">
        <v>723</v>
      </c>
      <c r="Z18" s="166">
        <v>-1600</v>
      </c>
      <c r="AA18" s="172">
        <v>1100</v>
      </c>
      <c r="AB18" s="173">
        <v>-1223</v>
      </c>
      <c r="AC18" s="166">
        <v>-200</v>
      </c>
      <c r="AD18" s="172">
        <v>200</v>
      </c>
      <c r="AE18" s="173">
        <v>-28</v>
      </c>
      <c r="AF18" s="166">
        <v>-346</v>
      </c>
      <c r="AG18" s="172">
        <v>330</v>
      </c>
      <c r="AH18" s="173">
        <v>0</v>
      </c>
      <c r="AI18" s="166">
        <v>-1000</v>
      </c>
      <c r="AJ18" s="172">
        <v>200</v>
      </c>
      <c r="AK18" s="173">
        <v>-277</v>
      </c>
      <c r="AL18" s="166">
        <v>-2000</v>
      </c>
      <c r="AM18" s="172">
        <v>1200</v>
      </c>
      <c r="AN18" s="173">
        <v>-1506</v>
      </c>
      <c r="AO18" s="166">
        <v>-225</v>
      </c>
      <c r="AP18" s="172">
        <v>0</v>
      </c>
      <c r="AQ18" s="173">
        <v>-225</v>
      </c>
      <c r="AR18" s="166" t="s">
        <v>451</v>
      </c>
      <c r="AS18" s="172" t="s">
        <v>117</v>
      </c>
      <c r="AT18" s="173">
        <v>40</v>
      </c>
      <c r="AU18" s="166" t="s">
        <v>433</v>
      </c>
      <c r="AV18" s="172" t="s">
        <v>141</v>
      </c>
      <c r="AW18" s="173">
        <v>38</v>
      </c>
      <c r="AX18" s="27"/>
    </row>
    <row r="19" spans="1:50" x14ac:dyDescent="0.15">
      <c r="A19" s="227" t="s">
        <v>35</v>
      </c>
      <c r="B19" s="200" t="s">
        <v>15</v>
      </c>
      <c r="C19" s="173">
        <v>13</v>
      </c>
      <c r="D19" s="242">
        <v>0.75</v>
      </c>
      <c r="E19" s="243">
        <v>14635</v>
      </c>
      <c r="F19" s="29">
        <v>28664</v>
      </c>
      <c r="G19" s="29">
        <v>2618</v>
      </c>
      <c r="H19" s="29">
        <v>3113</v>
      </c>
      <c r="I19" s="29">
        <v>11409</v>
      </c>
      <c r="J19" s="27">
        <v>152</v>
      </c>
      <c r="K19" s="27">
        <v>12</v>
      </c>
      <c r="L19" s="166">
        <v>-1499</v>
      </c>
      <c r="M19" s="172">
        <v>-1480</v>
      </c>
      <c r="N19" s="173">
        <v>147</v>
      </c>
      <c r="O19" s="26">
        <v>-660</v>
      </c>
      <c r="P19" s="29">
        <v>-1480</v>
      </c>
      <c r="Q19" s="29">
        <v>-225</v>
      </c>
      <c r="R19" s="29">
        <v>-3682</v>
      </c>
      <c r="S19" s="29">
        <v>20582</v>
      </c>
      <c r="T19" s="242">
        <v>0.75</v>
      </c>
      <c r="U19" s="243">
        <v>14800</v>
      </c>
      <c r="V19" s="379">
        <v>17200</v>
      </c>
      <c r="W19" s="29">
        <v>3382</v>
      </c>
      <c r="X19" s="29">
        <v>20269</v>
      </c>
      <c r="Y19" s="29">
        <v>768</v>
      </c>
      <c r="Z19" s="166">
        <v>-1600</v>
      </c>
      <c r="AA19" s="172">
        <v>1100</v>
      </c>
      <c r="AB19" s="173">
        <v>-1499</v>
      </c>
      <c r="AC19" s="166">
        <v>-200</v>
      </c>
      <c r="AD19" s="172">
        <v>200</v>
      </c>
      <c r="AE19" s="173">
        <v>35</v>
      </c>
      <c r="AF19" s="166">
        <v>-346</v>
      </c>
      <c r="AG19" s="172">
        <v>330</v>
      </c>
      <c r="AH19" s="173">
        <v>147</v>
      </c>
      <c r="AI19" s="166">
        <v>-1000</v>
      </c>
      <c r="AJ19" s="172">
        <v>200</v>
      </c>
      <c r="AK19" s="173">
        <v>-660</v>
      </c>
      <c r="AL19" s="166">
        <v>-2000</v>
      </c>
      <c r="AM19" s="172">
        <v>1200</v>
      </c>
      <c r="AN19" s="173">
        <v>-1480</v>
      </c>
      <c r="AO19" s="166">
        <v>-225</v>
      </c>
      <c r="AP19" s="172">
        <v>0</v>
      </c>
      <c r="AQ19" s="173">
        <v>-225</v>
      </c>
      <c r="AR19" s="166" t="s">
        <v>469</v>
      </c>
      <c r="AS19" s="172" t="s">
        <v>78</v>
      </c>
      <c r="AT19" s="173">
        <v>47</v>
      </c>
      <c r="AU19" s="166" t="s">
        <v>469</v>
      </c>
      <c r="AV19" s="172" t="s">
        <v>88</v>
      </c>
      <c r="AW19" s="173">
        <v>42</v>
      </c>
      <c r="AX19" s="27"/>
    </row>
    <row r="20" spans="1:50" x14ac:dyDescent="0.15">
      <c r="A20" s="227" t="s">
        <v>36</v>
      </c>
      <c r="B20" s="200" t="s">
        <v>15</v>
      </c>
      <c r="C20" s="173">
        <v>14</v>
      </c>
      <c r="D20" s="242">
        <v>0.75</v>
      </c>
      <c r="E20" s="243">
        <v>16282</v>
      </c>
      <c r="F20" s="29">
        <v>28664</v>
      </c>
      <c r="G20" s="29">
        <v>2515</v>
      </c>
      <c r="H20" s="29">
        <v>2983</v>
      </c>
      <c r="I20" s="29">
        <v>10287</v>
      </c>
      <c r="J20" s="27">
        <v>149</v>
      </c>
      <c r="K20" s="27">
        <v>12</v>
      </c>
      <c r="L20" s="166">
        <v>-474</v>
      </c>
      <c r="M20" s="172">
        <v>-1541</v>
      </c>
      <c r="N20" s="173">
        <v>147</v>
      </c>
      <c r="O20" s="26">
        <v>-654</v>
      </c>
      <c r="P20" s="29">
        <v>-1541</v>
      </c>
      <c r="Q20" s="29">
        <v>-225</v>
      </c>
      <c r="R20" s="29">
        <v>-2712</v>
      </c>
      <c r="S20" s="29">
        <v>20758</v>
      </c>
      <c r="T20" s="242">
        <v>0.75</v>
      </c>
      <c r="U20" s="243">
        <v>16100</v>
      </c>
      <c r="V20" s="379">
        <v>18573</v>
      </c>
      <c r="W20" s="29">
        <v>2185</v>
      </c>
      <c r="X20" s="29">
        <v>20269</v>
      </c>
      <c r="Y20" s="29">
        <v>768</v>
      </c>
      <c r="Z20" s="166">
        <v>-1600</v>
      </c>
      <c r="AA20" s="172">
        <v>1100</v>
      </c>
      <c r="AB20" s="173">
        <v>-474</v>
      </c>
      <c r="AC20" s="166">
        <v>-200</v>
      </c>
      <c r="AD20" s="172">
        <v>200</v>
      </c>
      <c r="AE20" s="173">
        <v>35</v>
      </c>
      <c r="AF20" s="166">
        <v>-346</v>
      </c>
      <c r="AG20" s="172">
        <v>330</v>
      </c>
      <c r="AH20" s="173">
        <v>147</v>
      </c>
      <c r="AI20" s="166">
        <v>-1000</v>
      </c>
      <c r="AJ20" s="172">
        <v>200</v>
      </c>
      <c r="AK20" s="173">
        <v>-654</v>
      </c>
      <c r="AL20" s="166">
        <v>-2000</v>
      </c>
      <c r="AM20" s="172">
        <v>1200</v>
      </c>
      <c r="AN20" s="173">
        <v>-1541</v>
      </c>
      <c r="AO20" s="166">
        <v>-225</v>
      </c>
      <c r="AP20" s="172">
        <v>0</v>
      </c>
      <c r="AQ20" s="173">
        <v>-225</v>
      </c>
      <c r="AR20" s="166" t="s">
        <v>473</v>
      </c>
      <c r="AS20" s="172" t="s">
        <v>166</v>
      </c>
      <c r="AT20" s="173">
        <v>35</v>
      </c>
      <c r="AU20" s="166" t="s">
        <v>469</v>
      </c>
      <c r="AV20" s="172" t="s">
        <v>47</v>
      </c>
      <c r="AW20" s="173">
        <v>30</v>
      </c>
      <c r="AX20" s="27"/>
    </row>
    <row r="21" spans="1:50" x14ac:dyDescent="0.15">
      <c r="A21" s="227" t="s">
        <v>30</v>
      </c>
      <c r="B21" s="200" t="s">
        <v>15</v>
      </c>
      <c r="C21" s="173">
        <v>15</v>
      </c>
      <c r="D21" s="242">
        <v>0.75</v>
      </c>
      <c r="E21" s="243">
        <v>17673</v>
      </c>
      <c r="F21" s="29">
        <v>28664</v>
      </c>
      <c r="G21" s="29">
        <v>1806</v>
      </c>
      <c r="H21" s="29">
        <v>3326</v>
      </c>
      <c r="I21" s="29">
        <v>8509</v>
      </c>
      <c r="J21" s="27">
        <v>208</v>
      </c>
      <c r="K21" s="27">
        <v>12</v>
      </c>
      <c r="L21" s="166">
        <v>-628</v>
      </c>
      <c r="M21" s="172">
        <v>-1543</v>
      </c>
      <c r="N21" s="173">
        <v>232</v>
      </c>
      <c r="O21" s="26">
        <v>-530</v>
      </c>
      <c r="P21" s="29">
        <v>-1543</v>
      </c>
      <c r="Q21" s="29">
        <v>-225</v>
      </c>
      <c r="R21" s="29">
        <v>-2634</v>
      </c>
      <c r="S21" s="29">
        <v>21465</v>
      </c>
      <c r="T21" s="242">
        <v>0.75</v>
      </c>
      <c r="U21" s="243">
        <v>17400</v>
      </c>
      <c r="V21" s="379">
        <v>20181</v>
      </c>
      <c r="W21" s="29">
        <v>1284</v>
      </c>
      <c r="X21" s="29">
        <v>20269</v>
      </c>
      <c r="Y21" s="29">
        <v>768</v>
      </c>
      <c r="Z21" s="166">
        <v>-1600</v>
      </c>
      <c r="AA21" s="172">
        <v>1100</v>
      </c>
      <c r="AB21" s="173">
        <v>-628</v>
      </c>
      <c r="AC21" s="166">
        <v>-200</v>
      </c>
      <c r="AD21" s="172">
        <v>200</v>
      </c>
      <c r="AE21" s="173">
        <v>60</v>
      </c>
      <c r="AF21" s="166">
        <v>-346</v>
      </c>
      <c r="AG21" s="172">
        <v>330</v>
      </c>
      <c r="AH21" s="173">
        <v>232</v>
      </c>
      <c r="AI21" s="166">
        <v>-1000</v>
      </c>
      <c r="AJ21" s="172">
        <v>200</v>
      </c>
      <c r="AK21" s="173">
        <v>-530</v>
      </c>
      <c r="AL21" s="166">
        <v>-2000</v>
      </c>
      <c r="AM21" s="172">
        <v>1200</v>
      </c>
      <c r="AN21" s="173">
        <v>-1543</v>
      </c>
      <c r="AO21" s="166">
        <v>-225</v>
      </c>
      <c r="AP21" s="172">
        <v>0</v>
      </c>
      <c r="AQ21" s="173">
        <v>-225</v>
      </c>
      <c r="AR21" s="166" t="s">
        <v>469</v>
      </c>
      <c r="AS21" s="172" t="s">
        <v>66</v>
      </c>
      <c r="AT21" s="173">
        <v>31</v>
      </c>
      <c r="AU21" s="166" t="s">
        <v>469</v>
      </c>
      <c r="AV21" s="172" t="s">
        <v>180</v>
      </c>
      <c r="AW21" s="173">
        <v>28</v>
      </c>
      <c r="AX21" s="27"/>
    </row>
    <row r="22" spans="1:50" x14ac:dyDescent="0.15">
      <c r="A22" s="227" t="s">
        <v>32</v>
      </c>
      <c r="B22" s="200" t="s">
        <v>15</v>
      </c>
      <c r="C22" s="173">
        <v>16</v>
      </c>
      <c r="D22" s="242">
        <v>0.75</v>
      </c>
      <c r="E22" s="243">
        <v>18053</v>
      </c>
      <c r="F22" s="29">
        <v>28664</v>
      </c>
      <c r="G22" s="29">
        <v>1932</v>
      </c>
      <c r="H22" s="29">
        <v>3404</v>
      </c>
      <c r="I22" s="29">
        <v>8134</v>
      </c>
      <c r="J22" s="27">
        <v>218</v>
      </c>
      <c r="K22" s="27">
        <v>12</v>
      </c>
      <c r="L22" s="166">
        <v>-1043</v>
      </c>
      <c r="M22" s="172">
        <v>-1739</v>
      </c>
      <c r="N22" s="173">
        <v>198</v>
      </c>
      <c r="O22" s="26">
        <v>-621</v>
      </c>
      <c r="P22" s="29">
        <v>-1739</v>
      </c>
      <c r="Q22" s="29">
        <v>-225</v>
      </c>
      <c r="R22" s="29">
        <v>-3320</v>
      </c>
      <c r="S22" s="29">
        <v>22584</v>
      </c>
      <c r="T22" s="242">
        <v>0.75</v>
      </c>
      <c r="U22" s="243">
        <v>17800</v>
      </c>
      <c r="V22" s="379">
        <v>20677</v>
      </c>
      <c r="W22" s="29">
        <v>1907</v>
      </c>
      <c r="X22" s="29">
        <v>20269</v>
      </c>
      <c r="Y22" s="29">
        <v>768</v>
      </c>
      <c r="Z22" s="166">
        <v>-1600</v>
      </c>
      <c r="AA22" s="172">
        <v>1100</v>
      </c>
      <c r="AB22" s="173">
        <v>-1043</v>
      </c>
      <c r="AC22" s="166">
        <v>-200</v>
      </c>
      <c r="AD22" s="172">
        <v>200</v>
      </c>
      <c r="AE22" s="173">
        <v>110</v>
      </c>
      <c r="AF22" s="166">
        <v>-346</v>
      </c>
      <c r="AG22" s="172">
        <v>330</v>
      </c>
      <c r="AH22" s="173">
        <v>198</v>
      </c>
      <c r="AI22" s="166">
        <v>-1000</v>
      </c>
      <c r="AJ22" s="172">
        <v>200</v>
      </c>
      <c r="AK22" s="173">
        <v>-621</v>
      </c>
      <c r="AL22" s="166">
        <v>-2000</v>
      </c>
      <c r="AM22" s="172">
        <v>1200</v>
      </c>
      <c r="AN22" s="173">
        <v>-1739</v>
      </c>
      <c r="AO22" s="166">
        <v>-225</v>
      </c>
      <c r="AP22" s="172">
        <v>0</v>
      </c>
      <c r="AQ22" s="173">
        <v>-225</v>
      </c>
      <c r="AR22" s="166" t="s">
        <v>434</v>
      </c>
      <c r="AS22" s="172" t="s">
        <v>108</v>
      </c>
      <c r="AT22" s="173">
        <v>32</v>
      </c>
      <c r="AU22" s="166" t="s">
        <v>453</v>
      </c>
      <c r="AV22" s="172" t="s">
        <v>50</v>
      </c>
      <c r="AW22" s="173">
        <v>30</v>
      </c>
      <c r="AX22" s="27"/>
    </row>
    <row r="23" spans="1:50" x14ac:dyDescent="0.15">
      <c r="A23" s="227" t="s">
        <v>31</v>
      </c>
      <c r="B23" s="200" t="s">
        <v>15</v>
      </c>
      <c r="C23" s="173">
        <v>17</v>
      </c>
      <c r="D23" s="242">
        <v>0.79166666666666663</v>
      </c>
      <c r="E23" s="243">
        <v>18299</v>
      </c>
      <c r="F23" s="29">
        <v>28664</v>
      </c>
      <c r="G23" s="29">
        <v>2440</v>
      </c>
      <c r="H23" s="29">
        <v>3344</v>
      </c>
      <c r="I23" s="29">
        <v>8033</v>
      </c>
      <c r="J23" s="27">
        <v>233</v>
      </c>
      <c r="K23" s="27">
        <v>12</v>
      </c>
      <c r="L23" s="166">
        <v>-1125</v>
      </c>
      <c r="M23" s="172">
        <v>-1592</v>
      </c>
      <c r="N23" s="173">
        <v>147</v>
      </c>
      <c r="O23" s="26">
        <v>-754</v>
      </c>
      <c r="P23" s="29">
        <v>-1592</v>
      </c>
      <c r="Q23" s="29">
        <v>-225</v>
      </c>
      <c r="R23" s="29">
        <v>-3455</v>
      </c>
      <c r="S23" s="29">
        <v>23403</v>
      </c>
      <c r="T23" s="242">
        <v>0.75</v>
      </c>
      <c r="U23" s="243">
        <v>18250</v>
      </c>
      <c r="V23" s="379">
        <v>21062</v>
      </c>
      <c r="W23" s="29">
        <v>2341</v>
      </c>
      <c r="X23" s="29">
        <v>20269</v>
      </c>
      <c r="Y23" s="29">
        <v>768</v>
      </c>
      <c r="Z23" s="166">
        <v>-1600</v>
      </c>
      <c r="AA23" s="172">
        <v>1100</v>
      </c>
      <c r="AB23" s="173">
        <v>-1125</v>
      </c>
      <c r="AC23" s="166">
        <v>-200</v>
      </c>
      <c r="AD23" s="172">
        <v>200</v>
      </c>
      <c r="AE23" s="173">
        <v>94</v>
      </c>
      <c r="AF23" s="166">
        <v>-346</v>
      </c>
      <c r="AG23" s="172">
        <v>330</v>
      </c>
      <c r="AH23" s="173">
        <v>147</v>
      </c>
      <c r="AI23" s="166">
        <v>-1000</v>
      </c>
      <c r="AJ23" s="172">
        <v>200</v>
      </c>
      <c r="AK23" s="173">
        <v>-754</v>
      </c>
      <c r="AL23" s="166">
        <v>-2000</v>
      </c>
      <c r="AM23" s="172">
        <v>1200</v>
      </c>
      <c r="AN23" s="173">
        <v>-1592</v>
      </c>
      <c r="AO23" s="166">
        <v>-225</v>
      </c>
      <c r="AP23" s="172">
        <v>0</v>
      </c>
      <c r="AQ23" s="173">
        <v>-225</v>
      </c>
      <c r="AR23" s="166" t="s">
        <v>451</v>
      </c>
      <c r="AS23" s="172" t="s">
        <v>48</v>
      </c>
      <c r="AT23" s="173">
        <v>24</v>
      </c>
      <c r="AU23" s="166" t="s">
        <v>451</v>
      </c>
      <c r="AV23" s="172" t="s">
        <v>65</v>
      </c>
      <c r="AW23" s="173">
        <v>22</v>
      </c>
      <c r="AX23" s="27"/>
    </row>
    <row r="24" spans="1:50" x14ac:dyDescent="0.15">
      <c r="A24" s="227" t="s">
        <v>33</v>
      </c>
      <c r="B24" s="200" t="s">
        <v>15</v>
      </c>
      <c r="C24" s="173">
        <v>18</v>
      </c>
      <c r="D24" s="242">
        <v>0.75</v>
      </c>
      <c r="E24" s="243">
        <v>18066</v>
      </c>
      <c r="F24" s="29">
        <v>28664</v>
      </c>
      <c r="G24" s="29">
        <v>2435</v>
      </c>
      <c r="H24" s="29">
        <v>3031</v>
      </c>
      <c r="I24" s="29">
        <v>8691</v>
      </c>
      <c r="J24" s="27">
        <v>229</v>
      </c>
      <c r="K24" s="27">
        <v>12</v>
      </c>
      <c r="L24" s="166">
        <v>-721</v>
      </c>
      <c r="M24" s="172">
        <v>-1592</v>
      </c>
      <c r="N24" s="173">
        <v>50</v>
      </c>
      <c r="O24" s="26">
        <v>-816</v>
      </c>
      <c r="P24" s="29">
        <v>-1592</v>
      </c>
      <c r="Q24" s="29">
        <v>-225</v>
      </c>
      <c r="R24" s="29">
        <v>-3279</v>
      </c>
      <c r="S24" s="29">
        <v>22873</v>
      </c>
      <c r="T24" s="242">
        <v>0.75</v>
      </c>
      <c r="U24" s="243">
        <v>18040</v>
      </c>
      <c r="V24" s="379">
        <v>20574</v>
      </c>
      <c r="W24" s="29">
        <v>2299</v>
      </c>
      <c r="X24" s="29">
        <v>20269</v>
      </c>
      <c r="Y24" s="29">
        <v>768</v>
      </c>
      <c r="Z24" s="166">
        <v>-1600</v>
      </c>
      <c r="AA24" s="172">
        <v>1100</v>
      </c>
      <c r="AB24" s="173">
        <v>-721</v>
      </c>
      <c r="AC24" s="166">
        <v>-200</v>
      </c>
      <c r="AD24" s="172">
        <v>200</v>
      </c>
      <c r="AE24" s="173">
        <v>25</v>
      </c>
      <c r="AF24" s="166">
        <v>-346</v>
      </c>
      <c r="AG24" s="172">
        <v>330</v>
      </c>
      <c r="AH24" s="173">
        <v>50</v>
      </c>
      <c r="AI24" s="166">
        <v>-1000</v>
      </c>
      <c r="AJ24" s="172">
        <v>200</v>
      </c>
      <c r="AK24" s="173">
        <v>-816</v>
      </c>
      <c r="AL24" s="166">
        <v>-2000</v>
      </c>
      <c r="AM24" s="172">
        <v>1200</v>
      </c>
      <c r="AN24" s="173">
        <v>-1592</v>
      </c>
      <c r="AO24" s="166">
        <v>-225</v>
      </c>
      <c r="AP24" s="172">
        <v>0</v>
      </c>
      <c r="AQ24" s="173">
        <v>-225</v>
      </c>
      <c r="AR24" s="166" t="s">
        <v>434</v>
      </c>
      <c r="AS24" s="172" t="s">
        <v>115</v>
      </c>
      <c r="AT24" s="173">
        <v>28</v>
      </c>
      <c r="AU24" s="166" t="s">
        <v>434</v>
      </c>
      <c r="AV24" s="172" t="s">
        <v>62</v>
      </c>
      <c r="AW24" s="173">
        <v>28</v>
      </c>
      <c r="AX24" s="27"/>
    </row>
    <row r="25" spans="1:50" x14ac:dyDescent="0.15">
      <c r="A25" s="227" t="s">
        <v>34</v>
      </c>
      <c r="B25" s="200" t="s">
        <v>15</v>
      </c>
      <c r="C25" s="173">
        <v>19</v>
      </c>
      <c r="D25" s="242">
        <v>0.75</v>
      </c>
      <c r="E25" s="243">
        <v>17795</v>
      </c>
      <c r="F25" s="29">
        <v>28664</v>
      </c>
      <c r="G25" s="29">
        <v>2424</v>
      </c>
      <c r="H25" s="29">
        <v>1864</v>
      </c>
      <c r="I25" s="29">
        <v>8849</v>
      </c>
      <c r="J25" s="27">
        <v>229</v>
      </c>
      <c r="K25" s="27">
        <v>12</v>
      </c>
      <c r="L25" s="166">
        <v>-987</v>
      </c>
      <c r="M25" s="172">
        <v>-1592</v>
      </c>
      <c r="N25" s="173">
        <v>330</v>
      </c>
      <c r="O25" s="26">
        <v>-364</v>
      </c>
      <c r="P25" s="29">
        <v>-1592</v>
      </c>
      <c r="Q25" s="29">
        <v>-225</v>
      </c>
      <c r="R25" s="29">
        <v>-2828</v>
      </c>
      <c r="S25" s="29">
        <v>23420</v>
      </c>
      <c r="T25" s="242">
        <v>0.75</v>
      </c>
      <c r="U25" s="243">
        <v>18100</v>
      </c>
      <c r="V25" s="379">
        <v>20890</v>
      </c>
      <c r="W25" s="29">
        <v>2530</v>
      </c>
      <c r="X25" s="29">
        <v>20269</v>
      </c>
      <c r="Y25" s="29">
        <v>768</v>
      </c>
      <c r="Z25" s="166">
        <v>-1600</v>
      </c>
      <c r="AA25" s="172">
        <v>1100</v>
      </c>
      <c r="AB25" s="173">
        <v>-987</v>
      </c>
      <c r="AC25" s="166">
        <v>-200</v>
      </c>
      <c r="AD25" s="172">
        <v>200</v>
      </c>
      <c r="AE25" s="173">
        <v>10</v>
      </c>
      <c r="AF25" s="166">
        <v>-346</v>
      </c>
      <c r="AG25" s="172">
        <v>330</v>
      </c>
      <c r="AH25" s="173">
        <v>330</v>
      </c>
      <c r="AI25" s="166">
        <v>-1000</v>
      </c>
      <c r="AJ25" s="172">
        <v>200</v>
      </c>
      <c r="AK25" s="173">
        <v>-364</v>
      </c>
      <c r="AL25" s="166">
        <v>-2000</v>
      </c>
      <c r="AM25" s="172">
        <v>1200</v>
      </c>
      <c r="AN25" s="173">
        <v>-1592</v>
      </c>
      <c r="AO25" s="166">
        <v>-225</v>
      </c>
      <c r="AP25" s="172">
        <v>0</v>
      </c>
      <c r="AQ25" s="173">
        <v>-225</v>
      </c>
      <c r="AR25" s="166" t="s">
        <v>434</v>
      </c>
      <c r="AS25" s="172" t="s">
        <v>97</v>
      </c>
      <c r="AT25" s="173">
        <v>26</v>
      </c>
      <c r="AU25" s="166" t="s">
        <v>434</v>
      </c>
      <c r="AV25" s="172" t="s">
        <v>67</v>
      </c>
      <c r="AW25" s="173">
        <v>25</v>
      </c>
      <c r="AX25" s="27"/>
    </row>
    <row r="26" spans="1:50" x14ac:dyDescent="0.15">
      <c r="A26" s="227" t="s">
        <v>35</v>
      </c>
      <c r="B26" s="200" t="s">
        <v>15</v>
      </c>
      <c r="C26" s="173">
        <v>20</v>
      </c>
      <c r="D26" s="242">
        <v>0.75</v>
      </c>
      <c r="E26" s="243">
        <v>18133</v>
      </c>
      <c r="F26" s="29">
        <v>28664</v>
      </c>
      <c r="G26" s="29">
        <v>2324</v>
      </c>
      <c r="H26" s="29">
        <v>1493</v>
      </c>
      <c r="I26" s="29">
        <v>9098</v>
      </c>
      <c r="J26" s="27">
        <v>154</v>
      </c>
      <c r="K26" s="27">
        <v>12</v>
      </c>
      <c r="L26" s="166">
        <v>-1180</v>
      </c>
      <c r="M26" s="172">
        <v>-1739</v>
      </c>
      <c r="N26" s="173">
        <v>205</v>
      </c>
      <c r="O26" s="26">
        <v>-422</v>
      </c>
      <c r="P26" s="29">
        <v>-1739</v>
      </c>
      <c r="Q26" s="29">
        <v>-225</v>
      </c>
      <c r="R26" s="29">
        <v>-3321</v>
      </c>
      <c r="S26" s="29">
        <v>23860</v>
      </c>
      <c r="T26" s="242">
        <v>0.75</v>
      </c>
      <c r="U26" s="243">
        <v>18300</v>
      </c>
      <c r="V26" s="379">
        <v>21233</v>
      </c>
      <c r="W26" s="29">
        <v>2627</v>
      </c>
      <c r="X26" s="29">
        <v>20269</v>
      </c>
      <c r="Y26" s="29">
        <v>1675</v>
      </c>
      <c r="Z26" s="166">
        <v>-1600</v>
      </c>
      <c r="AA26" s="172">
        <v>1100</v>
      </c>
      <c r="AB26" s="173">
        <v>-1180</v>
      </c>
      <c r="AC26" s="166">
        <v>-200</v>
      </c>
      <c r="AD26" s="172">
        <v>200</v>
      </c>
      <c r="AE26" s="173">
        <v>40</v>
      </c>
      <c r="AF26" s="166">
        <v>-346</v>
      </c>
      <c r="AG26" s="172">
        <v>330</v>
      </c>
      <c r="AH26" s="173">
        <v>205</v>
      </c>
      <c r="AI26" s="166">
        <v>-1000</v>
      </c>
      <c r="AJ26" s="172">
        <v>200</v>
      </c>
      <c r="AK26" s="173">
        <v>-422</v>
      </c>
      <c r="AL26" s="166">
        <v>-2000</v>
      </c>
      <c r="AM26" s="172">
        <v>1200</v>
      </c>
      <c r="AN26" s="173">
        <v>-1739</v>
      </c>
      <c r="AO26" s="166">
        <v>-225</v>
      </c>
      <c r="AP26" s="172">
        <v>0</v>
      </c>
      <c r="AQ26" s="173">
        <v>-225</v>
      </c>
      <c r="AR26" s="166" t="s">
        <v>434</v>
      </c>
      <c r="AS26" s="172" t="s">
        <v>106</v>
      </c>
      <c r="AT26" s="173">
        <v>19</v>
      </c>
      <c r="AU26" s="166" t="s">
        <v>434</v>
      </c>
      <c r="AV26" s="172" t="s">
        <v>98</v>
      </c>
      <c r="AW26" s="173">
        <v>17</v>
      </c>
      <c r="AX26" s="27"/>
    </row>
    <row r="27" spans="1:50" x14ac:dyDescent="0.15">
      <c r="A27" s="227" t="s">
        <v>36</v>
      </c>
      <c r="B27" s="200" t="s">
        <v>15</v>
      </c>
      <c r="C27" s="173">
        <v>21</v>
      </c>
      <c r="D27" s="242">
        <v>0.75</v>
      </c>
      <c r="E27" s="243">
        <v>18157</v>
      </c>
      <c r="F27" s="29">
        <v>28664</v>
      </c>
      <c r="G27" s="29">
        <v>2611</v>
      </c>
      <c r="H27" s="29">
        <v>2032</v>
      </c>
      <c r="I27" s="29">
        <v>9067</v>
      </c>
      <c r="J27" s="27">
        <v>147</v>
      </c>
      <c r="K27" s="27">
        <v>12</v>
      </c>
      <c r="L27" s="166">
        <v>-529</v>
      </c>
      <c r="M27" s="172">
        <v>-1573</v>
      </c>
      <c r="N27" s="173">
        <v>279</v>
      </c>
      <c r="O27" s="26">
        <v>-515</v>
      </c>
      <c r="P27" s="29">
        <v>-1573</v>
      </c>
      <c r="Q27" s="29">
        <v>-225</v>
      </c>
      <c r="R27" s="29">
        <v>-2363</v>
      </c>
      <c r="S27" s="29">
        <v>22674</v>
      </c>
      <c r="T27" s="242">
        <v>0.79166666666666663</v>
      </c>
      <c r="U27" s="243">
        <v>17950</v>
      </c>
      <c r="V27" s="379">
        <v>20769</v>
      </c>
      <c r="W27" s="29">
        <v>1905</v>
      </c>
      <c r="X27" s="29">
        <v>20269</v>
      </c>
      <c r="Y27" s="29">
        <v>1675</v>
      </c>
      <c r="Z27" s="166">
        <v>-1600</v>
      </c>
      <c r="AA27" s="172">
        <v>1100</v>
      </c>
      <c r="AB27" s="173">
        <v>-529</v>
      </c>
      <c r="AC27" s="166">
        <v>-200</v>
      </c>
      <c r="AD27" s="172">
        <v>200</v>
      </c>
      <c r="AE27" s="173">
        <v>200</v>
      </c>
      <c r="AF27" s="166">
        <v>-346</v>
      </c>
      <c r="AG27" s="172">
        <v>330</v>
      </c>
      <c r="AH27" s="173">
        <v>279</v>
      </c>
      <c r="AI27" s="166">
        <v>-1000</v>
      </c>
      <c r="AJ27" s="172">
        <v>200</v>
      </c>
      <c r="AK27" s="173">
        <v>-515</v>
      </c>
      <c r="AL27" s="166">
        <v>-2000</v>
      </c>
      <c r="AM27" s="172">
        <v>1200</v>
      </c>
      <c r="AN27" s="173">
        <v>-1573</v>
      </c>
      <c r="AO27" s="166">
        <v>-225</v>
      </c>
      <c r="AP27" s="172">
        <v>0</v>
      </c>
      <c r="AQ27" s="173">
        <v>-225</v>
      </c>
      <c r="AR27" s="166" t="s">
        <v>435</v>
      </c>
      <c r="AS27" s="172" t="s">
        <v>106</v>
      </c>
      <c r="AT27" s="173">
        <v>22</v>
      </c>
      <c r="AU27" s="166" t="s">
        <v>435</v>
      </c>
      <c r="AV27" s="172" t="s">
        <v>50</v>
      </c>
      <c r="AW27" s="173">
        <v>20</v>
      </c>
      <c r="AX27" s="27"/>
    </row>
    <row r="28" spans="1:50" x14ac:dyDescent="0.15">
      <c r="A28" s="227" t="s">
        <v>30</v>
      </c>
      <c r="B28" s="200" t="s">
        <v>15</v>
      </c>
      <c r="C28" s="173">
        <v>22</v>
      </c>
      <c r="D28" s="242">
        <v>0.75</v>
      </c>
      <c r="E28" s="243">
        <v>17720</v>
      </c>
      <c r="F28" s="29">
        <v>28664</v>
      </c>
      <c r="G28" s="29">
        <v>2505</v>
      </c>
      <c r="H28" s="29">
        <v>2598</v>
      </c>
      <c r="I28" s="29">
        <v>8621</v>
      </c>
      <c r="J28" s="27">
        <v>230</v>
      </c>
      <c r="K28" s="27">
        <v>12</v>
      </c>
      <c r="L28" s="166">
        <v>-1376</v>
      </c>
      <c r="M28" s="172">
        <v>-1562</v>
      </c>
      <c r="N28" s="173">
        <v>226</v>
      </c>
      <c r="O28" s="26">
        <v>-680</v>
      </c>
      <c r="P28" s="29">
        <v>-1562</v>
      </c>
      <c r="Q28" s="29">
        <v>-225</v>
      </c>
      <c r="R28" s="29">
        <v>-3518</v>
      </c>
      <c r="S28" s="29">
        <v>23686</v>
      </c>
      <c r="T28" s="242">
        <v>0.75</v>
      </c>
      <c r="U28" s="243">
        <v>17690</v>
      </c>
      <c r="V28" s="379">
        <v>20451</v>
      </c>
      <c r="W28" s="29">
        <v>3235</v>
      </c>
      <c r="X28" s="29">
        <v>20269</v>
      </c>
      <c r="Y28" s="29">
        <v>1675</v>
      </c>
      <c r="Z28" s="166">
        <v>-1600</v>
      </c>
      <c r="AA28" s="172">
        <v>1100</v>
      </c>
      <c r="AB28" s="173">
        <v>-1376</v>
      </c>
      <c r="AC28" s="166">
        <v>-200</v>
      </c>
      <c r="AD28" s="172">
        <v>200</v>
      </c>
      <c r="AE28" s="173">
        <v>99</v>
      </c>
      <c r="AF28" s="166">
        <v>-346</v>
      </c>
      <c r="AG28" s="172">
        <v>330</v>
      </c>
      <c r="AH28" s="173">
        <v>226</v>
      </c>
      <c r="AI28" s="166">
        <v>-1000</v>
      </c>
      <c r="AJ28" s="172">
        <v>200</v>
      </c>
      <c r="AK28" s="173">
        <v>-680</v>
      </c>
      <c r="AL28" s="166">
        <v>-2000</v>
      </c>
      <c r="AM28" s="172">
        <v>1200</v>
      </c>
      <c r="AN28" s="173">
        <v>-1562</v>
      </c>
      <c r="AO28" s="166">
        <v>-225</v>
      </c>
      <c r="AP28" s="172">
        <v>0</v>
      </c>
      <c r="AQ28" s="173">
        <v>-225</v>
      </c>
      <c r="AR28" s="166" t="s">
        <v>434</v>
      </c>
      <c r="AS28" s="172" t="s">
        <v>153</v>
      </c>
      <c r="AT28" s="173">
        <v>34</v>
      </c>
      <c r="AU28" s="166" t="s">
        <v>434</v>
      </c>
      <c r="AV28" s="172" t="s">
        <v>122</v>
      </c>
      <c r="AW28" s="173">
        <v>32</v>
      </c>
      <c r="AX28" s="27"/>
    </row>
    <row r="29" spans="1:50" x14ac:dyDescent="0.15">
      <c r="A29" s="200" t="s">
        <v>32</v>
      </c>
      <c r="B29" s="200" t="s">
        <v>15</v>
      </c>
      <c r="C29" s="173">
        <v>23</v>
      </c>
      <c r="D29" s="242">
        <v>0.75</v>
      </c>
      <c r="E29" s="243">
        <v>17007</v>
      </c>
      <c r="F29" s="29">
        <v>28664</v>
      </c>
      <c r="G29" s="29">
        <v>2193</v>
      </c>
      <c r="H29" s="29">
        <v>2935</v>
      </c>
      <c r="I29" s="29">
        <v>7422</v>
      </c>
      <c r="J29" s="27">
        <v>231</v>
      </c>
      <c r="K29" s="27">
        <v>12</v>
      </c>
      <c r="L29" s="166">
        <v>-668</v>
      </c>
      <c r="M29" s="172">
        <v>-1273</v>
      </c>
      <c r="N29" s="173">
        <v>232</v>
      </c>
      <c r="O29" s="26">
        <v>-235</v>
      </c>
      <c r="P29" s="29">
        <v>-1273</v>
      </c>
      <c r="Q29" s="29">
        <v>-225</v>
      </c>
      <c r="R29" s="29">
        <v>-2080</v>
      </c>
      <c r="S29" s="29">
        <v>22799</v>
      </c>
      <c r="T29" s="242">
        <v>0.75</v>
      </c>
      <c r="U29" s="243">
        <v>17250</v>
      </c>
      <c r="V29" s="379">
        <v>19885</v>
      </c>
      <c r="W29" s="29">
        <v>2914</v>
      </c>
      <c r="X29" s="29">
        <v>20269</v>
      </c>
      <c r="Y29" s="29">
        <v>1675</v>
      </c>
      <c r="Z29" s="166">
        <v>-1600</v>
      </c>
      <c r="AA29" s="172">
        <v>1200</v>
      </c>
      <c r="AB29" s="173">
        <v>-668</v>
      </c>
      <c r="AC29" s="166">
        <v>-200</v>
      </c>
      <c r="AD29" s="172">
        <v>200</v>
      </c>
      <c r="AE29" s="173">
        <v>89</v>
      </c>
      <c r="AF29" s="166">
        <v>-346</v>
      </c>
      <c r="AG29" s="172">
        <v>330</v>
      </c>
      <c r="AH29" s="173">
        <v>232</v>
      </c>
      <c r="AI29" s="166">
        <v>-1000</v>
      </c>
      <c r="AJ29" s="172">
        <v>200</v>
      </c>
      <c r="AK29" s="173">
        <v>-235</v>
      </c>
      <c r="AL29" s="166">
        <v>-2000</v>
      </c>
      <c r="AM29" s="172">
        <v>1200</v>
      </c>
      <c r="AN29" s="173">
        <v>-1273</v>
      </c>
      <c r="AO29" s="166">
        <v>-225</v>
      </c>
      <c r="AP29" s="172">
        <v>0</v>
      </c>
      <c r="AQ29" s="173">
        <v>-225</v>
      </c>
      <c r="AR29" s="166" t="s">
        <v>453</v>
      </c>
      <c r="AS29" s="172" t="s">
        <v>192</v>
      </c>
      <c r="AT29" s="173">
        <v>36</v>
      </c>
      <c r="AU29" s="166" t="s">
        <v>453</v>
      </c>
      <c r="AV29" s="172" t="s">
        <v>193</v>
      </c>
      <c r="AW29" s="173">
        <v>35</v>
      </c>
      <c r="AX29" s="27"/>
    </row>
    <row r="30" spans="1:50" x14ac:dyDescent="0.15">
      <c r="A30" s="200" t="s">
        <v>31</v>
      </c>
      <c r="B30" s="200" t="s">
        <v>15</v>
      </c>
      <c r="C30" s="173">
        <v>24</v>
      </c>
      <c r="D30" s="242">
        <v>0.75</v>
      </c>
      <c r="E30" s="243">
        <v>17068</v>
      </c>
      <c r="F30" s="29">
        <v>28664</v>
      </c>
      <c r="G30" s="29">
        <v>2156</v>
      </c>
      <c r="H30" s="29">
        <v>2756</v>
      </c>
      <c r="I30" s="29">
        <v>7223</v>
      </c>
      <c r="J30" s="27">
        <v>231</v>
      </c>
      <c r="K30" s="27">
        <v>12</v>
      </c>
      <c r="L30" s="166">
        <v>-1151</v>
      </c>
      <c r="M30" s="172">
        <v>-392</v>
      </c>
      <c r="N30" s="173">
        <v>252</v>
      </c>
      <c r="O30" s="26">
        <v>-143</v>
      </c>
      <c r="P30" s="29">
        <v>-392</v>
      </c>
      <c r="Q30" s="29">
        <v>0</v>
      </c>
      <c r="R30" s="29">
        <v>-1433</v>
      </c>
      <c r="S30" s="29">
        <v>22493</v>
      </c>
      <c r="T30" s="242">
        <v>0.75</v>
      </c>
      <c r="U30" s="243">
        <v>17000</v>
      </c>
      <c r="V30" s="379">
        <v>19604</v>
      </c>
      <c r="W30" s="29">
        <v>2889</v>
      </c>
      <c r="X30" s="29">
        <v>20269</v>
      </c>
      <c r="Y30" s="29">
        <v>1675</v>
      </c>
      <c r="Z30" s="166">
        <v>-1600</v>
      </c>
      <c r="AA30" s="172">
        <v>1200</v>
      </c>
      <c r="AB30" s="173">
        <v>-1151</v>
      </c>
      <c r="AC30" s="166">
        <v>-200</v>
      </c>
      <c r="AD30" s="172">
        <v>200</v>
      </c>
      <c r="AE30" s="173">
        <v>1</v>
      </c>
      <c r="AF30" s="166">
        <v>-346</v>
      </c>
      <c r="AG30" s="172">
        <v>330</v>
      </c>
      <c r="AH30" s="173">
        <v>252</v>
      </c>
      <c r="AI30" s="166">
        <v>-1000</v>
      </c>
      <c r="AJ30" s="172">
        <v>200</v>
      </c>
      <c r="AK30" s="173">
        <v>-143</v>
      </c>
      <c r="AL30" s="166">
        <v>-2000</v>
      </c>
      <c r="AM30" s="172">
        <v>1200</v>
      </c>
      <c r="AN30" s="173">
        <v>-392</v>
      </c>
      <c r="AO30" s="166">
        <v>-225</v>
      </c>
      <c r="AP30" s="172">
        <v>0</v>
      </c>
      <c r="AQ30" s="173">
        <v>0</v>
      </c>
      <c r="AR30" s="166" t="s">
        <v>452</v>
      </c>
      <c r="AS30" s="172" t="s">
        <v>90</v>
      </c>
      <c r="AT30" s="173">
        <v>38</v>
      </c>
      <c r="AU30" s="166" t="s">
        <v>452</v>
      </c>
      <c r="AV30" s="172" t="s">
        <v>195</v>
      </c>
      <c r="AW30" s="173">
        <v>38</v>
      </c>
      <c r="AX30" s="27"/>
    </row>
    <row r="31" spans="1:50" x14ac:dyDescent="0.15">
      <c r="A31" s="200" t="s">
        <v>33</v>
      </c>
      <c r="B31" s="200" t="s">
        <v>15</v>
      </c>
      <c r="C31" s="173">
        <v>25</v>
      </c>
      <c r="D31" s="242">
        <v>0.75</v>
      </c>
      <c r="E31" s="243">
        <v>15667</v>
      </c>
      <c r="F31" s="29">
        <v>28664</v>
      </c>
      <c r="G31" s="29">
        <v>1899</v>
      </c>
      <c r="H31" s="29">
        <v>3106</v>
      </c>
      <c r="I31" s="29">
        <v>8196</v>
      </c>
      <c r="J31" s="27">
        <v>231</v>
      </c>
      <c r="K31" s="27">
        <v>12</v>
      </c>
      <c r="L31" s="166">
        <v>-1026</v>
      </c>
      <c r="M31" s="172">
        <v>-362</v>
      </c>
      <c r="N31" s="173">
        <v>264</v>
      </c>
      <c r="O31" s="26">
        <v>-127</v>
      </c>
      <c r="P31" s="29">
        <v>-362</v>
      </c>
      <c r="Q31" s="29">
        <v>0</v>
      </c>
      <c r="R31" s="29">
        <v>-1210</v>
      </c>
      <c r="S31" s="29">
        <v>20690</v>
      </c>
      <c r="T31" s="242">
        <v>0.75</v>
      </c>
      <c r="U31" s="243">
        <v>16050</v>
      </c>
      <c r="V31" s="379">
        <v>18616</v>
      </c>
      <c r="W31" s="29">
        <v>2074</v>
      </c>
      <c r="X31" s="29">
        <v>20269</v>
      </c>
      <c r="Y31" s="29">
        <v>1675</v>
      </c>
      <c r="Z31" s="166">
        <v>-1600</v>
      </c>
      <c r="AA31" s="172">
        <v>1200</v>
      </c>
      <c r="AB31" s="173">
        <v>-1026</v>
      </c>
      <c r="AC31" s="166">
        <v>-200</v>
      </c>
      <c r="AD31" s="172">
        <v>200</v>
      </c>
      <c r="AE31" s="173">
        <v>41</v>
      </c>
      <c r="AF31" s="166">
        <v>-346</v>
      </c>
      <c r="AG31" s="172">
        <v>330</v>
      </c>
      <c r="AH31" s="173">
        <v>264</v>
      </c>
      <c r="AI31" s="166">
        <v>-1000</v>
      </c>
      <c r="AJ31" s="172">
        <v>200</v>
      </c>
      <c r="AK31" s="173">
        <v>-127</v>
      </c>
      <c r="AL31" s="166">
        <v>-2000</v>
      </c>
      <c r="AM31" s="172">
        <v>1200</v>
      </c>
      <c r="AN31" s="173">
        <v>-362</v>
      </c>
      <c r="AO31" s="166">
        <v>-225</v>
      </c>
      <c r="AP31" s="172">
        <v>0</v>
      </c>
      <c r="AQ31" s="173">
        <v>0</v>
      </c>
      <c r="AR31" s="166" t="s">
        <v>433</v>
      </c>
      <c r="AS31" s="172" t="s">
        <v>189</v>
      </c>
      <c r="AT31" s="173">
        <v>42</v>
      </c>
      <c r="AU31" s="166" t="s">
        <v>433</v>
      </c>
      <c r="AV31" s="172" t="s">
        <v>94</v>
      </c>
      <c r="AW31" s="173">
        <v>46</v>
      </c>
      <c r="AX31" s="27"/>
    </row>
    <row r="32" spans="1:50" x14ac:dyDescent="0.15">
      <c r="A32" s="334" t="s">
        <v>34</v>
      </c>
      <c r="B32" s="200" t="s">
        <v>15</v>
      </c>
      <c r="C32" s="173">
        <v>26</v>
      </c>
      <c r="D32" s="242">
        <v>0.75</v>
      </c>
      <c r="E32" s="243">
        <v>15919</v>
      </c>
      <c r="F32" s="29">
        <v>28664</v>
      </c>
      <c r="G32" s="29">
        <v>1891</v>
      </c>
      <c r="H32" s="29">
        <v>3383</v>
      </c>
      <c r="I32" s="29">
        <v>7037</v>
      </c>
      <c r="J32" s="27">
        <v>231</v>
      </c>
      <c r="K32" s="27">
        <v>12</v>
      </c>
      <c r="L32" s="166">
        <v>-822</v>
      </c>
      <c r="M32" s="172">
        <v>-411</v>
      </c>
      <c r="N32" s="173">
        <v>330</v>
      </c>
      <c r="O32" s="26">
        <v>189</v>
      </c>
      <c r="P32" s="29">
        <v>-411</v>
      </c>
      <c r="Q32" s="29">
        <v>0</v>
      </c>
      <c r="R32" s="29">
        <v>-693</v>
      </c>
      <c r="S32" s="29">
        <v>21047</v>
      </c>
      <c r="T32" s="242">
        <v>0.75</v>
      </c>
      <c r="U32" s="243">
        <v>16090</v>
      </c>
      <c r="V32" s="379">
        <v>18664</v>
      </c>
      <c r="W32" s="29">
        <v>2383</v>
      </c>
      <c r="X32" s="29">
        <v>20269</v>
      </c>
      <c r="Y32" s="29">
        <v>1675</v>
      </c>
      <c r="Z32" s="166">
        <v>-1600</v>
      </c>
      <c r="AA32" s="172">
        <v>1200</v>
      </c>
      <c r="AB32" s="173">
        <v>-822</v>
      </c>
      <c r="AC32" s="166">
        <v>-200</v>
      </c>
      <c r="AD32" s="172">
        <v>200</v>
      </c>
      <c r="AE32" s="173">
        <v>21</v>
      </c>
      <c r="AF32" s="166">
        <v>-346</v>
      </c>
      <c r="AG32" s="172">
        <v>330</v>
      </c>
      <c r="AH32" s="173">
        <v>330</v>
      </c>
      <c r="AI32" s="166">
        <v>-1000</v>
      </c>
      <c r="AJ32" s="172">
        <v>200</v>
      </c>
      <c r="AK32" s="173">
        <v>189</v>
      </c>
      <c r="AL32" s="166">
        <v>-2000</v>
      </c>
      <c r="AM32" s="172">
        <v>1200</v>
      </c>
      <c r="AN32" s="173">
        <v>-411</v>
      </c>
      <c r="AO32" s="166">
        <v>-225</v>
      </c>
      <c r="AP32" s="172">
        <v>0</v>
      </c>
      <c r="AQ32" s="173">
        <v>0</v>
      </c>
      <c r="AR32" s="166" t="s">
        <v>452</v>
      </c>
      <c r="AS32" s="172" t="s">
        <v>116</v>
      </c>
      <c r="AT32" s="173">
        <v>41</v>
      </c>
      <c r="AU32" s="166" t="s">
        <v>434</v>
      </c>
      <c r="AV32" s="172" t="s">
        <v>207</v>
      </c>
      <c r="AW32" s="173">
        <v>40</v>
      </c>
      <c r="AX32" s="27"/>
    </row>
    <row r="33" spans="1:50" x14ac:dyDescent="0.15">
      <c r="A33" s="227" t="s">
        <v>35</v>
      </c>
      <c r="B33" s="200" t="s">
        <v>15</v>
      </c>
      <c r="C33" s="173">
        <v>27</v>
      </c>
      <c r="D33" s="242">
        <v>0.75</v>
      </c>
      <c r="E33" s="243">
        <v>15180</v>
      </c>
      <c r="F33" s="29">
        <v>28664</v>
      </c>
      <c r="G33" s="29">
        <v>2009</v>
      </c>
      <c r="H33" s="29">
        <v>2394</v>
      </c>
      <c r="I33" s="29">
        <v>10560</v>
      </c>
      <c r="J33" s="27">
        <v>153</v>
      </c>
      <c r="K33" s="27">
        <v>12</v>
      </c>
      <c r="L33" s="166">
        <v>-1456</v>
      </c>
      <c r="M33" s="172">
        <v>-459</v>
      </c>
      <c r="N33" s="173">
        <v>183</v>
      </c>
      <c r="O33" s="26">
        <v>90</v>
      </c>
      <c r="P33" s="29">
        <v>-459</v>
      </c>
      <c r="Q33" s="29">
        <v>0</v>
      </c>
      <c r="R33" s="29">
        <v>-1616</v>
      </c>
      <c r="S33" s="29">
        <v>19476</v>
      </c>
      <c r="T33" s="242">
        <v>0.75</v>
      </c>
      <c r="U33" s="243">
        <v>15510</v>
      </c>
      <c r="V33" s="379">
        <v>17633</v>
      </c>
      <c r="W33" s="29">
        <v>1843</v>
      </c>
      <c r="X33" s="29">
        <v>20049</v>
      </c>
      <c r="Y33" s="29">
        <v>566</v>
      </c>
      <c r="Z33" s="166">
        <v>-1600</v>
      </c>
      <c r="AA33" s="172">
        <v>1200</v>
      </c>
      <c r="AB33" s="173">
        <v>-1456</v>
      </c>
      <c r="AC33" s="166">
        <v>-200</v>
      </c>
      <c r="AD33" s="172">
        <v>200</v>
      </c>
      <c r="AE33" s="173">
        <v>26</v>
      </c>
      <c r="AF33" s="166">
        <v>-346</v>
      </c>
      <c r="AG33" s="172">
        <v>330</v>
      </c>
      <c r="AH33" s="173">
        <v>183</v>
      </c>
      <c r="AI33" s="166">
        <v>-1000</v>
      </c>
      <c r="AJ33" s="172">
        <v>200</v>
      </c>
      <c r="AK33" s="173">
        <v>90</v>
      </c>
      <c r="AL33" s="166">
        <v>-2000</v>
      </c>
      <c r="AM33" s="172">
        <v>1200</v>
      </c>
      <c r="AN33" s="173">
        <v>-459</v>
      </c>
      <c r="AO33" s="166">
        <v>-225</v>
      </c>
      <c r="AP33" s="172">
        <v>0</v>
      </c>
      <c r="AQ33" s="173">
        <v>0</v>
      </c>
      <c r="AR33" s="166" t="s">
        <v>434</v>
      </c>
      <c r="AS33" s="172" t="s">
        <v>126</v>
      </c>
      <c r="AT33" s="173">
        <v>37</v>
      </c>
      <c r="AU33" s="166" t="s">
        <v>434</v>
      </c>
      <c r="AV33" s="172" t="s">
        <v>77</v>
      </c>
      <c r="AW33" s="173">
        <v>39</v>
      </c>
      <c r="AX33" s="27"/>
    </row>
    <row r="34" spans="1:50" x14ac:dyDescent="0.15">
      <c r="A34" s="200" t="s">
        <v>36</v>
      </c>
      <c r="B34" s="200" t="s">
        <v>15</v>
      </c>
      <c r="C34" s="173">
        <v>28</v>
      </c>
      <c r="D34" s="242">
        <v>0.75</v>
      </c>
      <c r="E34" s="243">
        <v>16227</v>
      </c>
      <c r="F34" s="29">
        <v>28664</v>
      </c>
      <c r="G34" s="29">
        <v>1730</v>
      </c>
      <c r="H34" s="29">
        <v>2265</v>
      </c>
      <c r="I34" s="29">
        <v>10349</v>
      </c>
      <c r="J34" s="27">
        <v>153</v>
      </c>
      <c r="K34" s="27">
        <v>12</v>
      </c>
      <c r="L34" s="166">
        <v>-1552</v>
      </c>
      <c r="M34" s="172">
        <v>-1514</v>
      </c>
      <c r="N34" s="173">
        <v>249</v>
      </c>
      <c r="O34" s="26">
        <v>-77</v>
      </c>
      <c r="P34" s="29">
        <v>-1514</v>
      </c>
      <c r="Q34" s="29">
        <v>-225</v>
      </c>
      <c r="R34" s="29">
        <v>-3093</v>
      </c>
      <c r="S34" s="29">
        <v>21014</v>
      </c>
      <c r="T34" s="242">
        <v>0.75</v>
      </c>
      <c r="U34" s="243">
        <v>16290</v>
      </c>
      <c r="V34" s="379">
        <v>18731</v>
      </c>
      <c r="W34" s="29">
        <v>2283</v>
      </c>
      <c r="X34" s="29">
        <v>20049</v>
      </c>
      <c r="Y34" s="29">
        <v>566</v>
      </c>
      <c r="Z34" s="166">
        <v>-1600</v>
      </c>
      <c r="AA34" s="172">
        <v>1200</v>
      </c>
      <c r="AB34" s="173">
        <v>-1552</v>
      </c>
      <c r="AC34" s="166">
        <v>-200</v>
      </c>
      <c r="AD34" s="172">
        <v>200</v>
      </c>
      <c r="AE34" s="173">
        <v>26</v>
      </c>
      <c r="AF34" s="166">
        <v>-346</v>
      </c>
      <c r="AG34" s="172">
        <v>330</v>
      </c>
      <c r="AH34" s="173">
        <v>249</v>
      </c>
      <c r="AI34" s="166">
        <v>-1000</v>
      </c>
      <c r="AJ34" s="172">
        <v>200</v>
      </c>
      <c r="AK34" s="173">
        <v>-77</v>
      </c>
      <c r="AL34" s="166">
        <v>-2000</v>
      </c>
      <c r="AM34" s="172">
        <v>1200</v>
      </c>
      <c r="AN34" s="173">
        <v>-1514</v>
      </c>
      <c r="AO34" s="166">
        <v>-225</v>
      </c>
      <c r="AP34" s="172">
        <v>0</v>
      </c>
      <c r="AQ34" s="173">
        <v>-225</v>
      </c>
      <c r="AR34" s="166" t="s">
        <v>452</v>
      </c>
      <c r="AS34" s="172" t="s">
        <v>95</v>
      </c>
      <c r="AT34" s="173">
        <v>37</v>
      </c>
      <c r="AU34" s="166" t="s">
        <v>452</v>
      </c>
      <c r="AV34" s="172" t="s">
        <v>154</v>
      </c>
      <c r="AW34" s="173">
        <v>36</v>
      </c>
      <c r="AX34" s="27"/>
    </row>
    <row r="35" spans="1:50" x14ac:dyDescent="0.15">
      <c r="A35" s="200" t="s">
        <v>30</v>
      </c>
      <c r="B35" s="200" t="s">
        <v>15</v>
      </c>
      <c r="C35" s="173">
        <v>29</v>
      </c>
      <c r="D35" s="242">
        <v>0.75</v>
      </c>
      <c r="E35" s="243">
        <v>17268</v>
      </c>
      <c r="F35" s="29">
        <v>28664</v>
      </c>
      <c r="G35" s="29">
        <v>2215</v>
      </c>
      <c r="H35" s="29">
        <v>2637</v>
      </c>
      <c r="I35" s="29">
        <v>9765</v>
      </c>
      <c r="J35" s="27">
        <v>234</v>
      </c>
      <c r="K35" s="27">
        <v>12</v>
      </c>
      <c r="L35" s="166">
        <v>-1600</v>
      </c>
      <c r="M35" s="172">
        <v>-1618</v>
      </c>
      <c r="N35" s="173">
        <v>131</v>
      </c>
      <c r="O35" s="26">
        <v>-1</v>
      </c>
      <c r="P35" s="29">
        <v>-1618</v>
      </c>
      <c r="Q35" s="29">
        <v>-225</v>
      </c>
      <c r="R35" s="29">
        <v>-3326</v>
      </c>
      <c r="S35" s="29">
        <v>22025</v>
      </c>
      <c r="T35" s="242">
        <v>0.75</v>
      </c>
      <c r="U35" s="243">
        <v>17020</v>
      </c>
      <c r="V35" s="379">
        <v>19586</v>
      </c>
      <c r="W35" s="29">
        <v>2439</v>
      </c>
      <c r="X35" s="29">
        <v>20049</v>
      </c>
      <c r="Y35" s="29">
        <v>566</v>
      </c>
      <c r="Z35" s="166">
        <v>-1600</v>
      </c>
      <c r="AA35" s="172">
        <v>1200</v>
      </c>
      <c r="AB35" s="173">
        <v>-1600</v>
      </c>
      <c r="AC35" s="166">
        <v>-200</v>
      </c>
      <c r="AD35" s="172">
        <v>200</v>
      </c>
      <c r="AE35" s="173">
        <v>-13</v>
      </c>
      <c r="AF35" s="166">
        <v>-346</v>
      </c>
      <c r="AG35" s="172">
        <v>330</v>
      </c>
      <c r="AH35" s="173">
        <v>131</v>
      </c>
      <c r="AI35" s="166">
        <v>-1000</v>
      </c>
      <c r="AJ35" s="172">
        <v>200</v>
      </c>
      <c r="AK35" s="173">
        <v>-1</v>
      </c>
      <c r="AL35" s="166">
        <v>-2000</v>
      </c>
      <c r="AM35" s="172">
        <v>1200</v>
      </c>
      <c r="AN35" s="173">
        <v>-1618</v>
      </c>
      <c r="AO35" s="166">
        <v>-225</v>
      </c>
      <c r="AP35" s="172">
        <v>0</v>
      </c>
      <c r="AQ35" s="173">
        <v>-225</v>
      </c>
      <c r="AR35" s="166" t="s">
        <v>453</v>
      </c>
      <c r="AS35" s="172" t="s">
        <v>137</v>
      </c>
      <c r="AT35" s="173">
        <v>36</v>
      </c>
      <c r="AU35" s="166" t="s">
        <v>434</v>
      </c>
      <c r="AV35" s="172" t="s">
        <v>116</v>
      </c>
      <c r="AW35" s="173">
        <v>37</v>
      </c>
      <c r="AX35" s="27"/>
    </row>
    <row r="36" spans="1:50" x14ac:dyDescent="0.15">
      <c r="A36" s="200" t="s">
        <v>32</v>
      </c>
      <c r="B36" s="200" t="s">
        <v>15</v>
      </c>
      <c r="C36" s="173">
        <v>30</v>
      </c>
      <c r="D36" s="242">
        <v>0.75</v>
      </c>
      <c r="E36" s="243">
        <v>17591</v>
      </c>
      <c r="F36" s="29">
        <v>28664</v>
      </c>
      <c r="G36" s="29">
        <v>1832</v>
      </c>
      <c r="H36" s="29">
        <v>2694</v>
      </c>
      <c r="I36" s="29">
        <v>10232</v>
      </c>
      <c r="J36" s="27">
        <v>235</v>
      </c>
      <c r="K36" s="27">
        <v>12</v>
      </c>
      <c r="L36" s="166">
        <v>-1600</v>
      </c>
      <c r="M36" s="172">
        <v>-1614</v>
      </c>
      <c r="N36" s="173">
        <v>330</v>
      </c>
      <c r="O36" s="26">
        <v>-69</v>
      </c>
      <c r="P36" s="29">
        <v>-1614</v>
      </c>
      <c r="Q36" s="29">
        <v>-225</v>
      </c>
      <c r="R36" s="29">
        <v>-3300</v>
      </c>
      <c r="S36" s="29">
        <v>21093</v>
      </c>
      <c r="T36" s="242">
        <v>0.75</v>
      </c>
      <c r="U36" s="243">
        <v>17690</v>
      </c>
      <c r="V36" s="379">
        <v>20251</v>
      </c>
      <c r="W36" s="29">
        <v>842</v>
      </c>
      <c r="X36" s="29">
        <v>20049</v>
      </c>
      <c r="Y36" s="29">
        <v>566</v>
      </c>
      <c r="Z36" s="166">
        <v>-1600</v>
      </c>
      <c r="AA36" s="172">
        <v>1200</v>
      </c>
      <c r="AB36" s="173">
        <v>-1600</v>
      </c>
      <c r="AC36" s="166">
        <v>-200</v>
      </c>
      <c r="AD36" s="172">
        <v>200</v>
      </c>
      <c r="AE36" s="173">
        <v>-122</v>
      </c>
      <c r="AF36" s="166">
        <v>-346</v>
      </c>
      <c r="AG36" s="172">
        <v>330</v>
      </c>
      <c r="AH36" s="173">
        <v>330</v>
      </c>
      <c r="AI36" s="166">
        <v>-1000</v>
      </c>
      <c r="AJ36" s="172">
        <v>200</v>
      </c>
      <c r="AK36" s="173">
        <v>-69</v>
      </c>
      <c r="AL36" s="166">
        <v>-2000</v>
      </c>
      <c r="AM36" s="172">
        <v>1200</v>
      </c>
      <c r="AN36" s="173">
        <v>-1614</v>
      </c>
      <c r="AO36" s="166">
        <v>-225</v>
      </c>
      <c r="AP36" s="172">
        <v>0</v>
      </c>
      <c r="AQ36" s="173">
        <v>-225</v>
      </c>
      <c r="AR36" s="166" t="s">
        <v>436</v>
      </c>
      <c r="AS36" s="172" t="s">
        <v>189</v>
      </c>
      <c r="AT36" s="173">
        <v>26</v>
      </c>
      <c r="AU36" s="166" t="s">
        <v>434</v>
      </c>
      <c r="AV36" s="172" t="s">
        <v>181</v>
      </c>
      <c r="AW36" s="173">
        <v>30</v>
      </c>
      <c r="AX36" s="27"/>
    </row>
    <row r="37" spans="1:50" x14ac:dyDescent="0.15">
      <c r="A37" s="333" t="s">
        <v>31</v>
      </c>
      <c r="B37" s="333" t="s">
        <v>15</v>
      </c>
      <c r="C37" s="203">
        <v>31</v>
      </c>
      <c r="D37" s="244">
        <v>0.75</v>
      </c>
      <c r="E37" s="245">
        <v>17098</v>
      </c>
      <c r="F37" s="35">
        <v>28664</v>
      </c>
      <c r="G37" s="35">
        <v>1815</v>
      </c>
      <c r="H37" s="35">
        <v>2480</v>
      </c>
      <c r="I37" s="35">
        <v>9170</v>
      </c>
      <c r="J37" s="36">
        <v>225</v>
      </c>
      <c r="K37" s="36">
        <v>12</v>
      </c>
      <c r="L37" s="167">
        <v>-1600</v>
      </c>
      <c r="M37" s="174">
        <v>-1787</v>
      </c>
      <c r="N37" s="175">
        <v>0</v>
      </c>
      <c r="O37" s="43">
        <v>-59</v>
      </c>
      <c r="P37" s="35">
        <v>-1787</v>
      </c>
      <c r="Q37" s="35">
        <v>-225</v>
      </c>
      <c r="R37" s="35">
        <v>-3618</v>
      </c>
      <c r="S37" s="35">
        <v>22660</v>
      </c>
      <c r="T37" s="244">
        <v>0.79166666666666663</v>
      </c>
      <c r="U37" s="245">
        <v>16890</v>
      </c>
      <c r="V37" s="377">
        <v>19658</v>
      </c>
      <c r="W37" s="35">
        <v>3002</v>
      </c>
      <c r="X37" s="35">
        <v>20049</v>
      </c>
      <c r="Y37" s="35">
        <v>566</v>
      </c>
      <c r="Z37" s="167">
        <v>-1600</v>
      </c>
      <c r="AA37" s="174">
        <v>1200</v>
      </c>
      <c r="AB37" s="175">
        <v>-1600</v>
      </c>
      <c r="AC37" s="167">
        <v>-200</v>
      </c>
      <c r="AD37" s="174">
        <v>200</v>
      </c>
      <c r="AE37" s="175">
        <v>53</v>
      </c>
      <c r="AF37" s="167">
        <v>-346</v>
      </c>
      <c r="AG37" s="174">
        <v>330</v>
      </c>
      <c r="AH37" s="175">
        <v>0</v>
      </c>
      <c r="AI37" s="167">
        <v>-1000</v>
      </c>
      <c r="AJ37" s="174">
        <v>200</v>
      </c>
      <c r="AK37" s="175">
        <v>-59</v>
      </c>
      <c r="AL37" s="167">
        <v>-2000</v>
      </c>
      <c r="AM37" s="174">
        <v>1200</v>
      </c>
      <c r="AN37" s="175">
        <v>-1787</v>
      </c>
      <c r="AO37" s="167">
        <v>-225</v>
      </c>
      <c r="AP37" s="174">
        <v>0</v>
      </c>
      <c r="AQ37" s="175">
        <v>-225</v>
      </c>
      <c r="AR37" s="167" t="s">
        <v>436</v>
      </c>
      <c r="AS37" s="174" t="s">
        <v>131</v>
      </c>
      <c r="AT37" s="175">
        <v>34</v>
      </c>
      <c r="AU37" s="167" t="s">
        <v>436</v>
      </c>
      <c r="AV37" s="174" t="s">
        <v>62</v>
      </c>
      <c r="AW37" s="175">
        <v>35</v>
      </c>
      <c r="AX37" s="27"/>
    </row>
    <row r="38" spans="1:50" x14ac:dyDescent="0.15">
      <c r="A38" s="227" t="s">
        <v>33</v>
      </c>
      <c r="B38" s="200" t="s">
        <v>16</v>
      </c>
      <c r="C38" s="204">
        <v>1</v>
      </c>
      <c r="D38" s="242"/>
      <c r="E38" s="243"/>
      <c r="F38" s="29"/>
      <c r="G38" s="29"/>
      <c r="H38" s="29"/>
      <c r="I38" s="29"/>
      <c r="J38" s="27"/>
      <c r="K38" s="27"/>
      <c r="L38" s="166"/>
      <c r="M38" s="172"/>
      <c r="N38" s="173"/>
      <c r="O38" s="26"/>
      <c r="P38" s="29"/>
      <c r="Q38" s="29"/>
      <c r="R38" s="29"/>
      <c r="S38" s="29"/>
      <c r="T38" s="242"/>
      <c r="U38" s="243"/>
      <c r="V38" s="379"/>
      <c r="W38" s="29"/>
      <c r="X38" s="29"/>
      <c r="Y38" s="29"/>
      <c r="Z38" s="166"/>
      <c r="AA38" s="172"/>
      <c r="AB38" s="173"/>
      <c r="AC38" s="166"/>
      <c r="AD38" s="172"/>
      <c r="AE38" s="173"/>
      <c r="AF38" s="166"/>
      <c r="AG38" s="172"/>
      <c r="AH38" s="173"/>
      <c r="AI38" s="166"/>
      <c r="AJ38" s="172"/>
      <c r="AK38" s="173"/>
      <c r="AL38" s="166"/>
      <c r="AM38" s="172"/>
      <c r="AN38" s="173"/>
      <c r="AO38" s="166"/>
      <c r="AP38" s="172"/>
      <c r="AQ38" s="173"/>
      <c r="AR38" s="166"/>
      <c r="AS38" s="172"/>
      <c r="AT38" s="173"/>
      <c r="AU38" s="166"/>
      <c r="AV38" s="172"/>
      <c r="AW38" s="173"/>
      <c r="AX38" s="27"/>
    </row>
    <row r="39" spans="1:50" x14ac:dyDescent="0.15">
      <c r="A39" s="227" t="s">
        <v>34</v>
      </c>
      <c r="B39" s="200" t="s">
        <v>16</v>
      </c>
      <c r="C39" s="173">
        <v>2</v>
      </c>
      <c r="D39" s="242"/>
      <c r="E39" s="243"/>
      <c r="F39" s="29"/>
      <c r="G39" s="29"/>
      <c r="H39" s="29"/>
      <c r="I39" s="29"/>
      <c r="J39" s="27"/>
      <c r="K39" s="27"/>
      <c r="L39" s="166"/>
      <c r="M39" s="172"/>
      <c r="N39" s="173"/>
      <c r="O39" s="26"/>
      <c r="P39" s="29"/>
      <c r="Q39" s="29"/>
      <c r="R39" s="29"/>
      <c r="S39" s="29"/>
      <c r="T39" s="242"/>
      <c r="U39" s="243"/>
      <c r="V39" s="379"/>
      <c r="W39" s="29"/>
      <c r="X39" s="29"/>
      <c r="Y39" s="29"/>
      <c r="Z39" s="166"/>
      <c r="AA39" s="172"/>
      <c r="AB39" s="173"/>
      <c r="AC39" s="166"/>
      <c r="AD39" s="172"/>
      <c r="AE39" s="173"/>
      <c r="AF39" s="166"/>
      <c r="AG39" s="172"/>
      <c r="AH39" s="173"/>
      <c r="AI39" s="166"/>
      <c r="AJ39" s="172"/>
      <c r="AK39" s="173"/>
      <c r="AL39" s="166"/>
      <c r="AM39" s="172"/>
      <c r="AN39" s="173"/>
      <c r="AO39" s="166"/>
      <c r="AP39" s="172"/>
      <c r="AQ39" s="173"/>
      <c r="AR39" s="166"/>
      <c r="AS39" s="172"/>
      <c r="AT39" s="173"/>
      <c r="AU39" s="166"/>
      <c r="AV39" s="172"/>
      <c r="AW39" s="173"/>
      <c r="AX39" s="27"/>
    </row>
    <row r="40" spans="1:50" x14ac:dyDescent="0.15">
      <c r="A40" s="227" t="s">
        <v>35</v>
      </c>
      <c r="B40" s="200" t="s">
        <v>16</v>
      </c>
      <c r="C40" s="173">
        <v>3</v>
      </c>
      <c r="D40" s="242"/>
      <c r="E40" s="243"/>
      <c r="F40" s="29"/>
      <c r="G40" s="29"/>
      <c r="H40" s="29"/>
      <c r="I40" s="29"/>
      <c r="J40" s="27"/>
      <c r="K40" s="27"/>
      <c r="L40" s="166"/>
      <c r="M40" s="172"/>
      <c r="N40" s="173"/>
      <c r="O40" s="26"/>
      <c r="P40" s="29"/>
      <c r="Q40" s="29"/>
      <c r="R40" s="29"/>
      <c r="S40" s="29"/>
      <c r="T40" s="242"/>
      <c r="U40" s="243"/>
      <c r="V40" s="379"/>
      <c r="W40" s="29"/>
      <c r="X40" s="29"/>
      <c r="Y40" s="29"/>
      <c r="Z40" s="166"/>
      <c r="AA40" s="172"/>
      <c r="AB40" s="173"/>
      <c r="AC40" s="166"/>
      <c r="AD40" s="172"/>
      <c r="AE40" s="173"/>
      <c r="AF40" s="166"/>
      <c r="AG40" s="172"/>
      <c r="AH40" s="173"/>
      <c r="AI40" s="166"/>
      <c r="AJ40" s="172"/>
      <c r="AK40" s="173"/>
      <c r="AL40" s="166"/>
      <c r="AM40" s="172"/>
      <c r="AN40" s="173"/>
      <c r="AO40" s="166"/>
      <c r="AP40" s="172"/>
      <c r="AQ40" s="173"/>
      <c r="AR40" s="166"/>
      <c r="AS40" s="172"/>
      <c r="AT40" s="173"/>
      <c r="AU40" s="166"/>
      <c r="AV40" s="172"/>
      <c r="AW40" s="173"/>
      <c r="AX40" s="27"/>
    </row>
    <row r="41" spans="1:50" x14ac:dyDescent="0.15">
      <c r="A41" s="227" t="s">
        <v>36</v>
      </c>
      <c r="B41" s="200" t="s">
        <v>16</v>
      </c>
      <c r="C41" s="173">
        <v>4</v>
      </c>
      <c r="D41" s="242"/>
      <c r="E41" s="243"/>
      <c r="F41" s="29"/>
      <c r="G41" s="29"/>
      <c r="H41" s="29"/>
      <c r="I41" s="29"/>
      <c r="J41" s="27"/>
      <c r="K41" s="27"/>
      <c r="L41" s="166"/>
      <c r="M41" s="172"/>
      <c r="N41" s="173"/>
      <c r="O41" s="26"/>
      <c r="P41" s="29"/>
      <c r="Q41" s="29"/>
      <c r="R41" s="29"/>
      <c r="S41" s="29"/>
      <c r="T41" s="242"/>
      <c r="U41" s="243"/>
      <c r="V41" s="379"/>
      <c r="W41" s="29"/>
      <c r="X41" s="29"/>
      <c r="Y41" s="29"/>
      <c r="Z41" s="166"/>
      <c r="AA41" s="172"/>
      <c r="AB41" s="173"/>
      <c r="AC41" s="166"/>
      <c r="AD41" s="172"/>
      <c r="AE41" s="173"/>
      <c r="AF41" s="166"/>
      <c r="AG41" s="172"/>
      <c r="AH41" s="173"/>
      <c r="AI41" s="166"/>
      <c r="AJ41" s="172"/>
      <c r="AK41" s="173"/>
      <c r="AL41" s="166"/>
      <c r="AM41" s="172"/>
      <c r="AN41" s="173"/>
      <c r="AO41" s="166"/>
      <c r="AP41" s="172"/>
      <c r="AQ41" s="173"/>
      <c r="AR41" s="166"/>
      <c r="AS41" s="172"/>
      <c r="AT41" s="173"/>
      <c r="AU41" s="166"/>
      <c r="AV41" s="172"/>
      <c r="AW41" s="173"/>
      <c r="AX41" s="27"/>
    </row>
    <row r="42" spans="1:50" x14ac:dyDescent="0.15">
      <c r="A42" s="227" t="s">
        <v>30</v>
      </c>
      <c r="B42" s="200" t="s">
        <v>16</v>
      </c>
      <c r="C42" s="173">
        <v>5</v>
      </c>
      <c r="D42" s="242"/>
      <c r="E42" s="243"/>
      <c r="F42" s="29"/>
      <c r="G42" s="29"/>
      <c r="H42" s="29"/>
      <c r="I42" s="29"/>
      <c r="J42" s="27"/>
      <c r="K42" s="27"/>
      <c r="L42" s="166"/>
      <c r="M42" s="172"/>
      <c r="N42" s="173"/>
      <c r="O42" s="26"/>
      <c r="P42" s="29"/>
      <c r="Q42" s="29"/>
      <c r="R42" s="29"/>
      <c r="S42" s="29"/>
      <c r="T42" s="242"/>
      <c r="U42" s="243"/>
      <c r="V42" s="379"/>
      <c r="W42" s="29"/>
      <c r="X42" s="29"/>
      <c r="Y42" s="29"/>
      <c r="Z42" s="166"/>
      <c r="AA42" s="172"/>
      <c r="AB42" s="173"/>
      <c r="AC42" s="166"/>
      <c r="AD42" s="172"/>
      <c r="AE42" s="173"/>
      <c r="AF42" s="166"/>
      <c r="AG42" s="172"/>
      <c r="AH42" s="173"/>
      <c r="AI42" s="166"/>
      <c r="AJ42" s="172"/>
      <c r="AK42" s="173"/>
      <c r="AL42" s="166"/>
      <c r="AM42" s="172"/>
      <c r="AN42" s="173"/>
      <c r="AO42" s="166"/>
      <c r="AP42" s="172"/>
      <c r="AQ42" s="173"/>
      <c r="AR42" s="166"/>
      <c r="AS42" s="172"/>
      <c r="AT42" s="173"/>
      <c r="AU42" s="166"/>
      <c r="AV42" s="172"/>
      <c r="AW42" s="173"/>
      <c r="AX42" s="27"/>
    </row>
    <row r="43" spans="1:50" x14ac:dyDescent="0.15">
      <c r="A43" s="227" t="s">
        <v>32</v>
      </c>
      <c r="B43" s="200" t="s">
        <v>16</v>
      </c>
      <c r="C43" s="173">
        <v>6</v>
      </c>
      <c r="D43" s="242"/>
      <c r="E43" s="243"/>
      <c r="F43" s="29"/>
      <c r="G43" s="29"/>
      <c r="H43" s="29"/>
      <c r="I43" s="29"/>
      <c r="J43" s="27"/>
      <c r="K43" s="27"/>
      <c r="L43" s="166"/>
      <c r="M43" s="172"/>
      <c r="N43" s="173"/>
      <c r="O43" s="26"/>
      <c r="P43" s="29"/>
      <c r="Q43" s="29"/>
      <c r="R43" s="29"/>
      <c r="S43" s="29"/>
      <c r="T43" s="242"/>
      <c r="U43" s="243"/>
      <c r="V43" s="379"/>
      <c r="W43" s="29"/>
      <c r="X43" s="29"/>
      <c r="Y43" s="29"/>
      <c r="Z43" s="166"/>
      <c r="AA43" s="172"/>
      <c r="AB43" s="173"/>
      <c r="AC43" s="166"/>
      <c r="AD43" s="172"/>
      <c r="AE43" s="173"/>
      <c r="AF43" s="166"/>
      <c r="AG43" s="172"/>
      <c r="AH43" s="173"/>
      <c r="AI43" s="166"/>
      <c r="AJ43" s="172"/>
      <c r="AK43" s="173"/>
      <c r="AL43" s="166"/>
      <c r="AM43" s="172"/>
      <c r="AN43" s="173"/>
      <c r="AO43" s="166"/>
      <c r="AP43" s="172"/>
      <c r="AQ43" s="173"/>
      <c r="AR43" s="166"/>
      <c r="AS43" s="172"/>
      <c r="AT43" s="173"/>
      <c r="AU43" s="166"/>
      <c r="AV43" s="172"/>
      <c r="AW43" s="173"/>
      <c r="AX43" s="27"/>
    </row>
    <row r="44" spans="1:50" x14ac:dyDescent="0.15">
      <c r="A44" s="227" t="s">
        <v>31</v>
      </c>
      <c r="B44" s="200" t="s">
        <v>16</v>
      </c>
      <c r="C44" s="173">
        <v>7</v>
      </c>
      <c r="D44" s="242"/>
      <c r="E44" s="243"/>
      <c r="F44" s="29"/>
      <c r="G44" s="29"/>
      <c r="H44" s="29"/>
      <c r="I44" s="29"/>
      <c r="J44" s="27"/>
      <c r="K44" s="27"/>
      <c r="L44" s="166"/>
      <c r="M44" s="172"/>
      <c r="N44" s="173"/>
      <c r="O44" s="26"/>
      <c r="P44" s="29"/>
      <c r="Q44" s="29"/>
      <c r="R44" s="29"/>
      <c r="S44" s="29"/>
      <c r="T44" s="242"/>
      <c r="U44" s="243"/>
      <c r="V44" s="379"/>
      <c r="W44" s="29"/>
      <c r="X44" s="29"/>
      <c r="Y44" s="29"/>
      <c r="Z44" s="166"/>
      <c r="AA44" s="172"/>
      <c r="AB44" s="173"/>
      <c r="AC44" s="166"/>
      <c r="AD44" s="172"/>
      <c r="AE44" s="173"/>
      <c r="AF44" s="166"/>
      <c r="AG44" s="172"/>
      <c r="AH44" s="173"/>
      <c r="AI44" s="166"/>
      <c r="AJ44" s="172"/>
      <c r="AK44" s="173"/>
      <c r="AL44" s="166"/>
      <c r="AM44" s="172"/>
      <c r="AN44" s="173"/>
      <c r="AO44" s="166"/>
      <c r="AP44" s="172"/>
      <c r="AQ44" s="173"/>
      <c r="AR44" s="166"/>
      <c r="AS44" s="172"/>
      <c r="AT44" s="173"/>
      <c r="AU44" s="166"/>
      <c r="AV44" s="172"/>
      <c r="AW44" s="173"/>
      <c r="AX44" s="27"/>
    </row>
    <row r="45" spans="1:50" x14ac:dyDescent="0.15">
      <c r="A45" s="227" t="s">
        <v>33</v>
      </c>
      <c r="B45" s="200" t="s">
        <v>16</v>
      </c>
      <c r="C45" s="173">
        <v>8</v>
      </c>
      <c r="D45" s="242"/>
      <c r="E45" s="243"/>
      <c r="F45" s="29"/>
      <c r="G45" s="29"/>
      <c r="H45" s="29"/>
      <c r="I45" s="29"/>
      <c r="J45" s="27"/>
      <c r="K45" s="27"/>
      <c r="L45" s="166"/>
      <c r="M45" s="172"/>
      <c r="N45" s="173"/>
      <c r="O45" s="26"/>
      <c r="P45" s="29"/>
      <c r="Q45" s="29"/>
      <c r="R45" s="29"/>
      <c r="S45" s="29"/>
      <c r="T45" s="242"/>
      <c r="U45" s="243"/>
      <c r="V45" s="379"/>
      <c r="W45" s="29"/>
      <c r="X45" s="29"/>
      <c r="Y45" s="29"/>
      <c r="Z45" s="166"/>
      <c r="AA45" s="172"/>
      <c r="AB45" s="173"/>
      <c r="AC45" s="166"/>
      <c r="AD45" s="172"/>
      <c r="AE45" s="173"/>
      <c r="AF45" s="166"/>
      <c r="AG45" s="172"/>
      <c r="AH45" s="173"/>
      <c r="AI45" s="166"/>
      <c r="AJ45" s="172"/>
      <c r="AK45" s="173"/>
      <c r="AL45" s="166"/>
      <c r="AM45" s="172"/>
      <c r="AN45" s="173"/>
      <c r="AO45" s="166"/>
      <c r="AP45" s="172"/>
      <c r="AQ45" s="173"/>
      <c r="AR45" s="166"/>
      <c r="AS45" s="172"/>
      <c r="AT45" s="173"/>
      <c r="AU45" s="166"/>
      <c r="AV45" s="172"/>
      <c r="AW45" s="173"/>
      <c r="AX45" s="27"/>
    </row>
    <row r="46" spans="1:50" x14ac:dyDescent="0.15">
      <c r="A46" s="227" t="s">
        <v>34</v>
      </c>
      <c r="B46" s="200" t="s">
        <v>16</v>
      </c>
      <c r="C46" s="173">
        <v>9</v>
      </c>
      <c r="D46" s="242"/>
      <c r="E46" s="243"/>
      <c r="F46" s="29"/>
      <c r="G46" s="29"/>
      <c r="H46" s="29"/>
      <c r="I46" s="29"/>
      <c r="J46" s="27"/>
      <c r="K46" s="27"/>
      <c r="L46" s="166"/>
      <c r="M46" s="172"/>
      <c r="N46" s="173"/>
      <c r="O46" s="26"/>
      <c r="P46" s="29"/>
      <c r="Q46" s="29"/>
      <c r="R46" s="29"/>
      <c r="S46" s="29"/>
      <c r="T46" s="242"/>
      <c r="U46" s="243"/>
      <c r="V46" s="379"/>
      <c r="W46" s="29"/>
      <c r="X46" s="29"/>
      <c r="Y46" s="29"/>
      <c r="Z46" s="166"/>
      <c r="AA46" s="172"/>
      <c r="AB46" s="173"/>
      <c r="AC46" s="166"/>
      <c r="AD46" s="172"/>
      <c r="AE46" s="173"/>
      <c r="AF46" s="166"/>
      <c r="AG46" s="172"/>
      <c r="AH46" s="173"/>
      <c r="AI46" s="166"/>
      <c r="AJ46" s="172"/>
      <c r="AK46" s="173"/>
      <c r="AL46" s="166"/>
      <c r="AM46" s="172"/>
      <c r="AN46" s="173"/>
      <c r="AO46" s="166"/>
      <c r="AP46" s="172"/>
      <c r="AQ46" s="173"/>
      <c r="AR46" s="166"/>
      <c r="AS46" s="172"/>
      <c r="AT46" s="173"/>
      <c r="AU46" s="166"/>
      <c r="AV46" s="172"/>
      <c r="AW46" s="173"/>
      <c r="AX46" s="27"/>
    </row>
    <row r="47" spans="1:50" x14ac:dyDescent="0.15">
      <c r="A47" s="227" t="s">
        <v>35</v>
      </c>
      <c r="B47" s="200" t="s">
        <v>16</v>
      </c>
      <c r="C47" s="173">
        <v>10</v>
      </c>
      <c r="D47" s="242"/>
      <c r="E47" s="243"/>
      <c r="F47" s="29"/>
      <c r="G47" s="29"/>
      <c r="H47" s="29"/>
      <c r="I47" s="29"/>
      <c r="J47" s="27"/>
      <c r="K47" s="27"/>
      <c r="L47" s="166"/>
      <c r="M47" s="172"/>
      <c r="N47" s="173"/>
      <c r="O47" s="26"/>
      <c r="P47" s="29"/>
      <c r="Q47" s="29"/>
      <c r="R47" s="29"/>
      <c r="S47" s="29"/>
      <c r="T47" s="242"/>
      <c r="U47" s="243"/>
      <c r="V47" s="379"/>
      <c r="W47" s="29"/>
      <c r="X47" s="29"/>
      <c r="Y47" s="29"/>
      <c r="Z47" s="166"/>
      <c r="AA47" s="172"/>
      <c r="AB47" s="173"/>
      <c r="AC47" s="166"/>
      <c r="AD47" s="172"/>
      <c r="AE47" s="173"/>
      <c r="AF47" s="166"/>
      <c r="AG47" s="172"/>
      <c r="AH47" s="173"/>
      <c r="AI47" s="166"/>
      <c r="AJ47" s="172"/>
      <c r="AK47" s="173"/>
      <c r="AL47" s="166"/>
      <c r="AM47" s="172"/>
      <c r="AN47" s="173"/>
      <c r="AO47" s="166"/>
      <c r="AP47" s="172"/>
      <c r="AQ47" s="173"/>
      <c r="AR47" s="166"/>
      <c r="AS47" s="172"/>
      <c r="AT47" s="173"/>
      <c r="AU47" s="166"/>
      <c r="AV47" s="172"/>
      <c r="AW47" s="173"/>
      <c r="AX47" s="27"/>
    </row>
    <row r="48" spans="1:50" x14ac:dyDescent="0.15">
      <c r="A48" s="227" t="s">
        <v>36</v>
      </c>
      <c r="B48" s="200" t="s">
        <v>16</v>
      </c>
      <c r="C48" s="173">
        <v>11</v>
      </c>
      <c r="D48" s="242"/>
      <c r="E48" s="243"/>
      <c r="F48" s="29"/>
      <c r="G48" s="29"/>
      <c r="H48" s="29"/>
      <c r="I48" s="29"/>
      <c r="J48" s="27"/>
      <c r="K48" s="27"/>
      <c r="L48" s="166"/>
      <c r="M48" s="172"/>
      <c r="N48" s="173"/>
      <c r="O48" s="26"/>
      <c r="P48" s="29"/>
      <c r="Q48" s="29"/>
      <c r="R48" s="29"/>
      <c r="S48" s="29"/>
      <c r="T48" s="242"/>
      <c r="U48" s="243"/>
      <c r="V48" s="379"/>
      <c r="W48" s="29"/>
      <c r="X48" s="29"/>
      <c r="Y48" s="29"/>
      <c r="Z48" s="166"/>
      <c r="AA48" s="172"/>
      <c r="AB48" s="173"/>
      <c r="AC48" s="166"/>
      <c r="AD48" s="172"/>
      <c r="AE48" s="173"/>
      <c r="AF48" s="166"/>
      <c r="AG48" s="172"/>
      <c r="AH48" s="173"/>
      <c r="AI48" s="166"/>
      <c r="AJ48" s="172"/>
      <c r="AK48" s="173"/>
      <c r="AL48" s="166"/>
      <c r="AM48" s="172"/>
      <c r="AN48" s="173"/>
      <c r="AO48" s="166"/>
      <c r="AP48" s="172"/>
      <c r="AQ48" s="173"/>
      <c r="AR48" s="166"/>
      <c r="AS48" s="172"/>
      <c r="AT48" s="173"/>
      <c r="AU48" s="166"/>
      <c r="AV48" s="172"/>
      <c r="AW48" s="173"/>
      <c r="AX48" s="27"/>
    </row>
    <row r="49" spans="1:50" x14ac:dyDescent="0.15">
      <c r="A49" s="227" t="s">
        <v>30</v>
      </c>
      <c r="B49" s="200" t="s">
        <v>16</v>
      </c>
      <c r="C49" s="173">
        <v>12</v>
      </c>
      <c r="D49" s="242"/>
      <c r="E49" s="243"/>
      <c r="F49" s="29"/>
      <c r="G49" s="29"/>
      <c r="H49" s="29"/>
      <c r="I49" s="29"/>
      <c r="J49" s="27"/>
      <c r="K49" s="27"/>
      <c r="L49" s="166"/>
      <c r="M49" s="172"/>
      <c r="N49" s="173"/>
      <c r="O49" s="26"/>
      <c r="P49" s="29"/>
      <c r="Q49" s="29"/>
      <c r="R49" s="29"/>
      <c r="S49" s="29"/>
      <c r="T49" s="242"/>
      <c r="U49" s="243"/>
      <c r="V49" s="379"/>
      <c r="W49" s="29"/>
      <c r="X49" s="29"/>
      <c r="Y49" s="29"/>
      <c r="Z49" s="166"/>
      <c r="AA49" s="172"/>
      <c r="AB49" s="173"/>
      <c r="AC49" s="166"/>
      <c r="AD49" s="172"/>
      <c r="AE49" s="173"/>
      <c r="AF49" s="166"/>
      <c r="AG49" s="172"/>
      <c r="AH49" s="173"/>
      <c r="AI49" s="166"/>
      <c r="AJ49" s="172"/>
      <c r="AK49" s="173"/>
      <c r="AL49" s="166"/>
      <c r="AM49" s="172"/>
      <c r="AN49" s="173"/>
      <c r="AO49" s="166"/>
      <c r="AP49" s="172"/>
      <c r="AQ49" s="173"/>
      <c r="AR49" s="166"/>
      <c r="AS49" s="172"/>
      <c r="AT49" s="173"/>
      <c r="AU49" s="166"/>
      <c r="AV49" s="172"/>
      <c r="AW49" s="173"/>
      <c r="AX49" s="27"/>
    </row>
    <row r="50" spans="1:50" x14ac:dyDescent="0.15">
      <c r="A50" s="227" t="s">
        <v>32</v>
      </c>
      <c r="B50" s="200" t="s">
        <v>16</v>
      </c>
      <c r="C50" s="173">
        <v>13</v>
      </c>
      <c r="D50" s="242"/>
      <c r="E50" s="243"/>
      <c r="F50" s="29"/>
      <c r="G50" s="29"/>
      <c r="H50" s="29"/>
      <c r="I50" s="29"/>
      <c r="J50" s="27"/>
      <c r="K50" s="27"/>
      <c r="L50" s="166"/>
      <c r="M50" s="172"/>
      <c r="N50" s="173"/>
      <c r="O50" s="26"/>
      <c r="P50" s="29"/>
      <c r="Q50" s="29"/>
      <c r="R50" s="29"/>
      <c r="S50" s="29"/>
      <c r="T50" s="242"/>
      <c r="U50" s="243"/>
      <c r="V50" s="379"/>
      <c r="W50" s="29"/>
      <c r="X50" s="29"/>
      <c r="Y50" s="29"/>
      <c r="Z50" s="166"/>
      <c r="AA50" s="172"/>
      <c r="AB50" s="173"/>
      <c r="AC50" s="166"/>
      <c r="AD50" s="172"/>
      <c r="AE50" s="173"/>
      <c r="AF50" s="166"/>
      <c r="AG50" s="172"/>
      <c r="AH50" s="173"/>
      <c r="AI50" s="166"/>
      <c r="AJ50" s="172"/>
      <c r="AK50" s="173"/>
      <c r="AL50" s="166"/>
      <c r="AM50" s="172"/>
      <c r="AN50" s="173"/>
      <c r="AO50" s="166"/>
      <c r="AP50" s="172"/>
      <c r="AQ50" s="173"/>
      <c r="AR50" s="166"/>
      <c r="AS50" s="172"/>
      <c r="AT50" s="173"/>
      <c r="AU50" s="166"/>
      <c r="AV50" s="172"/>
      <c r="AW50" s="173"/>
      <c r="AX50" s="27"/>
    </row>
    <row r="51" spans="1:50" x14ac:dyDescent="0.15">
      <c r="A51" s="227" t="s">
        <v>31</v>
      </c>
      <c r="B51" s="200" t="s">
        <v>16</v>
      </c>
      <c r="C51" s="173">
        <v>14</v>
      </c>
      <c r="D51" s="242"/>
      <c r="E51" s="243"/>
      <c r="F51" s="29"/>
      <c r="G51" s="29"/>
      <c r="H51" s="29"/>
      <c r="I51" s="29"/>
      <c r="J51" s="27"/>
      <c r="K51" s="27"/>
      <c r="L51" s="166"/>
      <c r="M51" s="172"/>
      <c r="N51" s="173"/>
      <c r="O51" s="26"/>
      <c r="P51" s="29"/>
      <c r="Q51" s="29"/>
      <c r="R51" s="29"/>
      <c r="S51" s="29"/>
      <c r="T51" s="242"/>
      <c r="U51" s="243"/>
      <c r="V51" s="379"/>
      <c r="W51" s="29"/>
      <c r="X51" s="29"/>
      <c r="Y51" s="29"/>
      <c r="Z51" s="166"/>
      <c r="AA51" s="172"/>
      <c r="AB51" s="173"/>
      <c r="AC51" s="166"/>
      <c r="AD51" s="172"/>
      <c r="AE51" s="173"/>
      <c r="AF51" s="166"/>
      <c r="AG51" s="172"/>
      <c r="AH51" s="173"/>
      <c r="AI51" s="166"/>
      <c r="AJ51" s="172"/>
      <c r="AK51" s="173"/>
      <c r="AL51" s="166"/>
      <c r="AM51" s="172"/>
      <c r="AN51" s="173"/>
      <c r="AO51" s="166"/>
      <c r="AP51" s="172"/>
      <c r="AQ51" s="173"/>
      <c r="AR51" s="166"/>
      <c r="AS51" s="172"/>
      <c r="AT51" s="173"/>
      <c r="AU51" s="166"/>
      <c r="AV51" s="172"/>
      <c r="AW51" s="173"/>
      <c r="AX51" s="27"/>
    </row>
    <row r="52" spans="1:50" x14ac:dyDescent="0.15">
      <c r="A52" s="227" t="s">
        <v>33</v>
      </c>
      <c r="B52" s="200" t="s">
        <v>16</v>
      </c>
      <c r="C52" s="173">
        <v>15</v>
      </c>
      <c r="D52" s="242"/>
      <c r="E52" s="243"/>
      <c r="F52" s="29"/>
      <c r="G52" s="29"/>
      <c r="H52" s="29"/>
      <c r="I52" s="29"/>
      <c r="J52" s="27"/>
      <c r="K52" s="27"/>
      <c r="L52" s="166"/>
      <c r="M52" s="172"/>
      <c r="N52" s="173"/>
      <c r="O52" s="26"/>
      <c r="P52" s="29"/>
      <c r="Q52" s="29"/>
      <c r="R52" s="29"/>
      <c r="S52" s="29"/>
      <c r="T52" s="242"/>
      <c r="U52" s="243"/>
      <c r="V52" s="379"/>
      <c r="W52" s="29"/>
      <c r="X52" s="29"/>
      <c r="Y52" s="29"/>
      <c r="Z52" s="166"/>
      <c r="AA52" s="172"/>
      <c r="AB52" s="173"/>
      <c r="AC52" s="166"/>
      <c r="AD52" s="172"/>
      <c r="AE52" s="173"/>
      <c r="AF52" s="166"/>
      <c r="AG52" s="172"/>
      <c r="AH52" s="173"/>
      <c r="AI52" s="166"/>
      <c r="AJ52" s="172"/>
      <c r="AK52" s="173"/>
      <c r="AL52" s="166"/>
      <c r="AM52" s="172"/>
      <c r="AN52" s="173"/>
      <c r="AO52" s="166"/>
      <c r="AP52" s="172"/>
      <c r="AQ52" s="173"/>
      <c r="AR52" s="166"/>
      <c r="AS52" s="172"/>
      <c r="AT52" s="173"/>
      <c r="AU52" s="166"/>
      <c r="AV52" s="172"/>
      <c r="AW52" s="173"/>
      <c r="AX52" s="27"/>
    </row>
    <row r="53" spans="1:50" x14ac:dyDescent="0.15">
      <c r="A53" s="227" t="s">
        <v>34</v>
      </c>
      <c r="B53" s="200" t="s">
        <v>16</v>
      </c>
      <c r="C53" s="173">
        <v>16</v>
      </c>
      <c r="D53" s="242"/>
      <c r="E53" s="243"/>
      <c r="F53" s="29"/>
      <c r="G53" s="29"/>
      <c r="H53" s="29"/>
      <c r="I53" s="29"/>
      <c r="J53" s="27"/>
      <c r="K53" s="27"/>
      <c r="L53" s="166"/>
      <c r="M53" s="172"/>
      <c r="N53" s="173"/>
      <c r="O53" s="26"/>
      <c r="P53" s="29"/>
      <c r="Q53" s="29"/>
      <c r="R53" s="29"/>
      <c r="S53" s="29"/>
      <c r="T53" s="242"/>
      <c r="U53" s="243"/>
      <c r="V53" s="379"/>
      <c r="W53" s="29"/>
      <c r="X53" s="29"/>
      <c r="Y53" s="29"/>
      <c r="Z53" s="166"/>
      <c r="AA53" s="172"/>
      <c r="AB53" s="173"/>
      <c r="AC53" s="166"/>
      <c r="AD53" s="172"/>
      <c r="AE53" s="173"/>
      <c r="AF53" s="166"/>
      <c r="AG53" s="172"/>
      <c r="AH53" s="173"/>
      <c r="AI53" s="166"/>
      <c r="AJ53" s="172"/>
      <c r="AK53" s="173"/>
      <c r="AL53" s="166"/>
      <c r="AM53" s="172"/>
      <c r="AN53" s="173"/>
      <c r="AO53" s="166"/>
      <c r="AP53" s="172"/>
      <c r="AQ53" s="173"/>
      <c r="AR53" s="166"/>
      <c r="AS53" s="172"/>
      <c r="AT53" s="173"/>
      <c r="AU53" s="166"/>
      <c r="AV53" s="172"/>
      <c r="AW53" s="173"/>
      <c r="AX53" s="27"/>
    </row>
    <row r="54" spans="1:50" x14ac:dyDescent="0.15">
      <c r="A54" s="227" t="s">
        <v>35</v>
      </c>
      <c r="B54" s="200" t="s">
        <v>16</v>
      </c>
      <c r="C54" s="173">
        <v>17</v>
      </c>
      <c r="D54" s="242"/>
      <c r="E54" s="243"/>
      <c r="F54" s="29"/>
      <c r="G54" s="29"/>
      <c r="H54" s="29"/>
      <c r="I54" s="29"/>
      <c r="J54" s="27"/>
      <c r="K54" s="27"/>
      <c r="L54" s="166"/>
      <c r="M54" s="172"/>
      <c r="N54" s="173"/>
      <c r="O54" s="26"/>
      <c r="P54" s="29"/>
      <c r="Q54" s="29"/>
      <c r="R54" s="29"/>
      <c r="S54" s="29"/>
      <c r="T54" s="242"/>
      <c r="U54" s="243"/>
      <c r="V54" s="379"/>
      <c r="W54" s="29"/>
      <c r="X54" s="29"/>
      <c r="Y54" s="29"/>
      <c r="Z54" s="166"/>
      <c r="AA54" s="172"/>
      <c r="AB54" s="173"/>
      <c r="AC54" s="166"/>
      <c r="AD54" s="172"/>
      <c r="AE54" s="173"/>
      <c r="AF54" s="166"/>
      <c r="AG54" s="172"/>
      <c r="AH54" s="173"/>
      <c r="AI54" s="166"/>
      <c r="AJ54" s="172"/>
      <c r="AK54" s="173"/>
      <c r="AL54" s="166"/>
      <c r="AM54" s="172"/>
      <c r="AN54" s="173"/>
      <c r="AO54" s="166"/>
      <c r="AP54" s="172"/>
      <c r="AQ54" s="173"/>
      <c r="AR54" s="166"/>
      <c r="AS54" s="172"/>
      <c r="AT54" s="173"/>
      <c r="AU54" s="166"/>
      <c r="AV54" s="172"/>
      <c r="AW54" s="173"/>
      <c r="AX54" s="27"/>
    </row>
    <row r="55" spans="1:50" x14ac:dyDescent="0.15">
      <c r="A55" s="227" t="s">
        <v>36</v>
      </c>
      <c r="B55" s="200" t="s">
        <v>16</v>
      </c>
      <c r="C55" s="173">
        <v>18</v>
      </c>
      <c r="D55" s="242"/>
      <c r="E55" s="243"/>
      <c r="F55" s="29"/>
      <c r="G55" s="29"/>
      <c r="H55" s="29"/>
      <c r="I55" s="29"/>
      <c r="J55" s="27"/>
      <c r="K55" s="27"/>
      <c r="L55" s="166"/>
      <c r="M55" s="172"/>
      <c r="N55" s="173"/>
      <c r="O55" s="26"/>
      <c r="P55" s="29"/>
      <c r="Q55" s="29"/>
      <c r="R55" s="29"/>
      <c r="S55" s="29"/>
      <c r="T55" s="242"/>
      <c r="U55" s="243"/>
      <c r="V55" s="379"/>
      <c r="W55" s="29"/>
      <c r="X55" s="29"/>
      <c r="Y55" s="29"/>
      <c r="Z55" s="166"/>
      <c r="AA55" s="172"/>
      <c r="AB55" s="173"/>
      <c r="AC55" s="166"/>
      <c r="AD55" s="172"/>
      <c r="AE55" s="173"/>
      <c r="AF55" s="166"/>
      <c r="AG55" s="172"/>
      <c r="AH55" s="173"/>
      <c r="AI55" s="166"/>
      <c r="AJ55" s="172"/>
      <c r="AK55" s="173"/>
      <c r="AL55" s="166"/>
      <c r="AM55" s="172"/>
      <c r="AN55" s="173"/>
      <c r="AO55" s="166"/>
      <c r="AP55" s="172"/>
      <c r="AQ55" s="173"/>
      <c r="AR55" s="166"/>
      <c r="AS55" s="172"/>
      <c r="AT55" s="173"/>
      <c r="AU55" s="166"/>
      <c r="AV55" s="172"/>
      <c r="AW55" s="173"/>
      <c r="AX55" s="27"/>
    </row>
    <row r="56" spans="1:50" x14ac:dyDescent="0.15">
      <c r="A56" s="227" t="s">
        <v>30</v>
      </c>
      <c r="B56" s="200" t="s">
        <v>16</v>
      </c>
      <c r="C56" s="173">
        <v>19</v>
      </c>
      <c r="D56" s="242"/>
      <c r="E56" s="243"/>
      <c r="F56" s="29"/>
      <c r="G56" s="29"/>
      <c r="H56" s="29"/>
      <c r="I56" s="29"/>
      <c r="J56" s="27"/>
      <c r="K56" s="27"/>
      <c r="L56" s="166"/>
      <c r="M56" s="172"/>
      <c r="N56" s="173"/>
      <c r="O56" s="26"/>
      <c r="P56" s="29"/>
      <c r="Q56" s="29"/>
      <c r="R56" s="29"/>
      <c r="S56" s="29"/>
      <c r="T56" s="242"/>
      <c r="U56" s="243"/>
      <c r="V56" s="379"/>
      <c r="W56" s="29"/>
      <c r="X56" s="29"/>
      <c r="Y56" s="29"/>
      <c r="Z56" s="166"/>
      <c r="AA56" s="172"/>
      <c r="AB56" s="173"/>
      <c r="AC56" s="166"/>
      <c r="AD56" s="172"/>
      <c r="AE56" s="173"/>
      <c r="AF56" s="166"/>
      <c r="AG56" s="172"/>
      <c r="AH56" s="173"/>
      <c r="AI56" s="166"/>
      <c r="AJ56" s="172"/>
      <c r="AK56" s="173"/>
      <c r="AL56" s="166"/>
      <c r="AM56" s="172"/>
      <c r="AN56" s="173"/>
      <c r="AO56" s="166"/>
      <c r="AP56" s="172"/>
      <c r="AQ56" s="173"/>
      <c r="AR56" s="166"/>
      <c r="AS56" s="172"/>
      <c r="AT56" s="173"/>
      <c r="AU56" s="166"/>
      <c r="AV56" s="172"/>
      <c r="AW56" s="173"/>
      <c r="AX56" s="27"/>
    </row>
    <row r="57" spans="1:50" x14ac:dyDescent="0.15">
      <c r="A57" s="227" t="s">
        <v>32</v>
      </c>
      <c r="B57" s="200" t="s">
        <v>16</v>
      </c>
      <c r="C57" s="173">
        <v>20</v>
      </c>
      <c r="D57" s="242"/>
      <c r="E57" s="243"/>
      <c r="F57" s="29"/>
      <c r="G57" s="29"/>
      <c r="H57" s="29"/>
      <c r="I57" s="29"/>
      <c r="J57" s="27"/>
      <c r="K57" s="27"/>
      <c r="L57" s="166"/>
      <c r="M57" s="172"/>
      <c r="N57" s="173"/>
      <c r="O57" s="26"/>
      <c r="P57" s="29"/>
      <c r="Q57" s="29"/>
      <c r="R57" s="29"/>
      <c r="S57" s="29"/>
      <c r="T57" s="242"/>
      <c r="U57" s="243"/>
      <c r="V57" s="379"/>
      <c r="W57" s="29"/>
      <c r="X57" s="29"/>
      <c r="Y57" s="29"/>
      <c r="Z57" s="166"/>
      <c r="AA57" s="172"/>
      <c r="AB57" s="173"/>
      <c r="AC57" s="166"/>
      <c r="AD57" s="172"/>
      <c r="AE57" s="173"/>
      <c r="AF57" s="166"/>
      <c r="AG57" s="172"/>
      <c r="AH57" s="173"/>
      <c r="AI57" s="166"/>
      <c r="AJ57" s="172"/>
      <c r="AK57" s="173"/>
      <c r="AL57" s="166"/>
      <c r="AM57" s="172"/>
      <c r="AN57" s="173"/>
      <c r="AO57" s="166"/>
      <c r="AP57" s="172"/>
      <c r="AQ57" s="173"/>
      <c r="AR57" s="166"/>
      <c r="AS57" s="172"/>
      <c r="AT57" s="173"/>
      <c r="AU57" s="166"/>
      <c r="AV57" s="172"/>
      <c r="AW57" s="173"/>
      <c r="AX57" s="27"/>
    </row>
    <row r="58" spans="1:50" x14ac:dyDescent="0.15">
      <c r="A58" s="200" t="s">
        <v>31</v>
      </c>
      <c r="B58" s="200" t="s">
        <v>16</v>
      </c>
      <c r="C58" s="173">
        <v>21</v>
      </c>
      <c r="D58" s="242"/>
      <c r="E58" s="243"/>
      <c r="F58" s="29"/>
      <c r="G58" s="29"/>
      <c r="H58" s="29"/>
      <c r="I58" s="29"/>
      <c r="J58" s="27"/>
      <c r="K58" s="27"/>
      <c r="L58" s="166"/>
      <c r="M58" s="172"/>
      <c r="N58" s="173"/>
      <c r="O58" s="26"/>
      <c r="P58" s="29"/>
      <c r="Q58" s="29"/>
      <c r="R58" s="29"/>
      <c r="S58" s="29"/>
      <c r="T58" s="242"/>
      <c r="U58" s="243"/>
      <c r="V58" s="379"/>
      <c r="W58" s="29"/>
      <c r="X58" s="29"/>
      <c r="Y58" s="29"/>
      <c r="Z58" s="166"/>
      <c r="AA58" s="172"/>
      <c r="AB58" s="173"/>
      <c r="AC58" s="166"/>
      <c r="AD58" s="172"/>
      <c r="AE58" s="173"/>
      <c r="AF58" s="166"/>
      <c r="AG58" s="172"/>
      <c r="AH58" s="173"/>
      <c r="AI58" s="166"/>
      <c r="AJ58" s="172"/>
      <c r="AK58" s="173"/>
      <c r="AL58" s="166"/>
      <c r="AM58" s="172"/>
      <c r="AN58" s="173"/>
      <c r="AO58" s="166"/>
      <c r="AP58" s="172"/>
      <c r="AQ58" s="173"/>
      <c r="AR58" s="166"/>
      <c r="AS58" s="172"/>
      <c r="AT58" s="173"/>
      <c r="AU58" s="166"/>
      <c r="AV58" s="172"/>
      <c r="AW58" s="173"/>
      <c r="AX58" s="27"/>
    </row>
    <row r="59" spans="1:50" x14ac:dyDescent="0.15">
      <c r="A59" s="200" t="s">
        <v>33</v>
      </c>
      <c r="B59" s="200" t="s">
        <v>16</v>
      </c>
      <c r="C59" s="173">
        <v>22</v>
      </c>
      <c r="D59" s="242"/>
      <c r="E59" s="243"/>
      <c r="F59" s="29"/>
      <c r="G59" s="29"/>
      <c r="H59" s="29"/>
      <c r="I59" s="29"/>
      <c r="J59" s="27"/>
      <c r="K59" s="27"/>
      <c r="L59" s="166"/>
      <c r="M59" s="172"/>
      <c r="N59" s="173"/>
      <c r="O59" s="26"/>
      <c r="P59" s="29"/>
      <c r="Q59" s="29"/>
      <c r="R59" s="29"/>
      <c r="S59" s="29"/>
      <c r="T59" s="242"/>
      <c r="U59" s="243"/>
      <c r="V59" s="379"/>
      <c r="W59" s="29"/>
      <c r="X59" s="29"/>
      <c r="Y59" s="29"/>
      <c r="Z59" s="166"/>
      <c r="AA59" s="172"/>
      <c r="AB59" s="173"/>
      <c r="AC59" s="166"/>
      <c r="AD59" s="172"/>
      <c r="AE59" s="173"/>
      <c r="AF59" s="166"/>
      <c r="AG59" s="172"/>
      <c r="AH59" s="173"/>
      <c r="AI59" s="166"/>
      <c r="AJ59" s="172"/>
      <c r="AK59" s="173"/>
      <c r="AL59" s="166"/>
      <c r="AM59" s="172"/>
      <c r="AN59" s="173"/>
      <c r="AO59" s="166"/>
      <c r="AP59" s="172"/>
      <c r="AQ59" s="173"/>
      <c r="AR59" s="166"/>
      <c r="AS59" s="172"/>
      <c r="AT59" s="173"/>
      <c r="AU59" s="166"/>
      <c r="AV59" s="172"/>
      <c r="AW59" s="173"/>
      <c r="AX59" s="27"/>
    </row>
    <row r="60" spans="1:50" x14ac:dyDescent="0.15">
      <c r="A60" s="200" t="s">
        <v>34</v>
      </c>
      <c r="B60" s="200" t="s">
        <v>16</v>
      </c>
      <c r="C60" s="173">
        <v>23</v>
      </c>
      <c r="D60" s="242"/>
      <c r="E60" s="243"/>
      <c r="F60" s="29"/>
      <c r="G60" s="29"/>
      <c r="H60" s="29"/>
      <c r="I60" s="29"/>
      <c r="J60" s="27"/>
      <c r="K60" s="27"/>
      <c r="L60" s="166"/>
      <c r="M60" s="172"/>
      <c r="N60" s="173"/>
      <c r="O60" s="26"/>
      <c r="P60" s="29"/>
      <c r="Q60" s="29"/>
      <c r="R60" s="29"/>
      <c r="S60" s="29"/>
      <c r="T60" s="242"/>
      <c r="U60" s="243"/>
      <c r="V60" s="379"/>
      <c r="W60" s="29"/>
      <c r="X60" s="29"/>
      <c r="Y60" s="29"/>
      <c r="Z60" s="166"/>
      <c r="AA60" s="172"/>
      <c r="AB60" s="173"/>
      <c r="AC60" s="166"/>
      <c r="AD60" s="172"/>
      <c r="AE60" s="173"/>
      <c r="AF60" s="166"/>
      <c r="AG60" s="172"/>
      <c r="AH60" s="173"/>
      <c r="AI60" s="166"/>
      <c r="AJ60" s="172"/>
      <c r="AK60" s="173"/>
      <c r="AL60" s="166"/>
      <c r="AM60" s="172"/>
      <c r="AN60" s="173"/>
      <c r="AO60" s="166"/>
      <c r="AP60" s="172"/>
      <c r="AQ60" s="173"/>
      <c r="AR60" s="166"/>
      <c r="AS60" s="172"/>
      <c r="AT60" s="173"/>
      <c r="AU60" s="166"/>
      <c r="AV60" s="172"/>
      <c r="AW60" s="173"/>
      <c r="AX60" s="27"/>
    </row>
    <row r="61" spans="1:50" x14ac:dyDescent="0.15">
      <c r="A61" s="200" t="s">
        <v>35</v>
      </c>
      <c r="B61" s="200" t="s">
        <v>16</v>
      </c>
      <c r="C61" s="173">
        <v>24</v>
      </c>
      <c r="D61" s="242"/>
      <c r="E61" s="243"/>
      <c r="F61" s="29"/>
      <c r="G61" s="29"/>
      <c r="H61" s="29"/>
      <c r="I61" s="29"/>
      <c r="J61" s="27"/>
      <c r="K61" s="27"/>
      <c r="L61" s="166"/>
      <c r="M61" s="172"/>
      <c r="N61" s="173"/>
      <c r="O61" s="26"/>
      <c r="P61" s="29"/>
      <c r="Q61" s="29"/>
      <c r="R61" s="29"/>
      <c r="S61" s="29"/>
      <c r="T61" s="242"/>
      <c r="U61" s="243"/>
      <c r="V61" s="379"/>
      <c r="W61" s="29"/>
      <c r="X61" s="29"/>
      <c r="Y61" s="29"/>
      <c r="Z61" s="166"/>
      <c r="AA61" s="172"/>
      <c r="AB61" s="173"/>
      <c r="AC61" s="166"/>
      <c r="AD61" s="172"/>
      <c r="AE61" s="173"/>
      <c r="AF61" s="166"/>
      <c r="AG61" s="172"/>
      <c r="AH61" s="173"/>
      <c r="AI61" s="166"/>
      <c r="AJ61" s="172"/>
      <c r="AK61" s="173"/>
      <c r="AL61" s="166"/>
      <c r="AM61" s="172"/>
      <c r="AN61" s="173"/>
      <c r="AO61" s="166"/>
      <c r="AP61" s="172"/>
      <c r="AQ61" s="173"/>
      <c r="AR61" s="166"/>
      <c r="AS61" s="172"/>
      <c r="AT61" s="173"/>
      <c r="AU61" s="166"/>
      <c r="AV61" s="172"/>
      <c r="AW61" s="173"/>
      <c r="AX61" s="27"/>
    </row>
    <row r="62" spans="1:50" x14ac:dyDescent="0.15">
      <c r="A62" s="200" t="s">
        <v>36</v>
      </c>
      <c r="B62" s="200" t="s">
        <v>16</v>
      </c>
      <c r="C62" s="173">
        <v>25</v>
      </c>
      <c r="D62" s="242"/>
      <c r="E62" s="243"/>
      <c r="F62" s="29"/>
      <c r="G62" s="29"/>
      <c r="H62" s="29"/>
      <c r="I62" s="29"/>
      <c r="J62" s="27"/>
      <c r="K62" s="27"/>
      <c r="L62" s="166"/>
      <c r="M62" s="172"/>
      <c r="N62" s="173"/>
      <c r="O62" s="26"/>
      <c r="P62" s="29"/>
      <c r="Q62" s="29"/>
      <c r="R62" s="29"/>
      <c r="S62" s="29"/>
      <c r="T62" s="242"/>
      <c r="U62" s="243"/>
      <c r="V62" s="379"/>
      <c r="W62" s="29"/>
      <c r="X62" s="29"/>
      <c r="Y62" s="29"/>
      <c r="Z62" s="166"/>
      <c r="AA62" s="172"/>
      <c r="AB62" s="173"/>
      <c r="AC62" s="166"/>
      <c r="AD62" s="172"/>
      <c r="AE62" s="173"/>
      <c r="AF62" s="166"/>
      <c r="AG62" s="172"/>
      <c r="AH62" s="173"/>
      <c r="AI62" s="166"/>
      <c r="AJ62" s="172"/>
      <c r="AK62" s="173"/>
      <c r="AL62" s="166"/>
      <c r="AM62" s="172"/>
      <c r="AN62" s="173"/>
      <c r="AO62" s="166"/>
      <c r="AP62" s="172"/>
      <c r="AQ62" s="173"/>
      <c r="AR62" s="166"/>
      <c r="AS62" s="172"/>
      <c r="AT62" s="173"/>
      <c r="AU62" s="166"/>
      <c r="AV62" s="172"/>
      <c r="AW62" s="173"/>
      <c r="AX62" s="27"/>
    </row>
    <row r="63" spans="1:50" x14ac:dyDescent="0.15">
      <c r="A63" s="200" t="s">
        <v>30</v>
      </c>
      <c r="B63" s="200" t="s">
        <v>16</v>
      </c>
      <c r="C63" s="173">
        <v>26</v>
      </c>
      <c r="D63" s="242"/>
      <c r="E63" s="243"/>
      <c r="F63" s="29"/>
      <c r="G63" s="29"/>
      <c r="H63" s="29"/>
      <c r="I63" s="29"/>
      <c r="J63" s="27"/>
      <c r="K63" s="27"/>
      <c r="L63" s="166"/>
      <c r="M63" s="172"/>
      <c r="N63" s="173"/>
      <c r="O63" s="26"/>
      <c r="P63" s="29"/>
      <c r="Q63" s="29"/>
      <c r="R63" s="29"/>
      <c r="S63" s="29"/>
      <c r="T63" s="242"/>
      <c r="U63" s="243"/>
      <c r="V63" s="379"/>
      <c r="W63" s="29"/>
      <c r="X63" s="29"/>
      <c r="Y63" s="29"/>
      <c r="Z63" s="166"/>
      <c r="AA63" s="172"/>
      <c r="AB63" s="173"/>
      <c r="AC63" s="166"/>
      <c r="AD63" s="172"/>
      <c r="AE63" s="173"/>
      <c r="AF63" s="166"/>
      <c r="AG63" s="172"/>
      <c r="AH63" s="173"/>
      <c r="AI63" s="166"/>
      <c r="AJ63" s="172"/>
      <c r="AK63" s="173"/>
      <c r="AL63" s="166"/>
      <c r="AM63" s="172"/>
      <c r="AN63" s="173"/>
      <c r="AO63" s="166"/>
      <c r="AP63" s="172"/>
      <c r="AQ63" s="173"/>
      <c r="AR63" s="166"/>
      <c r="AS63" s="172"/>
      <c r="AT63" s="173"/>
      <c r="AU63" s="166"/>
      <c r="AV63" s="172"/>
      <c r="AW63" s="173"/>
      <c r="AX63" s="27"/>
    </row>
    <row r="64" spans="1:50" x14ac:dyDescent="0.15">
      <c r="A64" s="334" t="s">
        <v>32</v>
      </c>
      <c r="B64" s="200" t="s">
        <v>16</v>
      </c>
      <c r="C64" s="173">
        <v>27</v>
      </c>
      <c r="D64" s="242"/>
      <c r="E64" s="243"/>
      <c r="F64" s="29"/>
      <c r="G64" s="29"/>
      <c r="H64" s="29"/>
      <c r="I64" s="29"/>
      <c r="J64" s="27"/>
      <c r="K64" s="27"/>
      <c r="L64" s="166"/>
      <c r="M64" s="172"/>
      <c r="N64" s="173"/>
      <c r="O64" s="26"/>
      <c r="P64" s="29"/>
      <c r="Q64" s="29"/>
      <c r="R64" s="29"/>
      <c r="S64" s="29"/>
      <c r="T64" s="242"/>
      <c r="U64" s="243"/>
      <c r="V64" s="379"/>
      <c r="W64" s="29"/>
      <c r="X64" s="29"/>
      <c r="Y64" s="29"/>
      <c r="Z64" s="166"/>
      <c r="AA64" s="172"/>
      <c r="AB64" s="173"/>
      <c r="AC64" s="166"/>
      <c r="AD64" s="172"/>
      <c r="AE64" s="173"/>
      <c r="AF64" s="166"/>
      <c r="AG64" s="172"/>
      <c r="AH64" s="173"/>
      <c r="AI64" s="166"/>
      <c r="AJ64" s="172"/>
      <c r="AK64" s="173"/>
      <c r="AL64" s="166"/>
      <c r="AM64" s="172"/>
      <c r="AN64" s="173"/>
      <c r="AO64" s="166"/>
      <c r="AP64" s="172"/>
      <c r="AQ64" s="173"/>
      <c r="AR64" s="166"/>
      <c r="AS64" s="172"/>
      <c r="AT64" s="173"/>
      <c r="AU64" s="166"/>
      <c r="AV64" s="172"/>
      <c r="AW64" s="173"/>
      <c r="AX64" s="27"/>
    </row>
    <row r="65" spans="1:50" x14ac:dyDescent="0.15">
      <c r="A65" s="227" t="s">
        <v>31</v>
      </c>
      <c r="B65" s="69" t="s">
        <v>16</v>
      </c>
      <c r="C65" s="26">
        <v>28</v>
      </c>
      <c r="D65" s="389"/>
      <c r="E65" s="243"/>
      <c r="F65" s="29"/>
      <c r="G65" s="29"/>
      <c r="H65" s="29"/>
      <c r="I65" s="29"/>
      <c r="J65" s="27"/>
      <c r="K65" s="27"/>
      <c r="L65" s="166"/>
      <c r="M65" s="172"/>
      <c r="N65" s="173"/>
      <c r="O65" s="26"/>
      <c r="P65" s="29"/>
      <c r="Q65" s="29"/>
      <c r="R65" s="29"/>
      <c r="S65" s="29"/>
      <c r="T65" s="242"/>
      <c r="U65" s="243"/>
      <c r="V65" s="379"/>
      <c r="W65" s="29"/>
      <c r="X65" s="29"/>
      <c r="Y65" s="29"/>
      <c r="Z65" s="166"/>
      <c r="AA65" s="172"/>
      <c r="AB65" s="173"/>
      <c r="AC65" s="166"/>
      <c r="AD65" s="172"/>
      <c r="AE65" s="173"/>
      <c r="AF65" s="166"/>
      <c r="AG65" s="172"/>
      <c r="AH65" s="173"/>
      <c r="AI65" s="166"/>
      <c r="AJ65" s="172"/>
      <c r="AK65" s="173"/>
      <c r="AL65" s="166"/>
      <c r="AM65" s="172"/>
      <c r="AN65" s="173"/>
      <c r="AO65" s="166"/>
      <c r="AP65" s="172"/>
      <c r="AQ65" s="173"/>
      <c r="AR65" s="166"/>
      <c r="AS65" s="172"/>
      <c r="AT65" s="173"/>
      <c r="AU65" s="166"/>
      <c r="AV65" s="172"/>
      <c r="AW65" s="173"/>
      <c r="AX65" s="27"/>
    </row>
    <row r="66" spans="1:50" s="390" customFormat="1" x14ac:dyDescent="0.15">
      <c r="A66" s="228" t="s">
        <v>33</v>
      </c>
      <c r="B66" s="70" t="s">
        <v>16</v>
      </c>
      <c r="C66" s="43">
        <v>29</v>
      </c>
      <c r="D66" s="244"/>
      <c r="E66" s="245"/>
      <c r="F66" s="35"/>
      <c r="G66" s="35"/>
      <c r="H66" s="35"/>
      <c r="I66" s="35"/>
      <c r="J66" s="36"/>
      <c r="K66" s="36"/>
      <c r="L66" s="167"/>
      <c r="M66" s="174"/>
      <c r="N66" s="175"/>
      <c r="O66" s="43"/>
      <c r="P66" s="35"/>
      <c r="Q66" s="35"/>
      <c r="R66" s="35"/>
      <c r="S66" s="35"/>
      <c r="T66" s="244"/>
      <c r="U66" s="245"/>
      <c r="V66" s="377"/>
      <c r="W66" s="35"/>
      <c r="X66" s="35"/>
      <c r="Y66" s="35"/>
      <c r="Z66" s="167"/>
      <c r="AA66" s="174"/>
      <c r="AB66" s="175"/>
      <c r="AC66" s="167"/>
      <c r="AD66" s="174"/>
      <c r="AE66" s="175"/>
      <c r="AF66" s="167"/>
      <c r="AG66" s="174"/>
      <c r="AH66" s="175"/>
      <c r="AI66" s="167"/>
      <c r="AJ66" s="174"/>
      <c r="AK66" s="175"/>
      <c r="AL66" s="167"/>
      <c r="AM66" s="174"/>
      <c r="AN66" s="175"/>
      <c r="AO66" s="167"/>
      <c r="AP66" s="174"/>
      <c r="AQ66" s="175"/>
      <c r="AR66" s="167"/>
      <c r="AS66" s="174"/>
      <c r="AT66" s="175"/>
      <c r="AU66" s="167"/>
      <c r="AV66" s="174"/>
      <c r="AW66" s="175"/>
      <c r="AX66" s="253"/>
    </row>
    <row r="67" spans="1:50" x14ac:dyDescent="0.15">
      <c r="A67" s="227" t="s">
        <v>34</v>
      </c>
      <c r="B67" s="200" t="s">
        <v>17</v>
      </c>
      <c r="C67" s="173">
        <v>1</v>
      </c>
      <c r="D67" s="242"/>
      <c r="E67" s="243"/>
      <c r="F67" s="29"/>
      <c r="G67" s="29"/>
      <c r="H67" s="29"/>
      <c r="I67" s="29"/>
      <c r="J67" s="27"/>
      <c r="K67" s="27"/>
      <c r="L67" s="166"/>
      <c r="M67" s="172"/>
      <c r="N67" s="173"/>
      <c r="O67" s="26"/>
      <c r="P67" s="29"/>
      <c r="Q67" s="29"/>
      <c r="R67" s="29"/>
      <c r="S67" s="29"/>
      <c r="T67" s="242"/>
      <c r="U67" s="243"/>
      <c r="V67" s="379"/>
      <c r="W67" s="29"/>
      <c r="X67" s="29"/>
      <c r="Y67" s="29"/>
      <c r="Z67" s="166"/>
      <c r="AA67" s="172"/>
      <c r="AB67" s="173"/>
      <c r="AC67" s="166"/>
      <c r="AD67" s="172"/>
      <c r="AE67" s="173"/>
      <c r="AF67" s="166"/>
      <c r="AG67" s="172"/>
      <c r="AH67" s="173"/>
      <c r="AI67" s="166"/>
      <c r="AJ67" s="172"/>
      <c r="AK67" s="173"/>
      <c r="AL67" s="166"/>
      <c r="AM67" s="172"/>
      <c r="AN67" s="173"/>
      <c r="AO67" s="166"/>
      <c r="AP67" s="172"/>
      <c r="AQ67" s="173"/>
      <c r="AR67" s="166"/>
      <c r="AS67" s="172"/>
      <c r="AT67" s="173"/>
      <c r="AU67" s="166"/>
      <c r="AV67" s="172"/>
      <c r="AW67" s="173"/>
    </row>
    <row r="68" spans="1:50" x14ac:dyDescent="0.15">
      <c r="A68" s="227" t="s">
        <v>35</v>
      </c>
      <c r="B68" s="200" t="s">
        <v>17</v>
      </c>
      <c r="C68" s="173">
        <v>2</v>
      </c>
      <c r="D68" s="242"/>
      <c r="E68" s="243"/>
      <c r="F68" s="29"/>
      <c r="G68" s="29"/>
      <c r="H68" s="29"/>
      <c r="I68" s="29"/>
      <c r="J68" s="27"/>
      <c r="K68" s="27"/>
      <c r="L68" s="166"/>
      <c r="M68" s="172"/>
      <c r="N68" s="173"/>
      <c r="O68" s="26"/>
      <c r="P68" s="29"/>
      <c r="Q68" s="29"/>
      <c r="R68" s="29"/>
      <c r="S68" s="29"/>
      <c r="T68" s="242"/>
      <c r="U68" s="243"/>
      <c r="V68" s="379"/>
      <c r="W68" s="29"/>
      <c r="X68" s="29"/>
      <c r="Y68" s="29"/>
      <c r="Z68" s="166"/>
      <c r="AA68" s="172"/>
      <c r="AB68" s="173"/>
      <c r="AC68" s="166"/>
      <c r="AD68" s="172"/>
      <c r="AE68" s="173"/>
      <c r="AF68" s="166"/>
      <c r="AG68" s="172"/>
      <c r="AH68" s="173"/>
      <c r="AI68" s="166"/>
      <c r="AJ68" s="172"/>
      <c r="AK68" s="173"/>
      <c r="AL68" s="166"/>
      <c r="AM68" s="172"/>
      <c r="AN68" s="173"/>
      <c r="AO68" s="166"/>
      <c r="AP68" s="172"/>
      <c r="AQ68" s="173"/>
      <c r="AR68" s="166"/>
      <c r="AS68" s="172"/>
      <c r="AT68" s="173"/>
      <c r="AU68" s="166"/>
      <c r="AV68" s="172"/>
      <c r="AW68" s="173"/>
    </row>
    <row r="69" spans="1:50" x14ac:dyDescent="0.15">
      <c r="A69" s="227" t="s">
        <v>36</v>
      </c>
      <c r="B69" s="200" t="s">
        <v>17</v>
      </c>
      <c r="C69" s="173">
        <v>3</v>
      </c>
      <c r="D69" s="242"/>
      <c r="E69" s="243"/>
      <c r="F69" s="29"/>
      <c r="G69" s="29"/>
      <c r="H69" s="29"/>
      <c r="I69" s="29"/>
      <c r="J69" s="27"/>
      <c r="K69" s="27"/>
      <c r="L69" s="166"/>
      <c r="M69" s="172"/>
      <c r="N69" s="173"/>
      <c r="O69" s="26"/>
      <c r="P69" s="29"/>
      <c r="Q69" s="29"/>
      <c r="R69" s="29"/>
      <c r="S69" s="29"/>
      <c r="T69" s="242"/>
      <c r="U69" s="243"/>
      <c r="V69" s="379"/>
      <c r="W69" s="29"/>
      <c r="X69" s="29"/>
      <c r="Y69" s="29"/>
      <c r="Z69" s="166"/>
      <c r="AA69" s="172"/>
      <c r="AB69" s="173"/>
      <c r="AC69" s="166"/>
      <c r="AD69" s="172"/>
      <c r="AE69" s="173"/>
      <c r="AF69" s="166"/>
      <c r="AG69" s="172"/>
      <c r="AH69" s="173"/>
      <c r="AI69" s="166"/>
      <c r="AJ69" s="172"/>
      <c r="AK69" s="173"/>
      <c r="AL69" s="166"/>
      <c r="AM69" s="172"/>
      <c r="AN69" s="173"/>
      <c r="AO69" s="166"/>
      <c r="AP69" s="172"/>
      <c r="AQ69" s="173"/>
      <c r="AR69" s="166"/>
      <c r="AS69" s="172"/>
      <c r="AT69" s="173"/>
      <c r="AU69" s="166"/>
      <c r="AV69" s="172"/>
      <c r="AW69" s="173"/>
    </row>
    <row r="70" spans="1:50" x14ac:dyDescent="0.15">
      <c r="A70" s="227" t="s">
        <v>30</v>
      </c>
      <c r="B70" s="200" t="s">
        <v>17</v>
      </c>
      <c r="C70" s="173">
        <v>4</v>
      </c>
      <c r="D70" s="242"/>
      <c r="E70" s="243"/>
      <c r="F70" s="29"/>
      <c r="G70" s="29"/>
      <c r="H70" s="29"/>
      <c r="I70" s="29"/>
      <c r="J70" s="27"/>
      <c r="K70" s="27"/>
      <c r="L70" s="166"/>
      <c r="M70" s="172"/>
      <c r="N70" s="173"/>
      <c r="O70" s="26"/>
      <c r="P70" s="29"/>
      <c r="Q70" s="29"/>
      <c r="R70" s="29"/>
      <c r="S70" s="29"/>
      <c r="T70" s="242"/>
      <c r="U70" s="243"/>
      <c r="V70" s="379"/>
      <c r="W70" s="29"/>
      <c r="X70" s="29"/>
      <c r="Y70" s="29"/>
      <c r="Z70" s="166"/>
      <c r="AA70" s="172"/>
      <c r="AB70" s="173"/>
      <c r="AC70" s="166"/>
      <c r="AD70" s="172"/>
      <c r="AE70" s="173"/>
      <c r="AF70" s="166"/>
      <c r="AG70" s="172"/>
      <c r="AH70" s="173"/>
      <c r="AI70" s="166"/>
      <c r="AJ70" s="172"/>
      <c r="AK70" s="173"/>
      <c r="AL70" s="166"/>
      <c r="AM70" s="172"/>
      <c r="AN70" s="173"/>
      <c r="AO70" s="166"/>
      <c r="AP70" s="172"/>
      <c r="AQ70" s="173"/>
      <c r="AR70" s="166"/>
      <c r="AS70" s="172"/>
      <c r="AT70" s="173"/>
      <c r="AU70" s="166"/>
      <c r="AV70" s="172"/>
      <c r="AW70" s="173"/>
    </row>
    <row r="71" spans="1:50" x14ac:dyDescent="0.15">
      <c r="A71" s="227" t="s">
        <v>32</v>
      </c>
      <c r="B71" s="200" t="s">
        <v>17</v>
      </c>
      <c r="C71" s="173">
        <v>5</v>
      </c>
      <c r="D71" s="242"/>
      <c r="E71" s="243"/>
      <c r="F71" s="29"/>
      <c r="G71" s="29"/>
      <c r="H71" s="29"/>
      <c r="I71" s="29"/>
      <c r="J71" s="27"/>
      <c r="K71" s="27"/>
      <c r="L71" s="166"/>
      <c r="M71" s="172"/>
      <c r="N71" s="173"/>
      <c r="O71" s="26"/>
      <c r="P71" s="29"/>
      <c r="Q71" s="29"/>
      <c r="R71" s="29"/>
      <c r="S71" s="29"/>
      <c r="T71" s="242"/>
      <c r="U71" s="243"/>
      <c r="V71" s="379"/>
      <c r="W71" s="29"/>
      <c r="X71" s="29"/>
      <c r="Y71" s="29"/>
      <c r="Z71" s="166"/>
      <c r="AA71" s="172"/>
      <c r="AB71" s="173"/>
      <c r="AC71" s="166"/>
      <c r="AD71" s="172"/>
      <c r="AE71" s="173"/>
      <c r="AF71" s="166"/>
      <c r="AG71" s="172"/>
      <c r="AH71" s="173"/>
      <c r="AI71" s="166"/>
      <c r="AJ71" s="172"/>
      <c r="AK71" s="173"/>
      <c r="AL71" s="166"/>
      <c r="AM71" s="172"/>
      <c r="AN71" s="173"/>
      <c r="AO71" s="166"/>
      <c r="AP71" s="172"/>
      <c r="AQ71" s="173"/>
      <c r="AR71" s="166"/>
      <c r="AS71" s="172"/>
      <c r="AT71" s="173"/>
      <c r="AU71" s="166"/>
      <c r="AV71" s="172"/>
      <c r="AW71" s="173"/>
    </row>
    <row r="72" spans="1:50" x14ac:dyDescent="0.15">
      <c r="A72" s="227" t="s">
        <v>31</v>
      </c>
      <c r="B72" s="200" t="s">
        <v>17</v>
      </c>
      <c r="C72" s="173">
        <v>6</v>
      </c>
      <c r="D72" s="242"/>
      <c r="E72" s="243"/>
      <c r="F72" s="29"/>
      <c r="G72" s="29"/>
      <c r="H72" s="29"/>
      <c r="I72" s="29"/>
      <c r="J72" s="27"/>
      <c r="K72" s="27"/>
      <c r="L72" s="166"/>
      <c r="M72" s="172"/>
      <c r="N72" s="173"/>
      <c r="O72" s="26"/>
      <c r="P72" s="29"/>
      <c r="Q72" s="29"/>
      <c r="R72" s="29"/>
      <c r="S72" s="29"/>
      <c r="T72" s="242"/>
      <c r="U72" s="243"/>
      <c r="V72" s="379"/>
      <c r="W72" s="29"/>
      <c r="X72" s="29"/>
      <c r="Y72" s="29"/>
      <c r="Z72" s="166"/>
      <c r="AA72" s="172"/>
      <c r="AB72" s="173"/>
      <c r="AC72" s="166"/>
      <c r="AD72" s="172"/>
      <c r="AE72" s="173"/>
      <c r="AF72" s="166"/>
      <c r="AG72" s="172"/>
      <c r="AH72" s="173"/>
      <c r="AI72" s="166"/>
      <c r="AJ72" s="172"/>
      <c r="AK72" s="173"/>
      <c r="AL72" s="166"/>
      <c r="AM72" s="172"/>
      <c r="AN72" s="173"/>
      <c r="AO72" s="166"/>
      <c r="AP72" s="172"/>
      <c r="AQ72" s="173"/>
      <c r="AR72" s="166"/>
      <c r="AS72" s="172"/>
      <c r="AT72" s="173"/>
      <c r="AU72" s="166"/>
      <c r="AV72" s="172"/>
      <c r="AW72" s="173"/>
    </row>
    <row r="73" spans="1:50" x14ac:dyDescent="0.15">
      <c r="A73" s="227" t="s">
        <v>33</v>
      </c>
      <c r="B73" s="200" t="s">
        <v>17</v>
      </c>
      <c r="C73" s="173">
        <v>7</v>
      </c>
      <c r="D73" s="242"/>
      <c r="E73" s="243"/>
      <c r="F73" s="29"/>
      <c r="G73" s="29"/>
      <c r="H73" s="29"/>
      <c r="I73" s="29"/>
      <c r="J73" s="27"/>
      <c r="K73" s="27"/>
      <c r="L73" s="166"/>
      <c r="M73" s="172"/>
      <c r="N73" s="173"/>
      <c r="O73" s="26"/>
      <c r="P73" s="29"/>
      <c r="Q73" s="29"/>
      <c r="R73" s="29"/>
      <c r="S73" s="29"/>
      <c r="T73" s="242"/>
      <c r="U73" s="243"/>
      <c r="V73" s="379"/>
      <c r="W73" s="29"/>
      <c r="X73" s="29"/>
      <c r="Y73" s="29"/>
      <c r="Z73" s="166"/>
      <c r="AA73" s="172"/>
      <c r="AB73" s="173"/>
      <c r="AC73" s="166"/>
      <c r="AD73" s="172"/>
      <c r="AE73" s="173"/>
      <c r="AF73" s="166"/>
      <c r="AG73" s="172"/>
      <c r="AH73" s="173"/>
      <c r="AI73" s="166"/>
      <c r="AJ73" s="172"/>
      <c r="AK73" s="173"/>
      <c r="AL73" s="166"/>
      <c r="AM73" s="172"/>
      <c r="AN73" s="173"/>
      <c r="AO73" s="166"/>
      <c r="AP73" s="172"/>
      <c r="AQ73" s="173"/>
      <c r="AR73" s="166"/>
      <c r="AS73" s="172"/>
      <c r="AT73" s="173"/>
      <c r="AU73" s="166"/>
      <c r="AV73" s="172"/>
      <c r="AW73" s="173"/>
    </row>
    <row r="74" spans="1:50" x14ac:dyDescent="0.15">
      <c r="A74" s="227" t="s">
        <v>34</v>
      </c>
      <c r="B74" s="200" t="s">
        <v>17</v>
      </c>
      <c r="C74" s="173">
        <v>8</v>
      </c>
      <c r="D74" s="242"/>
      <c r="E74" s="243"/>
      <c r="F74" s="29"/>
      <c r="G74" s="29"/>
      <c r="H74" s="29"/>
      <c r="I74" s="29"/>
      <c r="J74" s="27"/>
      <c r="K74" s="27"/>
      <c r="L74" s="166"/>
      <c r="M74" s="172"/>
      <c r="N74" s="173"/>
      <c r="O74" s="26"/>
      <c r="P74" s="29"/>
      <c r="Q74" s="29"/>
      <c r="R74" s="29"/>
      <c r="S74" s="29"/>
      <c r="T74" s="242"/>
      <c r="U74" s="243"/>
      <c r="V74" s="379"/>
      <c r="W74" s="29"/>
      <c r="X74" s="29"/>
      <c r="Y74" s="29"/>
      <c r="Z74" s="166"/>
      <c r="AA74" s="172"/>
      <c r="AB74" s="173"/>
      <c r="AC74" s="166"/>
      <c r="AD74" s="172"/>
      <c r="AE74" s="173"/>
      <c r="AF74" s="166"/>
      <c r="AG74" s="172"/>
      <c r="AH74" s="173"/>
      <c r="AI74" s="166"/>
      <c r="AJ74" s="172"/>
      <c r="AK74" s="173"/>
      <c r="AL74" s="166"/>
      <c r="AM74" s="172"/>
      <c r="AN74" s="173"/>
      <c r="AO74" s="166"/>
      <c r="AP74" s="172"/>
      <c r="AQ74" s="173"/>
      <c r="AR74" s="166"/>
      <c r="AS74" s="172"/>
      <c r="AT74" s="173"/>
      <c r="AU74" s="166"/>
      <c r="AV74" s="172"/>
      <c r="AW74" s="173"/>
    </row>
    <row r="75" spans="1:50" x14ac:dyDescent="0.15">
      <c r="A75" s="227" t="s">
        <v>35</v>
      </c>
      <c r="B75" s="200" t="s">
        <v>17</v>
      </c>
      <c r="C75" s="173">
        <v>9</v>
      </c>
      <c r="D75" s="242"/>
      <c r="E75" s="243"/>
      <c r="F75" s="29"/>
      <c r="G75" s="29"/>
      <c r="H75" s="29"/>
      <c r="I75" s="29"/>
      <c r="J75" s="27"/>
      <c r="K75" s="27"/>
      <c r="L75" s="166"/>
      <c r="M75" s="172"/>
      <c r="N75" s="173"/>
      <c r="O75" s="26"/>
      <c r="P75" s="29"/>
      <c r="Q75" s="29"/>
      <c r="R75" s="29"/>
      <c r="S75" s="29"/>
      <c r="T75" s="242"/>
      <c r="U75" s="243"/>
      <c r="V75" s="379"/>
      <c r="W75" s="29"/>
      <c r="X75" s="29"/>
      <c r="Y75" s="29"/>
      <c r="Z75" s="166"/>
      <c r="AA75" s="172"/>
      <c r="AB75" s="173"/>
      <c r="AC75" s="166"/>
      <c r="AD75" s="172"/>
      <c r="AE75" s="173"/>
      <c r="AF75" s="166"/>
      <c r="AG75" s="172"/>
      <c r="AH75" s="173"/>
      <c r="AI75" s="166"/>
      <c r="AJ75" s="172"/>
      <c r="AK75" s="173"/>
      <c r="AL75" s="166"/>
      <c r="AM75" s="172"/>
      <c r="AN75" s="173"/>
      <c r="AO75" s="166"/>
      <c r="AP75" s="172"/>
      <c r="AQ75" s="173"/>
      <c r="AR75" s="166"/>
      <c r="AS75" s="172"/>
      <c r="AT75" s="173"/>
      <c r="AU75" s="166"/>
      <c r="AV75" s="172"/>
      <c r="AW75" s="173"/>
    </row>
    <row r="76" spans="1:50" x14ac:dyDescent="0.15">
      <c r="A76" s="227" t="s">
        <v>36</v>
      </c>
      <c r="B76" s="200" t="s">
        <v>17</v>
      </c>
      <c r="C76" s="173">
        <v>10</v>
      </c>
      <c r="D76" s="242"/>
      <c r="E76" s="243"/>
      <c r="F76" s="29"/>
      <c r="G76" s="29"/>
      <c r="H76" s="29"/>
      <c r="I76" s="29"/>
      <c r="J76" s="27"/>
      <c r="K76" s="27"/>
      <c r="L76" s="166"/>
      <c r="M76" s="172"/>
      <c r="N76" s="173"/>
      <c r="O76" s="26"/>
      <c r="P76" s="29"/>
      <c r="Q76" s="29"/>
      <c r="R76" s="29"/>
      <c r="S76" s="29"/>
      <c r="T76" s="242"/>
      <c r="U76" s="243"/>
      <c r="V76" s="379"/>
      <c r="W76" s="29"/>
      <c r="X76" s="29"/>
      <c r="Y76" s="29"/>
      <c r="Z76" s="166"/>
      <c r="AA76" s="172"/>
      <c r="AB76" s="173"/>
      <c r="AC76" s="166"/>
      <c r="AD76" s="172"/>
      <c r="AE76" s="173"/>
      <c r="AF76" s="166"/>
      <c r="AG76" s="172"/>
      <c r="AH76" s="173"/>
      <c r="AI76" s="166"/>
      <c r="AJ76" s="172"/>
      <c r="AK76" s="173"/>
      <c r="AL76" s="166"/>
      <c r="AM76" s="172"/>
      <c r="AN76" s="173"/>
      <c r="AO76" s="166"/>
      <c r="AP76" s="172"/>
      <c r="AQ76" s="173"/>
      <c r="AR76" s="166"/>
      <c r="AS76" s="172"/>
      <c r="AT76" s="173"/>
      <c r="AU76" s="166"/>
      <c r="AV76" s="172"/>
      <c r="AW76" s="173"/>
    </row>
    <row r="77" spans="1:50" x14ac:dyDescent="0.15">
      <c r="A77" s="227" t="s">
        <v>30</v>
      </c>
      <c r="B77" s="200" t="s">
        <v>17</v>
      </c>
      <c r="C77" s="173">
        <v>11</v>
      </c>
      <c r="D77" s="242"/>
      <c r="E77" s="243"/>
      <c r="F77" s="29"/>
      <c r="G77" s="29"/>
      <c r="H77" s="29"/>
      <c r="I77" s="29"/>
      <c r="J77" s="27"/>
      <c r="K77" s="27"/>
      <c r="L77" s="166"/>
      <c r="M77" s="172"/>
      <c r="N77" s="173"/>
      <c r="O77" s="26"/>
      <c r="P77" s="29"/>
      <c r="Q77" s="29"/>
      <c r="R77" s="29"/>
      <c r="S77" s="29"/>
      <c r="T77" s="242"/>
      <c r="U77" s="243"/>
      <c r="V77" s="379"/>
      <c r="W77" s="29"/>
      <c r="X77" s="29"/>
      <c r="Y77" s="29"/>
      <c r="Z77" s="166"/>
      <c r="AA77" s="172"/>
      <c r="AB77" s="173"/>
      <c r="AC77" s="166"/>
      <c r="AD77" s="172"/>
      <c r="AE77" s="173"/>
      <c r="AF77" s="166"/>
      <c r="AG77" s="172"/>
      <c r="AH77" s="173"/>
      <c r="AI77" s="166"/>
      <c r="AJ77" s="172"/>
      <c r="AK77" s="173"/>
      <c r="AL77" s="166"/>
      <c r="AM77" s="172"/>
      <c r="AN77" s="173"/>
      <c r="AO77" s="166"/>
      <c r="AP77" s="172"/>
      <c r="AQ77" s="173"/>
      <c r="AR77" s="166"/>
      <c r="AS77" s="172"/>
      <c r="AT77" s="173"/>
      <c r="AU77" s="166"/>
      <c r="AV77" s="172"/>
      <c r="AW77" s="173"/>
    </row>
    <row r="78" spans="1:50" x14ac:dyDescent="0.15">
      <c r="A78" s="227" t="s">
        <v>32</v>
      </c>
      <c r="B78" s="200" t="s">
        <v>17</v>
      </c>
      <c r="C78" s="173">
        <v>12</v>
      </c>
      <c r="D78" s="242"/>
      <c r="E78" s="243"/>
      <c r="F78" s="29"/>
      <c r="G78" s="29"/>
      <c r="H78" s="29"/>
      <c r="I78" s="29"/>
      <c r="J78" s="27"/>
      <c r="K78" s="27"/>
      <c r="L78" s="166"/>
      <c r="M78" s="172"/>
      <c r="N78" s="173"/>
      <c r="O78" s="26"/>
      <c r="P78" s="29"/>
      <c r="Q78" s="29"/>
      <c r="R78" s="29"/>
      <c r="S78" s="29"/>
      <c r="T78" s="242"/>
      <c r="U78" s="243"/>
      <c r="V78" s="379"/>
      <c r="W78" s="29"/>
      <c r="X78" s="29"/>
      <c r="Y78" s="29"/>
      <c r="Z78" s="166"/>
      <c r="AA78" s="172"/>
      <c r="AB78" s="173"/>
      <c r="AC78" s="166"/>
      <c r="AD78" s="172"/>
      <c r="AE78" s="173"/>
      <c r="AF78" s="166"/>
      <c r="AG78" s="172"/>
      <c r="AH78" s="173"/>
      <c r="AI78" s="166"/>
      <c r="AJ78" s="172"/>
      <c r="AK78" s="173"/>
      <c r="AL78" s="166"/>
      <c r="AM78" s="172"/>
      <c r="AN78" s="173"/>
      <c r="AO78" s="166"/>
      <c r="AP78" s="172"/>
      <c r="AQ78" s="173"/>
      <c r="AR78" s="166"/>
      <c r="AS78" s="172"/>
      <c r="AT78" s="173"/>
      <c r="AU78" s="166"/>
      <c r="AV78" s="172"/>
      <c r="AW78" s="173"/>
    </row>
    <row r="79" spans="1:50" x14ac:dyDescent="0.15">
      <c r="A79" s="227" t="s">
        <v>31</v>
      </c>
      <c r="B79" s="200" t="s">
        <v>17</v>
      </c>
      <c r="C79" s="173">
        <v>13</v>
      </c>
      <c r="D79" s="242"/>
      <c r="E79" s="243"/>
      <c r="F79" s="29"/>
      <c r="G79" s="29"/>
      <c r="H79" s="29"/>
      <c r="I79" s="29"/>
      <c r="J79" s="27"/>
      <c r="K79" s="27"/>
      <c r="L79" s="166"/>
      <c r="M79" s="172"/>
      <c r="N79" s="173"/>
      <c r="O79" s="26"/>
      <c r="P79" s="29"/>
      <c r="Q79" s="29"/>
      <c r="R79" s="29"/>
      <c r="S79" s="29"/>
      <c r="T79" s="242"/>
      <c r="U79" s="243"/>
      <c r="V79" s="379"/>
      <c r="W79" s="29"/>
      <c r="X79" s="29"/>
      <c r="Y79" s="29"/>
      <c r="Z79" s="166"/>
      <c r="AA79" s="172"/>
      <c r="AB79" s="173"/>
      <c r="AC79" s="166"/>
      <c r="AD79" s="172"/>
      <c r="AE79" s="173"/>
      <c r="AF79" s="166"/>
      <c r="AG79" s="172"/>
      <c r="AH79" s="173"/>
      <c r="AI79" s="166"/>
      <c r="AJ79" s="172"/>
      <c r="AK79" s="173"/>
      <c r="AL79" s="166"/>
      <c r="AM79" s="172"/>
      <c r="AN79" s="173"/>
      <c r="AO79" s="166"/>
      <c r="AP79" s="172"/>
      <c r="AQ79" s="173"/>
      <c r="AR79" s="166"/>
      <c r="AS79" s="172"/>
      <c r="AT79" s="173"/>
      <c r="AU79" s="166"/>
      <c r="AV79" s="172"/>
      <c r="AW79" s="173"/>
    </row>
    <row r="80" spans="1:50" x14ac:dyDescent="0.15">
      <c r="A80" s="227" t="s">
        <v>33</v>
      </c>
      <c r="B80" s="200" t="s">
        <v>17</v>
      </c>
      <c r="C80" s="173">
        <v>14</v>
      </c>
      <c r="D80" s="242"/>
      <c r="E80" s="243"/>
      <c r="F80" s="29"/>
      <c r="G80" s="29"/>
      <c r="H80" s="29"/>
      <c r="I80" s="29"/>
      <c r="J80" s="27"/>
      <c r="K80" s="27"/>
      <c r="L80" s="166"/>
      <c r="M80" s="172"/>
      <c r="N80" s="173"/>
      <c r="O80" s="26"/>
      <c r="P80" s="29"/>
      <c r="Q80" s="29"/>
      <c r="R80" s="29"/>
      <c r="S80" s="29"/>
      <c r="T80" s="242"/>
      <c r="U80" s="243"/>
      <c r="V80" s="379"/>
      <c r="W80" s="29"/>
      <c r="X80" s="29"/>
      <c r="Y80" s="29"/>
      <c r="Z80" s="166"/>
      <c r="AA80" s="172"/>
      <c r="AB80" s="173"/>
      <c r="AC80" s="166"/>
      <c r="AD80" s="172"/>
      <c r="AE80" s="173"/>
      <c r="AF80" s="166"/>
      <c r="AG80" s="172"/>
      <c r="AH80" s="173"/>
      <c r="AI80" s="166"/>
      <c r="AJ80" s="172"/>
      <c r="AK80" s="173"/>
      <c r="AL80" s="166"/>
      <c r="AM80" s="172"/>
      <c r="AN80" s="173"/>
      <c r="AO80" s="166"/>
      <c r="AP80" s="172"/>
      <c r="AQ80" s="173"/>
      <c r="AR80" s="166"/>
      <c r="AS80" s="172"/>
      <c r="AT80" s="173"/>
      <c r="AU80" s="166"/>
      <c r="AV80" s="172"/>
      <c r="AW80" s="173"/>
    </row>
    <row r="81" spans="1:50" x14ac:dyDescent="0.15">
      <c r="A81" s="227" t="s">
        <v>34</v>
      </c>
      <c r="B81" s="200" t="s">
        <v>17</v>
      </c>
      <c r="C81" s="173">
        <v>15</v>
      </c>
      <c r="D81" s="242"/>
      <c r="E81" s="243"/>
      <c r="F81" s="29"/>
      <c r="G81" s="29"/>
      <c r="H81" s="29"/>
      <c r="I81" s="29"/>
      <c r="J81" s="27"/>
      <c r="K81" s="27"/>
      <c r="L81" s="166"/>
      <c r="M81" s="172"/>
      <c r="N81" s="173"/>
      <c r="O81" s="26"/>
      <c r="P81" s="29"/>
      <c r="Q81" s="29"/>
      <c r="R81" s="29"/>
      <c r="S81" s="29"/>
      <c r="T81" s="242"/>
      <c r="U81" s="243"/>
      <c r="V81" s="379"/>
      <c r="W81" s="29"/>
      <c r="X81" s="29"/>
      <c r="Y81" s="29"/>
      <c r="Z81" s="166"/>
      <c r="AA81" s="172"/>
      <c r="AB81" s="173"/>
      <c r="AC81" s="166"/>
      <c r="AD81" s="172"/>
      <c r="AE81" s="173"/>
      <c r="AF81" s="166"/>
      <c r="AG81" s="172"/>
      <c r="AH81" s="173"/>
      <c r="AI81" s="166"/>
      <c r="AJ81" s="172"/>
      <c r="AK81" s="173"/>
      <c r="AL81" s="166"/>
      <c r="AM81" s="172"/>
      <c r="AN81" s="173"/>
      <c r="AO81" s="166"/>
      <c r="AP81" s="172"/>
      <c r="AQ81" s="173"/>
      <c r="AR81" s="166"/>
      <c r="AS81" s="172"/>
      <c r="AT81" s="173"/>
      <c r="AU81" s="166"/>
      <c r="AV81" s="172"/>
      <c r="AW81" s="173"/>
    </row>
    <row r="82" spans="1:50" x14ac:dyDescent="0.15">
      <c r="A82" s="227" t="s">
        <v>35</v>
      </c>
      <c r="B82" s="200" t="s">
        <v>17</v>
      </c>
      <c r="C82" s="173">
        <v>16</v>
      </c>
      <c r="D82" s="242"/>
      <c r="E82" s="243"/>
      <c r="F82" s="29"/>
      <c r="G82" s="29"/>
      <c r="H82" s="29"/>
      <c r="I82" s="29"/>
      <c r="J82" s="27"/>
      <c r="K82" s="27"/>
      <c r="L82" s="166"/>
      <c r="M82" s="172"/>
      <c r="N82" s="173"/>
      <c r="O82" s="26"/>
      <c r="P82" s="29"/>
      <c r="Q82" s="29"/>
      <c r="R82" s="29"/>
      <c r="S82" s="29"/>
      <c r="T82" s="242"/>
      <c r="U82" s="243"/>
      <c r="V82" s="379"/>
      <c r="W82" s="29"/>
      <c r="X82" s="29"/>
      <c r="Y82" s="29"/>
      <c r="Z82" s="166"/>
      <c r="AA82" s="172"/>
      <c r="AB82" s="173"/>
      <c r="AC82" s="166"/>
      <c r="AD82" s="172"/>
      <c r="AE82" s="173"/>
      <c r="AF82" s="166"/>
      <c r="AG82" s="172"/>
      <c r="AH82" s="173"/>
      <c r="AI82" s="166"/>
      <c r="AJ82" s="172"/>
      <c r="AK82" s="173"/>
      <c r="AL82" s="166"/>
      <c r="AM82" s="172"/>
      <c r="AN82" s="173"/>
      <c r="AO82" s="166"/>
      <c r="AP82" s="172"/>
      <c r="AQ82" s="173"/>
      <c r="AR82" s="166"/>
      <c r="AS82" s="172"/>
      <c r="AT82" s="173"/>
      <c r="AU82" s="166"/>
      <c r="AV82" s="172"/>
      <c r="AW82" s="173"/>
    </row>
    <row r="83" spans="1:50" x14ac:dyDescent="0.15">
      <c r="A83" s="227" t="s">
        <v>36</v>
      </c>
      <c r="B83" s="200" t="s">
        <v>17</v>
      </c>
      <c r="C83" s="173">
        <v>17</v>
      </c>
      <c r="D83" s="242"/>
      <c r="E83" s="243"/>
      <c r="F83" s="29"/>
      <c r="G83" s="29"/>
      <c r="H83" s="29"/>
      <c r="I83" s="29"/>
      <c r="J83" s="27"/>
      <c r="K83" s="27"/>
      <c r="L83" s="166"/>
      <c r="M83" s="172"/>
      <c r="N83" s="173"/>
      <c r="O83" s="26"/>
      <c r="P83" s="29"/>
      <c r="Q83" s="29"/>
      <c r="R83" s="29"/>
      <c r="S83" s="29"/>
      <c r="T83" s="242"/>
      <c r="U83" s="243"/>
      <c r="V83" s="379"/>
      <c r="W83" s="29"/>
      <c r="X83" s="29"/>
      <c r="Y83" s="29"/>
      <c r="Z83" s="166"/>
      <c r="AA83" s="172"/>
      <c r="AB83" s="173"/>
      <c r="AC83" s="166"/>
      <c r="AD83" s="172"/>
      <c r="AE83" s="173"/>
      <c r="AF83" s="166"/>
      <c r="AG83" s="172"/>
      <c r="AH83" s="173"/>
      <c r="AI83" s="166"/>
      <c r="AJ83" s="172"/>
      <c r="AK83" s="173"/>
      <c r="AL83" s="166"/>
      <c r="AM83" s="172"/>
      <c r="AN83" s="173"/>
      <c r="AO83" s="166"/>
      <c r="AP83" s="172"/>
      <c r="AQ83" s="173"/>
      <c r="AR83" s="166"/>
      <c r="AS83" s="172"/>
      <c r="AT83" s="173"/>
      <c r="AU83" s="166"/>
      <c r="AV83" s="172"/>
      <c r="AW83" s="173"/>
    </row>
    <row r="84" spans="1:50" x14ac:dyDescent="0.15">
      <c r="A84" s="227" t="s">
        <v>30</v>
      </c>
      <c r="B84" s="200" t="s">
        <v>17</v>
      </c>
      <c r="C84" s="173">
        <v>18</v>
      </c>
      <c r="D84" s="242"/>
      <c r="E84" s="243"/>
      <c r="F84" s="29"/>
      <c r="G84" s="29"/>
      <c r="H84" s="29"/>
      <c r="I84" s="29"/>
      <c r="J84" s="27"/>
      <c r="K84" s="27"/>
      <c r="L84" s="166"/>
      <c r="M84" s="172"/>
      <c r="N84" s="173"/>
      <c r="O84" s="26"/>
      <c r="P84" s="29"/>
      <c r="Q84" s="29"/>
      <c r="R84" s="29"/>
      <c r="S84" s="29"/>
      <c r="T84" s="242"/>
      <c r="U84" s="243"/>
      <c r="V84" s="379"/>
      <c r="W84" s="29"/>
      <c r="X84" s="29"/>
      <c r="Y84" s="29"/>
      <c r="Z84" s="166"/>
      <c r="AA84" s="172"/>
      <c r="AB84" s="173"/>
      <c r="AC84" s="166"/>
      <c r="AD84" s="172"/>
      <c r="AE84" s="173"/>
      <c r="AF84" s="166"/>
      <c r="AG84" s="172"/>
      <c r="AH84" s="173"/>
      <c r="AI84" s="166"/>
      <c r="AJ84" s="172"/>
      <c r="AK84" s="173"/>
      <c r="AL84" s="166"/>
      <c r="AM84" s="172"/>
      <c r="AN84" s="173"/>
      <c r="AO84" s="166"/>
      <c r="AP84" s="172"/>
      <c r="AQ84" s="173"/>
      <c r="AR84" s="166"/>
      <c r="AS84" s="172"/>
      <c r="AT84" s="173"/>
      <c r="AU84" s="166"/>
      <c r="AV84" s="172"/>
      <c r="AW84" s="173"/>
    </row>
    <row r="85" spans="1:50" x14ac:dyDescent="0.15">
      <c r="A85" s="227" t="s">
        <v>32</v>
      </c>
      <c r="B85" s="200" t="s">
        <v>17</v>
      </c>
      <c r="C85" s="173">
        <v>19</v>
      </c>
      <c r="D85" s="242"/>
      <c r="E85" s="243"/>
      <c r="F85" s="29"/>
      <c r="G85" s="29"/>
      <c r="H85" s="29"/>
      <c r="I85" s="29"/>
      <c r="J85" s="27"/>
      <c r="K85" s="27"/>
      <c r="L85" s="166"/>
      <c r="M85" s="172"/>
      <c r="N85" s="173"/>
      <c r="O85" s="26"/>
      <c r="P85" s="29"/>
      <c r="Q85" s="29"/>
      <c r="R85" s="29"/>
      <c r="S85" s="29"/>
      <c r="T85" s="242"/>
      <c r="U85" s="243"/>
      <c r="V85" s="379"/>
      <c r="W85" s="29"/>
      <c r="X85" s="29"/>
      <c r="Y85" s="29"/>
      <c r="Z85" s="166"/>
      <c r="AA85" s="172"/>
      <c r="AB85" s="173"/>
      <c r="AC85" s="166"/>
      <c r="AD85" s="172"/>
      <c r="AE85" s="173"/>
      <c r="AF85" s="166"/>
      <c r="AG85" s="172"/>
      <c r="AH85" s="173"/>
      <c r="AI85" s="166"/>
      <c r="AJ85" s="172"/>
      <c r="AK85" s="173"/>
      <c r="AL85" s="166"/>
      <c r="AM85" s="172"/>
      <c r="AN85" s="173"/>
      <c r="AO85" s="166"/>
      <c r="AP85" s="172"/>
      <c r="AQ85" s="173"/>
      <c r="AR85" s="166"/>
      <c r="AS85" s="172"/>
      <c r="AT85" s="173"/>
      <c r="AU85" s="166"/>
      <c r="AV85" s="172"/>
      <c r="AW85" s="173"/>
    </row>
    <row r="86" spans="1:50" x14ac:dyDescent="0.15">
      <c r="A86" s="227" t="s">
        <v>31</v>
      </c>
      <c r="B86" s="200" t="s">
        <v>17</v>
      </c>
      <c r="C86" s="173">
        <v>20</v>
      </c>
      <c r="D86" s="242"/>
      <c r="E86" s="243"/>
      <c r="F86" s="29"/>
      <c r="G86" s="29"/>
      <c r="H86" s="29"/>
      <c r="I86" s="29"/>
      <c r="J86" s="27"/>
      <c r="K86" s="27"/>
      <c r="L86" s="166"/>
      <c r="M86" s="172"/>
      <c r="N86" s="173"/>
      <c r="O86" s="26"/>
      <c r="P86" s="29"/>
      <c r="Q86" s="29"/>
      <c r="R86" s="29"/>
      <c r="S86" s="29"/>
      <c r="T86" s="242"/>
      <c r="U86" s="243"/>
      <c r="V86" s="379"/>
      <c r="W86" s="29"/>
      <c r="X86" s="29"/>
      <c r="Y86" s="29"/>
      <c r="Z86" s="166"/>
      <c r="AA86" s="172"/>
      <c r="AB86" s="173"/>
      <c r="AC86" s="166"/>
      <c r="AD86" s="172"/>
      <c r="AE86" s="173"/>
      <c r="AF86" s="166"/>
      <c r="AG86" s="172"/>
      <c r="AH86" s="173"/>
      <c r="AI86" s="166"/>
      <c r="AJ86" s="172"/>
      <c r="AK86" s="173"/>
      <c r="AL86" s="166"/>
      <c r="AM86" s="172"/>
      <c r="AN86" s="173"/>
      <c r="AO86" s="166"/>
      <c r="AP86" s="172"/>
      <c r="AQ86" s="173"/>
      <c r="AR86" s="166"/>
      <c r="AS86" s="172"/>
      <c r="AT86" s="173"/>
      <c r="AU86" s="166"/>
      <c r="AV86" s="172"/>
      <c r="AW86" s="173"/>
    </row>
    <row r="87" spans="1:50" x14ac:dyDescent="0.15">
      <c r="A87" s="227" t="s">
        <v>33</v>
      </c>
      <c r="B87" s="200" t="s">
        <v>17</v>
      </c>
      <c r="C87" s="173">
        <v>21</v>
      </c>
      <c r="D87" s="242"/>
      <c r="E87" s="243"/>
      <c r="F87" s="29"/>
      <c r="G87" s="29"/>
      <c r="H87" s="29"/>
      <c r="I87" s="29"/>
      <c r="J87" s="27"/>
      <c r="K87" s="27"/>
      <c r="L87" s="166"/>
      <c r="M87" s="172"/>
      <c r="N87" s="173"/>
      <c r="O87" s="26"/>
      <c r="P87" s="29"/>
      <c r="Q87" s="29"/>
      <c r="R87" s="29"/>
      <c r="S87" s="29"/>
      <c r="T87" s="242"/>
      <c r="U87" s="243"/>
      <c r="V87" s="379"/>
      <c r="W87" s="29"/>
      <c r="X87" s="29"/>
      <c r="Y87" s="29"/>
      <c r="Z87" s="166"/>
      <c r="AA87" s="172"/>
      <c r="AB87" s="173"/>
      <c r="AC87" s="166"/>
      <c r="AD87" s="172"/>
      <c r="AE87" s="173"/>
      <c r="AF87" s="166"/>
      <c r="AG87" s="172"/>
      <c r="AH87" s="173"/>
      <c r="AI87" s="166"/>
      <c r="AJ87" s="172"/>
      <c r="AK87" s="173"/>
      <c r="AL87" s="166"/>
      <c r="AM87" s="172"/>
      <c r="AN87" s="173"/>
      <c r="AO87" s="166"/>
      <c r="AP87" s="172"/>
      <c r="AQ87" s="173"/>
      <c r="AR87" s="166"/>
      <c r="AS87" s="172"/>
      <c r="AT87" s="173"/>
      <c r="AU87" s="166"/>
      <c r="AV87" s="172"/>
      <c r="AW87" s="173"/>
    </row>
    <row r="88" spans="1:50" x14ac:dyDescent="0.15">
      <c r="A88" s="227" t="s">
        <v>34</v>
      </c>
      <c r="B88" s="200" t="s">
        <v>17</v>
      </c>
      <c r="C88" s="173">
        <v>22</v>
      </c>
      <c r="D88" s="242"/>
      <c r="E88" s="243"/>
      <c r="F88" s="29"/>
      <c r="G88" s="29"/>
      <c r="H88" s="29"/>
      <c r="I88" s="29"/>
      <c r="J88" s="27"/>
      <c r="K88" s="27"/>
      <c r="L88" s="166"/>
      <c r="M88" s="172"/>
      <c r="N88" s="173"/>
      <c r="O88" s="26"/>
      <c r="P88" s="29"/>
      <c r="Q88" s="29"/>
      <c r="R88" s="29"/>
      <c r="S88" s="29"/>
      <c r="T88" s="242"/>
      <c r="U88" s="243"/>
      <c r="V88" s="379"/>
      <c r="W88" s="29"/>
      <c r="X88" s="29"/>
      <c r="Y88" s="29"/>
      <c r="Z88" s="166"/>
      <c r="AA88" s="172"/>
      <c r="AB88" s="173"/>
      <c r="AC88" s="166"/>
      <c r="AD88" s="172"/>
      <c r="AE88" s="173"/>
      <c r="AF88" s="166"/>
      <c r="AG88" s="172"/>
      <c r="AH88" s="173"/>
      <c r="AI88" s="166"/>
      <c r="AJ88" s="172"/>
      <c r="AK88" s="173"/>
      <c r="AL88" s="166"/>
      <c r="AM88" s="172"/>
      <c r="AN88" s="173"/>
      <c r="AO88" s="166"/>
      <c r="AP88" s="172"/>
      <c r="AQ88" s="173"/>
      <c r="AR88" s="166"/>
      <c r="AS88" s="172"/>
      <c r="AT88" s="173"/>
      <c r="AU88" s="166"/>
      <c r="AV88" s="172"/>
      <c r="AW88" s="173"/>
    </row>
    <row r="89" spans="1:50" x14ac:dyDescent="0.15">
      <c r="A89" s="200" t="s">
        <v>35</v>
      </c>
      <c r="B89" s="200" t="s">
        <v>17</v>
      </c>
      <c r="C89" s="173">
        <v>23</v>
      </c>
      <c r="D89" s="242"/>
      <c r="E89" s="243"/>
      <c r="F89" s="29"/>
      <c r="G89" s="29"/>
      <c r="H89" s="29"/>
      <c r="I89" s="29"/>
      <c r="J89" s="27"/>
      <c r="K89" s="27"/>
      <c r="L89" s="166"/>
      <c r="M89" s="172"/>
      <c r="N89" s="173"/>
      <c r="O89" s="26"/>
      <c r="P89" s="29"/>
      <c r="Q89" s="29"/>
      <c r="R89" s="29"/>
      <c r="S89" s="29"/>
      <c r="T89" s="242"/>
      <c r="U89" s="243"/>
      <c r="V89" s="379"/>
      <c r="W89" s="29"/>
      <c r="X89" s="29"/>
      <c r="Y89" s="29"/>
      <c r="Z89" s="166"/>
      <c r="AA89" s="172"/>
      <c r="AB89" s="173"/>
      <c r="AC89" s="166"/>
      <c r="AD89" s="172"/>
      <c r="AE89" s="173"/>
      <c r="AF89" s="166"/>
      <c r="AG89" s="172"/>
      <c r="AH89" s="173"/>
      <c r="AI89" s="166"/>
      <c r="AJ89" s="172"/>
      <c r="AK89" s="173"/>
      <c r="AL89" s="166"/>
      <c r="AM89" s="172"/>
      <c r="AN89" s="173"/>
      <c r="AO89" s="166"/>
      <c r="AP89" s="172"/>
      <c r="AQ89" s="173"/>
      <c r="AR89" s="166"/>
      <c r="AS89" s="172"/>
      <c r="AT89" s="173"/>
      <c r="AU89" s="166"/>
      <c r="AV89" s="172"/>
      <c r="AW89" s="173"/>
    </row>
    <row r="90" spans="1:50" x14ac:dyDescent="0.15">
      <c r="A90" s="200" t="s">
        <v>36</v>
      </c>
      <c r="B90" s="200" t="s">
        <v>17</v>
      </c>
      <c r="C90" s="173">
        <v>24</v>
      </c>
      <c r="D90" s="242"/>
      <c r="E90" s="243"/>
      <c r="F90" s="29"/>
      <c r="G90" s="29"/>
      <c r="H90" s="29"/>
      <c r="I90" s="29"/>
      <c r="J90" s="27"/>
      <c r="K90" s="27"/>
      <c r="L90" s="166"/>
      <c r="M90" s="172"/>
      <c r="N90" s="173"/>
      <c r="O90" s="26"/>
      <c r="P90" s="29"/>
      <c r="Q90" s="29"/>
      <c r="R90" s="29"/>
      <c r="S90" s="29"/>
      <c r="T90" s="242"/>
      <c r="U90" s="243"/>
      <c r="V90" s="379"/>
      <c r="W90" s="29"/>
      <c r="X90" s="29"/>
      <c r="Y90" s="29"/>
      <c r="Z90" s="166"/>
      <c r="AA90" s="172"/>
      <c r="AB90" s="173"/>
      <c r="AC90" s="166"/>
      <c r="AD90" s="172"/>
      <c r="AE90" s="173"/>
      <c r="AF90" s="166"/>
      <c r="AG90" s="172"/>
      <c r="AH90" s="173"/>
      <c r="AI90" s="166"/>
      <c r="AJ90" s="172"/>
      <c r="AK90" s="173"/>
      <c r="AL90" s="166"/>
      <c r="AM90" s="172"/>
      <c r="AN90" s="173"/>
      <c r="AO90" s="166"/>
      <c r="AP90" s="172"/>
      <c r="AQ90" s="173"/>
      <c r="AR90" s="166"/>
      <c r="AS90" s="172"/>
      <c r="AT90" s="173"/>
      <c r="AU90" s="166"/>
      <c r="AV90" s="172"/>
      <c r="AW90" s="173"/>
    </row>
    <row r="91" spans="1:50" x14ac:dyDescent="0.15">
      <c r="A91" s="200" t="s">
        <v>30</v>
      </c>
      <c r="B91" s="200" t="s">
        <v>17</v>
      </c>
      <c r="C91" s="173">
        <v>25</v>
      </c>
      <c r="D91" s="242"/>
      <c r="E91" s="243"/>
      <c r="F91" s="29"/>
      <c r="G91" s="29"/>
      <c r="H91" s="29"/>
      <c r="I91" s="29"/>
      <c r="J91" s="27"/>
      <c r="K91" s="27"/>
      <c r="L91" s="166"/>
      <c r="M91" s="172"/>
      <c r="N91" s="173"/>
      <c r="O91" s="26"/>
      <c r="P91" s="29"/>
      <c r="Q91" s="29"/>
      <c r="R91" s="29"/>
      <c r="S91" s="29"/>
      <c r="T91" s="242"/>
      <c r="U91" s="243"/>
      <c r="V91" s="379"/>
      <c r="W91" s="29"/>
      <c r="X91" s="29"/>
      <c r="Y91" s="29"/>
      <c r="Z91" s="166"/>
      <c r="AA91" s="172"/>
      <c r="AB91" s="173"/>
      <c r="AC91" s="166"/>
      <c r="AD91" s="172"/>
      <c r="AE91" s="173"/>
      <c r="AF91" s="166"/>
      <c r="AG91" s="172"/>
      <c r="AH91" s="173"/>
      <c r="AI91" s="166"/>
      <c r="AJ91" s="172"/>
      <c r="AK91" s="173"/>
      <c r="AL91" s="166"/>
      <c r="AM91" s="172"/>
      <c r="AN91" s="173"/>
      <c r="AO91" s="166"/>
      <c r="AP91" s="172"/>
      <c r="AQ91" s="173"/>
      <c r="AR91" s="166"/>
      <c r="AS91" s="172"/>
      <c r="AT91" s="173"/>
      <c r="AU91" s="166"/>
      <c r="AV91" s="172"/>
      <c r="AW91" s="173"/>
    </row>
    <row r="92" spans="1:50" x14ac:dyDescent="0.15">
      <c r="A92" s="200" t="s">
        <v>32</v>
      </c>
      <c r="B92" s="200" t="s">
        <v>17</v>
      </c>
      <c r="C92" s="173">
        <v>26</v>
      </c>
      <c r="D92" s="242"/>
      <c r="E92" s="243"/>
      <c r="F92" s="29"/>
      <c r="G92" s="29"/>
      <c r="H92" s="29"/>
      <c r="I92" s="29"/>
      <c r="J92" s="27"/>
      <c r="K92" s="27"/>
      <c r="L92" s="166"/>
      <c r="M92" s="172"/>
      <c r="N92" s="173"/>
      <c r="O92" s="26"/>
      <c r="P92" s="29"/>
      <c r="Q92" s="29"/>
      <c r="R92" s="29"/>
      <c r="S92" s="29"/>
      <c r="T92" s="242"/>
      <c r="U92" s="243"/>
      <c r="V92" s="379"/>
      <c r="W92" s="29"/>
      <c r="X92" s="29"/>
      <c r="Y92" s="29"/>
      <c r="Z92" s="166"/>
      <c r="AA92" s="172"/>
      <c r="AB92" s="173"/>
      <c r="AC92" s="166"/>
      <c r="AD92" s="172"/>
      <c r="AE92" s="173"/>
      <c r="AF92" s="166"/>
      <c r="AG92" s="172"/>
      <c r="AH92" s="173"/>
      <c r="AI92" s="166"/>
      <c r="AJ92" s="172"/>
      <c r="AK92" s="173"/>
      <c r="AL92" s="166"/>
      <c r="AM92" s="172"/>
      <c r="AN92" s="173"/>
      <c r="AO92" s="166"/>
      <c r="AP92" s="172"/>
      <c r="AQ92" s="173"/>
      <c r="AR92" s="166"/>
      <c r="AS92" s="172"/>
      <c r="AT92" s="173"/>
      <c r="AU92" s="166"/>
      <c r="AV92" s="172"/>
      <c r="AW92" s="173"/>
    </row>
    <row r="93" spans="1:50" x14ac:dyDescent="0.15">
      <c r="A93" s="200" t="s">
        <v>31</v>
      </c>
      <c r="B93" s="200" t="s">
        <v>17</v>
      </c>
      <c r="C93" s="173">
        <v>27</v>
      </c>
      <c r="D93" s="242"/>
      <c r="E93" s="243"/>
      <c r="F93" s="29"/>
      <c r="G93" s="29"/>
      <c r="H93" s="29"/>
      <c r="I93" s="29"/>
      <c r="J93" s="27"/>
      <c r="K93" s="27"/>
      <c r="L93" s="166"/>
      <c r="M93" s="172"/>
      <c r="N93" s="173"/>
      <c r="O93" s="26"/>
      <c r="P93" s="29"/>
      <c r="Q93" s="29"/>
      <c r="R93" s="29"/>
      <c r="S93" s="29"/>
      <c r="T93" s="242"/>
      <c r="U93" s="243"/>
      <c r="V93" s="379"/>
      <c r="W93" s="29"/>
      <c r="X93" s="29"/>
      <c r="Y93" s="29"/>
      <c r="Z93" s="166"/>
      <c r="AA93" s="172"/>
      <c r="AB93" s="173"/>
      <c r="AC93" s="166"/>
      <c r="AD93" s="172"/>
      <c r="AE93" s="173"/>
      <c r="AF93" s="166"/>
      <c r="AG93" s="172"/>
      <c r="AH93" s="173"/>
      <c r="AI93" s="166"/>
      <c r="AJ93" s="172"/>
      <c r="AK93" s="173"/>
      <c r="AL93" s="166"/>
      <c r="AM93" s="172"/>
      <c r="AN93" s="173"/>
      <c r="AO93" s="166"/>
      <c r="AP93" s="172"/>
      <c r="AQ93" s="173"/>
      <c r="AR93" s="166"/>
      <c r="AS93" s="172"/>
      <c r="AT93" s="173"/>
      <c r="AU93" s="166"/>
      <c r="AV93" s="172"/>
      <c r="AW93" s="173"/>
    </row>
    <row r="94" spans="1:50" x14ac:dyDescent="0.15">
      <c r="A94" s="200" t="s">
        <v>33</v>
      </c>
      <c r="B94" s="200" t="s">
        <v>17</v>
      </c>
      <c r="C94" s="173">
        <v>28</v>
      </c>
      <c r="D94" s="242"/>
      <c r="E94" s="243"/>
      <c r="F94" s="29"/>
      <c r="G94" s="29"/>
      <c r="H94" s="29"/>
      <c r="I94" s="29"/>
      <c r="J94" s="27"/>
      <c r="K94" s="27"/>
      <c r="L94" s="166"/>
      <c r="M94" s="172"/>
      <c r="N94" s="173"/>
      <c r="O94" s="26"/>
      <c r="P94" s="29"/>
      <c r="Q94" s="29"/>
      <c r="R94" s="29"/>
      <c r="S94" s="29"/>
      <c r="T94" s="242"/>
      <c r="U94" s="243"/>
      <c r="V94" s="379"/>
      <c r="W94" s="29"/>
      <c r="X94" s="29"/>
      <c r="Y94" s="29"/>
      <c r="Z94" s="166"/>
      <c r="AA94" s="172"/>
      <c r="AB94" s="173"/>
      <c r="AC94" s="166"/>
      <c r="AD94" s="172"/>
      <c r="AE94" s="173"/>
      <c r="AF94" s="166"/>
      <c r="AG94" s="172"/>
      <c r="AH94" s="173"/>
      <c r="AI94" s="166"/>
      <c r="AJ94" s="172"/>
      <c r="AK94" s="173"/>
      <c r="AL94" s="166"/>
      <c r="AM94" s="172"/>
      <c r="AN94" s="173"/>
      <c r="AO94" s="166"/>
      <c r="AP94" s="172"/>
      <c r="AQ94" s="173"/>
      <c r="AR94" s="166"/>
      <c r="AS94" s="172"/>
      <c r="AT94" s="173"/>
      <c r="AU94" s="166"/>
      <c r="AV94" s="172"/>
      <c r="AW94" s="173"/>
    </row>
    <row r="95" spans="1:50" x14ac:dyDescent="0.15">
      <c r="A95" s="227" t="s">
        <v>34</v>
      </c>
      <c r="B95" s="69" t="s">
        <v>17</v>
      </c>
      <c r="C95" s="26">
        <v>29</v>
      </c>
      <c r="D95" s="389"/>
      <c r="E95" s="243"/>
      <c r="F95" s="29"/>
      <c r="G95" s="29"/>
      <c r="H95" s="29"/>
      <c r="I95" s="29"/>
      <c r="J95" s="27"/>
      <c r="K95" s="27"/>
      <c r="L95" s="166"/>
      <c r="M95" s="172"/>
      <c r="N95" s="173"/>
      <c r="O95" s="26"/>
      <c r="P95" s="29"/>
      <c r="Q95" s="29"/>
      <c r="R95" s="29"/>
      <c r="S95" s="29"/>
      <c r="T95" s="242"/>
      <c r="U95" s="243"/>
      <c r="V95" s="379"/>
      <c r="W95" s="29"/>
      <c r="X95" s="29"/>
      <c r="Y95" s="29"/>
      <c r="Z95" s="166"/>
      <c r="AA95" s="172"/>
      <c r="AB95" s="173"/>
      <c r="AC95" s="166"/>
      <c r="AD95" s="172"/>
      <c r="AE95" s="173"/>
      <c r="AF95" s="166"/>
      <c r="AG95" s="172"/>
      <c r="AH95" s="173"/>
      <c r="AI95" s="166"/>
      <c r="AJ95" s="172"/>
      <c r="AK95" s="173"/>
      <c r="AL95" s="166"/>
      <c r="AM95" s="172"/>
      <c r="AN95" s="173"/>
      <c r="AO95" s="166"/>
      <c r="AP95" s="172"/>
      <c r="AQ95" s="173"/>
      <c r="AR95" s="166"/>
      <c r="AS95" s="172"/>
      <c r="AT95" s="173"/>
      <c r="AU95" s="166"/>
      <c r="AV95" s="172"/>
      <c r="AW95" s="173"/>
      <c r="AX95" s="27"/>
    </row>
    <row r="96" spans="1:50" x14ac:dyDescent="0.15">
      <c r="A96" s="227" t="s">
        <v>35</v>
      </c>
      <c r="B96" s="69" t="s">
        <v>17</v>
      </c>
      <c r="C96" s="26">
        <v>30</v>
      </c>
      <c r="D96" s="389"/>
      <c r="E96" s="243"/>
      <c r="F96" s="29"/>
      <c r="G96" s="29"/>
      <c r="H96" s="29"/>
      <c r="I96" s="29"/>
      <c r="J96" s="27"/>
      <c r="K96" s="27"/>
      <c r="L96" s="166"/>
      <c r="M96" s="172"/>
      <c r="N96" s="173"/>
      <c r="O96" s="26"/>
      <c r="P96" s="29"/>
      <c r="Q96" s="29"/>
      <c r="R96" s="29"/>
      <c r="S96" s="29"/>
      <c r="T96" s="242"/>
      <c r="U96" s="243"/>
      <c r="V96" s="379"/>
      <c r="W96" s="29"/>
      <c r="X96" s="29"/>
      <c r="Y96" s="29"/>
      <c r="Z96" s="166"/>
      <c r="AA96" s="172"/>
      <c r="AB96" s="173"/>
      <c r="AC96" s="166"/>
      <c r="AD96" s="172"/>
      <c r="AE96" s="173"/>
      <c r="AF96" s="166"/>
      <c r="AG96" s="172"/>
      <c r="AH96" s="173"/>
      <c r="AI96" s="166"/>
      <c r="AJ96" s="172"/>
      <c r="AK96" s="173"/>
      <c r="AL96" s="166"/>
      <c r="AM96" s="172"/>
      <c r="AN96" s="173"/>
      <c r="AO96" s="166"/>
      <c r="AP96" s="172"/>
      <c r="AQ96" s="173"/>
      <c r="AR96" s="166"/>
      <c r="AS96" s="172"/>
      <c r="AT96" s="173"/>
      <c r="AU96" s="166"/>
      <c r="AV96" s="172"/>
      <c r="AW96" s="173"/>
      <c r="AX96" s="27"/>
    </row>
    <row r="97" spans="1:50" s="390" customFormat="1" x14ac:dyDescent="0.15">
      <c r="A97" s="228" t="s">
        <v>36</v>
      </c>
      <c r="B97" s="70" t="s">
        <v>17</v>
      </c>
      <c r="C97" s="43">
        <v>31</v>
      </c>
      <c r="D97" s="244"/>
      <c r="E97" s="245"/>
      <c r="F97" s="35"/>
      <c r="G97" s="35"/>
      <c r="H97" s="35"/>
      <c r="I97" s="35"/>
      <c r="J97" s="36"/>
      <c r="K97" s="36"/>
      <c r="L97" s="167"/>
      <c r="M97" s="174"/>
      <c r="N97" s="175"/>
      <c r="O97" s="43"/>
      <c r="P97" s="35"/>
      <c r="Q97" s="35"/>
      <c r="R97" s="35"/>
      <c r="S97" s="35"/>
      <c r="T97" s="244"/>
      <c r="U97" s="245"/>
      <c r="V97" s="377"/>
      <c r="W97" s="35"/>
      <c r="X97" s="35"/>
      <c r="Y97" s="35"/>
      <c r="Z97" s="167"/>
      <c r="AA97" s="174"/>
      <c r="AB97" s="175"/>
      <c r="AC97" s="167"/>
      <c r="AD97" s="174"/>
      <c r="AE97" s="175"/>
      <c r="AF97" s="167"/>
      <c r="AG97" s="174"/>
      <c r="AH97" s="175"/>
      <c r="AI97" s="167"/>
      <c r="AJ97" s="174"/>
      <c r="AK97" s="175"/>
      <c r="AL97" s="167"/>
      <c r="AM97" s="174"/>
      <c r="AN97" s="175"/>
      <c r="AO97" s="167"/>
      <c r="AP97" s="174"/>
      <c r="AQ97" s="175"/>
      <c r="AR97" s="167"/>
      <c r="AS97" s="174"/>
      <c r="AT97" s="175"/>
      <c r="AU97" s="167"/>
      <c r="AV97" s="174"/>
      <c r="AW97" s="175"/>
      <c r="AX97" s="253"/>
    </row>
    <row r="98" spans="1:50" x14ac:dyDescent="0.15">
      <c r="A98" s="227" t="s">
        <v>30</v>
      </c>
      <c r="B98" s="200" t="s">
        <v>18</v>
      </c>
      <c r="C98" s="173">
        <v>1</v>
      </c>
      <c r="D98" s="242"/>
      <c r="E98" s="243"/>
      <c r="F98" s="29"/>
      <c r="G98" s="29"/>
      <c r="H98" s="29"/>
      <c r="I98" s="29"/>
      <c r="J98" s="27"/>
      <c r="K98" s="27"/>
      <c r="L98" s="166"/>
      <c r="M98" s="172"/>
      <c r="N98" s="173"/>
      <c r="O98" s="26"/>
      <c r="P98" s="29"/>
      <c r="Q98" s="29"/>
      <c r="R98" s="29"/>
      <c r="S98" s="29"/>
      <c r="T98" s="242"/>
      <c r="U98" s="243"/>
      <c r="V98" s="379"/>
      <c r="W98" s="29"/>
      <c r="X98" s="29"/>
      <c r="Y98" s="29"/>
      <c r="Z98" s="166"/>
      <c r="AA98" s="172"/>
      <c r="AB98" s="173"/>
      <c r="AC98" s="166"/>
      <c r="AD98" s="172"/>
      <c r="AE98" s="173"/>
      <c r="AF98" s="166"/>
      <c r="AG98" s="172"/>
      <c r="AH98" s="173"/>
      <c r="AI98" s="166"/>
      <c r="AJ98" s="172"/>
      <c r="AK98" s="173"/>
      <c r="AL98" s="166"/>
      <c r="AM98" s="172"/>
      <c r="AN98" s="173"/>
      <c r="AO98" s="166"/>
      <c r="AP98" s="172"/>
      <c r="AQ98" s="173"/>
      <c r="AR98" s="166"/>
      <c r="AS98" s="172"/>
      <c r="AT98" s="173"/>
      <c r="AU98" s="166"/>
      <c r="AV98" s="172"/>
      <c r="AW98" s="173"/>
    </row>
    <row r="99" spans="1:50" x14ac:dyDescent="0.15">
      <c r="A99" s="227" t="s">
        <v>32</v>
      </c>
      <c r="B99" s="200" t="s">
        <v>18</v>
      </c>
      <c r="C99" s="173">
        <v>2</v>
      </c>
      <c r="D99" s="242"/>
      <c r="E99" s="243"/>
      <c r="F99" s="29"/>
      <c r="G99" s="29"/>
      <c r="H99" s="29"/>
      <c r="I99" s="29"/>
      <c r="J99" s="27"/>
      <c r="K99" s="27"/>
      <c r="L99" s="166"/>
      <c r="M99" s="172"/>
      <c r="N99" s="173"/>
      <c r="O99" s="26"/>
      <c r="P99" s="29"/>
      <c r="Q99" s="29"/>
      <c r="R99" s="29"/>
      <c r="S99" s="29"/>
      <c r="T99" s="242"/>
      <c r="U99" s="243"/>
      <c r="V99" s="379"/>
      <c r="W99" s="29"/>
      <c r="X99" s="29"/>
      <c r="Y99" s="29"/>
      <c r="Z99" s="166"/>
      <c r="AA99" s="172"/>
      <c r="AB99" s="173"/>
      <c r="AC99" s="166"/>
      <c r="AD99" s="172"/>
      <c r="AE99" s="173"/>
      <c r="AF99" s="166"/>
      <c r="AG99" s="172"/>
      <c r="AH99" s="173"/>
      <c r="AI99" s="166"/>
      <c r="AJ99" s="172"/>
      <c r="AK99" s="173"/>
      <c r="AL99" s="166"/>
      <c r="AM99" s="172"/>
      <c r="AN99" s="173"/>
      <c r="AO99" s="166"/>
      <c r="AP99" s="172"/>
      <c r="AQ99" s="173"/>
      <c r="AR99" s="166"/>
      <c r="AS99" s="172"/>
      <c r="AT99" s="173"/>
      <c r="AU99" s="166"/>
      <c r="AV99" s="172"/>
      <c r="AW99" s="173"/>
    </row>
    <row r="100" spans="1:50" x14ac:dyDescent="0.15">
      <c r="A100" s="227" t="s">
        <v>31</v>
      </c>
      <c r="B100" s="200" t="s">
        <v>18</v>
      </c>
      <c r="C100" s="173">
        <v>3</v>
      </c>
      <c r="D100" s="378"/>
      <c r="E100" s="383"/>
      <c r="F100" s="29"/>
      <c r="G100" s="29"/>
      <c r="H100" s="29"/>
      <c r="I100" s="29"/>
      <c r="J100" s="27"/>
      <c r="K100" s="27"/>
      <c r="L100" s="166"/>
      <c r="M100" s="172"/>
      <c r="N100" s="173"/>
      <c r="O100" s="26"/>
      <c r="P100" s="29"/>
      <c r="Q100" s="29"/>
      <c r="R100" s="29"/>
      <c r="S100" s="29"/>
      <c r="T100" s="378"/>
      <c r="U100" s="383"/>
      <c r="V100" s="382"/>
      <c r="W100" s="29"/>
      <c r="X100" s="29"/>
      <c r="Y100" s="29"/>
      <c r="Z100" s="166"/>
      <c r="AA100" s="172"/>
      <c r="AB100" s="173"/>
      <c r="AC100" s="166"/>
      <c r="AD100" s="172"/>
      <c r="AE100" s="173"/>
      <c r="AF100" s="166"/>
      <c r="AG100" s="172"/>
      <c r="AH100" s="173"/>
      <c r="AI100" s="166"/>
      <c r="AJ100" s="172"/>
      <c r="AK100" s="173"/>
      <c r="AL100" s="166"/>
      <c r="AM100" s="172"/>
      <c r="AN100" s="173"/>
      <c r="AO100" s="166"/>
      <c r="AP100" s="172"/>
      <c r="AQ100" s="173"/>
      <c r="AR100" s="166"/>
      <c r="AS100" s="172"/>
      <c r="AT100" s="173"/>
      <c r="AU100" s="166"/>
      <c r="AV100" s="172"/>
      <c r="AW100" s="173"/>
    </row>
    <row r="101" spans="1:50" x14ac:dyDescent="0.15">
      <c r="A101" s="227" t="s">
        <v>33</v>
      </c>
      <c r="B101" s="200" t="s">
        <v>18</v>
      </c>
      <c r="C101" s="173">
        <v>4</v>
      </c>
      <c r="D101" s="242"/>
      <c r="E101" s="243"/>
      <c r="F101" s="29"/>
      <c r="G101" s="29"/>
      <c r="H101" s="29"/>
      <c r="I101" s="29"/>
      <c r="J101" s="27"/>
      <c r="K101" s="27"/>
      <c r="L101" s="166"/>
      <c r="M101" s="172"/>
      <c r="N101" s="173"/>
      <c r="O101" s="26"/>
      <c r="P101" s="29"/>
      <c r="Q101" s="29"/>
      <c r="R101" s="29"/>
      <c r="S101" s="29"/>
      <c r="T101" s="242"/>
      <c r="U101" s="243"/>
      <c r="V101" s="379"/>
      <c r="W101" s="29"/>
      <c r="X101" s="29"/>
      <c r="Y101" s="29"/>
      <c r="Z101" s="166"/>
      <c r="AA101" s="172"/>
      <c r="AB101" s="173"/>
      <c r="AC101" s="166"/>
      <c r="AD101" s="172"/>
      <c r="AE101" s="173"/>
      <c r="AF101" s="166"/>
      <c r="AG101" s="172"/>
      <c r="AH101" s="173"/>
      <c r="AI101" s="166"/>
      <c r="AJ101" s="172"/>
      <c r="AK101" s="173"/>
      <c r="AL101" s="166"/>
      <c r="AM101" s="172"/>
      <c r="AN101" s="173"/>
      <c r="AO101" s="166"/>
      <c r="AP101" s="172"/>
      <c r="AQ101" s="173"/>
      <c r="AR101" s="166"/>
      <c r="AS101" s="172"/>
      <c r="AT101" s="173"/>
      <c r="AU101" s="166"/>
      <c r="AV101" s="172"/>
      <c r="AW101" s="173"/>
    </row>
    <row r="102" spans="1:50" x14ac:dyDescent="0.15">
      <c r="A102" s="227" t="s">
        <v>34</v>
      </c>
      <c r="B102" s="200" t="s">
        <v>18</v>
      </c>
      <c r="C102" s="173">
        <v>5</v>
      </c>
      <c r="D102" s="242"/>
      <c r="E102" s="243"/>
      <c r="F102" s="29"/>
      <c r="G102" s="29"/>
      <c r="H102" s="29"/>
      <c r="I102" s="29"/>
      <c r="J102" s="27"/>
      <c r="K102" s="27"/>
      <c r="L102" s="166"/>
      <c r="M102" s="172"/>
      <c r="N102" s="173"/>
      <c r="O102" s="26"/>
      <c r="P102" s="29"/>
      <c r="Q102" s="29"/>
      <c r="R102" s="29"/>
      <c r="S102" s="29"/>
      <c r="T102" s="242"/>
      <c r="U102" s="243"/>
      <c r="V102" s="379"/>
      <c r="W102" s="29"/>
      <c r="X102" s="29"/>
      <c r="Y102" s="29"/>
      <c r="Z102" s="166"/>
      <c r="AA102" s="172"/>
      <c r="AB102" s="173"/>
      <c r="AC102" s="166"/>
      <c r="AD102" s="172"/>
      <c r="AE102" s="173"/>
      <c r="AF102" s="166"/>
      <c r="AG102" s="172"/>
      <c r="AH102" s="173"/>
      <c r="AI102" s="166"/>
      <c r="AJ102" s="172"/>
      <c r="AK102" s="173"/>
      <c r="AL102" s="166"/>
      <c r="AM102" s="172"/>
      <c r="AN102" s="173"/>
      <c r="AO102" s="166"/>
      <c r="AP102" s="172"/>
      <c r="AQ102" s="173"/>
      <c r="AR102" s="166"/>
      <c r="AS102" s="172"/>
      <c r="AT102" s="173"/>
      <c r="AU102" s="166"/>
      <c r="AV102" s="172"/>
      <c r="AW102" s="173"/>
    </row>
    <row r="103" spans="1:50" x14ac:dyDescent="0.15">
      <c r="A103" s="227" t="s">
        <v>35</v>
      </c>
      <c r="B103" s="200" t="s">
        <v>18</v>
      </c>
      <c r="C103" s="173">
        <v>6</v>
      </c>
      <c r="D103" s="242"/>
      <c r="E103" s="243"/>
      <c r="F103" s="29"/>
      <c r="G103" s="29"/>
      <c r="H103" s="29"/>
      <c r="I103" s="29"/>
      <c r="J103" s="27"/>
      <c r="K103" s="27"/>
      <c r="L103" s="166"/>
      <c r="M103" s="172"/>
      <c r="N103" s="173"/>
      <c r="O103" s="26"/>
      <c r="P103" s="29"/>
      <c r="Q103" s="29"/>
      <c r="R103" s="29"/>
      <c r="S103" s="29"/>
      <c r="T103" s="242"/>
      <c r="U103" s="243"/>
      <c r="V103" s="379"/>
      <c r="W103" s="29"/>
      <c r="X103" s="29"/>
      <c r="Y103" s="29"/>
      <c r="Z103" s="166"/>
      <c r="AA103" s="172"/>
      <c r="AB103" s="173"/>
      <c r="AC103" s="166"/>
      <c r="AD103" s="172"/>
      <c r="AE103" s="173"/>
      <c r="AF103" s="166"/>
      <c r="AG103" s="172"/>
      <c r="AH103" s="173"/>
      <c r="AI103" s="166"/>
      <c r="AJ103" s="172"/>
      <c r="AK103" s="173"/>
      <c r="AL103" s="166"/>
      <c r="AM103" s="172"/>
      <c r="AN103" s="173"/>
      <c r="AO103" s="166"/>
      <c r="AP103" s="172"/>
      <c r="AQ103" s="173"/>
      <c r="AR103" s="166"/>
      <c r="AS103" s="172"/>
      <c r="AT103" s="173"/>
      <c r="AU103" s="166"/>
      <c r="AV103" s="172"/>
      <c r="AW103" s="173"/>
    </row>
    <row r="104" spans="1:50" x14ac:dyDescent="0.15">
      <c r="A104" s="227" t="s">
        <v>36</v>
      </c>
      <c r="B104" s="200" t="s">
        <v>18</v>
      </c>
      <c r="C104" s="173">
        <v>7</v>
      </c>
      <c r="D104" s="242"/>
      <c r="E104" s="243"/>
      <c r="F104" s="29"/>
      <c r="G104" s="29"/>
      <c r="H104" s="29"/>
      <c r="I104" s="29"/>
      <c r="J104" s="27"/>
      <c r="K104" s="27"/>
      <c r="L104" s="166"/>
      <c r="M104" s="172"/>
      <c r="N104" s="173"/>
      <c r="O104" s="26"/>
      <c r="P104" s="29"/>
      <c r="Q104" s="29"/>
      <c r="R104" s="29"/>
      <c r="S104" s="29"/>
      <c r="T104" s="242"/>
      <c r="U104" s="243"/>
      <c r="V104" s="379"/>
      <c r="W104" s="29"/>
      <c r="X104" s="29"/>
      <c r="Y104" s="29"/>
      <c r="Z104" s="166"/>
      <c r="AA104" s="172"/>
      <c r="AB104" s="173"/>
      <c r="AC104" s="166"/>
      <c r="AD104" s="172"/>
      <c r="AE104" s="173"/>
      <c r="AF104" s="166"/>
      <c r="AG104" s="172"/>
      <c r="AH104" s="173"/>
      <c r="AI104" s="166"/>
      <c r="AJ104" s="172"/>
      <c r="AK104" s="173"/>
      <c r="AL104" s="166"/>
      <c r="AM104" s="172"/>
      <c r="AN104" s="173"/>
      <c r="AO104" s="166"/>
      <c r="AP104" s="172"/>
      <c r="AQ104" s="173"/>
      <c r="AR104" s="166"/>
      <c r="AS104" s="172"/>
      <c r="AT104" s="173"/>
      <c r="AU104" s="166"/>
      <c r="AV104" s="172"/>
      <c r="AW104" s="173"/>
    </row>
    <row r="105" spans="1:50" x14ac:dyDescent="0.15">
      <c r="A105" s="227" t="s">
        <v>30</v>
      </c>
      <c r="B105" s="200" t="s">
        <v>18</v>
      </c>
      <c r="C105" s="173">
        <v>8</v>
      </c>
      <c r="D105" s="242"/>
      <c r="E105" s="243"/>
      <c r="F105" s="29"/>
      <c r="G105" s="29"/>
      <c r="H105" s="29"/>
      <c r="I105" s="29"/>
      <c r="J105" s="27"/>
      <c r="K105" s="27"/>
      <c r="L105" s="166"/>
      <c r="M105" s="172"/>
      <c r="N105" s="173"/>
      <c r="O105" s="26"/>
      <c r="P105" s="29"/>
      <c r="Q105" s="29"/>
      <c r="R105" s="29"/>
      <c r="S105" s="29"/>
      <c r="T105" s="242"/>
      <c r="U105" s="243"/>
      <c r="V105" s="379"/>
      <c r="W105" s="29"/>
      <c r="X105" s="29"/>
      <c r="Y105" s="29"/>
      <c r="Z105" s="166"/>
      <c r="AA105" s="172"/>
      <c r="AB105" s="173"/>
      <c r="AC105" s="166"/>
      <c r="AD105" s="172"/>
      <c r="AE105" s="173"/>
      <c r="AF105" s="166"/>
      <c r="AG105" s="172"/>
      <c r="AH105" s="173"/>
      <c r="AI105" s="166"/>
      <c r="AJ105" s="172"/>
      <c r="AK105" s="173"/>
      <c r="AL105" s="166"/>
      <c r="AM105" s="172"/>
      <c r="AN105" s="173"/>
      <c r="AO105" s="166"/>
      <c r="AP105" s="172"/>
      <c r="AQ105" s="173"/>
      <c r="AR105" s="166"/>
      <c r="AS105" s="172"/>
      <c r="AT105" s="173"/>
      <c r="AU105" s="166"/>
      <c r="AV105" s="172"/>
      <c r="AW105" s="173"/>
    </row>
    <row r="106" spans="1:50" x14ac:dyDescent="0.15">
      <c r="A106" s="227" t="s">
        <v>32</v>
      </c>
      <c r="B106" s="200" t="s">
        <v>18</v>
      </c>
      <c r="C106" s="173">
        <v>9</v>
      </c>
      <c r="D106" s="242"/>
      <c r="E106" s="243"/>
      <c r="F106" s="29"/>
      <c r="G106" s="29"/>
      <c r="H106" s="29"/>
      <c r="I106" s="29"/>
      <c r="J106" s="27"/>
      <c r="K106" s="27"/>
      <c r="L106" s="166"/>
      <c r="M106" s="172"/>
      <c r="N106" s="173"/>
      <c r="O106" s="26"/>
      <c r="P106" s="29"/>
      <c r="Q106" s="29"/>
      <c r="R106" s="29"/>
      <c r="S106" s="29"/>
      <c r="T106" s="242"/>
      <c r="U106" s="243"/>
      <c r="V106" s="379"/>
      <c r="W106" s="29"/>
      <c r="X106" s="29"/>
      <c r="Y106" s="29"/>
      <c r="Z106" s="166"/>
      <c r="AA106" s="172"/>
      <c r="AB106" s="173"/>
      <c r="AC106" s="166"/>
      <c r="AD106" s="172"/>
      <c r="AE106" s="173"/>
      <c r="AF106" s="166"/>
      <c r="AG106" s="172"/>
      <c r="AH106" s="173"/>
      <c r="AI106" s="166"/>
      <c r="AJ106" s="172"/>
      <c r="AK106" s="173"/>
      <c r="AL106" s="166"/>
      <c r="AM106" s="172"/>
      <c r="AN106" s="173"/>
      <c r="AO106" s="166"/>
      <c r="AP106" s="172"/>
      <c r="AQ106" s="173"/>
      <c r="AR106" s="166"/>
      <c r="AS106" s="172"/>
      <c r="AT106" s="173"/>
      <c r="AU106" s="166"/>
      <c r="AV106" s="172"/>
      <c r="AW106" s="173"/>
    </row>
    <row r="107" spans="1:50" x14ac:dyDescent="0.15">
      <c r="A107" s="227" t="s">
        <v>31</v>
      </c>
      <c r="B107" s="200" t="s">
        <v>18</v>
      </c>
      <c r="C107" s="173">
        <v>10</v>
      </c>
      <c r="D107" s="242"/>
      <c r="E107" s="243"/>
      <c r="F107" s="29"/>
      <c r="G107" s="29"/>
      <c r="H107" s="29"/>
      <c r="I107" s="29"/>
      <c r="J107" s="27"/>
      <c r="K107" s="27"/>
      <c r="L107" s="166"/>
      <c r="M107" s="172"/>
      <c r="N107" s="173"/>
      <c r="O107" s="26"/>
      <c r="P107" s="29"/>
      <c r="Q107" s="29"/>
      <c r="R107" s="29"/>
      <c r="S107" s="29"/>
      <c r="T107" s="242"/>
      <c r="U107" s="243"/>
      <c r="V107" s="379"/>
      <c r="W107" s="29"/>
      <c r="X107" s="29"/>
      <c r="Y107" s="29"/>
      <c r="Z107" s="166"/>
      <c r="AA107" s="172"/>
      <c r="AB107" s="173"/>
      <c r="AC107" s="166"/>
      <c r="AD107" s="172"/>
      <c r="AE107" s="173"/>
      <c r="AF107" s="166"/>
      <c r="AG107" s="172"/>
      <c r="AH107" s="173"/>
      <c r="AI107" s="166"/>
      <c r="AJ107" s="172"/>
      <c r="AK107" s="173"/>
      <c r="AL107" s="166"/>
      <c r="AM107" s="172"/>
      <c r="AN107" s="173"/>
      <c r="AO107" s="166"/>
      <c r="AP107" s="172"/>
      <c r="AQ107" s="173"/>
      <c r="AR107" s="166"/>
      <c r="AS107" s="172"/>
      <c r="AT107" s="173"/>
      <c r="AU107" s="166"/>
      <c r="AV107" s="172"/>
      <c r="AW107" s="173"/>
    </row>
    <row r="108" spans="1:50" x14ac:dyDescent="0.15">
      <c r="A108" s="227" t="s">
        <v>33</v>
      </c>
      <c r="B108" s="200" t="s">
        <v>18</v>
      </c>
      <c r="C108" s="173">
        <v>11</v>
      </c>
      <c r="D108" s="242"/>
      <c r="E108" s="243"/>
      <c r="F108" s="29"/>
      <c r="G108" s="29"/>
      <c r="H108" s="29"/>
      <c r="I108" s="29"/>
      <c r="J108" s="27"/>
      <c r="K108" s="27"/>
      <c r="L108" s="166"/>
      <c r="M108" s="172"/>
      <c r="N108" s="173"/>
      <c r="O108" s="26"/>
      <c r="P108" s="29"/>
      <c r="Q108" s="29"/>
      <c r="R108" s="29"/>
      <c r="S108" s="29"/>
      <c r="T108" s="242"/>
      <c r="U108" s="243"/>
      <c r="V108" s="379"/>
      <c r="W108" s="29"/>
      <c r="X108" s="29"/>
      <c r="Y108" s="29"/>
      <c r="Z108" s="166"/>
      <c r="AA108" s="172"/>
      <c r="AB108" s="173"/>
      <c r="AC108" s="166"/>
      <c r="AD108" s="172"/>
      <c r="AE108" s="173"/>
      <c r="AF108" s="166"/>
      <c r="AG108" s="172"/>
      <c r="AH108" s="173"/>
      <c r="AI108" s="166"/>
      <c r="AJ108" s="172"/>
      <c r="AK108" s="173"/>
      <c r="AL108" s="166"/>
      <c r="AM108" s="172"/>
      <c r="AN108" s="173"/>
      <c r="AO108" s="166"/>
      <c r="AP108" s="172"/>
      <c r="AQ108" s="173"/>
      <c r="AR108" s="166"/>
      <c r="AS108" s="172"/>
      <c r="AT108" s="173"/>
      <c r="AU108" s="166"/>
      <c r="AV108" s="172"/>
      <c r="AW108" s="173"/>
    </row>
    <row r="109" spans="1:50" x14ac:dyDescent="0.15">
      <c r="A109" s="227" t="s">
        <v>34</v>
      </c>
      <c r="B109" s="200" t="s">
        <v>18</v>
      </c>
      <c r="C109" s="173">
        <v>12</v>
      </c>
      <c r="D109" s="242"/>
      <c r="E109" s="243"/>
      <c r="F109" s="29"/>
      <c r="G109" s="29"/>
      <c r="H109" s="29"/>
      <c r="I109" s="29"/>
      <c r="J109" s="27"/>
      <c r="K109" s="27"/>
      <c r="L109" s="166"/>
      <c r="M109" s="172"/>
      <c r="N109" s="173"/>
      <c r="O109" s="26"/>
      <c r="P109" s="29"/>
      <c r="Q109" s="29"/>
      <c r="R109" s="29"/>
      <c r="S109" s="29"/>
      <c r="T109" s="242"/>
      <c r="U109" s="243"/>
      <c r="V109" s="379"/>
      <c r="W109" s="29"/>
      <c r="X109" s="29"/>
      <c r="Y109" s="29"/>
      <c r="Z109" s="166"/>
      <c r="AA109" s="172"/>
      <c r="AB109" s="173"/>
      <c r="AC109" s="166"/>
      <c r="AD109" s="172"/>
      <c r="AE109" s="173"/>
      <c r="AF109" s="166"/>
      <c r="AG109" s="172"/>
      <c r="AH109" s="173"/>
      <c r="AI109" s="166"/>
      <c r="AJ109" s="172"/>
      <c r="AK109" s="173"/>
      <c r="AL109" s="166"/>
      <c r="AM109" s="172"/>
      <c r="AN109" s="173"/>
      <c r="AO109" s="166"/>
      <c r="AP109" s="172"/>
      <c r="AQ109" s="173"/>
      <c r="AR109" s="166"/>
      <c r="AS109" s="172"/>
      <c r="AT109" s="173"/>
      <c r="AU109" s="166"/>
      <c r="AV109" s="172"/>
      <c r="AW109" s="173"/>
    </row>
    <row r="110" spans="1:50" x14ac:dyDescent="0.15">
      <c r="A110" s="227" t="s">
        <v>35</v>
      </c>
      <c r="B110" s="200" t="s">
        <v>18</v>
      </c>
      <c r="C110" s="173">
        <v>13</v>
      </c>
      <c r="D110" s="378"/>
      <c r="E110" s="383"/>
      <c r="F110" s="29"/>
      <c r="G110" s="29"/>
      <c r="H110" s="29"/>
      <c r="I110" s="29"/>
      <c r="J110" s="27"/>
      <c r="K110" s="27"/>
      <c r="L110" s="166"/>
      <c r="M110" s="172"/>
      <c r="N110" s="173"/>
      <c r="O110" s="26"/>
      <c r="P110" s="29"/>
      <c r="Q110" s="29"/>
      <c r="R110" s="29"/>
      <c r="S110" s="29"/>
      <c r="T110" s="378"/>
      <c r="U110" s="383"/>
      <c r="V110" s="382"/>
      <c r="W110" s="29"/>
      <c r="X110" s="29"/>
      <c r="Y110" s="29"/>
      <c r="Z110" s="166"/>
      <c r="AA110" s="172"/>
      <c r="AB110" s="173"/>
      <c r="AC110" s="166"/>
      <c r="AD110" s="172"/>
      <c r="AE110" s="173"/>
      <c r="AF110" s="166"/>
      <c r="AG110" s="172"/>
      <c r="AH110" s="173"/>
      <c r="AI110" s="166"/>
      <c r="AJ110" s="172"/>
      <c r="AK110" s="173"/>
      <c r="AL110" s="166"/>
      <c r="AM110" s="172"/>
      <c r="AN110" s="173"/>
      <c r="AO110" s="166"/>
      <c r="AP110" s="172"/>
      <c r="AQ110" s="173"/>
      <c r="AR110" s="166"/>
      <c r="AS110" s="172"/>
      <c r="AT110" s="173"/>
      <c r="AU110" s="166"/>
      <c r="AV110" s="172"/>
      <c r="AW110" s="173"/>
    </row>
    <row r="111" spans="1:50" x14ac:dyDescent="0.15">
      <c r="A111" s="227" t="s">
        <v>36</v>
      </c>
      <c r="B111" s="200" t="s">
        <v>18</v>
      </c>
      <c r="C111" s="173">
        <v>14</v>
      </c>
      <c r="D111" s="242"/>
      <c r="E111" s="243"/>
      <c r="F111" s="29"/>
      <c r="G111" s="29"/>
      <c r="H111" s="29"/>
      <c r="I111" s="29"/>
      <c r="J111" s="27"/>
      <c r="K111" s="27"/>
      <c r="L111" s="166"/>
      <c r="M111" s="172"/>
      <c r="N111" s="173"/>
      <c r="O111" s="26"/>
      <c r="P111" s="29"/>
      <c r="Q111" s="29"/>
      <c r="R111" s="29"/>
      <c r="S111" s="29"/>
      <c r="T111" s="242"/>
      <c r="U111" s="243"/>
      <c r="V111" s="379"/>
      <c r="W111" s="29"/>
      <c r="X111" s="29"/>
      <c r="Y111" s="29"/>
      <c r="Z111" s="166"/>
      <c r="AA111" s="172"/>
      <c r="AB111" s="173"/>
      <c r="AC111" s="166"/>
      <c r="AD111" s="172"/>
      <c r="AE111" s="173"/>
      <c r="AF111" s="166"/>
      <c r="AG111" s="172"/>
      <c r="AH111" s="173"/>
      <c r="AI111" s="166"/>
      <c r="AJ111" s="172"/>
      <c r="AK111" s="173"/>
      <c r="AL111" s="166"/>
      <c r="AM111" s="172"/>
      <c r="AN111" s="173"/>
      <c r="AO111" s="166"/>
      <c r="AP111" s="172"/>
      <c r="AQ111" s="173"/>
      <c r="AR111" s="166"/>
      <c r="AS111" s="172"/>
      <c r="AT111" s="173"/>
      <c r="AU111" s="166"/>
      <c r="AV111" s="172"/>
      <c r="AW111" s="173"/>
    </row>
    <row r="112" spans="1:50" x14ac:dyDescent="0.15">
      <c r="A112" s="227" t="s">
        <v>30</v>
      </c>
      <c r="B112" s="200" t="s">
        <v>18</v>
      </c>
      <c r="C112" s="173">
        <v>15</v>
      </c>
      <c r="D112" s="242"/>
      <c r="E112" s="243"/>
      <c r="F112" s="29"/>
      <c r="G112" s="29"/>
      <c r="H112" s="29"/>
      <c r="I112" s="29"/>
      <c r="J112" s="27"/>
      <c r="K112" s="27"/>
      <c r="L112" s="166"/>
      <c r="M112" s="172"/>
      <c r="N112" s="173"/>
      <c r="O112" s="26"/>
      <c r="P112" s="29"/>
      <c r="Q112" s="29"/>
      <c r="R112" s="29"/>
      <c r="S112" s="29"/>
      <c r="T112" s="242"/>
      <c r="U112" s="243"/>
      <c r="V112" s="379"/>
      <c r="W112" s="29"/>
      <c r="X112" s="29"/>
      <c r="Y112" s="29"/>
      <c r="Z112" s="166"/>
      <c r="AA112" s="172"/>
      <c r="AB112" s="173"/>
      <c r="AC112" s="166"/>
      <c r="AD112" s="172"/>
      <c r="AE112" s="173"/>
      <c r="AF112" s="166"/>
      <c r="AG112" s="172"/>
      <c r="AH112" s="173"/>
      <c r="AI112" s="166"/>
      <c r="AJ112" s="172"/>
      <c r="AK112" s="173"/>
      <c r="AL112" s="166"/>
      <c r="AM112" s="172"/>
      <c r="AN112" s="173"/>
      <c r="AO112" s="166"/>
      <c r="AP112" s="172"/>
      <c r="AQ112" s="173"/>
      <c r="AR112" s="166"/>
      <c r="AS112" s="172"/>
      <c r="AT112" s="173"/>
      <c r="AU112" s="166"/>
      <c r="AV112" s="172"/>
      <c r="AW112" s="173"/>
    </row>
    <row r="113" spans="1:50" x14ac:dyDescent="0.15">
      <c r="A113" s="227" t="s">
        <v>32</v>
      </c>
      <c r="B113" s="200" t="s">
        <v>18</v>
      </c>
      <c r="C113" s="173">
        <v>16</v>
      </c>
      <c r="D113" s="242"/>
      <c r="E113" s="243"/>
      <c r="F113" s="29"/>
      <c r="G113" s="29"/>
      <c r="H113" s="29"/>
      <c r="I113" s="29"/>
      <c r="J113" s="27"/>
      <c r="K113" s="27"/>
      <c r="L113" s="166"/>
      <c r="M113" s="172"/>
      <c r="N113" s="173"/>
      <c r="O113" s="26"/>
      <c r="P113" s="29"/>
      <c r="Q113" s="29"/>
      <c r="R113" s="29"/>
      <c r="S113" s="29"/>
      <c r="T113" s="242"/>
      <c r="U113" s="243"/>
      <c r="V113" s="379"/>
      <c r="W113" s="29"/>
      <c r="X113" s="29"/>
      <c r="Y113" s="29"/>
      <c r="Z113" s="166"/>
      <c r="AA113" s="172"/>
      <c r="AB113" s="173"/>
      <c r="AC113" s="166"/>
      <c r="AD113" s="172"/>
      <c r="AE113" s="173"/>
      <c r="AF113" s="166"/>
      <c r="AG113" s="172"/>
      <c r="AH113" s="173"/>
      <c r="AI113" s="166"/>
      <c r="AJ113" s="172"/>
      <c r="AK113" s="173"/>
      <c r="AL113" s="166"/>
      <c r="AM113" s="172"/>
      <c r="AN113" s="173"/>
      <c r="AO113" s="166"/>
      <c r="AP113" s="172"/>
      <c r="AQ113" s="173"/>
      <c r="AR113" s="166"/>
      <c r="AS113" s="172"/>
      <c r="AT113" s="173"/>
      <c r="AU113" s="166"/>
      <c r="AV113" s="172"/>
      <c r="AW113" s="173"/>
    </row>
    <row r="114" spans="1:50" x14ac:dyDescent="0.15">
      <c r="A114" s="227" t="s">
        <v>31</v>
      </c>
      <c r="B114" s="200" t="s">
        <v>18</v>
      </c>
      <c r="C114" s="173">
        <v>17</v>
      </c>
      <c r="D114" s="242"/>
      <c r="E114" s="243"/>
      <c r="F114" s="29"/>
      <c r="G114" s="29"/>
      <c r="H114" s="29"/>
      <c r="I114" s="29"/>
      <c r="J114" s="27"/>
      <c r="K114" s="27"/>
      <c r="L114" s="166"/>
      <c r="M114" s="172"/>
      <c r="N114" s="173"/>
      <c r="O114" s="26"/>
      <c r="P114" s="29"/>
      <c r="Q114" s="29"/>
      <c r="R114" s="29"/>
      <c r="S114" s="29"/>
      <c r="T114" s="242"/>
      <c r="U114" s="243"/>
      <c r="V114" s="379"/>
      <c r="W114" s="29"/>
      <c r="X114" s="29"/>
      <c r="Y114" s="29"/>
      <c r="Z114" s="166"/>
      <c r="AA114" s="172"/>
      <c r="AB114" s="173"/>
      <c r="AC114" s="166"/>
      <c r="AD114" s="172"/>
      <c r="AE114" s="173"/>
      <c r="AF114" s="166"/>
      <c r="AG114" s="172"/>
      <c r="AH114" s="173"/>
      <c r="AI114" s="166"/>
      <c r="AJ114" s="172"/>
      <c r="AK114" s="173"/>
      <c r="AL114" s="166"/>
      <c r="AM114" s="172"/>
      <c r="AN114" s="173"/>
      <c r="AO114" s="166"/>
      <c r="AP114" s="172"/>
      <c r="AQ114" s="173"/>
      <c r="AR114" s="166"/>
      <c r="AS114" s="172"/>
      <c r="AT114" s="173"/>
      <c r="AU114" s="166"/>
      <c r="AV114" s="172"/>
      <c r="AW114" s="173"/>
    </row>
    <row r="115" spans="1:50" x14ac:dyDescent="0.15">
      <c r="A115" s="227" t="s">
        <v>33</v>
      </c>
      <c r="B115" s="200" t="s">
        <v>18</v>
      </c>
      <c r="C115" s="173">
        <v>18</v>
      </c>
      <c r="D115" s="242"/>
      <c r="E115" s="243"/>
      <c r="F115" s="29"/>
      <c r="G115" s="29"/>
      <c r="H115" s="29"/>
      <c r="I115" s="29"/>
      <c r="J115" s="27"/>
      <c r="K115" s="27"/>
      <c r="L115" s="166"/>
      <c r="M115" s="172"/>
      <c r="N115" s="173"/>
      <c r="O115" s="26"/>
      <c r="P115" s="29"/>
      <c r="Q115" s="29"/>
      <c r="R115" s="29"/>
      <c r="S115" s="29"/>
      <c r="T115" s="242"/>
      <c r="U115" s="243"/>
      <c r="V115" s="379"/>
      <c r="W115" s="29"/>
      <c r="X115" s="29"/>
      <c r="Y115" s="29"/>
      <c r="Z115" s="166"/>
      <c r="AA115" s="172"/>
      <c r="AB115" s="173"/>
      <c r="AC115" s="166"/>
      <c r="AD115" s="172"/>
      <c r="AE115" s="173"/>
      <c r="AF115" s="166"/>
      <c r="AG115" s="172"/>
      <c r="AH115" s="173"/>
      <c r="AI115" s="166"/>
      <c r="AJ115" s="172"/>
      <c r="AK115" s="173"/>
      <c r="AL115" s="166"/>
      <c r="AM115" s="172"/>
      <c r="AN115" s="173"/>
      <c r="AO115" s="166"/>
      <c r="AP115" s="172"/>
      <c r="AQ115" s="173"/>
      <c r="AR115" s="166"/>
      <c r="AS115" s="172"/>
      <c r="AT115" s="173"/>
      <c r="AU115" s="166"/>
      <c r="AV115" s="172"/>
      <c r="AW115" s="173"/>
    </row>
    <row r="116" spans="1:50" x14ac:dyDescent="0.15">
      <c r="A116" s="227" t="s">
        <v>34</v>
      </c>
      <c r="B116" s="200" t="s">
        <v>18</v>
      </c>
      <c r="C116" s="173">
        <v>19</v>
      </c>
      <c r="D116" s="242"/>
      <c r="E116" s="243"/>
      <c r="F116" s="29"/>
      <c r="G116" s="29"/>
      <c r="H116" s="29"/>
      <c r="I116" s="29"/>
      <c r="J116" s="27"/>
      <c r="K116" s="27"/>
      <c r="L116" s="166"/>
      <c r="M116" s="172"/>
      <c r="N116" s="173"/>
      <c r="O116" s="26"/>
      <c r="P116" s="29"/>
      <c r="Q116" s="29"/>
      <c r="R116" s="29"/>
      <c r="S116" s="29"/>
      <c r="T116" s="242"/>
      <c r="U116" s="243"/>
      <c r="V116" s="379"/>
      <c r="W116" s="29"/>
      <c r="X116" s="29"/>
      <c r="Y116" s="29"/>
      <c r="Z116" s="166"/>
      <c r="AA116" s="172"/>
      <c r="AB116" s="173"/>
      <c r="AC116" s="166"/>
      <c r="AD116" s="172"/>
      <c r="AE116" s="173"/>
      <c r="AF116" s="166"/>
      <c r="AG116" s="172"/>
      <c r="AH116" s="173"/>
      <c r="AI116" s="166"/>
      <c r="AJ116" s="172"/>
      <c r="AK116" s="173"/>
      <c r="AL116" s="166"/>
      <c r="AM116" s="172"/>
      <c r="AN116" s="173"/>
      <c r="AO116" s="166"/>
      <c r="AP116" s="172"/>
      <c r="AQ116" s="173"/>
      <c r="AR116" s="166"/>
      <c r="AS116" s="172"/>
      <c r="AT116" s="173"/>
      <c r="AU116" s="166"/>
      <c r="AV116" s="172"/>
      <c r="AW116" s="173"/>
    </row>
    <row r="117" spans="1:50" x14ac:dyDescent="0.15">
      <c r="A117" s="227" t="s">
        <v>35</v>
      </c>
      <c r="B117" s="200" t="s">
        <v>18</v>
      </c>
      <c r="C117" s="173">
        <v>20</v>
      </c>
      <c r="D117" s="242"/>
      <c r="E117" s="243"/>
      <c r="F117" s="29"/>
      <c r="G117" s="29"/>
      <c r="H117" s="29"/>
      <c r="I117" s="29"/>
      <c r="J117" s="27"/>
      <c r="K117" s="27"/>
      <c r="L117" s="166"/>
      <c r="M117" s="172"/>
      <c r="N117" s="173"/>
      <c r="O117" s="26"/>
      <c r="P117" s="29"/>
      <c r="Q117" s="29"/>
      <c r="R117" s="29"/>
      <c r="S117" s="29"/>
      <c r="T117" s="242"/>
      <c r="U117" s="243"/>
      <c r="V117" s="379"/>
      <c r="W117" s="29"/>
      <c r="X117" s="29"/>
      <c r="Y117" s="29"/>
      <c r="Z117" s="166"/>
      <c r="AA117" s="172"/>
      <c r="AB117" s="173"/>
      <c r="AC117" s="166"/>
      <c r="AD117" s="172"/>
      <c r="AE117" s="173"/>
      <c r="AF117" s="166"/>
      <c r="AG117" s="172"/>
      <c r="AH117" s="173"/>
      <c r="AI117" s="166"/>
      <c r="AJ117" s="172"/>
      <c r="AK117" s="173"/>
      <c r="AL117" s="166"/>
      <c r="AM117" s="172"/>
      <c r="AN117" s="173"/>
      <c r="AO117" s="166"/>
      <c r="AP117" s="172"/>
      <c r="AQ117" s="173"/>
      <c r="AR117" s="166"/>
      <c r="AS117" s="172"/>
      <c r="AT117" s="173"/>
      <c r="AU117" s="166"/>
      <c r="AV117" s="172"/>
      <c r="AW117" s="173"/>
    </row>
    <row r="118" spans="1:50" x14ac:dyDescent="0.15">
      <c r="A118" s="227" t="s">
        <v>36</v>
      </c>
      <c r="B118" s="200" t="s">
        <v>18</v>
      </c>
      <c r="C118" s="173">
        <v>21</v>
      </c>
      <c r="D118" s="242"/>
      <c r="E118" s="243"/>
      <c r="F118" s="29"/>
      <c r="G118" s="29"/>
      <c r="H118" s="29"/>
      <c r="I118" s="29"/>
      <c r="J118" s="27"/>
      <c r="K118" s="27"/>
      <c r="L118" s="166"/>
      <c r="M118" s="172"/>
      <c r="N118" s="173"/>
      <c r="O118" s="26"/>
      <c r="P118" s="29"/>
      <c r="Q118" s="29"/>
      <c r="R118" s="29"/>
      <c r="S118" s="29"/>
      <c r="T118" s="242"/>
      <c r="U118" s="243"/>
      <c r="V118" s="379"/>
      <c r="W118" s="29"/>
      <c r="X118" s="29"/>
      <c r="Y118" s="29"/>
      <c r="Z118" s="166"/>
      <c r="AA118" s="172"/>
      <c r="AB118" s="173"/>
      <c r="AC118" s="166"/>
      <c r="AD118" s="172"/>
      <c r="AE118" s="173"/>
      <c r="AF118" s="166"/>
      <c r="AG118" s="172"/>
      <c r="AH118" s="173"/>
      <c r="AI118" s="166"/>
      <c r="AJ118" s="172"/>
      <c r="AK118" s="173"/>
      <c r="AL118" s="166"/>
      <c r="AM118" s="172"/>
      <c r="AN118" s="173"/>
      <c r="AO118" s="166"/>
      <c r="AP118" s="172"/>
      <c r="AQ118" s="173"/>
      <c r="AR118" s="166"/>
      <c r="AS118" s="172"/>
      <c r="AT118" s="173"/>
      <c r="AU118" s="166"/>
      <c r="AV118" s="172"/>
      <c r="AW118" s="173"/>
    </row>
    <row r="119" spans="1:50" x14ac:dyDescent="0.15">
      <c r="A119" s="200" t="s">
        <v>30</v>
      </c>
      <c r="B119" s="200" t="s">
        <v>18</v>
      </c>
      <c r="C119" s="173">
        <v>22</v>
      </c>
      <c r="D119" s="242"/>
      <c r="E119" s="243"/>
      <c r="F119" s="29"/>
      <c r="G119" s="29"/>
      <c r="H119" s="29"/>
      <c r="I119" s="29"/>
      <c r="J119" s="27"/>
      <c r="K119" s="27"/>
      <c r="L119" s="166"/>
      <c r="M119" s="172"/>
      <c r="N119" s="173"/>
      <c r="O119" s="26"/>
      <c r="P119" s="29"/>
      <c r="Q119" s="29"/>
      <c r="R119" s="29"/>
      <c r="S119" s="29"/>
      <c r="T119" s="242"/>
      <c r="U119" s="243"/>
      <c r="V119" s="379"/>
      <c r="W119" s="29"/>
      <c r="X119" s="29"/>
      <c r="Y119" s="29"/>
      <c r="Z119" s="166"/>
      <c r="AA119" s="172"/>
      <c r="AB119" s="173"/>
      <c r="AC119" s="166"/>
      <c r="AD119" s="172"/>
      <c r="AE119" s="173"/>
      <c r="AF119" s="166"/>
      <c r="AG119" s="172"/>
      <c r="AH119" s="173"/>
      <c r="AI119" s="166"/>
      <c r="AJ119" s="172"/>
      <c r="AK119" s="173"/>
      <c r="AL119" s="166"/>
      <c r="AM119" s="172"/>
      <c r="AN119" s="173"/>
      <c r="AO119" s="166"/>
      <c r="AP119" s="172"/>
      <c r="AQ119" s="173"/>
      <c r="AR119" s="166"/>
      <c r="AS119" s="172"/>
      <c r="AT119" s="173"/>
      <c r="AU119" s="166"/>
      <c r="AV119" s="172"/>
      <c r="AW119" s="173"/>
    </row>
    <row r="120" spans="1:50" x14ac:dyDescent="0.15">
      <c r="A120" s="200" t="s">
        <v>32</v>
      </c>
      <c r="B120" s="200" t="s">
        <v>18</v>
      </c>
      <c r="C120" s="173">
        <v>23</v>
      </c>
      <c r="D120" s="242"/>
      <c r="E120" s="243"/>
      <c r="F120" s="29"/>
      <c r="G120" s="29"/>
      <c r="H120" s="29"/>
      <c r="I120" s="29"/>
      <c r="J120" s="27"/>
      <c r="K120" s="27"/>
      <c r="L120" s="166"/>
      <c r="M120" s="172"/>
      <c r="N120" s="173"/>
      <c r="O120" s="26"/>
      <c r="P120" s="29"/>
      <c r="Q120" s="29"/>
      <c r="R120" s="29"/>
      <c r="S120" s="29"/>
      <c r="T120" s="242"/>
      <c r="U120" s="243"/>
      <c r="V120" s="379"/>
      <c r="W120" s="29"/>
      <c r="X120" s="29"/>
      <c r="Y120" s="29"/>
      <c r="Z120" s="166"/>
      <c r="AA120" s="172"/>
      <c r="AB120" s="173"/>
      <c r="AC120" s="166"/>
      <c r="AD120" s="172"/>
      <c r="AE120" s="173"/>
      <c r="AF120" s="166"/>
      <c r="AG120" s="172"/>
      <c r="AH120" s="173"/>
      <c r="AI120" s="166"/>
      <c r="AJ120" s="172"/>
      <c r="AK120" s="173"/>
      <c r="AL120" s="166"/>
      <c r="AM120" s="172"/>
      <c r="AN120" s="173"/>
      <c r="AO120" s="166"/>
      <c r="AP120" s="172"/>
      <c r="AQ120" s="173"/>
      <c r="AR120" s="166"/>
      <c r="AS120" s="172"/>
      <c r="AT120" s="173"/>
      <c r="AU120" s="166"/>
      <c r="AV120" s="172"/>
      <c r="AW120" s="173"/>
    </row>
    <row r="121" spans="1:50" x14ac:dyDescent="0.15">
      <c r="A121" s="227" t="s">
        <v>31</v>
      </c>
      <c r="B121" s="200" t="s">
        <v>18</v>
      </c>
      <c r="C121" s="173">
        <v>24</v>
      </c>
      <c r="D121" s="242"/>
      <c r="E121" s="243"/>
      <c r="F121" s="29"/>
      <c r="G121" s="29"/>
      <c r="H121" s="29"/>
      <c r="I121" s="29"/>
      <c r="J121" s="27"/>
      <c r="K121" s="27"/>
      <c r="L121" s="166"/>
      <c r="M121" s="172"/>
      <c r="N121" s="173"/>
      <c r="O121" s="26"/>
      <c r="P121" s="29"/>
      <c r="Q121" s="29"/>
      <c r="R121" s="29"/>
      <c r="S121" s="29"/>
      <c r="T121" s="242"/>
      <c r="U121" s="243"/>
      <c r="V121" s="379"/>
      <c r="W121" s="29"/>
      <c r="X121" s="29"/>
      <c r="Y121" s="29"/>
      <c r="Z121" s="166"/>
      <c r="AA121" s="172"/>
      <c r="AB121" s="173"/>
      <c r="AC121" s="166"/>
      <c r="AD121" s="172"/>
      <c r="AE121" s="173"/>
      <c r="AF121" s="166"/>
      <c r="AG121" s="172"/>
      <c r="AH121" s="173"/>
      <c r="AI121" s="166"/>
      <c r="AJ121" s="172"/>
      <c r="AK121" s="173"/>
      <c r="AL121" s="166"/>
      <c r="AM121" s="172"/>
      <c r="AN121" s="173"/>
      <c r="AO121" s="166"/>
      <c r="AP121" s="172"/>
      <c r="AQ121" s="173"/>
      <c r="AR121" s="166"/>
      <c r="AS121" s="172"/>
      <c r="AT121" s="173"/>
      <c r="AU121" s="166"/>
      <c r="AV121" s="172"/>
      <c r="AW121" s="173"/>
    </row>
    <row r="122" spans="1:50" x14ac:dyDescent="0.15">
      <c r="A122" s="200" t="s">
        <v>33</v>
      </c>
      <c r="B122" s="200" t="s">
        <v>18</v>
      </c>
      <c r="C122" s="173">
        <v>25</v>
      </c>
      <c r="D122" s="242"/>
      <c r="E122" s="243"/>
      <c r="F122" s="29"/>
      <c r="G122" s="29"/>
      <c r="H122" s="29"/>
      <c r="I122" s="29"/>
      <c r="J122" s="27"/>
      <c r="K122" s="27"/>
      <c r="L122" s="166"/>
      <c r="M122" s="172"/>
      <c r="N122" s="173"/>
      <c r="O122" s="26"/>
      <c r="P122" s="29"/>
      <c r="Q122" s="29"/>
      <c r="R122" s="29"/>
      <c r="S122" s="29"/>
      <c r="T122" s="242"/>
      <c r="U122" s="243"/>
      <c r="V122" s="379"/>
      <c r="W122" s="29"/>
      <c r="X122" s="29"/>
      <c r="Y122" s="29"/>
      <c r="Z122" s="166"/>
      <c r="AA122" s="172"/>
      <c r="AB122" s="173"/>
      <c r="AC122" s="166"/>
      <c r="AD122" s="172"/>
      <c r="AE122" s="173"/>
      <c r="AF122" s="166"/>
      <c r="AG122" s="172"/>
      <c r="AH122" s="173"/>
      <c r="AI122" s="166"/>
      <c r="AJ122" s="172"/>
      <c r="AK122" s="173"/>
      <c r="AL122" s="166"/>
      <c r="AM122" s="172"/>
      <c r="AN122" s="173"/>
      <c r="AO122" s="166"/>
      <c r="AP122" s="172"/>
      <c r="AQ122" s="173"/>
      <c r="AR122" s="166"/>
      <c r="AS122" s="172"/>
      <c r="AT122" s="173"/>
      <c r="AU122" s="166"/>
      <c r="AV122" s="172"/>
      <c r="AW122" s="173"/>
    </row>
    <row r="123" spans="1:50" x14ac:dyDescent="0.15">
      <c r="A123" s="200" t="s">
        <v>34</v>
      </c>
      <c r="B123" s="200" t="s">
        <v>18</v>
      </c>
      <c r="C123" s="173">
        <v>26</v>
      </c>
      <c r="D123" s="242"/>
      <c r="E123" s="243"/>
      <c r="F123" s="29"/>
      <c r="G123" s="29"/>
      <c r="H123" s="29"/>
      <c r="I123" s="29"/>
      <c r="J123" s="27"/>
      <c r="K123" s="27"/>
      <c r="L123" s="166"/>
      <c r="M123" s="172"/>
      <c r="N123" s="173"/>
      <c r="O123" s="26"/>
      <c r="P123" s="29"/>
      <c r="Q123" s="29"/>
      <c r="R123" s="29"/>
      <c r="S123" s="29"/>
      <c r="T123" s="242"/>
      <c r="U123" s="243"/>
      <c r="V123" s="379"/>
      <c r="W123" s="29"/>
      <c r="X123" s="29"/>
      <c r="Y123" s="29"/>
      <c r="Z123" s="166"/>
      <c r="AA123" s="172"/>
      <c r="AB123" s="173"/>
      <c r="AC123" s="166"/>
      <c r="AD123" s="172"/>
      <c r="AE123" s="173"/>
      <c r="AF123" s="166"/>
      <c r="AG123" s="172"/>
      <c r="AH123" s="173"/>
      <c r="AI123" s="166"/>
      <c r="AJ123" s="172"/>
      <c r="AK123" s="173"/>
      <c r="AL123" s="166"/>
      <c r="AM123" s="172"/>
      <c r="AN123" s="173"/>
      <c r="AO123" s="166"/>
      <c r="AP123" s="172"/>
      <c r="AQ123" s="173"/>
      <c r="AR123" s="166"/>
      <c r="AS123" s="172"/>
      <c r="AT123" s="173"/>
      <c r="AU123" s="166"/>
      <c r="AV123" s="172"/>
      <c r="AW123" s="173"/>
    </row>
    <row r="124" spans="1:50" x14ac:dyDescent="0.15">
      <c r="A124" s="200" t="s">
        <v>35</v>
      </c>
      <c r="B124" s="200" t="s">
        <v>18</v>
      </c>
      <c r="C124" s="173">
        <v>27</v>
      </c>
      <c r="D124" s="242"/>
      <c r="E124" s="243"/>
      <c r="F124" s="29"/>
      <c r="G124" s="29"/>
      <c r="H124" s="29"/>
      <c r="I124" s="29"/>
      <c r="J124" s="27"/>
      <c r="K124" s="27"/>
      <c r="L124" s="166"/>
      <c r="M124" s="172"/>
      <c r="N124" s="173"/>
      <c r="O124" s="26"/>
      <c r="P124" s="29"/>
      <c r="Q124" s="29"/>
      <c r="R124" s="29"/>
      <c r="S124" s="29"/>
      <c r="T124" s="242"/>
      <c r="U124" s="243"/>
      <c r="V124" s="379"/>
      <c r="W124" s="29"/>
      <c r="X124" s="29"/>
      <c r="Y124" s="29"/>
      <c r="Z124" s="166"/>
      <c r="AA124" s="172"/>
      <c r="AB124" s="173"/>
      <c r="AC124" s="166"/>
      <c r="AD124" s="172"/>
      <c r="AE124" s="173"/>
      <c r="AF124" s="166"/>
      <c r="AG124" s="172"/>
      <c r="AH124" s="173"/>
      <c r="AI124" s="166"/>
      <c r="AJ124" s="172"/>
      <c r="AK124" s="173"/>
      <c r="AL124" s="166"/>
      <c r="AM124" s="172"/>
      <c r="AN124" s="173"/>
      <c r="AO124" s="166"/>
      <c r="AP124" s="172"/>
      <c r="AQ124" s="173"/>
      <c r="AR124" s="166"/>
      <c r="AS124" s="172"/>
      <c r="AT124" s="173"/>
      <c r="AU124" s="166"/>
      <c r="AV124" s="172"/>
      <c r="AW124" s="173"/>
    </row>
    <row r="125" spans="1:50" x14ac:dyDescent="0.15">
      <c r="A125" s="227" t="s">
        <v>36</v>
      </c>
      <c r="B125" s="69" t="s">
        <v>18</v>
      </c>
      <c r="C125" s="26">
        <v>28</v>
      </c>
      <c r="D125" s="389"/>
      <c r="E125" s="243"/>
      <c r="F125" s="29"/>
      <c r="G125" s="29"/>
      <c r="H125" s="29"/>
      <c r="I125" s="29"/>
      <c r="J125" s="27"/>
      <c r="K125" s="27"/>
      <c r="L125" s="166"/>
      <c r="M125" s="172"/>
      <c r="N125" s="173"/>
      <c r="O125" s="26"/>
      <c r="P125" s="29"/>
      <c r="Q125" s="29"/>
      <c r="R125" s="29"/>
      <c r="S125" s="29"/>
      <c r="T125" s="242"/>
      <c r="U125" s="243"/>
      <c r="V125" s="379"/>
      <c r="W125" s="29"/>
      <c r="X125" s="29"/>
      <c r="Y125" s="29"/>
      <c r="Z125" s="166"/>
      <c r="AA125" s="172"/>
      <c r="AB125" s="173"/>
      <c r="AC125" s="166"/>
      <c r="AD125" s="172"/>
      <c r="AE125" s="173"/>
      <c r="AF125" s="166"/>
      <c r="AG125" s="172"/>
      <c r="AH125" s="173"/>
      <c r="AI125" s="166"/>
      <c r="AJ125" s="172"/>
      <c r="AK125" s="173"/>
      <c r="AL125" s="166"/>
      <c r="AM125" s="172"/>
      <c r="AN125" s="173"/>
      <c r="AO125" s="166"/>
      <c r="AP125" s="172"/>
      <c r="AQ125" s="173"/>
      <c r="AR125" s="166"/>
      <c r="AS125" s="172"/>
      <c r="AT125" s="173"/>
      <c r="AU125" s="166"/>
      <c r="AV125" s="172"/>
      <c r="AW125" s="173"/>
      <c r="AX125" s="27"/>
    </row>
    <row r="126" spans="1:50" x14ac:dyDescent="0.15">
      <c r="A126" s="227" t="s">
        <v>30</v>
      </c>
      <c r="B126" s="69" t="s">
        <v>18</v>
      </c>
      <c r="C126" s="26">
        <v>29</v>
      </c>
      <c r="D126" s="389"/>
      <c r="E126" s="243"/>
      <c r="F126" s="29"/>
      <c r="G126" s="29"/>
      <c r="H126" s="29"/>
      <c r="I126" s="29"/>
      <c r="J126" s="27"/>
      <c r="K126" s="27"/>
      <c r="L126" s="166"/>
      <c r="M126" s="172"/>
      <c r="N126" s="173"/>
      <c r="O126" s="26"/>
      <c r="P126" s="29"/>
      <c r="Q126" s="29"/>
      <c r="R126" s="29"/>
      <c r="S126" s="29"/>
      <c r="T126" s="242"/>
      <c r="U126" s="243"/>
      <c r="V126" s="379"/>
      <c r="W126" s="29"/>
      <c r="X126" s="29"/>
      <c r="Y126" s="29"/>
      <c r="Z126" s="166"/>
      <c r="AA126" s="172"/>
      <c r="AB126" s="173"/>
      <c r="AC126" s="166"/>
      <c r="AD126" s="172"/>
      <c r="AE126" s="173"/>
      <c r="AF126" s="166"/>
      <c r="AG126" s="172"/>
      <c r="AH126" s="173"/>
      <c r="AI126" s="166"/>
      <c r="AJ126" s="172"/>
      <c r="AK126" s="173"/>
      <c r="AL126" s="166"/>
      <c r="AM126" s="172"/>
      <c r="AN126" s="173"/>
      <c r="AO126" s="166"/>
      <c r="AP126" s="172"/>
      <c r="AQ126" s="173"/>
      <c r="AR126" s="166"/>
      <c r="AS126" s="172"/>
      <c r="AT126" s="173"/>
      <c r="AU126" s="166"/>
      <c r="AV126" s="172"/>
      <c r="AW126" s="173"/>
      <c r="AX126" s="27"/>
    </row>
    <row r="127" spans="1:50" s="390" customFormat="1" x14ac:dyDescent="0.15">
      <c r="A127" s="228" t="s">
        <v>32</v>
      </c>
      <c r="B127" s="70" t="s">
        <v>18</v>
      </c>
      <c r="C127" s="43">
        <v>30</v>
      </c>
      <c r="D127" s="244"/>
      <c r="E127" s="245"/>
      <c r="F127" s="35"/>
      <c r="G127" s="35"/>
      <c r="H127" s="35"/>
      <c r="I127" s="35"/>
      <c r="J127" s="36"/>
      <c r="K127" s="36"/>
      <c r="L127" s="167"/>
      <c r="M127" s="174"/>
      <c r="N127" s="175"/>
      <c r="O127" s="43"/>
      <c r="P127" s="35"/>
      <c r="Q127" s="35"/>
      <c r="R127" s="35"/>
      <c r="S127" s="35"/>
      <c r="T127" s="244"/>
      <c r="U127" s="245"/>
      <c r="V127" s="377"/>
      <c r="W127" s="35"/>
      <c r="X127" s="35"/>
      <c r="Y127" s="35"/>
      <c r="Z127" s="167"/>
      <c r="AA127" s="174"/>
      <c r="AB127" s="175"/>
      <c r="AC127" s="167"/>
      <c r="AD127" s="174"/>
      <c r="AE127" s="175"/>
      <c r="AF127" s="167"/>
      <c r="AG127" s="174"/>
      <c r="AH127" s="175"/>
      <c r="AI127" s="167"/>
      <c r="AJ127" s="174"/>
      <c r="AK127" s="175"/>
      <c r="AL127" s="167"/>
      <c r="AM127" s="174"/>
      <c r="AN127" s="175"/>
      <c r="AO127" s="167"/>
      <c r="AP127" s="174"/>
      <c r="AQ127" s="175"/>
      <c r="AR127" s="167"/>
      <c r="AS127" s="174"/>
      <c r="AT127" s="175"/>
      <c r="AU127" s="167"/>
      <c r="AV127" s="174"/>
      <c r="AW127" s="175"/>
      <c r="AX127" s="253"/>
    </row>
    <row r="128" spans="1:50" x14ac:dyDescent="0.15">
      <c r="A128" s="227" t="s">
        <v>31</v>
      </c>
      <c r="B128" s="200" t="s">
        <v>19</v>
      </c>
      <c r="C128" s="173">
        <v>1</v>
      </c>
      <c r="D128" s="242"/>
      <c r="E128" s="243"/>
      <c r="F128" s="29"/>
      <c r="G128" s="29"/>
      <c r="H128" s="29"/>
      <c r="I128" s="29"/>
      <c r="J128" s="27"/>
      <c r="K128" s="27"/>
      <c r="L128" s="166"/>
      <c r="M128" s="172"/>
      <c r="N128" s="173"/>
      <c r="O128" s="26"/>
      <c r="P128" s="29"/>
      <c r="Q128" s="29"/>
      <c r="R128" s="29"/>
      <c r="S128" s="29"/>
      <c r="T128" s="242"/>
      <c r="U128" s="243"/>
      <c r="V128" s="379"/>
      <c r="W128" s="29"/>
      <c r="X128" s="29"/>
      <c r="Y128" s="29"/>
      <c r="Z128" s="166"/>
      <c r="AA128" s="172"/>
      <c r="AB128" s="173"/>
      <c r="AC128" s="166"/>
      <c r="AD128" s="172"/>
      <c r="AE128" s="173"/>
      <c r="AF128" s="166"/>
      <c r="AG128" s="172"/>
      <c r="AH128" s="173"/>
      <c r="AI128" s="166"/>
      <c r="AJ128" s="172"/>
      <c r="AK128" s="173"/>
      <c r="AL128" s="166"/>
      <c r="AM128" s="172"/>
      <c r="AN128" s="173"/>
      <c r="AO128" s="166"/>
      <c r="AP128" s="172"/>
      <c r="AQ128" s="173"/>
      <c r="AR128" s="166"/>
      <c r="AS128" s="172"/>
      <c r="AT128" s="173"/>
      <c r="AU128" s="166"/>
      <c r="AV128" s="172"/>
      <c r="AW128" s="173"/>
    </row>
    <row r="129" spans="1:49" x14ac:dyDescent="0.15">
      <c r="A129" s="227" t="s">
        <v>33</v>
      </c>
      <c r="B129" s="200" t="s">
        <v>19</v>
      </c>
      <c r="C129" s="173">
        <v>2</v>
      </c>
      <c r="D129" s="242"/>
      <c r="E129" s="243"/>
      <c r="F129" s="29"/>
      <c r="G129" s="29"/>
      <c r="H129" s="29"/>
      <c r="I129" s="29"/>
      <c r="J129" s="27"/>
      <c r="K129" s="27"/>
      <c r="L129" s="166"/>
      <c r="M129" s="172"/>
      <c r="N129" s="173"/>
      <c r="O129" s="26"/>
      <c r="P129" s="29"/>
      <c r="Q129" s="29"/>
      <c r="R129" s="29"/>
      <c r="S129" s="29"/>
      <c r="T129" s="242"/>
      <c r="U129" s="243"/>
      <c r="V129" s="379"/>
      <c r="W129" s="29"/>
      <c r="X129" s="29"/>
      <c r="Y129" s="29"/>
      <c r="Z129" s="166"/>
      <c r="AA129" s="172"/>
      <c r="AB129" s="173"/>
      <c r="AC129" s="166"/>
      <c r="AD129" s="172"/>
      <c r="AE129" s="173"/>
      <c r="AF129" s="166"/>
      <c r="AG129" s="172"/>
      <c r="AH129" s="173"/>
      <c r="AI129" s="166"/>
      <c r="AJ129" s="172"/>
      <c r="AK129" s="173"/>
      <c r="AL129" s="166"/>
      <c r="AM129" s="172"/>
      <c r="AN129" s="173"/>
      <c r="AO129" s="166"/>
      <c r="AP129" s="172"/>
      <c r="AQ129" s="173"/>
      <c r="AR129" s="166"/>
      <c r="AS129" s="172"/>
      <c r="AT129" s="173"/>
      <c r="AU129" s="166"/>
      <c r="AV129" s="172"/>
      <c r="AW129" s="173"/>
    </row>
    <row r="130" spans="1:49" x14ac:dyDescent="0.15">
      <c r="A130" s="227" t="s">
        <v>34</v>
      </c>
      <c r="B130" s="200" t="s">
        <v>19</v>
      </c>
      <c r="C130" s="173">
        <v>3</v>
      </c>
      <c r="D130" s="242"/>
      <c r="E130" s="243"/>
      <c r="F130" s="29"/>
      <c r="G130" s="29"/>
      <c r="H130" s="29"/>
      <c r="I130" s="29"/>
      <c r="J130" s="27"/>
      <c r="K130" s="27"/>
      <c r="L130" s="166"/>
      <c r="M130" s="172"/>
      <c r="N130" s="173"/>
      <c r="O130" s="26"/>
      <c r="P130" s="29"/>
      <c r="Q130" s="29"/>
      <c r="R130" s="29"/>
      <c r="S130" s="29"/>
      <c r="T130" s="242"/>
      <c r="U130" s="243"/>
      <c r="V130" s="379"/>
      <c r="W130" s="29"/>
      <c r="X130" s="29"/>
      <c r="Y130" s="29"/>
      <c r="Z130" s="166"/>
      <c r="AA130" s="172"/>
      <c r="AB130" s="173"/>
      <c r="AC130" s="166"/>
      <c r="AD130" s="172"/>
      <c r="AE130" s="173"/>
      <c r="AF130" s="166"/>
      <c r="AG130" s="172"/>
      <c r="AH130" s="173"/>
      <c r="AI130" s="166"/>
      <c r="AJ130" s="172"/>
      <c r="AK130" s="173"/>
      <c r="AL130" s="166"/>
      <c r="AM130" s="172"/>
      <c r="AN130" s="173"/>
      <c r="AO130" s="166"/>
      <c r="AP130" s="172"/>
      <c r="AQ130" s="173"/>
      <c r="AR130" s="166"/>
      <c r="AS130" s="172"/>
      <c r="AT130" s="173"/>
      <c r="AU130" s="166"/>
      <c r="AV130" s="172"/>
      <c r="AW130" s="173"/>
    </row>
    <row r="131" spans="1:49" x14ac:dyDescent="0.15">
      <c r="A131" s="227" t="s">
        <v>35</v>
      </c>
      <c r="B131" s="200" t="s">
        <v>19</v>
      </c>
      <c r="C131" s="173">
        <v>4</v>
      </c>
      <c r="D131" s="242"/>
      <c r="E131" s="243"/>
      <c r="F131" s="29"/>
      <c r="G131" s="29"/>
      <c r="H131" s="29"/>
      <c r="I131" s="29"/>
      <c r="J131" s="27"/>
      <c r="K131" s="27"/>
      <c r="L131" s="166"/>
      <c r="M131" s="172"/>
      <c r="N131" s="173"/>
      <c r="O131" s="26"/>
      <c r="P131" s="29"/>
      <c r="Q131" s="29"/>
      <c r="R131" s="29"/>
      <c r="S131" s="29"/>
      <c r="T131" s="242"/>
      <c r="U131" s="243"/>
      <c r="V131" s="379"/>
      <c r="W131" s="29"/>
      <c r="X131" s="29"/>
      <c r="Y131" s="29"/>
      <c r="Z131" s="166"/>
      <c r="AA131" s="172"/>
      <c r="AB131" s="173"/>
      <c r="AC131" s="166"/>
      <c r="AD131" s="172"/>
      <c r="AE131" s="173"/>
      <c r="AF131" s="166"/>
      <c r="AG131" s="172"/>
      <c r="AH131" s="173"/>
      <c r="AI131" s="166"/>
      <c r="AJ131" s="172"/>
      <c r="AK131" s="173"/>
      <c r="AL131" s="166"/>
      <c r="AM131" s="172"/>
      <c r="AN131" s="173"/>
      <c r="AO131" s="166"/>
      <c r="AP131" s="172"/>
      <c r="AQ131" s="173"/>
      <c r="AR131" s="166"/>
      <c r="AS131" s="172"/>
      <c r="AT131" s="173"/>
      <c r="AU131" s="166"/>
      <c r="AV131" s="172"/>
      <c r="AW131" s="173"/>
    </row>
    <row r="132" spans="1:49" x14ac:dyDescent="0.15">
      <c r="A132" s="227" t="s">
        <v>36</v>
      </c>
      <c r="B132" s="200" t="s">
        <v>19</v>
      </c>
      <c r="C132" s="173">
        <v>5</v>
      </c>
      <c r="D132" s="242"/>
      <c r="E132" s="243"/>
      <c r="F132" s="29"/>
      <c r="G132" s="29"/>
      <c r="H132" s="29"/>
      <c r="I132" s="29"/>
      <c r="J132" s="27"/>
      <c r="K132" s="27"/>
      <c r="L132" s="166"/>
      <c r="M132" s="172"/>
      <c r="N132" s="173"/>
      <c r="O132" s="26"/>
      <c r="P132" s="29"/>
      <c r="Q132" s="29"/>
      <c r="R132" s="29"/>
      <c r="S132" s="29"/>
      <c r="T132" s="242"/>
      <c r="U132" s="243"/>
      <c r="V132" s="379"/>
      <c r="W132" s="29"/>
      <c r="X132" s="29"/>
      <c r="Y132" s="29"/>
      <c r="Z132" s="166"/>
      <c r="AA132" s="172"/>
      <c r="AB132" s="173"/>
      <c r="AC132" s="166"/>
      <c r="AD132" s="172"/>
      <c r="AE132" s="173"/>
      <c r="AF132" s="166"/>
      <c r="AG132" s="172"/>
      <c r="AH132" s="173"/>
      <c r="AI132" s="166"/>
      <c r="AJ132" s="172"/>
      <c r="AK132" s="173"/>
      <c r="AL132" s="166"/>
      <c r="AM132" s="172"/>
      <c r="AN132" s="173"/>
      <c r="AO132" s="166"/>
      <c r="AP132" s="172"/>
      <c r="AQ132" s="173"/>
      <c r="AR132" s="166"/>
      <c r="AS132" s="172"/>
      <c r="AT132" s="173"/>
      <c r="AU132" s="166"/>
      <c r="AV132" s="172"/>
      <c r="AW132" s="173"/>
    </row>
    <row r="133" spans="1:49" x14ac:dyDescent="0.15">
      <c r="A133" s="227" t="s">
        <v>30</v>
      </c>
      <c r="B133" s="200" t="s">
        <v>19</v>
      </c>
      <c r="C133" s="173">
        <v>6</v>
      </c>
      <c r="D133" s="242"/>
      <c r="E133" s="243"/>
      <c r="F133" s="29"/>
      <c r="G133" s="29"/>
      <c r="H133" s="29"/>
      <c r="I133" s="29"/>
      <c r="J133" s="27"/>
      <c r="K133" s="27"/>
      <c r="L133" s="166"/>
      <c r="M133" s="172"/>
      <c r="N133" s="173"/>
      <c r="O133" s="26"/>
      <c r="P133" s="29"/>
      <c r="Q133" s="29"/>
      <c r="R133" s="29"/>
      <c r="S133" s="29"/>
      <c r="T133" s="242"/>
      <c r="U133" s="243"/>
      <c r="V133" s="379"/>
      <c r="W133" s="29"/>
      <c r="X133" s="29"/>
      <c r="Y133" s="29"/>
      <c r="Z133" s="166"/>
      <c r="AA133" s="172"/>
      <c r="AB133" s="173"/>
      <c r="AC133" s="166"/>
      <c r="AD133" s="172"/>
      <c r="AE133" s="173"/>
      <c r="AF133" s="166"/>
      <c r="AG133" s="172"/>
      <c r="AH133" s="173"/>
      <c r="AI133" s="166"/>
      <c r="AJ133" s="172"/>
      <c r="AK133" s="173"/>
      <c r="AL133" s="166"/>
      <c r="AM133" s="172"/>
      <c r="AN133" s="173"/>
      <c r="AO133" s="166"/>
      <c r="AP133" s="172"/>
      <c r="AQ133" s="173"/>
      <c r="AR133" s="166"/>
      <c r="AS133" s="172"/>
      <c r="AT133" s="173"/>
      <c r="AU133" s="166"/>
      <c r="AV133" s="172"/>
      <c r="AW133" s="173"/>
    </row>
    <row r="134" spans="1:49" x14ac:dyDescent="0.15">
      <c r="A134" s="227" t="s">
        <v>32</v>
      </c>
      <c r="B134" s="200" t="s">
        <v>19</v>
      </c>
      <c r="C134" s="173">
        <v>7</v>
      </c>
      <c r="D134" s="242"/>
      <c r="E134" s="243"/>
      <c r="F134" s="29"/>
      <c r="G134" s="29"/>
      <c r="H134" s="29"/>
      <c r="I134" s="29"/>
      <c r="J134" s="27"/>
      <c r="K134" s="27"/>
      <c r="L134" s="166"/>
      <c r="M134" s="172"/>
      <c r="N134" s="173"/>
      <c r="O134" s="26"/>
      <c r="P134" s="29"/>
      <c r="Q134" s="29"/>
      <c r="R134" s="29"/>
      <c r="S134" s="29"/>
      <c r="T134" s="242"/>
      <c r="U134" s="243"/>
      <c r="V134" s="379"/>
      <c r="W134" s="29"/>
      <c r="X134" s="29"/>
      <c r="Y134" s="29"/>
      <c r="Z134" s="166"/>
      <c r="AA134" s="172"/>
      <c r="AB134" s="173"/>
      <c r="AC134" s="166"/>
      <c r="AD134" s="172"/>
      <c r="AE134" s="173"/>
      <c r="AF134" s="166"/>
      <c r="AG134" s="172"/>
      <c r="AH134" s="173"/>
      <c r="AI134" s="166"/>
      <c r="AJ134" s="172"/>
      <c r="AK134" s="173"/>
      <c r="AL134" s="166"/>
      <c r="AM134" s="172"/>
      <c r="AN134" s="173"/>
      <c r="AO134" s="166"/>
      <c r="AP134" s="172"/>
      <c r="AQ134" s="173"/>
      <c r="AR134" s="166"/>
      <c r="AS134" s="172"/>
      <c r="AT134" s="173"/>
      <c r="AU134" s="166"/>
      <c r="AV134" s="172"/>
      <c r="AW134" s="173"/>
    </row>
    <row r="135" spans="1:49" x14ac:dyDescent="0.15">
      <c r="A135" s="227" t="s">
        <v>31</v>
      </c>
      <c r="B135" s="200" t="s">
        <v>19</v>
      </c>
      <c r="C135" s="173">
        <v>8</v>
      </c>
      <c r="D135" s="242"/>
      <c r="E135" s="243"/>
      <c r="F135" s="29"/>
      <c r="G135" s="29"/>
      <c r="H135" s="29"/>
      <c r="I135" s="29"/>
      <c r="J135" s="27"/>
      <c r="K135" s="27"/>
      <c r="L135" s="166"/>
      <c r="M135" s="172"/>
      <c r="N135" s="173"/>
      <c r="O135" s="26"/>
      <c r="P135" s="29"/>
      <c r="Q135" s="29"/>
      <c r="R135" s="29"/>
      <c r="S135" s="29"/>
      <c r="T135" s="242"/>
      <c r="U135" s="243"/>
      <c r="V135" s="379"/>
      <c r="W135" s="29"/>
      <c r="X135" s="29"/>
      <c r="Y135" s="29"/>
      <c r="Z135" s="166"/>
      <c r="AA135" s="172"/>
      <c r="AB135" s="173"/>
      <c r="AC135" s="166"/>
      <c r="AD135" s="172"/>
      <c r="AE135" s="173"/>
      <c r="AF135" s="166"/>
      <c r="AG135" s="172"/>
      <c r="AH135" s="173"/>
      <c r="AI135" s="166"/>
      <c r="AJ135" s="172"/>
      <c r="AK135" s="173"/>
      <c r="AL135" s="166"/>
      <c r="AM135" s="172"/>
      <c r="AN135" s="173"/>
      <c r="AO135" s="166"/>
      <c r="AP135" s="172"/>
      <c r="AQ135" s="173"/>
      <c r="AR135" s="166"/>
      <c r="AS135" s="172"/>
      <c r="AT135" s="173"/>
      <c r="AU135" s="166"/>
      <c r="AV135" s="172"/>
      <c r="AW135" s="173"/>
    </row>
    <row r="136" spans="1:49" x14ac:dyDescent="0.15">
      <c r="A136" s="227" t="s">
        <v>33</v>
      </c>
      <c r="B136" s="200" t="s">
        <v>19</v>
      </c>
      <c r="C136" s="173">
        <v>9</v>
      </c>
      <c r="D136" s="242"/>
      <c r="E136" s="243"/>
      <c r="F136" s="29"/>
      <c r="G136" s="29"/>
      <c r="H136" s="29"/>
      <c r="I136" s="29"/>
      <c r="J136" s="27"/>
      <c r="K136" s="27"/>
      <c r="L136" s="166"/>
      <c r="M136" s="172"/>
      <c r="N136" s="173"/>
      <c r="O136" s="26"/>
      <c r="P136" s="29"/>
      <c r="Q136" s="29"/>
      <c r="R136" s="29"/>
      <c r="S136" s="29"/>
      <c r="T136" s="242"/>
      <c r="U136" s="243"/>
      <c r="V136" s="379"/>
      <c r="W136" s="29"/>
      <c r="X136" s="29"/>
      <c r="Y136" s="29"/>
      <c r="Z136" s="166"/>
      <c r="AA136" s="172"/>
      <c r="AB136" s="173"/>
      <c r="AC136" s="166"/>
      <c r="AD136" s="172"/>
      <c r="AE136" s="173"/>
      <c r="AF136" s="166"/>
      <c r="AG136" s="172"/>
      <c r="AH136" s="173"/>
      <c r="AI136" s="166"/>
      <c r="AJ136" s="172"/>
      <c r="AK136" s="173"/>
      <c r="AL136" s="166"/>
      <c r="AM136" s="172"/>
      <c r="AN136" s="173"/>
      <c r="AO136" s="166"/>
      <c r="AP136" s="172"/>
      <c r="AQ136" s="173"/>
      <c r="AR136" s="166"/>
      <c r="AS136" s="172"/>
      <c r="AT136" s="173"/>
      <c r="AU136" s="166"/>
      <c r="AV136" s="172"/>
      <c r="AW136" s="173"/>
    </row>
    <row r="137" spans="1:49" x14ac:dyDescent="0.15">
      <c r="A137" s="227" t="s">
        <v>34</v>
      </c>
      <c r="B137" s="200" t="s">
        <v>19</v>
      </c>
      <c r="C137" s="173">
        <v>10</v>
      </c>
      <c r="D137" s="242"/>
      <c r="E137" s="243"/>
      <c r="F137" s="29"/>
      <c r="G137" s="29"/>
      <c r="H137" s="29"/>
      <c r="I137" s="29"/>
      <c r="J137" s="27"/>
      <c r="K137" s="27"/>
      <c r="L137" s="166"/>
      <c r="M137" s="172"/>
      <c r="N137" s="173"/>
      <c r="O137" s="26"/>
      <c r="P137" s="29"/>
      <c r="Q137" s="29"/>
      <c r="R137" s="29"/>
      <c r="S137" s="29"/>
      <c r="T137" s="242"/>
      <c r="U137" s="243"/>
      <c r="V137" s="379"/>
      <c r="W137" s="29"/>
      <c r="X137" s="29"/>
      <c r="Y137" s="29"/>
      <c r="Z137" s="166"/>
      <c r="AA137" s="172"/>
      <c r="AB137" s="173"/>
      <c r="AC137" s="166"/>
      <c r="AD137" s="172"/>
      <c r="AE137" s="173"/>
      <c r="AF137" s="166"/>
      <c r="AG137" s="172"/>
      <c r="AH137" s="173"/>
      <c r="AI137" s="166"/>
      <c r="AJ137" s="172"/>
      <c r="AK137" s="173"/>
      <c r="AL137" s="166"/>
      <c r="AM137" s="172"/>
      <c r="AN137" s="173"/>
      <c r="AO137" s="166"/>
      <c r="AP137" s="172"/>
      <c r="AQ137" s="173"/>
      <c r="AR137" s="166"/>
      <c r="AS137" s="172"/>
      <c r="AT137" s="173"/>
      <c r="AU137" s="166"/>
      <c r="AV137" s="172"/>
      <c r="AW137" s="173"/>
    </row>
    <row r="138" spans="1:49" x14ac:dyDescent="0.15">
      <c r="A138" s="227" t="s">
        <v>35</v>
      </c>
      <c r="B138" s="200" t="s">
        <v>19</v>
      </c>
      <c r="C138" s="173">
        <v>11</v>
      </c>
      <c r="D138" s="242"/>
      <c r="E138" s="243"/>
      <c r="F138" s="29"/>
      <c r="G138" s="29"/>
      <c r="H138" s="29"/>
      <c r="I138" s="29"/>
      <c r="J138" s="27"/>
      <c r="K138" s="27"/>
      <c r="L138" s="166"/>
      <c r="M138" s="172"/>
      <c r="N138" s="173"/>
      <c r="O138" s="26"/>
      <c r="P138" s="29"/>
      <c r="Q138" s="29"/>
      <c r="R138" s="29"/>
      <c r="S138" s="29"/>
      <c r="T138" s="242"/>
      <c r="U138" s="243"/>
      <c r="V138" s="379"/>
      <c r="W138" s="29"/>
      <c r="X138" s="29"/>
      <c r="Y138" s="29"/>
      <c r="Z138" s="166"/>
      <c r="AA138" s="172"/>
      <c r="AB138" s="173"/>
      <c r="AC138" s="166"/>
      <c r="AD138" s="172"/>
      <c r="AE138" s="173"/>
      <c r="AF138" s="166"/>
      <c r="AG138" s="172"/>
      <c r="AH138" s="173"/>
      <c r="AI138" s="166"/>
      <c r="AJ138" s="172"/>
      <c r="AK138" s="173"/>
      <c r="AL138" s="166"/>
      <c r="AM138" s="172"/>
      <c r="AN138" s="173"/>
      <c r="AO138" s="166"/>
      <c r="AP138" s="172"/>
      <c r="AQ138" s="173"/>
      <c r="AR138" s="166"/>
      <c r="AS138" s="172"/>
      <c r="AT138" s="173"/>
      <c r="AU138" s="166"/>
      <c r="AV138" s="172"/>
      <c r="AW138" s="173"/>
    </row>
    <row r="139" spans="1:49" x14ac:dyDescent="0.15">
      <c r="A139" s="227" t="s">
        <v>36</v>
      </c>
      <c r="B139" s="200" t="s">
        <v>19</v>
      </c>
      <c r="C139" s="173">
        <v>12</v>
      </c>
      <c r="D139" s="242"/>
      <c r="E139" s="243"/>
      <c r="F139" s="29"/>
      <c r="G139" s="29"/>
      <c r="H139" s="29"/>
      <c r="I139" s="29"/>
      <c r="J139" s="27"/>
      <c r="K139" s="27"/>
      <c r="L139" s="166"/>
      <c r="M139" s="172"/>
      <c r="N139" s="173"/>
      <c r="O139" s="26"/>
      <c r="P139" s="29"/>
      <c r="Q139" s="29"/>
      <c r="R139" s="29"/>
      <c r="S139" s="29"/>
      <c r="T139" s="242"/>
      <c r="U139" s="243"/>
      <c r="V139" s="379"/>
      <c r="W139" s="29"/>
      <c r="X139" s="29"/>
      <c r="Y139" s="29"/>
      <c r="Z139" s="166"/>
      <c r="AA139" s="172"/>
      <c r="AB139" s="173"/>
      <c r="AC139" s="166"/>
      <c r="AD139" s="172"/>
      <c r="AE139" s="173"/>
      <c r="AF139" s="166"/>
      <c r="AG139" s="172"/>
      <c r="AH139" s="173"/>
      <c r="AI139" s="166"/>
      <c r="AJ139" s="172"/>
      <c r="AK139" s="173"/>
      <c r="AL139" s="166"/>
      <c r="AM139" s="172"/>
      <c r="AN139" s="173"/>
      <c r="AO139" s="166"/>
      <c r="AP139" s="172"/>
      <c r="AQ139" s="173"/>
      <c r="AR139" s="166"/>
      <c r="AS139" s="172"/>
      <c r="AT139" s="173"/>
      <c r="AU139" s="166"/>
      <c r="AV139" s="172"/>
      <c r="AW139" s="173"/>
    </row>
    <row r="140" spans="1:49" x14ac:dyDescent="0.15">
      <c r="A140" s="227" t="s">
        <v>30</v>
      </c>
      <c r="B140" s="200" t="s">
        <v>19</v>
      </c>
      <c r="C140" s="173">
        <v>13</v>
      </c>
      <c r="D140" s="242"/>
      <c r="E140" s="243"/>
      <c r="F140" s="29"/>
      <c r="G140" s="29"/>
      <c r="H140" s="29"/>
      <c r="I140" s="29"/>
      <c r="J140" s="27"/>
      <c r="K140" s="27"/>
      <c r="L140" s="166"/>
      <c r="M140" s="172"/>
      <c r="N140" s="173"/>
      <c r="O140" s="26"/>
      <c r="P140" s="29"/>
      <c r="Q140" s="29"/>
      <c r="R140" s="29"/>
      <c r="S140" s="29"/>
      <c r="T140" s="242"/>
      <c r="U140" s="243"/>
      <c r="V140" s="379"/>
      <c r="W140" s="29"/>
      <c r="X140" s="29"/>
      <c r="Y140" s="29"/>
      <c r="Z140" s="166"/>
      <c r="AA140" s="172"/>
      <c r="AB140" s="173"/>
      <c r="AC140" s="166"/>
      <c r="AD140" s="172"/>
      <c r="AE140" s="173"/>
      <c r="AF140" s="166"/>
      <c r="AG140" s="172"/>
      <c r="AH140" s="173"/>
      <c r="AI140" s="166"/>
      <c r="AJ140" s="172"/>
      <c r="AK140" s="173"/>
      <c r="AL140" s="166"/>
      <c r="AM140" s="172"/>
      <c r="AN140" s="173"/>
      <c r="AO140" s="166"/>
      <c r="AP140" s="172"/>
      <c r="AQ140" s="173"/>
      <c r="AR140" s="166"/>
      <c r="AS140" s="172"/>
      <c r="AT140" s="173"/>
      <c r="AU140" s="166"/>
      <c r="AV140" s="172"/>
      <c r="AW140" s="173"/>
    </row>
    <row r="141" spans="1:49" x14ac:dyDescent="0.15">
      <c r="A141" s="227" t="s">
        <v>32</v>
      </c>
      <c r="B141" s="200" t="s">
        <v>19</v>
      </c>
      <c r="C141" s="173">
        <v>14</v>
      </c>
      <c r="D141" s="242"/>
      <c r="E141" s="243"/>
      <c r="F141" s="29"/>
      <c r="G141" s="29"/>
      <c r="H141" s="29"/>
      <c r="I141" s="29"/>
      <c r="J141" s="27"/>
      <c r="K141" s="27"/>
      <c r="L141" s="166"/>
      <c r="M141" s="172"/>
      <c r="N141" s="173"/>
      <c r="O141" s="26"/>
      <c r="P141" s="29"/>
      <c r="Q141" s="29"/>
      <c r="R141" s="29"/>
      <c r="S141" s="29"/>
      <c r="T141" s="242"/>
      <c r="U141" s="243"/>
      <c r="V141" s="379"/>
      <c r="W141" s="29"/>
      <c r="X141" s="29"/>
      <c r="Y141" s="29"/>
      <c r="Z141" s="166"/>
      <c r="AA141" s="172"/>
      <c r="AB141" s="173"/>
      <c r="AC141" s="166"/>
      <c r="AD141" s="172"/>
      <c r="AE141" s="173"/>
      <c r="AF141" s="166"/>
      <c r="AG141" s="172"/>
      <c r="AH141" s="173"/>
      <c r="AI141" s="166"/>
      <c r="AJ141" s="172"/>
      <c r="AK141" s="173"/>
      <c r="AL141" s="166"/>
      <c r="AM141" s="172"/>
      <c r="AN141" s="173"/>
      <c r="AO141" s="166"/>
      <c r="AP141" s="172"/>
      <c r="AQ141" s="173"/>
      <c r="AR141" s="166"/>
      <c r="AS141" s="172"/>
      <c r="AT141" s="173"/>
      <c r="AU141" s="166"/>
      <c r="AV141" s="172"/>
      <c r="AW141" s="173"/>
    </row>
    <row r="142" spans="1:49" x14ac:dyDescent="0.15">
      <c r="A142" s="227" t="s">
        <v>31</v>
      </c>
      <c r="B142" s="200" t="s">
        <v>19</v>
      </c>
      <c r="C142" s="173">
        <v>15</v>
      </c>
      <c r="D142" s="242"/>
      <c r="E142" s="243"/>
      <c r="F142" s="29"/>
      <c r="G142" s="29"/>
      <c r="H142" s="29"/>
      <c r="I142" s="29"/>
      <c r="J142" s="27"/>
      <c r="K142" s="27"/>
      <c r="L142" s="166"/>
      <c r="M142" s="172"/>
      <c r="N142" s="173"/>
      <c r="O142" s="26"/>
      <c r="P142" s="29"/>
      <c r="Q142" s="29"/>
      <c r="R142" s="29"/>
      <c r="S142" s="29"/>
      <c r="T142" s="242"/>
      <c r="U142" s="243"/>
      <c r="V142" s="379"/>
      <c r="W142" s="29"/>
      <c r="X142" s="29"/>
      <c r="Y142" s="29"/>
      <c r="Z142" s="166"/>
      <c r="AA142" s="172"/>
      <c r="AB142" s="173"/>
      <c r="AC142" s="166"/>
      <c r="AD142" s="172"/>
      <c r="AE142" s="173"/>
      <c r="AF142" s="166"/>
      <c r="AG142" s="172"/>
      <c r="AH142" s="173"/>
      <c r="AI142" s="166"/>
      <c r="AJ142" s="172"/>
      <c r="AK142" s="173"/>
      <c r="AL142" s="166"/>
      <c r="AM142" s="172"/>
      <c r="AN142" s="173"/>
      <c r="AO142" s="166"/>
      <c r="AP142" s="172"/>
      <c r="AQ142" s="173"/>
      <c r="AR142" s="166"/>
      <c r="AS142" s="172"/>
      <c r="AT142" s="173"/>
      <c r="AU142" s="166"/>
      <c r="AV142" s="172"/>
      <c r="AW142" s="173"/>
    </row>
    <row r="143" spans="1:49" x14ac:dyDescent="0.15">
      <c r="A143" s="227" t="s">
        <v>33</v>
      </c>
      <c r="B143" s="200" t="s">
        <v>19</v>
      </c>
      <c r="C143" s="173">
        <v>16</v>
      </c>
      <c r="D143" s="242"/>
      <c r="E143" s="243"/>
      <c r="F143" s="29"/>
      <c r="G143" s="29"/>
      <c r="H143" s="29"/>
      <c r="I143" s="29"/>
      <c r="J143" s="27"/>
      <c r="K143" s="27"/>
      <c r="L143" s="166"/>
      <c r="M143" s="172"/>
      <c r="N143" s="173"/>
      <c r="O143" s="26"/>
      <c r="P143" s="29"/>
      <c r="Q143" s="29"/>
      <c r="R143" s="29"/>
      <c r="S143" s="29"/>
      <c r="T143" s="242"/>
      <c r="U143" s="243"/>
      <c r="V143" s="379"/>
      <c r="W143" s="29"/>
      <c r="X143" s="29"/>
      <c r="Y143" s="29"/>
      <c r="Z143" s="166"/>
      <c r="AA143" s="172"/>
      <c r="AB143" s="173"/>
      <c r="AC143" s="166"/>
      <c r="AD143" s="172"/>
      <c r="AE143" s="173"/>
      <c r="AF143" s="166"/>
      <c r="AG143" s="172"/>
      <c r="AH143" s="173"/>
      <c r="AI143" s="166"/>
      <c r="AJ143" s="172"/>
      <c r="AK143" s="173"/>
      <c r="AL143" s="166"/>
      <c r="AM143" s="172"/>
      <c r="AN143" s="173"/>
      <c r="AO143" s="166"/>
      <c r="AP143" s="172"/>
      <c r="AQ143" s="173"/>
      <c r="AR143" s="166"/>
      <c r="AS143" s="172"/>
      <c r="AT143" s="173"/>
      <c r="AU143" s="166"/>
      <c r="AV143" s="172"/>
      <c r="AW143" s="173"/>
    </row>
    <row r="144" spans="1:49" x14ac:dyDescent="0.15">
      <c r="A144" s="227" t="s">
        <v>34</v>
      </c>
      <c r="B144" s="200" t="s">
        <v>19</v>
      </c>
      <c r="C144" s="173">
        <v>17</v>
      </c>
      <c r="D144" s="242"/>
      <c r="E144" s="243"/>
      <c r="F144" s="29"/>
      <c r="G144" s="29"/>
      <c r="H144" s="29"/>
      <c r="I144" s="29"/>
      <c r="J144" s="27"/>
      <c r="K144" s="27"/>
      <c r="L144" s="166"/>
      <c r="M144" s="172"/>
      <c r="N144" s="173"/>
      <c r="O144" s="26"/>
      <c r="P144" s="29"/>
      <c r="Q144" s="29"/>
      <c r="R144" s="29"/>
      <c r="S144" s="29"/>
      <c r="T144" s="242"/>
      <c r="U144" s="243"/>
      <c r="V144" s="379"/>
      <c r="W144" s="29"/>
      <c r="X144" s="29"/>
      <c r="Y144" s="29"/>
      <c r="Z144" s="166"/>
      <c r="AA144" s="172"/>
      <c r="AB144" s="173"/>
      <c r="AC144" s="166"/>
      <c r="AD144" s="172"/>
      <c r="AE144" s="173"/>
      <c r="AF144" s="166"/>
      <c r="AG144" s="172"/>
      <c r="AH144" s="173"/>
      <c r="AI144" s="166"/>
      <c r="AJ144" s="172"/>
      <c r="AK144" s="173"/>
      <c r="AL144" s="166"/>
      <c r="AM144" s="172"/>
      <c r="AN144" s="173"/>
      <c r="AO144" s="166"/>
      <c r="AP144" s="172"/>
      <c r="AQ144" s="173"/>
      <c r="AR144" s="166"/>
      <c r="AS144" s="172"/>
      <c r="AT144" s="173"/>
      <c r="AU144" s="166"/>
      <c r="AV144" s="172"/>
      <c r="AW144" s="173"/>
    </row>
    <row r="145" spans="1:50" x14ac:dyDescent="0.15">
      <c r="A145" s="227" t="s">
        <v>35</v>
      </c>
      <c r="B145" s="200" t="s">
        <v>19</v>
      </c>
      <c r="C145" s="173">
        <v>18</v>
      </c>
      <c r="D145" s="242"/>
      <c r="E145" s="243"/>
      <c r="F145" s="29"/>
      <c r="G145" s="29"/>
      <c r="H145" s="29"/>
      <c r="I145" s="29"/>
      <c r="J145" s="27"/>
      <c r="K145" s="27"/>
      <c r="L145" s="166"/>
      <c r="M145" s="172"/>
      <c r="N145" s="173"/>
      <c r="O145" s="26"/>
      <c r="P145" s="29"/>
      <c r="Q145" s="29"/>
      <c r="R145" s="29"/>
      <c r="S145" s="29"/>
      <c r="T145" s="242"/>
      <c r="U145" s="243"/>
      <c r="V145" s="379"/>
      <c r="W145" s="29"/>
      <c r="X145" s="29"/>
      <c r="Y145" s="29"/>
      <c r="Z145" s="166"/>
      <c r="AA145" s="172"/>
      <c r="AB145" s="173"/>
      <c r="AC145" s="166"/>
      <c r="AD145" s="172"/>
      <c r="AE145" s="173"/>
      <c r="AF145" s="166"/>
      <c r="AG145" s="172"/>
      <c r="AH145" s="173"/>
      <c r="AI145" s="166"/>
      <c r="AJ145" s="172"/>
      <c r="AK145" s="173"/>
      <c r="AL145" s="166"/>
      <c r="AM145" s="172"/>
      <c r="AN145" s="173"/>
      <c r="AO145" s="166"/>
      <c r="AP145" s="172"/>
      <c r="AQ145" s="173"/>
      <c r="AR145" s="166"/>
      <c r="AS145" s="172"/>
      <c r="AT145" s="173"/>
      <c r="AU145" s="166"/>
      <c r="AV145" s="172"/>
      <c r="AW145" s="173"/>
    </row>
    <row r="146" spans="1:50" x14ac:dyDescent="0.15">
      <c r="A146" s="227" t="s">
        <v>36</v>
      </c>
      <c r="B146" s="200" t="s">
        <v>19</v>
      </c>
      <c r="C146" s="173">
        <v>19</v>
      </c>
      <c r="D146" s="242"/>
      <c r="E146" s="243"/>
      <c r="F146" s="29"/>
      <c r="G146" s="29"/>
      <c r="H146" s="29"/>
      <c r="I146" s="29"/>
      <c r="J146" s="27"/>
      <c r="K146" s="27"/>
      <c r="L146" s="166"/>
      <c r="M146" s="172"/>
      <c r="N146" s="173"/>
      <c r="O146" s="26"/>
      <c r="P146" s="29"/>
      <c r="Q146" s="29"/>
      <c r="R146" s="29"/>
      <c r="S146" s="29"/>
      <c r="T146" s="242"/>
      <c r="U146" s="243"/>
      <c r="V146" s="379"/>
      <c r="W146" s="29"/>
      <c r="X146" s="29"/>
      <c r="Y146" s="29"/>
      <c r="Z146" s="166"/>
      <c r="AA146" s="172"/>
      <c r="AB146" s="173"/>
      <c r="AC146" s="166"/>
      <c r="AD146" s="172"/>
      <c r="AE146" s="173"/>
      <c r="AF146" s="166"/>
      <c r="AG146" s="172"/>
      <c r="AH146" s="173"/>
      <c r="AI146" s="166"/>
      <c r="AJ146" s="172"/>
      <c r="AK146" s="173"/>
      <c r="AL146" s="166"/>
      <c r="AM146" s="172"/>
      <c r="AN146" s="173"/>
      <c r="AO146" s="166"/>
      <c r="AP146" s="172"/>
      <c r="AQ146" s="173"/>
      <c r="AR146" s="166"/>
      <c r="AS146" s="172"/>
      <c r="AT146" s="173"/>
      <c r="AU146" s="166"/>
      <c r="AV146" s="172"/>
      <c r="AW146" s="173"/>
    </row>
    <row r="147" spans="1:50" x14ac:dyDescent="0.15">
      <c r="A147" s="227" t="s">
        <v>30</v>
      </c>
      <c r="B147" s="200" t="s">
        <v>19</v>
      </c>
      <c r="C147" s="173">
        <v>20</v>
      </c>
      <c r="D147" s="242"/>
      <c r="E147" s="243"/>
      <c r="F147" s="29"/>
      <c r="G147" s="29"/>
      <c r="H147" s="29"/>
      <c r="I147" s="29"/>
      <c r="J147" s="27"/>
      <c r="K147" s="27"/>
      <c r="L147" s="166"/>
      <c r="M147" s="172"/>
      <c r="N147" s="173"/>
      <c r="O147" s="26"/>
      <c r="P147" s="29"/>
      <c r="Q147" s="29"/>
      <c r="R147" s="29"/>
      <c r="S147" s="29"/>
      <c r="T147" s="242"/>
      <c r="U147" s="243"/>
      <c r="V147" s="379"/>
      <c r="W147" s="29"/>
      <c r="X147" s="29"/>
      <c r="Y147" s="29"/>
      <c r="Z147" s="166"/>
      <c r="AA147" s="172"/>
      <c r="AB147" s="173"/>
      <c r="AC147" s="166"/>
      <c r="AD147" s="172"/>
      <c r="AE147" s="173"/>
      <c r="AF147" s="166"/>
      <c r="AG147" s="172"/>
      <c r="AH147" s="173"/>
      <c r="AI147" s="166"/>
      <c r="AJ147" s="172"/>
      <c r="AK147" s="173"/>
      <c r="AL147" s="166"/>
      <c r="AM147" s="172"/>
      <c r="AN147" s="173"/>
      <c r="AO147" s="166"/>
      <c r="AP147" s="172"/>
      <c r="AQ147" s="173"/>
      <c r="AR147" s="166"/>
      <c r="AS147" s="172"/>
      <c r="AT147" s="173"/>
      <c r="AU147" s="166"/>
      <c r="AV147" s="172"/>
      <c r="AW147" s="173"/>
    </row>
    <row r="148" spans="1:50" x14ac:dyDescent="0.15">
      <c r="A148" s="227" t="s">
        <v>32</v>
      </c>
      <c r="B148" s="200" t="s">
        <v>19</v>
      </c>
      <c r="C148" s="173">
        <v>21</v>
      </c>
      <c r="D148" s="242"/>
      <c r="E148" s="243"/>
      <c r="F148" s="29"/>
      <c r="G148" s="29"/>
      <c r="H148" s="29"/>
      <c r="I148" s="29"/>
      <c r="J148" s="27"/>
      <c r="K148" s="27"/>
      <c r="L148" s="166"/>
      <c r="M148" s="172"/>
      <c r="N148" s="173"/>
      <c r="O148" s="26"/>
      <c r="P148" s="29"/>
      <c r="Q148" s="29"/>
      <c r="R148" s="29"/>
      <c r="S148" s="29"/>
      <c r="T148" s="242"/>
      <c r="U148" s="243"/>
      <c r="V148" s="379"/>
      <c r="W148" s="29"/>
      <c r="X148" s="29"/>
      <c r="Y148" s="29"/>
      <c r="Z148" s="166"/>
      <c r="AA148" s="172"/>
      <c r="AB148" s="173"/>
      <c r="AC148" s="166"/>
      <c r="AD148" s="172"/>
      <c r="AE148" s="173"/>
      <c r="AF148" s="166"/>
      <c r="AG148" s="172"/>
      <c r="AH148" s="173"/>
      <c r="AI148" s="166"/>
      <c r="AJ148" s="172"/>
      <c r="AK148" s="173"/>
      <c r="AL148" s="166"/>
      <c r="AM148" s="172"/>
      <c r="AN148" s="173"/>
      <c r="AO148" s="166"/>
      <c r="AP148" s="172"/>
      <c r="AQ148" s="173"/>
      <c r="AR148" s="166"/>
      <c r="AS148" s="172"/>
      <c r="AT148" s="173"/>
      <c r="AU148" s="166"/>
      <c r="AV148" s="172"/>
      <c r="AW148" s="173"/>
    </row>
    <row r="149" spans="1:50" x14ac:dyDescent="0.15">
      <c r="A149" s="227" t="s">
        <v>31</v>
      </c>
      <c r="B149" s="200" t="s">
        <v>19</v>
      </c>
      <c r="C149" s="173">
        <v>22</v>
      </c>
      <c r="D149" s="242"/>
      <c r="E149" s="243"/>
      <c r="F149" s="29"/>
      <c r="G149" s="29"/>
      <c r="H149" s="29"/>
      <c r="I149" s="29"/>
      <c r="J149" s="27"/>
      <c r="K149" s="27"/>
      <c r="L149" s="166"/>
      <c r="M149" s="172"/>
      <c r="N149" s="173"/>
      <c r="O149" s="26"/>
      <c r="P149" s="29"/>
      <c r="Q149" s="29"/>
      <c r="R149" s="29"/>
      <c r="S149" s="29"/>
      <c r="T149" s="242"/>
      <c r="U149" s="243"/>
      <c r="V149" s="379"/>
      <c r="W149" s="29"/>
      <c r="X149" s="29"/>
      <c r="Y149" s="29"/>
      <c r="Z149" s="166"/>
      <c r="AA149" s="172"/>
      <c r="AB149" s="173"/>
      <c r="AC149" s="166"/>
      <c r="AD149" s="172"/>
      <c r="AE149" s="173"/>
      <c r="AF149" s="166"/>
      <c r="AG149" s="172"/>
      <c r="AH149" s="173"/>
      <c r="AI149" s="166"/>
      <c r="AJ149" s="172"/>
      <c r="AK149" s="173"/>
      <c r="AL149" s="166"/>
      <c r="AM149" s="172"/>
      <c r="AN149" s="173"/>
      <c r="AO149" s="166"/>
      <c r="AP149" s="172"/>
      <c r="AQ149" s="173"/>
      <c r="AR149" s="166"/>
      <c r="AS149" s="172"/>
      <c r="AT149" s="173"/>
      <c r="AU149" s="166"/>
      <c r="AV149" s="172"/>
      <c r="AW149" s="173"/>
    </row>
    <row r="150" spans="1:50" x14ac:dyDescent="0.15">
      <c r="A150" s="200" t="s">
        <v>33</v>
      </c>
      <c r="B150" s="200" t="s">
        <v>19</v>
      </c>
      <c r="C150" s="173">
        <v>23</v>
      </c>
      <c r="D150" s="242"/>
      <c r="E150" s="243"/>
      <c r="F150" s="29"/>
      <c r="G150" s="29"/>
      <c r="H150" s="29"/>
      <c r="I150" s="29"/>
      <c r="J150" s="27"/>
      <c r="K150" s="27"/>
      <c r="L150" s="166"/>
      <c r="M150" s="172"/>
      <c r="N150" s="173"/>
      <c r="O150" s="26"/>
      <c r="P150" s="29"/>
      <c r="Q150" s="29"/>
      <c r="R150" s="29"/>
      <c r="S150" s="29"/>
      <c r="T150" s="242"/>
      <c r="U150" s="243"/>
      <c r="V150" s="379"/>
      <c r="W150" s="29"/>
      <c r="X150" s="29"/>
      <c r="Y150" s="29"/>
      <c r="Z150" s="166"/>
      <c r="AA150" s="172"/>
      <c r="AB150" s="173"/>
      <c r="AC150" s="166"/>
      <c r="AD150" s="172"/>
      <c r="AE150" s="173"/>
      <c r="AF150" s="166"/>
      <c r="AG150" s="172"/>
      <c r="AH150" s="173"/>
      <c r="AI150" s="166"/>
      <c r="AJ150" s="172"/>
      <c r="AK150" s="173"/>
      <c r="AL150" s="166"/>
      <c r="AM150" s="172"/>
      <c r="AN150" s="173"/>
      <c r="AO150" s="166"/>
      <c r="AP150" s="172"/>
      <c r="AQ150" s="173"/>
      <c r="AR150" s="166"/>
      <c r="AS150" s="172"/>
      <c r="AT150" s="173"/>
      <c r="AU150" s="166"/>
      <c r="AV150" s="172"/>
      <c r="AW150" s="173"/>
    </row>
    <row r="151" spans="1:50" x14ac:dyDescent="0.15">
      <c r="A151" s="200" t="s">
        <v>34</v>
      </c>
      <c r="B151" s="200" t="s">
        <v>19</v>
      </c>
      <c r="C151" s="173">
        <v>24</v>
      </c>
      <c r="D151" s="242"/>
      <c r="E151" s="243"/>
      <c r="F151" s="29"/>
      <c r="G151" s="29"/>
      <c r="H151" s="29"/>
      <c r="I151" s="29"/>
      <c r="J151" s="27"/>
      <c r="K151" s="27"/>
      <c r="L151" s="166"/>
      <c r="M151" s="172"/>
      <c r="N151" s="173"/>
      <c r="O151" s="26"/>
      <c r="P151" s="29"/>
      <c r="Q151" s="29"/>
      <c r="R151" s="29"/>
      <c r="S151" s="29"/>
      <c r="T151" s="242"/>
      <c r="U151" s="243"/>
      <c r="V151" s="379"/>
      <c r="W151" s="29"/>
      <c r="X151" s="29"/>
      <c r="Y151" s="29"/>
      <c r="Z151" s="166"/>
      <c r="AA151" s="172"/>
      <c r="AB151" s="173"/>
      <c r="AC151" s="166"/>
      <c r="AD151" s="172"/>
      <c r="AE151" s="173"/>
      <c r="AF151" s="166"/>
      <c r="AG151" s="172"/>
      <c r="AH151" s="173"/>
      <c r="AI151" s="166"/>
      <c r="AJ151" s="172"/>
      <c r="AK151" s="173"/>
      <c r="AL151" s="166"/>
      <c r="AM151" s="172"/>
      <c r="AN151" s="173"/>
      <c r="AO151" s="166"/>
      <c r="AP151" s="172"/>
      <c r="AQ151" s="173"/>
      <c r="AR151" s="166"/>
      <c r="AS151" s="172"/>
      <c r="AT151" s="173"/>
      <c r="AU151" s="166"/>
      <c r="AV151" s="172"/>
      <c r="AW151" s="173"/>
    </row>
    <row r="152" spans="1:50" x14ac:dyDescent="0.15">
      <c r="A152" s="227" t="s">
        <v>35</v>
      </c>
      <c r="B152" s="200" t="s">
        <v>19</v>
      </c>
      <c r="C152" s="173">
        <v>25</v>
      </c>
      <c r="D152" s="242"/>
      <c r="E152" s="243"/>
      <c r="F152" s="29"/>
      <c r="G152" s="29"/>
      <c r="H152" s="29"/>
      <c r="I152" s="29"/>
      <c r="J152" s="27"/>
      <c r="K152" s="27"/>
      <c r="L152" s="166"/>
      <c r="M152" s="172"/>
      <c r="N152" s="173"/>
      <c r="O152" s="26"/>
      <c r="P152" s="29"/>
      <c r="Q152" s="29"/>
      <c r="R152" s="29"/>
      <c r="S152" s="29"/>
      <c r="T152" s="242"/>
      <c r="U152" s="243"/>
      <c r="V152" s="379"/>
      <c r="W152" s="29"/>
      <c r="X152" s="29"/>
      <c r="Y152" s="29"/>
      <c r="Z152" s="166"/>
      <c r="AA152" s="172"/>
      <c r="AB152" s="173"/>
      <c r="AC152" s="166"/>
      <c r="AD152" s="172"/>
      <c r="AE152" s="173"/>
      <c r="AF152" s="166"/>
      <c r="AG152" s="172"/>
      <c r="AH152" s="173"/>
      <c r="AI152" s="166"/>
      <c r="AJ152" s="172"/>
      <c r="AK152" s="173"/>
      <c r="AL152" s="166"/>
      <c r="AM152" s="172"/>
      <c r="AN152" s="173"/>
      <c r="AO152" s="166"/>
      <c r="AP152" s="172"/>
      <c r="AQ152" s="173"/>
      <c r="AR152" s="166"/>
      <c r="AS152" s="172"/>
      <c r="AT152" s="173"/>
      <c r="AU152" s="166"/>
      <c r="AV152" s="172"/>
      <c r="AW152" s="173"/>
    </row>
    <row r="153" spans="1:50" x14ac:dyDescent="0.15">
      <c r="A153" s="200" t="s">
        <v>36</v>
      </c>
      <c r="B153" s="200" t="s">
        <v>19</v>
      </c>
      <c r="C153" s="173">
        <v>26</v>
      </c>
      <c r="D153" s="242"/>
      <c r="E153" s="243"/>
      <c r="F153" s="29"/>
      <c r="G153" s="29"/>
      <c r="H153" s="29"/>
      <c r="I153" s="29"/>
      <c r="J153" s="27"/>
      <c r="K153" s="27"/>
      <c r="L153" s="166"/>
      <c r="M153" s="172"/>
      <c r="N153" s="173"/>
      <c r="O153" s="26"/>
      <c r="P153" s="29"/>
      <c r="Q153" s="29"/>
      <c r="R153" s="29"/>
      <c r="S153" s="29"/>
      <c r="T153" s="242"/>
      <c r="U153" s="243"/>
      <c r="V153" s="379"/>
      <c r="W153" s="29"/>
      <c r="X153" s="29"/>
      <c r="Y153" s="29"/>
      <c r="Z153" s="166"/>
      <c r="AA153" s="172"/>
      <c r="AB153" s="173"/>
      <c r="AC153" s="166"/>
      <c r="AD153" s="172"/>
      <c r="AE153" s="173"/>
      <c r="AF153" s="166"/>
      <c r="AG153" s="172"/>
      <c r="AH153" s="173"/>
      <c r="AI153" s="166"/>
      <c r="AJ153" s="172"/>
      <c r="AK153" s="173"/>
      <c r="AL153" s="166"/>
      <c r="AM153" s="172"/>
      <c r="AN153" s="173"/>
      <c r="AO153" s="166"/>
      <c r="AP153" s="172"/>
      <c r="AQ153" s="173"/>
      <c r="AR153" s="166"/>
      <c r="AS153" s="172"/>
      <c r="AT153" s="173"/>
      <c r="AU153" s="166"/>
      <c r="AV153" s="172"/>
      <c r="AW153" s="173"/>
    </row>
    <row r="154" spans="1:50" x14ac:dyDescent="0.15">
      <c r="A154" s="200" t="s">
        <v>30</v>
      </c>
      <c r="B154" s="200" t="s">
        <v>19</v>
      </c>
      <c r="C154" s="173">
        <v>27</v>
      </c>
      <c r="D154" s="242"/>
      <c r="E154" s="243"/>
      <c r="F154" s="29"/>
      <c r="G154" s="29"/>
      <c r="H154" s="29"/>
      <c r="I154" s="29"/>
      <c r="J154" s="27"/>
      <c r="K154" s="27"/>
      <c r="L154" s="166"/>
      <c r="M154" s="172"/>
      <c r="N154" s="173"/>
      <c r="O154" s="26"/>
      <c r="P154" s="29"/>
      <c r="Q154" s="29"/>
      <c r="R154" s="29"/>
      <c r="S154" s="29"/>
      <c r="T154" s="242"/>
      <c r="U154" s="243"/>
      <c r="V154" s="379"/>
      <c r="W154" s="29"/>
      <c r="X154" s="29"/>
      <c r="Y154" s="29"/>
      <c r="Z154" s="166"/>
      <c r="AA154" s="172"/>
      <c r="AB154" s="173"/>
      <c r="AC154" s="166"/>
      <c r="AD154" s="172"/>
      <c r="AE154" s="173"/>
      <c r="AF154" s="166"/>
      <c r="AG154" s="172"/>
      <c r="AH154" s="173"/>
      <c r="AI154" s="166"/>
      <c r="AJ154" s="172"/>
      <c r="AK154" s="173"/>
      <c r="AL154" s="166"/>
      <c r="AM154" s="172"/>
      <c r="AN154" s="173"/>
      <c r="AO154" s="166"/>
      <c r="AP154" s="172"/>
      <c r="AQ154" s="173"/>
      <c r="AR154" s="166"/>
      <c r="AS154" s="172"/>
      <c r="AT154" s="173"/>
      <c r="AU154" s="166"/>
      <c r="AV154" s="172"/>
      <c r="AW154" s="173"/>
    </row>
    <row r="155" spans="1:50" x14ac:dyDescent="0.15">
      <c r="A155" s="200" t="s">
        <v>32</v>
      </c>
      <c r="B155" s="200" t="s">
        <v>19</v>
      </c>
      <c r="C155" s="173">
        <v>28</v>
      </c>
      <c r="D155" s="242"/>
      <c r="E155" s="243"/>
      <c r="F155" s="29"/>
      <c r="G155" s="29"/>
      <c r="H155" s="29"/>
      <c r="I155" s="29"/>
      <c r="J155" s="27"/>
      <c r="K155" s="27"/>
      <c r="L155" s="166"/>
      <c r="M155" s="172"/>
      <c r="N155" s="173"/>
      <c r="O155" s="26"/>
      <c r="P155" s="29"/>
      <c r="Q155" s="29"/>
      <c r="R155" s="29"/>
      <c r="S155" s="29"/>
      <c r="T155" s="242"/>
      <c r="U155" s="243"/>
      <c r="V155" s="379"/>
      <c r="W155" s="29"/>
      <c r="X155" s="29"/>
      <c r="Y155" s="29"/>
      <c r="Z155" s="166"/>
      <c r="AA155" s="172"/>
      <c r="AB155" s="173"/>
      <c r="AC155" s="166"/>
      <c r="AD155" s="172"/>
      <c r="AE155" s="173"/>
      <c r="AF155" s="166"/>
      <c r="AG155" s="172"/>
      <c r="AH155" s="173"/>
      <c r="AI155" s="166"/>
      <c r="AJ155" s="172"/>
      <c r="AK155" s="173"/>
      <c r="AL155" s="166"/>
      <c r="AM155" s="172"/>
      <c r="AN155" s="173"/>
      <c r="AO155" s="166"/>
      <c r="AP155" s="172"/>
      <c r="AQ155" s="173"/>
      <c r="AR155" s="166"/>
      <c r="AS155" s="172"/>
      <c r="AT155" s="173"/>
      <c r="AU155" s="166"/>
      <c r="AV155" s="172"/>
      <c r="AW155" s="173"/>
    </row>
    <row r="156" spans="1:50" x14ac:dyDescent="0.15">
      <c r="A156" s="227" t="s">
        <v>31</v>
      </c>
      <c r="B156" s="69" t="s">
        <v>19</v>
      </c>
      <c r="C156" s="26">
        <v>29</v>
      </c>
      <c r="D156" s="389"/>
      <c r="E156" s="243"/>
      <c r="F156" s="29"/>
      <c r="G156" s="29"/>
      <c r="H156" s="29"/>
      <c r="I156" s="29"/>
      <c r="J156" s="27"/>
      <c r="K156" s="27"/>
      <c r="L156" s="166"/>
      <c r="M156" s="172"/>
      <c r="N156" s="173"/>
      <c r="O156" s="26"/>
      <c r="P156" s="29"/>
      <c r="Q156" s="29"/>
      <c r="R156" s="29"/>
      <c r="S156" s="29"/>
      <c r="T156" s="242"/>
      <c r="U156" s="243"/>
      <c r="V156" s="379"/>
      <c r="W156" s="29"/>
      <c r="X156" s="29"/>
      <c r="Y156" s="29"/>
      <c r="Z156" s="166"/>
      <c r="AA156" s="172"/>
      <c r="AB156" s="173"/>
      <c r="AC156" s="166"/>
      <c r="AD156" s="172"/>
      <c r="AE156" s="173"/>
      <c r="AF156" s="166"/>
      <c r="AG156" s="172"/>
      <c r="AH156" s="173"/>
      <c r="AI156" s="166"/>
      <c r="AJ156" s="172"/>
      <c r="AK156" s="173"/>
      <c r="AL156" s="166"/>
      <c r="AM156" s="172"/>
      <c r="AN156" s="173"/>
      <c r="AO156" s="166"/>
      <c r="AP156" s="172"/>
      <c r="AQ156" s="173"/>
      <c r="AR156" s="166"/>
      <c r="AS156" s="172"/>
      <c r="AT156" s="173"/>
      <c r="AU156" s="166"/>
      <c r="AV156" s="172"/>
      <c r="AW156" s="173"/>
      <c r="AX156" s="27"/>
    </row>
    <row r="157" spans="1:50" x14ac:dyDescent="0.15">
      <c r="A157" s="227" t="s">
        <v>33</v>
      </c>
      <c r="B157" s="69" t="s">
        <v>19</v>
      </c>
      <c r="C157" s="26">
        <v>30</v>
      </c>
      <c r="D157" s="389"/>
      <c r="E157" s="243"/>
      <c r="F157" s="29"/>
      <c r="G157" s="29"/>
      <c r="H157" s="29"/>
      <c r="I157" s="29"/>
      <c r="J157" s="27"/>
      <c r="K157" s="27"/>
      <c r="L157" s="166"/>
      <c r="M157" s="172"/>
      <c r="N157" s="173"/>
      <c r="O157" s="26"/>
      <c r="P157" s="29"/>
      <c r="Q157" s="29"/>
      <c r="R157" s="29"/>
      <c r="S157" s="29"/>
      <c r="T157" s="242"/>
      <c r="U157" s="243"/>
      <c r="V157" s="379"/>
      <c r="W157" s="29"/>
      <c r="X157" s="29"/>
      <c r="Y157" s="29"/>
      <c r="Z157" s="166"/>
      <c r="AA157" s="172"/>
      <c r="AB157" s="173"/>
      <c r="AC157" s="166"/>
      <c r="AD157" s="172"/>
      <c r="AE157" s="173"/>
      <c r="AF157" s="166"/>
      <c r="AG157" s="172"/>
      <c r="AH157" s="173"/>
      <c r="AI157" s="166"/>
      <c r="AJ157" s="172"/>
      <c r="AK157" s="173"/>
      <c r="AL157" s="166"/>
      <c r="AM157" s="172"/>
      <c r="AN157" s="173"/>
      <c r="AO157" s="166"/>
      <c r="AP157" s="172"/>
      <c r="AQ157" s="173"/>
      <c r="AR157" s="166"/>
      <c r="AS157" s="172"/>
      <c r="AT157" s="173"/>
      <c r="AU157" s="166"/>
      <c r="AV157" s="172"/>
      <c r="AW157" s="173"/>
      <c r="AX157" s="27"/>
    </row>
    <row r="158" spans="1:50" s="390" customFormat="1" x14ac:dyDescent="0.15">
      <c r="A158" s="228" t="s">
        <v>34</v>
      </c>
      <c r="B158" s="70" t="s">
        <v>19</v>
      </c>
      <c r="C158" s="43">
        <v>31</v>
      </c>
      <c r="D158" s="244"/>
      <c r="E158" s="245"/>
      <c r="F158" s="35"/>
      <c r="G158" s="35"/>
      <c r="H158" s="35"/>
      <c r="I158" s="35"/>
      <c r="J158" s="36"/>
      <c r="K158" s="36"/>
      <c r="L158" s="167"/>
      <c r="M158" s="174"/>
      <c r="N158" s="175"/>
      <c r="O158" s="43"/>
      <c r="P158" s="35"/>
      <c r="Q158" s="35"/>
      <c r="R158" s="35"/>
      <c r="S158" s="35"/>
      <c r="T158" s="244"/>
      <c r="U158" s="245"/>
      <c r="V158" s="377"/>
      <c r="W158" s="35"/>
      <c r="X158" s="35"/>
      <c r="Y158" s="35"/>
      <c r="Z158" s="167"/>
      <c r="AA158" s="174"/>
      <c r="AB158" s="175"/>
      <c r="AC158" s="167"/>
      <c r="AD158" s="174"/>
      <c r="AE158" s="175"/>
      <c r="AF158" s="167"/>
      <c r="AG158" s="174"/>
      <c r="AH158" s="175"/>
      <c r="AI158" s="167"/>
      <c r="AJ158" s="174"/>
      <c r="AK158" s="175"/>
      <c r="AL158" s="167"/>
      <c r="AM158" s="174"/>
      <c r="AN158" s="175"/>
      <c r="AO158" s="167"/>
      <c r="AP158" s="174"/>
      <c r="AQ158" s="175"/>
      <c r="AR158" s="167"/>
      <c r="AS158" s="174"/>
      <c r="AT158" s="175"/>
      <c r="AU158" s="167"/>
      <c r="AV158" s="174"/>
      <c r="AW158" s="175"/>
      <c r="AX158" s="253"/>
    </row>
    <row r="159" spans="1:50" x14ac:dyDescent="0.15">
      <c r="A159" s="227" t="s">
        <v>35</v>
      </c>
      <c r="B159" s="200" t="s">
        <v>20</v>
      </c>
      <c r="C159" s="173">
        <v>1</v>
      </c>
      <c r="D159" s="242"/>
      <c r="E159" s="243"/>
      <c r="F159" s="29"/>
      <c r="G159" s="29"/>
      <c r="H159" s="29"/>
      <c r="I159" s="29"/>
      <c r="J159" s="27"/>
      <c r="K159" s="27"/>
      <c r="L159" s="166"/>
      <c r="M159" s="172"/>
      <c r="N159" s="173"/>
      <c r="O159" s="26"/>
      <c r="P159" s="29"/>
      <c r="Q159" s="29"/>
      <c r="R159" s="29"/>
      <c r="S159" s="29"/>
      <c r="T159" s="242"/>
      <c r="U159" s="243"/>
      <c r="V159" s="379"/>
      <c r="W159" s="29"/>
      <c r="X159" s="29"/>
      <c r="Y159" s="29"/>
      <c r="Z159" s="166"/>
      <c r="AA159" s="172"/>
      <c r="AB159" s="173"/>
      <c r="AC159" s="166"/>
      <c r="AD159" s="172"/>
      <c r="AE159" s="173"/>
      <c r="AF159" s="166"/>
      <c r="AG159" s="172"/>
      <c r="AH159" s="173"/>
      <c r="AI159" s="166"/>
      <c r="AJ159" s="172"/>
      <c r="AK159" s="173"/>
      <c r="AL159" s="166"/>
      <c r="AM159" s="172"/>
      <c r="AN159" s="173"/>
      <c r="AO159" s="166"/>
      <c r="AP159" s="172"/>
      <c r="AQ159" s="173"/>
      <c r="AR159" s="166"/>
      <c r="AS159" s="172"/>
      <c r="AT159" s="173"/>
      <c r="AU159" s="166"/>
      <c r="AV159" s="172"/>
      <c r="AW159" s="173"/>
    </row>
    <row r="160" spans="1:50" x14ac:dyDescent="0.15">
      <c r="A160" s="227" t="s">
        <v>36</v>
      </c>
      <c r="B160" s="200" t="s">
        <v>20</v>
      </c>
      <c r="C160" s="173">
        <v>2</v>
      </c>
      <c r="D160" s="242"/>
      <c r="E160" s="243"/>
      <c r="F160" s="29"/>
      <c r="G160" s="29"/>
      <c r="H160" s="29"/>
      <c r="I160" s="29"/>
      <c r="J160" s="27"/>
      <c r="K160" s="27"/>
      <c r="L160" s="166"/>
      <c r="M160" s="172"/>
      <c r="N160" s="173"/>
      <c r="O160" s="26"/>
      <c r="P160" s="29"/>
      <c r="Q160" s="29"/>
      <c r="R160" s="29"/>
      <c r="S160" s="29"/>
      <c r="T160" s="242"/>
      <c r="U160" s="243"/>
      <c r="V160" s="379"/>
      <c r="W160" s="29"/>
      <c r="X160" s="29"/>
      <c r="Y160" s="29"/>
      <c r="Z160" s="166"/>
      <c r="AA160" s="172"/>
      <c r="AB160" s="173"/>
      <c r="AC160" s="166"/>
      <c r="AD160" s="172"/>
      <c r="AE160" s="173"/>
      <c r="AF160" s="166"/>
      <c r="AG160" s="172"/>
      <c r="AH160" s="173"/>
      <c r="AI160" s="166"/>
      <c r="AJ160" s="172"/>
      <c r="AK160" s="173"/>
      <c r="AL160" s="166"/>
      <c r="AM160" s="172"/>
      <c r="AN160" s="173"/>
      <c r="AO160" s="166"/>
      <c r="AP160" s="172"/>
      <c r="AQ160" s="173"/>
      <c r="AR160" s="166"/>
      <c r="AS160" s="172"/>
      <c r="AT160" s="173"/>
      <c r="AU160" s="166"/>
      <c r="AV160" s="172"/>
      <c r="AW160" s="173"/>
    </row>
    <row r="161" spans="1:49" x14ac:dyDescent="0.15">
      <c r="A161" s="227" t="s">
        <v>30</v>
      </c>
      <c r="B161" s="200" t="s">
        <v>20</v>
      </c>
      <c r="C161" s="173">
        <v>3</v>
      </c>
      <c r="D161" s="242"/>
      <c r="E161" s="243"/>
      <c r="F161" s="29"/>
      <c r="G161" s="29"/>
      <c r="H161" s="29"/>
      <c r="I161" s="29"/>
      <c r="J161" s="27"/>
      <c r="K161" s="27"/>
      <c r="L161" s="166"/>
      <c r="M161" s="172"/>
      <c r="N161" s="173"/>
      <c r="O161" s="26"/>
      <c r="P161" s="29"/>
      <c r="Q161" s="29"/>
      <c r="R161" s="29"/>
      <c r="S161" s="29"/>
      <c r="T161" s="242"/>
      <c r="U161" s="243"/>
      <c r="V161" s="379"/>
      <c r="W161" s="29"/>
      <c r="X161" s="29"/>
      <c r="Y161" s="29"/>
      <c r="Z161" s="166"/>
      <c r="AA161" s="172"/>
      <c r="AB161" s="173"/>
      <c r="AC161" s="166"/>
      <c r="AD161" s="172"/>
      <c r="AE161" s="173"/>
      <c r="AF161" s="166"/>
      <c r="AG161" s="172"/>
      <c r="AH161" s="173"/>
      <c r="AI161" s="166"/>
      <c r="AJ161" s="172"/>
      <c r="AK161" s="173"/>
      <c r="AL161" s="166"/>
      <c r="AM161" s="172"/>
      <c r="AN161" s="173"/>
      <c r="AO161" s="166"/>
      <c r="AP161" s="172"/>
      <c r="AQ161" s="173"/>
      <c r="AR161" s="166"/>
      <c r="AS161" s="172"/>
      <c r="AT161" s="173"/>
      <c r="AU161" s="166"/>
      <c r="AV161" s="172"/>
      <c r="AW161" s="173"/>
    </row>
    <row r="162" spans="1:49" x14ac:dyDescent="0.15">
      <c r="A162" s="227" t="s">
        <v>32</v>
      </c>
      <c r="B162" s="200" t="s">
        <v>20</v>
      </c>
      <c r="C162" s="173">
        <v>4</v>
      </c>
      <c r="D162" s="242"/>
      <c r="E162" s="243"/>
      <c r="F162" s="29"/>
      <c r="G162" s="29"/>
      <c r="H162" s="29"/>
      <c r="I162" s="29"/>
      <c r="J162" s="27"/>
      <c r="K162" s="27"/>
      <c r="L162" s="166"/>
      <c r="M162" s="172"/>
      <c r="N162" s="173"/>
      <c r="O162" s="26"/>
      <c r="P162" s="29"/>
      <c r="Q162" s="29"/>
      <c r="R162" s="29"/>
      <c r="S162" s="29"/>
      <c r="T162" s="242"/>
      <c r="U162" s="243"/>
      <c r="V162" s="379"/>
      <c r="W162" s="29"/>
      <c r="X162" s="29"/>
      <c r="Y162" s="29"/>
      <c r="Z162" s="166"/>
      <c r="AA162" s="172"/>
      <c r="AB162" s="173"/>
      <c r="AC162" s="166"/>
      <c r="AD162" s="172"/>
      <c r="AE162" s="173"/>
      <c r="AF162" s="166"/>
      <c r="AG162" s="172"/>
      <c r="AH162" s="173"/>
      <c r="AI162" s="166"/>
      <c r="AJ162" s="172"/>
      <c r="AK162" s="173"/>
      <c r="AL162" s="166"/>
      <c r="AM162" s="172"/>
      <c r="AN162" s="173"/>
      <c r="AO162" s="166"/>
      <c r="AP162" s="172"/>
      <c r="AQ162" s="173"/>
      <c r="AR162" s="166"/>
      <c r="AS162" s="172"/>
      <c r="AT162" s="173"/>
      <c r="AU162" s="166"/>
      <c r="AV162" s="172"/>
      <c r="AW162" s="173"/>
    </row>
    <row r="163" spans="1:49" x14ac:dyDescent="0.15">
      <c r="A163" s="227" t="s">
        <v>31</v>
      </c>
      <c r="B163" s="200" t="s">
        <v>20</v>
      </c>
      <c r="C163" s="173">
        <v>5</v>
      </c>
      <c r="D163" s="242"/>
      <c r="E163" s="243"/>
      <c r="F163" s="29"/>
      <c r="G163" s="29"/>
      <c r="H163" s="29"/>
      <c r="I163" s="29"/>
      <c r="J163" s="27"/>
      <c r="K163" s="27"/>
      <c r="L163" s="166"/>
      <c r="M163" s="172"/>
      <c r="N163" s="173"/>
      <c r="O163" s="26"/>
      <c r="P163" s="29"/>
      <c r="Q163" s="29"/>
      <c r="R163" s="29"/>
      <c r="S163" s="29"/>
      <c r="T163" s="242"/>
      <c r="U163" s="243"/>
      <c r="V163" s="379"/>
      <c r="W163" s="29"/>
      <c r="X163" s="29"/>
      <c r="Y163" s="29"/>
      <c r="Z163" s="166"/>
      <c r="AA163" s="172"/>
      <c r="AB163" s="173"/>
      <c r="AC163" s="166"/>
      <c r="AD163" s="172"/>
      <c r="AE163" s="173"/>
      <c r="AF163" s="166"/>
      <c r="AG163" s="172"/>
      <c r="AH163" s="173"/>
      <c r="AI163" s="166"/>
      <c r="AJ163" s="172"/>
      <c r="AK163" s="173"/>
      <c r="AL163" s="166"/>
      <c r="AM163" s="172"/>
      <c r="AN163" s="173"/>
      <c r="AO163" s="166"/>
      <c r="AP163" s="172"/>
      <c r="AQ163" s="173"/>
      <c r="AR163" s="166"/>
      <c r="AS163" s="172"/>
      <c r="AT163" s="173"/>
      <c r="AU163" s="166"/>
      <c r="AV163" s="172"/>
      <c r="AW163" s="173"/>
    </row>
    <row r="164" spans="1:49" x14ac:dyDescent="0.15">
      <c r="A164" s="227" t="s">
        <v>33</v>
      </c>
      <c r="B164" s="200" t="s">
        <v>20</v>
      </c>
      <c r="C164" s="173">
        <v>6</v>
      </c>
      <c r="D164" s="242"/>
      <c r="E164" s="243"/>
      <c r="F164" s="29"/>
      <c r="G164" s="29"/>
      <c r="H164" s="29"/>
      <c r="I164" s="29"/>
      <c r="J164" s="27"/>
      <c r="K164" s="27"/>
      <c r="L164" s="166"/>
      <c r="M164" s="172"/>
      <c r="N164" s="173"/>
      <c r="O164" s="26"/>
      <c r="P164" s="29"/>
      <c r="Q164" s="29"/>
      <c r="R164" s="29"/>
      <c r="S164" s="29"/>
      <c r="T164" s="242"/>
      <c r="U164" s="243"/>
      <c r="V164" s="379"/>
      <c r="W164" s="29"/>
      <c r="X164" s="29"/>
      <c r="Y164" s="29"/>
      <c r="Z164" s="166"/>
      <c r="AA164" s="172"/>
      <c r="AB164" s="173"/>
      <c r="AC164" s="166"/>
      <c r="AD164" s="172"/>
      <c r="AE164" s="173"/>
      <c r="AF164" s="166"/>
      <c r="AG164" s="172"/>
      <c r="AH164" s="173"/>
      <c r="AI164" s="166"/>
      <c r="AJ164" s="172"/>
      <c r="AK164" s="173"/>
      <c r="AL164" s="166"/>
      <c r="AM164" s="172"/>
      <c r="AN164" s="173"/>
      <c r="AO164" s="166"/>
      <c r="AP164" s="172"/>
      <c r="AQ164" s="173"/>
      <c r="AR164" s="166"/>
      <c r="AS164" s="172"/>
      <c r="AT164" s="173"/>
      <c r="AU164" s="166"/>
      <c r="AV164" s="172"/>
      <c r="AW164" s="173"/>
    </row>
    <row r="165" spans="1:49" x14ac:dyDescent="0.15">
      <c r="A165" s="227" t="s">
        <v>34</v>
      </c>
      <c r="B165" s="200" t="s">
        <v>20</v>
      </c>
      <c r="C165" s="173">
        <v>7</v>
      </c>
      <c r="D165" s="242"/>
      <c r="E165" s="243"/>
      <c r="F165" s="29"/>
      <c r="G165" s="29"/>
      <c r="H165" s="29"/>
      <c r="I165" s="29"/>
      <c r="J165" s="27"/>
      <c r="K165" s="27"/>
      <c r="L165" s="166"/>
      <c r="M165" s="172"/>
      <c r="N165" s="173"/>
      <c r="O165" s="26"/>
      <c r="P165" s="29"/>
      <c r="Q165" s="29"/>
      <c r="R165" s="29"/>
      <c r="S165" s="29"/>
      <c r="T165" s="242"/>
      <c r="U165" s="243"/>
      <c r="V165" s="379"/>
      <c r="W165" s="29"/>
      <c r="X165" s="29"/>
      <c r="Y165" s="29"/>
      <c r="Z165" s="166"/>
      <c r="AA165" s="172"/>
      <c r="AB165" s="173"/>
      <c r="AC165" s="166"/>
      <c r="AD165" s="172"/>
      <c r="AE165" s="173"/>
      <c r="AF165" s="166"/>
      <c r="AG165" s="172"/>
      <c r="AH165" s="173"/>
      <c r="AI165" s="166"/>
      <c r="AJ165" s="172"/>
      <c r="AK165" s="173"/>
      <c r="AL165" s="166"/>
      <c r="AM165" s="172"/>
      <c r="AN165" s="173"/>
      <c r="AO165" s="166"/>
      <c r="AP165" s="172"/>
      <c r="AQ165" s="173"/>
      <c r="AR165" s="166"/>
      <c r="AS165" s="172"/>
      <c r="AT165" s="173"/>
      <c r="AU165" s="166"/>
      <c r="AV165" s="172"/>
      <c r="AW165" s="173"/>
    </row>
    <row r="166" spans="1:49" x14ac:dyDescent="0.15">
      <c r="A166" s="227" t="s">
        <v>35</v>
      </c>
      <c r="B166" s="200" t="s">
        <v>20</v>
      </c>
      <c r="C166" s="173">
        <v>8</v>
      </c>
      <c r="D166" s="242"/>
      <c r="E166" s="243"/>
      <c r="F166" s="29"/>
      <c r="G166" s="29"/>
      <c r="H166" s="29"/>
      <c r="I166" s="29"/>
      <c r="J166" s="27"/>
      <c r="K166" s="27"/>
      <c r="L166" s="166"/>
      <c r="M166" s="172"/>
      <c r="N166" s="173"/>
      <c r="O166" s="26"/>
      <c r="P166" s="29"/>
      <c r="Q166" s="29"/>
      <c r="R166" s="29"/>
      <c r="S166" s="29"/>
      <c r="T166" s="242"/>
      <c r="U166" s="243"/>
      <c r="V166" s="379"/>
      <c r="W166" s="29"/>
      <c r="X166" s="29"/>
      <c r="Y166" s="29"/>
      <c r="Z166" s="166"/>
      <c r="AA166" s="172"/>
      <c r="AB166" s="173"/>
      <c r="AC166" s="166"/>
      <c r="AD166" s="172"/>
      <c r="AE166" s="173"/>
      <c r="AF166" s="166"/>
      <c r="AG166" s="172"/>
      <c r="AH166" s="173"/>
      <c r="AI166" s="166"/>
      <c r="AJ166" s="172"/>
      <c r="AK166" s="173"/>
      <c r="AL166" s="166"/>
      <c r="AM166" s="172"/>
      <c r="AN166" s="173"/>
      <c r="AO166" s="166"/>
      <c r="AP166" s="172"/>
      <c r="AQ166" s="173"/>
      <c r="AR166" s="166"/>
      <c r="AS166" s="172"/>
      <c r="AT166" s="173"/>
      <c r="AU166" s="166"/>
      <c r="AV166" s="172"/>
      <c r="AW166" s="173"/>
    </row>
    <row r="167" spans="1:49" x14ac:dyDescent="0.15">
      <c r="A167" s="227" t="s">
        <v>36</v>
      </c>
      <c r="B167" s="200" t="s">
        <v>20</v>
      </c>
      <c r="C167" s="173">
        <v>9</v>
      </c>
      <c r="D167" s="242"/>
      <c r="E167" s="243"/>
      <c r="F167" s="29"/>
      <c r="G167" s="29"/>
      <c r="H167" s="29"/>
      <c r="I167" s="29"/>
      <c r="J167" s="27"/>
      <c r="K167" s="27"/>
      <c r="L167" s="166"/>
      <c r="M167" s="172"/>
      <c r="N167" s="173"/>
      <c r="O167" s="26"/>
      <c r="P167" s="29"/>
      <c r="Q167" s="29"/>
      <c r="R167" s="29"/>
      <c r="S167" s="29"/>
      <c r="T167" s="242"/>
      <c r="U167" s="243"/>
      <c r="V167" s="379"/>
      <c r="W167" s="29"/>
      <c r="X167" s="29"/>
      <c r="Y167" s="29"/>
      <c r="Z167" s="166"/>
      <c r="AA167" s="172"/>
      <c r="AB167" s="173"/>
      <c r="AC167" s="166"/>
      <c r="AD167" s="172"/>
      <c r="AE167" s="173"/>
      <c r="AF167" s="166"/>
      <c r="AG167" s="172"/>
      <c r="AH167" s="173"/>
      <c r="AI167" s="166"/>
      <c r="AJ167" s="172"/>
      <c r="AK167" s="173"/>
      <c r="AL167" s="166"/>
      <c r="AM167" s="172"/>
      <c r="AN167" s="173"/>
      <c r="AO167" s="166"/>
      <c r="AP167" s="172"/>
      <c r="AQ167" s="173"/>
      <c r="AR167" s="166"/>
      <c r="AS167" s="172"/>
      <c r="AT167" s="173"/>
      <c r="AU167" s="166"/>
      <c r="AV167" s="172"/>
      <c r="AW167" s="173"/>
    </row>
    <row r="168" spans="1:49" x14ac:dyDescent="0.15">
      <c r="A168" s="227" t="s">
        <v>30</v>
      </c>
      <c r="B168" s="200" t="s">
        <v>20</v>
      </c>
      <c r="C168" s="173">
        <v>10</v>
      </c>
      <c r="D168" s="242"/>
      <c r="E168" s="243"/>
      <c r="F168" s="29"/>
      <c r="G168" s="29"/>
      <c r="H168" s="29"/>
      <c r="I168" s="29"/>
      <c r="J168" s="27"/>
      <c r="K168" s="27"/>
      <c r="L168" s="166"/>
      <c r="M168" s="172"/>
      <c r="N168" s="173"/>
      <c r="O168" s="26"/>
      <c r="P168" s="29"/>
      <c r="Q168" s="29"/>
      <c r="R168" s="29"/>
      <c r="S168" s="29"/>
      <c r="T168" s="242"/>
      <c r="U168" s="243"/>
      <c r="V168" s="379"/>
      <c r="W168" s="29"/>
      <c r="X168" s="29"/>
      <c r="Y168" s="29"/>
      <c r="Z168" s="166"/>
      <c r="AA168" s="172"/>
      <c r="AB168" s="173"/>
      <c r="AC168" s="166"/>
      <c r="AD168" s="172"/>
      <c r="AE168" s="173"/>
      <c r="AF168" s="166"/>
      <c r="AG168" s="172"/>
      <c r="AH168" s="173"/>
      <c r="AI168" s="166"/>
      <c r="AJ168" s="172"/>
      <c r="AK168" s="173"/>
      <c r="AL168" s="166"/>
      <c r="AM168" s="172"/>
      <c r="AN168" s="173"/>
      <c r="AO168" s="166"/>
      <c r="AP168" s="172"/>
      <c r="AQ168" s="173"/>
      <c r="AR168" s="166"/>
      <c r="AS168" s="172"/>
      <c r="AT168" s="173"/>
      <c r="AU168" s="166"/>
      <c r="AV168" s="172"/>
      <c r="AW168" s="173"/>
    </row>
    <row r="169" spans="1:49" x14ac:dyDescent="0.15">
      <c r="A169" s="227" t="s">
        <v>32</v>
      </c>
      <c r="B169" s="200" t="s">
        <v>20</v>
      </c>
      <c r="C169" s="173">
        <v>11</v>
      </c>
      <c r="D169" s="242"/>
      <c r="E169" s="243"/>
      <c r="F169" s="29"/>
      <c r="G169" s="29"/>
      <c r="H169" s="29"/>
      <c r="I169" s="29"/>
      <c r="J169" s="27"/>
      <c r="K169" s="27"/>
      <c r="L169" s="166"/>
      <c r="M169" s="172"/>
      <c r="N169" s="173"/>
      <c r="O169" s="26"/>
      <c r="P169" s="29"/>
      <c r="Q169" s="29"/>
      <c r="R169" s="29"/>
      <c r="S169" s="29"/>
      <c r="T169" s="242"/>
      <c r="U169" s="243"/>
      <c r="V169" s="379"/>
      <c r="W169" s="29"/>
      <c r="X169" s="29"/>
      <c r="Y169" s="29"/>
      <c r="Z169" s="166"/>
      <c r="AA169" s="172"/>
      <c r="AB169" s="173"/>
      <c r="AC169" s="166"/>
      <c r="AD169" s="172"/>
      <c r="AE169" s="173"/>
      <c r="AF169" s="166"/>
      <c r="AG169" s="172"/>
      <c r="AH169" s="173"/>
      <c r="AI169" s="166"/>
      <c r="AJ169" s="172"/>
      <c r="AK169" s="173"/>
      <c r="AL169" s="166"/>
      <c r="AM169" s="172"/>
      <c r="AN169" s="173"/>
      <c r="AO169" s="166"/>
      <c r="AP169" s="172"/>
      <c r="AQ169" s="173"/>
      <c r="AR169" s="166"/>
      <c r="AS169" s="172"/>
      <c r="AT169" s="173"/>
      <c r="AU169" s="166"/>
      <c r="AV169" s="172"/>
      <c r="AW169" s="173"/>
    </row>
    <row r="170" spans="1:49" x14ac:dyDescent="0.15">
      <c r="A170" s="227" t="s">
        <v>31</v>
      </c>
      <c r="B170" s="200" t="s">
        <v>20</v>
      </c>
      <c r="C170" s="173">
        <v>12</v>
      </c>
      <c r="D170" s="242"/>
      <c r="E170" s="243"/>
      <c r="F170" s="29"/>
      <c r="G170" s="29"/>
      <c r="H170" s="29"/>
      <c r="I170" s="29"/>
      <c r="J170" s="27"/>
      <c r="K170" s="27"/>
      <c r="L170" s="166"/>
      <c r="M170" s="172"/>
      <c r="N170" s="173"/>
      <c r="O170" s="26"/>
      <c r="P170" s="29"/>
      <c r="Q170" s="29"/>
      <c r="R170" s="29"/>
      <c r="S170" s="29"/>
      <c r="T170" s="242"/>
      <c r="U170" s="243"/>
      <c r="V170" s="379"/>
      <c r="W170" s="29"/>
      <c r="X170" s="29"/>
      <c r="Y170" s="29"/>
      <c r="Z170" s="166"/>
      <c r="AA170" s="172"/>
      <c r="AB170" s="173"/>
      <c r="AC170" s="166"/>
      <c r="AD170" s="172"/>
      <c r="AE170" s="173"/>
      <c r="AF170" s="166"/>
      <c r="AG170" s="172"/>
      <c r="AH170" s="173"/>
      <c r="AI170" s="166"/>
      <c r="AJ170" s="172"/>
      <c r="AK170" s="173"/>
      <c r="AL170" s="166"/>
      <c r="AM170" s="172"/>
      <c r="AN170" s="173"/>
      <c r="AO170" s="166"/>
      <c r="AP170" s="172"/>
      <c r="AQ170" s="173"/>
      <c r="AR170" s="166"/>
      <c r="AS170" s="172"/>
      <c r="AT170" s="173"/>
      <c r="AU170" s="166"/>
      <c r="AV170" s="172"/>
      <c r="AW170" s="173"/>
    </row>
    <row r="171" spans="1:49" x14ac:dyDescent="0.15">
      <c r="A171" s="227" t="s">
        <v>33</v>
      </c>
      <c r="B171" s="200" t="s">
        <v>20</v>
      </c>
      <c r="C171" s="173">
        <v>13</v>
      </c>
      <c r="D171" s="242"/>
      <c r="E171" s="243"/>
      <c r="F171" s="29"/>
      <c r="G171" s="29"/>
      <c r="H171" s="29"/>
      <c r="I171" s="29"/>
      <c r="J171" s="27"/>
      <c r="K171" s="27"/>
      <c r="L171" s="166"/>
      <c r="M171" s="172"/>
      <c r="N171" s="173"/>
      <c r="O171" s="26"/>
      <c r="P171" s="29"/>
      <c r="Q171" s="29"/>
      <c r="R171" s="29"/>
      <c r="S171" s="29"/>
      <c r="T171" s="242"/>
      <c r="U171" s="243"/>
      <c r="V171" s="379"/>
      <c r="W171" s="29"/>
      <c r="X171" s="29"/>
      <c r="Y171" s="29"/>
      <c r="Z171" s="166"/>
      <c r="AA171" s="172"/>
      <c r="AB171" s="173"/>
      <c r="AC171" s="166"/>
      <c r="AD171" s="172"/>
      <c r="AE171" s="173"/>
      <c r="AF171" s="166"/>
      <c r="AG171" s="172"/>
      <c r="AH171" s="173"/>
      <c r="AI171" s="166"/>
      <c r="AJ171" s="172"/>
      <c r="AK171" s="173"/>
      <c r="AL171" s="166"/>
      <c r="AM171" s="172"/>
      <c r="AN171" s="173"/>
      <c r="AO171" s="166"/>
      <c r="AP171" s="172"/>
      <c r="AQ171" s="173"/>
      <c r="AR171" s="166"/>
      <c r="AS171" s="172"/>
      <c r="AT171" s="173"/>
      <c r="AU171" s="166"/>
      <c r="AV171" s="172"/>
      <c r="AW171" s="173"/>
    </row>
    <row r="172" spans="1:49" x14ac:dyDescent="0.15">
      <c r="A172" s="227" t="s">
        <v>34</v>
      </c>
      <c r="B172" s="200" t="s">
        <v>20</v>
      </c>
      <c r="C172" s="173">
        <v>14</v>
      </c>
      <c r="D172" s="242"/>
      <c r="E172" s="243"/>
      <c r="F172" s="29"/>
      <c r="G172" s="29"/>
      <c r="H172" s="29"/>
      <c r="I172" s="29"/>
      <c r="J172" s="27"/>
      <c r="K172" s="27"/>
      <c r="L172" s="166"/>
      <c r="M172" s="172"/>
      <c r="N172" s="173"/>
      <c r="O172" s="26"/>
      <c r="P172" s="29"/>
      <c r="Q172" s="29"/>
      <c r="R172" s="29"/>
      <c r="S172" s="29"/>
      <c r="T172" s="242"/>
      <c r="U172" s="243"/>
      <c r="V172" s="379"/>
      <c r="W172" s="29"/>
      <c r="X172" s="29"/>
      <c r="Y172" s="29"/>
      <c r="Z172" s="166"/>
      <c r="AA172" s="172"/>
      <c r="AB172" s="173"/>
      <c r="AC172" s="166"/>
      <c r="AD172" s="172"/>
      <c r="AE172" s="173"/>
      <c r="AF172" s="166"/>
      <c r="AG172" s="172"/>
      <c r="AH172" s="173"/>
      <c r="AI172" s="166"/>
      <c r="AJ172" s="172"/>
      <c r="AK172" s="173"/>
      <c r="AL172" s="166"/>
      <c r="AM172" s="172"/>
      <c r="AN172" s="173"/>
      <c r="AO172" s="166"/>
      <c r="AP172" s="172"/>
      <c r="AQ172" s="173"/>
      <c r="AR172" s="166"/>
      <c r="AS172" s="172"/>
      <c r="AT172" s="173"/>
      <c r="AU172" s="166"/>
      <c r="AV172" s="172"/>
      <c r="AW172" s="173"/>
    </row>
    <row r="173" spans="1:49" x14ac:dyDescent="0.15">
      <c r="A173" s="227" t="s">
        <v>35</v>
      </c>
      <c r="B173" s="200" t="s">
        <v>20</v>
      </c>
      <c r="C173" s="173">
        <v>15</v>
      </c>
      <c r="D173" s="242"/>
      <c r="E173" s="243"/>
      <c r="F173" s="29"/>
      <c r="G173" s="29"/>
      <c r="H173" s="29"/>
      <c r="I173" s="29"/>
      <c r="J173" s="27"/>
      <c r="K173" s="27"/>
      <c r="L173" s="166"/>
      <c r="M173" s="172"/>
      <c r="N173" s="173"/>
      <c r="O173" s="26"/>
      <c r="P173" s="29"/>
      <c r="Q173" s="29"/>
      <c r="R173" s="29"/>
      <c r="S173" s="29"/>
      <c r="T173" s="242"/>
      <c r="U173" s="243"/>
      <c r="V173" s="379"/>
      <c r="W173" s="29"/>
      <c r="X173" s="29"/>
      <c r="Y173" s="29"/>
      <c r="Z173" s="166"/>
      <c r="AA173" s="172"/>
      <c r="AB173" s="173"/>
      <c r="AC173" s="166"/>
      <c r="AD173" s="172"/>
      <c r="AE173" s="173"/>
      <c r="AF173" s="166"/>
      <c r="AG173" s="172"/>
      <c r="AH173" s="173"/>
      <c r="AI173" s="166"/>
      <c r="AJ173" s="172"/>
      <c r="AK173" s="173"/>
      <c r="AL173" s="166"/>
      <c r="AM173" s="172"/>
      <c r="AN173" s="173"/>
      <c r="AO173" s="166"/>
      <c r="AP173" s="172"/>
      <c r="AQ173" s="173"/>
      <c r="AR173" s="166"/>
      <c r="AS173" s="172"/>
      <c r="AT173" s="173"/>
      <c r="AU173" s="166"/>
      <c r="AV173" s="172"/>
      <c r="AW173" s="173"/>
    </row>
    <row r="174" spans="1:49" x14ac:dyDescent="0.15">
      <c r="A174" s="227" t="s">
        <v>36</v>
      </c>
      <c r="B174" s="200" t="s">
        <v>20</v>
      </c>
      <c r="C174" s="173">
        <v>16</v>
      </c>
      <c r="D174" s="242"/>
      <c r="E174" s="243"/>
      <c r="F174" s="29"/>
      <c r="G174" s="29"/>
      <c r="H174" s="29"/>
      <c r="I174" s="29"/>
      <c r="J174" s="27"/>
      <c r="K174" s="27"/>
      <c r="L174" s="166"/>
      <c r="M174" s="172"/>
      <c r="N174" s="173"/>
      <c r="O174" s="26"/>
      <c r="P174" s="29"/>
      <c r="Q174" s="29"/>
      <c r="R174" s="29"/>
      <c r="S174" s="29"/>
      <c r="T174" s="242"/>
      <c r="U174" s="243"/>
      <c r="V174" s="379"/>
      <c r="W174" s="29"/>
      <c r="X174" s="29"/>
      <c r="Y174" s="29"/>
      <c r="Z174" s="166"/>
      <c r="AA174" s="172"/>
      <c r="AB174" s="173"/>
      <c r="AC174" s="166"/>
      <c r="AD174" s="172"/>
      <c r="AE174" s="173"/>
      <c r="AF174" s="166"/>
      <c r="AG174" s="172"/>
      <c r="AH174" s="173"/>
      <c r="AI174" s="166"/>
      <c r="AJ174" s="172"/>
      <c r="AK174" s="173"/>
      <c r="AL174" s="166"/>
      <c r="AM174" s="172"/>
      <c r="AN174" s="173"/>
      <c r="AO174" s="166"/>
      <c r="AP174" s="172"/>
      <c r="AQ174" s="173"/>
      <c r="AR174" s="166"/>
      <c r="AS174" s="172"/>
      <c r="AT174" s="173"/>
      <c r="AU174" s="166"/>
      <c r="AV174" s="172"/>
      <c r="AW174" s="173"/>
    </row>
    <row r="175" spans="1:49" x14ac:dyDescent="0.15">
      <c r="A175" s="227" t="s">
        <v>30</v>
      </c>
      <c r="B175" s="200" t="s">
        <v>20</v>
      </c>
      <c r="C175" s="173">
        <v>17</v>
      </c>
      <c r="D175" s="242"/>
      <c r="E175" s="243"/>
      <c r="F175" s="29"/>
      <c r="G175" s="29"/>
      <c r="H175" s="29"/>
      <c r="I175" s="29"/>
      <c r="J175" s="27"/>
      <c r="K175" s="27"/>
      <c r="L175" s="166"/>
      <c r="M175" s="172"/>
      <c r="N175" s="173"/>
      <c r="O175" s="26"/>
      <c r="P175" s="29"/>
      <c r="Q175" s="29"/>
      <c r="R175" s="29"/>
      <c r="S175" s="29"/>
      <c r="T175" s="242"/>
      <c r="U175" s="243"/>
      <c r="V175" s="379"/>
      <c r="W175" s="29"/>
      <c r="X175" s="29"/>
      <c r="Y175" s="29"/>
      <c r="Z175" s="166"/>
      <c r="AA175" s="172"/>
      <c r="AB175" s="173"/>
      <c r="AC175" s="166"/>
      <c r="AD175" s="172"/>
      <c r="AE175" s="173"/>
      <c r="AF175" s="166"/>
      <c r="AG175" s="172"/>
      <c r="AH175" s="173"/>
      <c r="AI175" s="166"/>
      <c r="AJ175" s="172"/>
      <c r="AK175" s="173"/>
      <c r="AL175" s="166"/>
      <c r="AM175" s="172"/>
      <c r="AN175" s="173"/>
      <c r="AO175" s="166"/>
      <c r="AP175" s="172"/>
      <c r="AQ175" s="173"/>
      <c r="AR175" s="166"/>
      <c r="AS175" s="172"/>
      <c r="AT175" s="173"/>
      <c r="AU175" s="166"/>
      <c r="AV175" s="172"/>
      <c r="AW175" s="173"/>
    </row>
    <row r="176" spans="1:49" x14ac:dyDescent="0.15">
      <c r="A176" s="227" t="s">
        <v>32</v>
      </c>
      <c r="B176" s="200" t="s">
        <v>20</v>
      </c>
      <c r="C176" s="173">
        <v>18</v>
      </c>
      <c r="D176" s="242"/>
      <c r="E176" s="243"/>
      <c r="F176" s="29"/>
      <c r="G176" s="29"/>
      <c r="H176" s="29"/>
      <c r="I176" s="29"/>
      <c r="J176" s="27"/>
      <c r="K176" s="27"/>
      <c r="L176" s="166"/>
      <c r="M176" s="172"/>
      <c r="N176" s="173"/>
      <c r="O176" s="26"/>
      <c r="P176" s="29"/>
      <c r="Q176" s="29"/>
      <c r="R176" s="29"/>
      <c r="S176" s="29"/>
      <c r="T176" s="242"/>
      <c r="U176" s="243"/>
      <c r="V176" s="379"/>
      <c r="W176" s="29"/>
      <c r="X176" s="29"/>
      <c r="Y176" s="29"/>
      <c r="Z176" s="166"/>
      <c r="AA176" s="172"/>
      <c r="AB176" s="173"/>
      <c r="AC176" s="166"/>
      <c r="AD176" s="172"/>
      <c r="AE176" s="173"/>
      <c r="AF176" s="166"/>
      <c r="AG176" s="172"/>
      <c r="AH176" s="173"/>
      <c r="AI176" s="166"/>
      <c r="AJ176" s="172"/>
      <c r="AK176" s="173"/>
      <c r="AL176" s="166"/>
      <c r="AM176" s="172"/>
      <c r="AN176" s="173"/>
      <c r="AO176" s="166"/>
      <c r="AP176" s="172"/>
      <c r="AQ176" s="173"/>
      <c r="AR176" s="166"/>
      <c r="AS176" s="172"/>
      <c r="AT176" s="173"/>
      <c r="AU176" s="166"/>
      <c r="AV176" s="172"/>
      <c r="AW176" s="173"/>
    </row>
    <row r="177" spans="1:50" x14ac:dyDescent="0.15">
      <c r="A177" s="227" t="s">
        <v>31</v>
      </c>
      <c r="B177" s="200" t="s">
        <v>20</v>
      </c>
      <c r="C177" s="173">
        <v>19</v>
      </c>
      <c r="D177" s="242"/>
      <c r="E177" s="243"/>
      <c r="F177" s="29"/>
      <c r="G177" s="29"/>
      <c r="H177" s="29"/>
      <c r="I177" s="29"/>
      <c r="J177" s="27"/>
      <c r="K177" s="27"/>
      <c r="L177" s="166"/>
      <c r="M177" s="172"/>
      <c r="N177" s="173"/>
      <c r="O177" s="26"/>
      <c r="P177" s="29"/>
      <c r="Q177" s="29"/>
      <c r="R177" s="29"/>
      <c r="S177" s="29"/>
      <c r="T177" s="242"/>
      <c r="U177" s="243"/>
      <c r="V177" s="379"/>
      <c r="W177" s="29"/>
      <c r="X177" s="29"/>
      <c r="Y177" s="29"/>
      <c r="Z177" s="166"/>
      <c r="AA177" s="172"/>
      <c r="AB177" s="173"/>
      <c r="AC177" s="166"/>
      <c r="AD177" s="172"/>
      <c r="AE177" s="173"/>
      <c r="AF177" s="166"/>
      <c r="AG177" s="172"/>
      <c r="AH177" s="173"/>
      <c r="AI177" s="166"/>
      <c r="AJ177" s="172"/>
      <c r="AK177" s="173"/>
      <c r="AL177" s="166"/>
      <c r="AM177" s="172"/>
      <c r="AN177" s="173"/>
      <c r="AO177" s="166"/>
      <c r="AP177" s="172"/>
      <c r="AQ177" s="173"/>
      <c r="AR177" s="166"/>
      <c r="AS177" s="172"/>
      <c r="AT177" s="173"/>
      <c r="AU177" s="166"/>
      <c r="AV177" s="172"/>
      <c r="AW177" s="173"/>
    </row>
    <row r="178" spans="1:50" x14ac:dyDescent="0.15">
      <c r="A178" s="227" t="s">
        <v>33</v>
      </c>
      <c r="B178" s="200" t="s">
        <v>20</v>
      </c>
      <c r="C178" s="173">
        <v>20</v>
      </c>
      <c r="D178" s="242"/>
      <c r="E178" s="243"/>
      <c r="F178" s="29"/>
      <c r="G178" s="29"/>
      <c r="H178" s="29"/>
      <c r="I178" s="29"/>
      <c r="J178" s="27"/>
      <c r="K178" s="27"/>
      <c r="L178" s="166"/>
      <c r="M178" s="172"/>
      <c r="N178" s="173"/>
      <c r="O178" s="26"/>
      <c r="P178" s="29"/>
      <c r="Q178" s="29"/>
      <c r="R178" s="29"/>
      <c r="S178" s="29"/>
      <c r="T178" s="242"/>
      <c r="U178" s="243"/>
      <c r="V178" s="379"/>
      <c r="W178" s="29"/>
      <c r="X178" s="29"/>
      <c r="Y178" s="29"/>
      <c r="Z178" s="166"/>
      <c r="AA178" s="172"/>
      <c r="AB178" s="173"/>
      <c r="AC178" s="166"/>
      <c r="AD178" s="172"/>
      <c r="AE178" s="173"/>
      <c r="AF178" s="166"/>
      <c r="AG178" s="172"/>
      <c r="AH178" s="173"/>
      <c r="AI178" s="166"/>
      <c r="AJ178" s="172"/>
      <c r="AK178" s="173"/>
      <c r="AL178" s="166"/>
      <c r="AM178" s="172"/>
      <c r="AN178" s="173"/>
      <c r="AO178" s="166"/>
      <c r="AP178" s="172"/>
      <c r="AQ178" s="173"/>
      <c r="AR178" s="166"/>
      <c r="AS178" s="172"/>
      <c r="AT178" s="173"/>
      <c r="AU178" s="166"/>
      <c r="AV178" s="172"/>
      <c r="AW178" s="173"/>
    </row>
    <row r="179" spans="1:50" x14ac:dyDescent="0.15">
      <c r="A179" s="200" t="s">
        <v>34</v>
      </c>
      <c r="B179" s="200" t="s">
        <v>20</v>
      </c>
      <c r="C179" s="173">
        <v>21</v>
      </c>
      <c r="D179" s="242"/>
      <c r="E179" s="243"/>
      <c r="F179" s="29"/>
      <c r="G179" s="29"/>
      <c r="H179" s="29"/>
      <c r="I179" s="29"/>
      <c r="J179" s="27"/>
      <c r="K179" s="27"/>
      <c r="L179" s="166"/>
      <c r="M179" s="172"/>
      <c r="N179" s="173"/>
      <c r="O179" s="26"/>
      <c r="P179" s="29"/>
      <c r="Q179" s="29"/>
      <c r="R179" s="29"/>
      <c r="S179" s="29"/>
      <c r="T179" s="242"/>
      <c r="U179" s="243"/>
      <c r="V179" s="379"/>
      <c r="W179" s="29"/>
      <c r="X179" s="29"/>
      <c r="Y179" s="29"/>
      <c r="Z179" s="166"/>
      <c r="AA179" s="172"/>
      <c r="AB179" s="173"/>
      <c r="AC179" s="166"/>
      <c r="AD179" s="172"/>
      <c r="AE179" s="173"/>
      <c r="AF179" s="166"/>
      <c r="AG179" s="172"/>
      <c r="AH179" s="173"/>
      <c r="AI179" s="166"/>
      <c r="AJ179" s="172"/>
      <c r="AK179" s="173"/>
      <c r="AL179" s="166"/>
      <c r="AM179" s="172"/>
      <c r="AN179" s="173"/>
      <c r="AO179" s="166"/>
      <c r="AP179" s="172"/>
      <c r="AQ179" s="173"/>
      <c r="AR179" s="166"/>
      <c r="AS179" s="172"/>
      <c r="AT179" s="173"/>
      <c r="AU179" s="166"/>
      <c r="AV179" s="172"/>
      <c r="AW179" s="173"/>
    </row>
    <row r="180" spans="1:50" x14ac:dyDescent="0.15">
      <c r="A180" s="200" t="s">
        <v>35</v>
      </c>
      <c r="B180" s="200" t="s">
        <v>20</v>
      </c>
      <c r="C180" s="173">
        <v>22</v>
      </c>
      <c r="D180" s="242"/>
      <c r="E180" s="243"/>
      <c r="F180" s="29"/>
      <c r="G180" s="29"/>
      <c r="H180" s="29"/>
      <c r="I180" s="29"/>
      <c r="J180" s="27"/>
      <c r="K180" s="27"/>
      <c r="L180" s="166"/>
      <c r="M180" s="172"/>
      <c r="N180" s="173"/>
      <c r="O180" s="26"/>
      <c r="P180" s="29"/>
      <c r="Q180" s="29"/>
      <c r="R180" s="29"/>
      <c r="S180" s="29"/>
      <c r="T180" s="242"/>
      <c r="U180" s="243"/>
      <c r="V180" s="379"/>
      <c r="W180" s="29"/>
      <c r="X180" s="29"/>
      <c r="Y180" s="29"/>
      <c r="Z180" s="166"/>
      <c r="AA180" s="172"/>
      <c r="AB180" s="173"/>
      <c r="AC180" s="166"/>
      <c r="AD180" s="172"/>
      <c r="AE180" s="173"/>
      <c r="AF180" s="166"/>
      <c r="AG180" s="172"/>
      <c r="AH180" s="173"/>
      <c r="AI180" s="166"/>
      <c r="AJ180" s="172"/>
      <c r="AK180" s="173"/>
      <c r="AL180" s="166"/>
      <c r="AM180" s="172"/>
      <c r="AN180" s="173"/>
      <c r="AO180" s="166"/>
      <c r="AP180" s="172"/>
      <c r="AQ180" s="173"/>
      <c r="AR180" s="166"/>
      <c r="AS180" s="172"/>
      <c r="AT180" s="173"/>
      <c r="AU180" s="166"/>
      <c r="AV180" s="172"/>
      <c r="AW180" s="173"/>
    </row>
    <row r="181" spans="1:50" x14ac:dyDescent="0.15">
      <c r="A181" s="200" t="s">
        <v>36</v>
      </c>
      <c r="B181" s="200" t="s">
        <v>20</v>
      </c>
      <c r="C181" s="173">
        <v>23</v>
      </c>
      <c r="D181" s="242"/>
      <c r="E181" s="243"/>
      <c r="F181" s="29"/>
      <c r="G181" s="29"/>
      <c r="H181" s="29"/>
      <c r="I181" s="29"/>
      <c r="J181" s="27"/>
      <c r="K181" s="27"/>
      <c r="L181" s="166"/>
      <c r="M181" s="172"/>
      <c r="N181" s="173"/>
      <c r="O181" s="26"/>
      <c r="P181" s="29"/>
      <c r="Q181" s="29"/>
      <c r="R181" s="29"/>
      <c r="S181" s="29"/>
      <c r="T181" s="242"/>
      <c r="U181" s="243"/>
      <c r="V181" s="379"/>
      <c r="W181" s="29"/>
      <c r="X181" s="29"/>
      <c r="Y181" s="29"/>
      <c r="Z181" s="166"/>
      <c r="AA181" s="172"/>
      <c r="AB181" s="173"/>
      <c r="AC181" s="166"/>
      <c r="AD181" s="172"/>
      <c r="AE181" s="173"/>
      <c r="AF181" s="166"/>
      <c r="AG181" s="172"/>
      <c r="AH181" s="173"/>
      <c r="AI181" s="166"/>
      <c r="AJ181" s="172"/>
      <c r="AK181" s="173"/>
      <c r="AL181" s="166"/>
      <c r="AM181" s="172"/>
      <c r="AN181" s="173"/>
      <c r="AO181" s="166"/>
      <c r="AP181" s="172"/>
      <c r="AQ181" s="173"/>
      <c r="AR181" s="166"/>
      <c r="AS181" s="172"/>
      <c r="AT181" s="173"/>
      <c r="AU181" s="166"/>
      <c r="AV181" s="172"/>
      <c r="AW181" s="173"/>
    </row>
    <row r="182" spans="1:50" x14ac:dyDescent="0.15">
      <c r="A182" s="227" t="s">
        <v>30</v>
      </c>
      <c r="B182" s="200" t="s">
        <v>20</v>
      </c>
      <c r="C182" s="173">
        <v>24</v>
      </c>
      <c r="D182" s="242"/>
      <c r="E182" s="243"/>
      <c r="F182" s="29"/>
      <c r="G182" s="29"/>
      <c r="H182" s="29"/>
      <c r="I182" s="29"/>
      <c r="J182" s="27"/>
      <c r="K182" s="27"/>
      <c r="L182" s="166"/>
      <c r="M182" s="172"/>
      <c r="N182" s="173"/>
      <c r="O182" s="26"/>
      <c r="P182" s="29"/>
      <c r="Q182" s="29"/>
      <c r="R182" s="29"/>
      <c r="S182" s="29"/>
      <c r="T182" s="242"/>
      <c r="U182" s="243"/>
      <c r="V182" s="379"/>
      <c r="W182" s="29"/>
      <c r="X182" s="29"/>
      <c r="Y182" s="29"/>
      <c r="Z182" s="166"/>
      <c r="AA182" s="172"/>
      <c r="AB182" s="173"/>
      <c r="AC182" s="166"/>
      <c r="AD182" s="172"/>
      <c r="AE182" s="173"/>
      <c r="AF182" s="166"/>
      <c r="AG182" s="172"/>
      <c r="AH182" s="173"/>
      <c r="AI182" s="166"/>
      <c r="AJ182" s="172"/>
      <c r="AK182" s="173"/>
      <c r="AL182" s="166"/>
      <c r="AM182" s="172"/>
      <c r="AN182" s="173"/>
      <c r="AO182" s="166"/>
      <c r="AP182" s="172"/>
      <c r="AQ182" s="173"/>
      <c r="AR182" s="166"/>
      <c r="AS182" s="172"/>
      <c r="AT182" s="173"/>
      <c r="AU182" s="166"/>
      <c r="AV182" s="172"/>
      <c r="AW182" s="173"/>
    </row>
    <row r="183" spans="1:50" x14ac:dyDescent="0.15">
      <c r="A183" s="200" t="s">
        <v>32</v>
      </c>
      <c r="B183" s="200" t="s">
        <v>20</v>
      </c>
      <c r="C183" s="173">
        <v>25</v>
      </c>
      <c r="D183" s="242"/>
      <c r="E183" s="243"/>
      <c r="F183" s="29"/>
      <c r="G183" s="29"/>
      <c r="H183" s="29"/>
      <c r="I183" s="29"/>
      <c r="J183" s="27"/>
      <c r="K183" s="27"/>
      <c r="L183" s="166"/>
      <c r="M183" s="172"/>
      <c r="N183" s="173"/>
      <c r="O183" s="26"/>
      <c r="P183" s="29"/>
      <c r="Q183" s="29"/>
      <c r="R183" s="29"/>
      <c r="S183" s="29"/>
      <c r="T183" s="242"/>
      <c r="U183" s="243"/>
      <c r="V183" s="379"/>
      <c r="W183" s="29"/>
      <c r="X183" s="29"/>
      <c r="Y183" s="29"/>
      <c r="Z183" s="166"/>
      <c r="AA183" s="172"/>
      <c r="AB183" s="173"/>
      <c r="AC183" s="166"/>
      <c r="AD183" s="172"/>
      <c r="AE183" s="173"/>
      <c r="AF183" s="166"/>
      <c r="AG183" s="172"/>
      <c r="AH183" s="173"/>
      <c r="AI183" s="166"/>
      <c r="AJ183" s="172"/>
      <c r="AK183" s="173"/>
      <c r="AL183" s="166"/>
      <c r="AM183" s="172"/>
      <c r="AN183" s="173"/>
      <c r="AO183" s="166"/>
      <c r="AP183" s="172"/>
      <c r="AQ183" s="173"/>
      <c r="AR183" s="166"/>
      <c r="AS183" s="172"/>
      <c r="AT183" s="173"/>
      <c r="AU183" s="166"/>
      <c r="AV183" s="172"/>
      <c r="AW183" s="173"/>
    </row>
    <row r="184" spans="1:50" x14ac:dyDescent="0.15">
      <c r="A184" s="200" t="s">
        <v>31</v>
      </c>
      <c r="B184" s="200" t="s">
        <v>20</v>
      </c>
      <c r="C184" s="173">
        <v>26</v>
      </c>
      <c r="D184" s="242"/>
      <c r="E184" s="243"/>
      <c r="F184" s="29"/>
      <c r="G184" s="29"/>
      <c r="H184" s="29"/>
      <c r="I184" s="29"/>
      <c r="J184" s="27"/>
      <c r="K184" s="27"/>
      <c r="L184" s="166"/>
      <c r="M184" s="172"/>
      <c r="N184" s="173"/>
      <c r="O184" s="26"/>
      <c r="P184" s="29"/>
      <c r="Q184" s="29"/>
      <c r="R184" s="29"/>
      <c r="S184" s="29"/>
      <c r="T184" s="242"/>
      <c r="U184" s="243"/>
      <c r="V184" s="379"/>
      <c r="W184" s="29"/>
      <c r="X184" s="29"/>
      <c r="Y184" s="29"/>
      <c r="Z184" s="166"/>
      <c r="AA184" s="172"/>
      <c r="AB184" s="173"/>
      <c r="AC184" s="166"/>
      <c r="AD184" s="172"/>
      <c r="AE184" s="173"/>
      <c r="AF184" s="166"/>
      <c r="AG184" s="172"/>
      <c r="AH184" s="173"/>
      <c r="AI184" s="166"/>
      <c r="AJ184" s="172"/>
      <c r="AK184" s="173"/>
      <c r="AL184" s="166"/>
      <c r="AM184" s="172"/>
      <c r="AN184" s="173"/>
      <c r="AO184" s="166"/>
      <c r="AP184" s="172"/>
      <c r="AQ184" s="173"/>
      <c r="AR184" s="166"/>
      <c r="AS184" s="172"/>
      <c r="AT184" s="173"/>
      <c r="AU184" s="166"/>
      <c r="AV184" s="172"/>
      <c r="AW184" s="173"/>
    </row>
    <row r="185" spans="1:50" x14ac:dyDescent="0.15">
      <c r="A185" s="200" t="s">
        <v>33</v>
      </c>
      <c r="B185" s="200" t="s">
        <v>20</v>
      </c>
      <c r="C185" s="173">
        <v>27</v>
      </c>
      <c r="D185" s="242"/>
      <c r="E185" s="243"/>
      <c r="F185" s="29"/>
      <c r="G185" s="29"/>
      <c r="H185" s="29"/>
      <c r="I185" s="29"/>
      <c r="J185" s="27"/>
      <c r="K185" s="27"/>
      <c r="L185" s="166"/>
      <c r="M185" s="172"/>
      <c r="N185" s="173"/>
      <c r="O185" s="26"/>
      <c r="P185" s="29"/>
      <c r="Q185" s="29"/>
      <c r="R185" s="29"/>
      <c r="S185" s="29"/>
      <c r="T185" s="242"/>
      <c r="U185" s="243"/>
      <c r="V185" s="379"/>
      <c r="W185" s="29"/>
      <c r="X185" s="29"/>
      <c r="Y185" s="29"/>
      <c r="Z185" s="166"/>
      <c r="AA185" s="172"/>
      <c r="AB185" s="173"/>
      <c r="AC185" s="166"/>
      <c r="AD185" s="172"/>
      <c r="AE185" s="173"/>
      <c r="AF185" s="166"/>
      <c r="AG185" s="172"/>
      <c r="AH185" s="173"/>
      <c r="AI185" s="166"/>
      <c r="AJ185" s="172"/>
      <c r="AK185" s="173"/>
      <c r="AL185" s="166"/>
      <c r="AM185" s="172"/>
      <c r="AN185" s="173"/>
      <c r="AO185" s="166"/>
      <c r="AP185" s="172"/>
      <c r="AQ185" s="173"/>
      <c r="AR185" s="166"/>
      <c r="AS185" s="172"/>
      <c r="AT185" s="173"/>
      <c r="AU185" s="166"/>
      <c r="AV185" s="172"/>
      <c r="AW185" s="173"/>
    </row>
    <row r="186" spans="1:50" x14ac:dyDescent="0.15">
      <c r="A186" s="227" t="s">
        <v>34</v>
      </c>
      <c r="B186" s="69" t="s">
        <v>20</v>
      </c>
      <c r="C186" s="26">
        <v>28</v>
      </c>
      <c r="D186" s="389"/>
      <c r="E186" s="243"/>
      <c r="F186" s="29"/>
      <c r="G186" s="29"/>
      <c r="H186" s="29"/>
      <c r="I186" s="29"/>
      <c r="J186" s="27"/>
      <c r="K186" s="27"/>
      <c r="L186" s="166"/>
      <c r="M186" s="172"/>
      <c r="N186" s="173"/>
      <c r="O186" s="26"/>
      <c r="P186" s="29"/>
      <c r="Q186" s="29"/>
      <c r="R186" s="29"/>
      <c r="S186" s="29"/>
      <c r="T186" s="242"/>
      <c r="U186" s="243"/>
      <c r="V186" s="379"/>
      <c r="W186" s="29"/>
      <c r="X186" s="29"/>
      <c r="Y186" s="29"/>
      <c r="Z186" s="166"/>
      <c r="AA186" s="172"/>
      <c r="AB186" s="173"/>
      <c r="AC186" s="166"/>
      <c r="AD186" s="172"/>
      <c r="AE186" s="173"/>
      <c r="AF186" s="166"/>
      <c r="AG186" s="172"/>
      <c r="AH186" s="173"/>
      <c r="AI186" s="166"/>
      <c r="AJ186" s="172"/>
      <c r="AK186" s="173"/>
      <c r="AL186" s="166"/>
      <c r="AM186" s="172"/>
      <c r="AN186" s="173"/>
      <c r="AO186" s="166"/>
      <c r="AP186" s="172"/>
      <c r="AQ186" s="173"/>
      <c r="AR186" s="166"/>
      <c r="AS186" s="172"/>
      <c r="AT186" s="173"/>
      <c r="AU186" s="166"/>
      <c r="AV186" s="172"/>
      <c r="AW186" s="173"/>
      <c r="AX186" s="27"/>
    </row>
    <row r="187" spans="1:50" x14ac:dyDescent="0.15">
      <c r="A187" s="227" t="s">
        <v>35</v>
      </c>
      <c r="B187" s="69" t="s">
        <v>20</v>
      </c>
      <c r="C187" s="26">
        <v>29</v>
      </c>
      <c r="D187" s="389"/>
      <c r="E187" s="243"/>
      <c r="F187" s="29"/>
      <c r="G187" s="29"/>
      <c r="H187" s="29"/>
      <c r="I187" s="29"/>
      <c r="J187" s="27"/>
      <c r="K187" s="27"/>
      <c r="L187" s="166"/>
      <c r="M187" s="172"/>
      <c r="N187" s="173"/>
      <c r="O187" s="26"/>
      <c r="P187" s="29"/>
      <c r="Q187" s="29"/>
      <c r="R187" s="29"/>
      <c r="S187" s="29"/>
      <c r="T187" s="242"/>
      <c r="U187" s="243"/>
      <c r="V187" s="379"/>
      <c r="W187" s="29"/>
      <c r="X187" s="29"/>
      <c r="Y187" s="29"/>
      <c r="Z187" s="166"/>
      <c r="AA187" s="172"/>
      <c r="AB187" s="173"/>
      <c r="AC187" s="166"/>
      <c r="AD187" s="172"/>
      <c r="AE187" s="173"/>
      <c r="AF187" s="166"/>
      <c r="AG187" s="172"/>
      <c r="AH187" s="173"/>
      <c r="AI187" s="166"/>
      <c r="AJ187" s="172"/>
      <c r="AK187" s="173"/>
      <c r="AL187" s="166"/>
      <c r="AM187" s="172"/>
      <c r="AN187" s="173"/>
      <c r="AO187" s="166"/>
      <c r="AP187" s="172"/>
      <c r="AQ187" s="173"/>
      <c r="AR187" s="166"/>
      <c r="AS187" s="172"/>
      <c r="AT187" s="173"/>
      <c r="AU187" s="166"/>
      <c r="AV187" s="172"/>
      <c r="AW187" s="173"/>
      <c r="AX187" s="27"/>
    </row>
    <row r="188" spans="1:50" s="390" customFormat="1" x14ac:dyDescent="0.15">
      <c r="A188" s="228" t="s">
        <v>36</v>
      </c>
      <c r="B188" s="70" t="s">
        <v>20</v>
      </c>
      <c r="C188" s="43">
        <v>30</v>
      </c>
      <c r="D188" s="244"/>
      <c r="E188" s="245"/>
      <c r="F188" s="35"/>
      <c r="G188" s="35"/>
      <c r="H188" s="35"/>
      <c r="I188" s="35"/>
      <c r="J188" s="36"/>
      <c r="K188" s="36"/>
      <c r="L188" s="167"/>
      <c r="M188" s="174"/>
      <c r="N188" s="175"/>
      <c r="O188" s="43"/>
      <c r="P188" s="35"/>
      <c r="Q188" s="35"/>
      <c r="R188" s="35"/>
      <c r="S188" s="35"/>
      <c r="T188" s="244"/>
      <c r="U188" s="245"/>
      <c r="V188" s="377"/>
      <c r="W188" s="35"/>
      <c r="X188" s="35"/>
      <c r="Y188" s="35"/>
      <c r="Z188" s="167"/>
      <c r="AA188" s="174"/>
      <c r="AB188" s="175"/>
      <c r="AC188" s="167"/>
      <c r="AD188" s="174"/>
      <c r="AE188" s="175"/>
      <c r="AF188" s="167"/>
      <c r="AG188" s="174"/>
      <c r="AH188" s="175"/>
      <c r="AI188" s="167"/>
      <c r="AJ188" s="174"/>
      <c r="AK188" s="175"/>
      <c r="AL188" s="167"/>
      <c r="AM188" s="174"/>
      <c r="AN188" s="175"/>
      <c r="AO188" s="167"/>
      <c r="AP188" s="174"/>
      <c r="AQ188" s="175"/>
      <c r="AR188" s="167"/>
      <c r="AS188" s="174"/>
      <c r="AT188" s="175"/>
      <c r="AU188" s="167"/>
      <c r="AV188" s="174"/>
      <c r="AW188" s="175"/>
      <c r="AX188" s="253"/>
    </row>
    <row r="189" spans="1:50" x14ac:dyDescent="0.15">
      <c r="A189" s="227" t="s">
        <v>30</v>
      </c>
      <c r="B189" s="200" t="s">
        <v>21</v>
      </c>
      <c r="C189" s="173">
        <v>1</v>
      </c>
      <c r="D189" s="242"/>
      <c r="E189" s="243"/>
      <c r="F189" s="29"/>
      <c r="G189" s="29"/>
      <c r="H189" s="29"/>
      <c r="I189" s="29"/>
      <c r="J189" s="27"/>
      <c r="K189" s="27"/>
      <c r="L189" s="166"/>
      <c r="M189" s="172"/>
      <c r="N189" s="173"/>
      <c r="O189" s="26"/>
      <c r="P189" s="29"/>
      <c r="Q189" s="29"/>
      <c r="R189" s="29"/>
      <c r="S189" s="29"/>
      <c r="T189" s="242"/>
      <c r="U189" s="243"/>
      <c r="V189" s="379"/>
      <c r="W189" s="29"/>
      <c r="X189" s="29"/>
      <c r="Y189" s="29"/>
      <c r="Z189" s="166"/>
      <c r="AA189" s="172"/>
      <c r="AB189" s="173"/>
      <c r="AC189" s="166"/>
      <c r="AD189" s="172"/>
      <c r="AE189" s="173"/>
      <c r="AF189" s="166"/>
      <c r="AG189" s="172"/>
      <c r="AH189" s="173"/>
      <c r="AI189" s="166"/>
      <c r="AJ189" s="172"/>
      <c r="AK189" s="173"/>
      <c r="AL189" s="166"/>
      <c r="AM189" s="172"/>
      <c r="AN189" s="173"/>
      <c r="AO189" s="166"/>
      <c r="AP189" s="172"/>
      <c r="AQ189" s="173"/>
      <c r="AR189" s="166"/>
      <c r="AS189" s="172"/>
      <c r="AT189" s="173"/>
      <c r="AU189" s="166"/>
      <c r="AV189" s="172"/>
      <c r="AW189" s="173"/>
    </row>
    <row r="190" spans="1:50" x14ac:dyDescent="0.15">
      <c r="A190" s="227" t="s">
        <v>32</v>
      </c>
      <c r="B190" s="200" t="s">
        <v>21</v>
      </c>
      <c r="C190" s="173">
        <v>2</v>
      </c>
      <c r="D190" s="242"/>
      <c r="E190" s="243"/>
      <c r="F190" s="29"/>
      <c r="G190" s="29"/>
      <c r="H190" s="29"/>
      <c r="I190" s="29"/>
      <c r="J190" s="27"/>
      <c r="K190" s="27"/>
      <c r="L190" s="166"/>
      <c r="M190" s="172"/>
      <c r="N190" s="173"/>
      <c r="O190" s="26"/>
      <c r="P190" s="29"/>
      <c r="Q190" s="29"/>
      <c r="R190" s="29"/>
      <c r="S190" s="29"/>
      <c r="T190" s="242"/>
      <c r="U190" s="243"/>
      <c r="V190" s="379"/>
      <c r="W190" s="29"/>
      <c r="X190" s="29"/>
      <c r="Y190" s="29"/>
      <c r="Z190" s="166"/>
      <c r="AA190" s="172"/>
      <c r="AB190" s="173"/>
      <c r="AC190" s="166"/>
      <c r="AD190" s="172"/>
      <c r="AE190" s="173"/>
      <c r="AF190" s="166"/>
      <c r="AG190" s="172"/>
      <c r="AH190" s="173"/>
      <c r="AI190" s="166"/>
      <c r="AJ190" s="172"/>
      <c r="AK190" s="173"/>
      <c r="AL190" s="166"/>
      <c r="AM190" s="172"/>
      <c r="AN190" s="173"/>
      <c r="AO190" s="166"/>
      <c r="AP190" s="172"/>
      <c r="AQ190" s="173"/>
      <c r="AR190" s="166"/>
      <c r="AS190" s="172"/>
      <c r="AT190" s="173"/>
      <c r="AU190" s="166"/>
      <c r="AV190" s="172"/>
      <c r="AW190" s="173"/>
    </row>
    <row r="191" spans="1:50" x14ac:dyDescent="0.15">
      <c r="A191" s="227" t="s">
        <v>31</v>
      </c>
      <c r="B191" s="200" t="s">
        <v>21</v>
      </c>
      <c r="C191" s="173">
        <v>3</v>
      </c>
      <c r="D191" s="242"/>
      <c r="E191" s="243"/>
      <c r="F191" s="29"/>
      <c r="G191" s="29"/>
      <c r="H191" s="29"/>
      <c r="I191" s="29"/>
      <c r="J191" s="27"/>
      <c r="K191" s="27"/>
      <c r="L191" s="166"/>
      <c r="M191" s="172"/>
      <c r="N191" s="173"/>
      <c r="O191" s="26"/>
      <c r="P191" s="29"/>
      <c r="Q191" s="29"/>
      <c r="R191" s="29"/>
      <c r="S191" s="29"/>
      <c r="T191" s="242"/>
      <c r="U191" s="243"/>
      <c r="V191" s="379"/>
      <c r="W191" s="29"/>
      <c r="X191" s="29"/>
      <c r="Y191" s="29"/>
      <c r="Z191" s="166"/>
      <c r="AA191" s="172"/>
      <c r="AB191" s="173"/>
      <c r="AC191" s="166"/>
      <c r="AD191" s="172"/>
      <c r="AE191" s="173"/>
      <c r="AF191" s="166"/>
      <c r="AG191" s="172"/>
      <c r="AH191" s="173"/>
      <c r="AI191" s="166"/>
      <c r="AJ191" s="172"/>
      <c r="AK191" s="173"/>
      <c r="AL191" s="166"/>
      <c r="AM191" s="172"/>
      <c r="AN191" s="173"/>
      <c r="AO191" s="166"/>
      <c r="AP191" s="172"/>
      <c r="AQ191" s="173"/>
      <c r="AR191" s="166"/>
      <c r="AS191" s="172"/>
      <c r="AT191" s="173"/>
      <c r="AU191" s="166"/>
      <c r="AV191" s="172"/>
      <c r="AW191" s="173"/>
    </row>
    <row r="192" spans="1:50" x14ac:dyDescent="0.15">
      <c r="A192" s="227" t="s">
        <v>33</v>
      </c>
      <c r="B192" s="200" t="s">
        <v>21</v>
      </c>
      <c r="C192" s="173">
        <v>4</v>
      </c>
      <c r="D192" s="242"/>
      <c r="E192" s="243"/>
      <c r="F192" s="29"/>
      <c r="G192" s="29"/>
      <c r="H192" s="29"/>
      <c r="I192" s="29"/>
      <c r="J192" s="27"/>
      <c r="K192" s="27"/>
      <c r="L192" s="166"/>
      <c r="M192" s="172"/>
      <c r="N192" s="173"/>
      <c r="O192" s="26"/>
      <c r="P192" s="29"/>
      <c r="Q192" s="29"/>
      <c r="R192" s="29"/>
      <c r="S192" s="29"/>
      <c r="T192" s="242"/>
      <c r="U192" s="243"/>
      <c r="V192" s="379"/>
      <c r="W192" s="29"/>
      <c r="X192" s="29"/>
      <c r="Y192" s="29"/>
      <c r="Z192" s="166"/>
      <c r="AA192" s="172"/>
      <c r="AB192" s="173"/>
      <c r="AC192" s="166"/>
      <c r="AD192" s="172"/>
      <c r="AE192" s="173"/>
      <c r="AF192" s="166"/>
      <c r="AG192" s="172"/>
      <c r="AH192" s="173"/>
      <c r="AI192" s="166"/>
      <c r="AJ192" s="172"/>
      <c r="AK192" s="173"/>
      <c r="AL192" s="166"/>
      <c r="AM192" s="172"/>
      <c r="AN192" s="173"/>
      <c r="AO192" s="166"/>
      <c r="AP192" s="172"/>
      <c r="AQ192" s="173"/>
      <c r="AR192" s="166"/>
      <c r="AS192" s="172"/>
      <c r="AT192" s="173"/>
      <c r="AU192" s="166"/>
      <c r="AV192" s="172"/>
      <c r="AW192" s="173"/>
    </row>
    <row r="193" spans="1:49" x14ac:dyDescent="0.15">
      <c r="A193" s="227" t="s">
        <v>34</v>
      </c>
      <c r="B193" s="200" t="s">
        <v>21</v>
      </c>
      <c r="C193" s="173">
        <v>5</v>
      </c>
      <c r="D193" s="242"/>
      <c r="E193" s="243"/>
      <c r="F193" s="29"/>
      <c r="G193" s="29"/>
      <c r="H193" s="29"/>
      <c r="I193" s="29"/>
      <c r="J193" s="27"/>
      <c r="K193" s="27"/>
      <c r="L193" s="166"/>
      <c r="M193" s="172"/>
      <c r="N193" s="173"/>
      <c r="O193" s="26"/>
      <c r="P193" s="29"/>
      <c r="Q193" s="29"/>
      <c r="R193" s="29"/>
      <c r="S193" s="29"/>
      <c r="T193" s="242"/>
      <c r="U193" s="243"/>
      <c r="V193" s="379"/>
      <c r="W193" s="29"/>
      <c r="X193" s="29"/>
      <c r="Y193" s="29"/>
      <c r="Z193" s="166"/>
      <c r="AA193" s="172"/>
      <c r="AB193" s="173"/>
      <c r="AC193" s="166"/>
      <c r="AD193" s="172"/>
      <c r="AE193" s="173"/>
      <c r="AF193" s="166"/>
      <c r="AG193" s="172"/>
      <c r="AH193" s="173"/>
      <c r="AI193" s="166"/>
      <c r="AJ193" s="172"/>
      <c r="AK193" s="173"/>
      <c r="AL193" s="166"/>
      <c r="AM193" s="172"/>
      <c r="AN193" s="173"/>
      <c r="AO193" s="166"/>
      <c r="AP193" s="172"/>
      <c r="AQ193" s="173"/>
      <c r="AR193" s="166"/>
      <c r="AS193" s="172"/>
      <c r="AT193" s="173"/>
      <c r="AU193" s="166"/>
      <c r="AV193" s="172"/>
      <c r="AW193" s="173"/>
    </row>
    <row r="194" spans="1:49" x14ac:dyDescent="0.15">
      <c r="A194" s="227" t="s">
        <v>35</v>
      </c>
      <c r="B194" s="200" t="s">
        <v>21</v>
      </c>
      <c r="C194" s="173">
        <v>6</v>
      </c>
      <c r="D194" s="242"/>
      <c r="E194" s="243"/>
      <c r="F194" s="29"/>
      <c r="G194" s="29"/>
      <c r="H194" s="29"/>
      <c r="I194" s="29"/>
      <c r="J194" s="27"/>
      <c r="K194" s="27"/>
      <c r="L194" s="166"/>
      <c r="M194" s="172"/>
      <c r="N194" s="173"/>
      <c r="O194" s="26"/>
      <c r="P194" s="29"/>
      <c r="Q194" s="29"/>
      <c r="R194" s="29"/>
      <c r="S194" s="29"/>
      <c r="T194" s="242"/>
      <c r="U194" s="243"/>
      <c r="V194" s="379"/>
      <c r="W194" s="29"/>
      <c r="X194" s="29"/>
      <c r="Y194" s="29"/>
      <c r="Z194" s="166"/>
      <c r="AA194" s="172"/>
      <c r="AB194" s="173"/>
      <c r="AC194" s="166"/>
      <c r="AD194" s="172"/>
      <c r="AE194" s="173"/>
      <c r="AF194" s="166"/>
      <c r="AG194" s="172"/>
      <c r="AH194" s="173"/>
      <c r="AI194" s="166"/>
      <c r="AJ194" s="172"/>
      <c r="AK194" s="173"/>
      <c r="AL194" s="166"/>
      <c r="AM194" s="172"/>
      <c r="AN194" s="173"/>
      <c r="AO194" s="166"/>
      <c r="AP194" s="172"/>
      <c r="AQ194" s="173"/>
      <c r="AR194" s="166"/>
      <c r="AS194" s="172"/>
      <c r="AT194" s="173"/>
      <c r="AU194" s="166"/>
      <c r="AV194" s="172"/>
      <c r="AW194" s="173"/>
    </row>
    <row r="195" spans="1:49" x14ac:dyDescent="0.15">
      <c r="A195" s="227" t="s">
        <v>36</v>
      </c>
      <c r="B195" s="200" t="s">
        <v>21</v>
      </c>
      <c r="C195" s="173">
        <v>7</v>
      </c>
      <c r="D195" s="242"/>
      <c r="E195" s="243"/>
      <c r="F195" s="29"/>
      <c r="G195" s="29"/>
      <c r="H195" s="29"/>
      <c r="I195" s="29"/>
      <c r="J195" s="27"/>
      <c r="K195" s="27"/>
      <c r="L195" s="166"/>
      <c r="M195" s="172"/>
      <c r="N195" s="173"/>
      <c r="O195" s="26"/>
      <c r="P195" s="29"/>
      <c r="Q195" s="29"/>
      <c r="R195" s="29"/>
      <c r="S195" s="29"/>
      <c r="T195" s="242"/>
      <c r="U195" s="243"/>
      <c r="V195" s="379"/>
      <c r="W195" s="29"/>
      <c r="X195" s="29"/>
      <c r="Y195" s="29"/>
      <c r="Z195" s="166"/>
      <c r="AA195" s="172"/>
      <c r="AB195" s="173"/>
      <c r="AC195" s="166"/>
      <c r="AD195" s="172"/>
      <c r="AE195" s="173"/>
      <c r="AF195" s="166"/>
      <c r="AG195" s="172"/>
      <c r="AH195" s="173"/>
      <c r="AI195" s="166"/>
      <c r="AJ195" s="172"/>
      <c r="AK195" s="173"/>
      <c r="AL195" s="166"/>
      <c r="AM195" s="172"/>
      <c r="AN195" s="173"/>
      <c r="AO195" s="166"/>
      <c r="AP195" s="172"/>
      <c r="AQ195" s="173"/>
      <c r="AR195" s="166"/>
      <c r="AS195" s="172"/>
      <c r="AT195" s="173"/>
      <c r="AU195" s="166"/>
      <c r="AV195" s="172"/>
      <c r="AW195" s="173"/>
    </row>
    <row r="196" spans="1:49" x14ac:dyDescent="0.15">
      <c r="A196" s="227" t="s">
        <v>30</v>
      </c>
      <c r="B196" s="200" t="s">
        <v>21</v>
      </c>
      <c r="C196" s="173">
        <v>8</v>
      </c>
      <c r="D196" s="242"/>
      <c r="E196" s="243"/>
      <c r="F196" s="29"/>
      <c r="G196" s="29"/>
      <c r="H196" s="29"/>
      <c r="I196" s="29"/>
      <c r="J196" s="27"/>
      <c r="K196" s="27"/>
      <c r="L196" s="166"/>
      <c r="M196" s="172"/>
      <c r="N196" s="173"/>
      <c r="O196" s="26"/>
      <c r="P196" s="29"/>
      <c r="Q196" s="29"/>
      <c r="R196" s="29"/>
      <c r="S196" s="29"/>
      <c r="T196" s="242"/>
      <c r="U196" s="243"/>
      <c r="V196" s="379"/>
      <c r="W196" s="29"/>
      <c r="X196" s="29"/>
      <c r="Y196" s="29"/>
      <c r="Z196" s="166"/>
      <c r="AA196" s="172"/>
      <c r="AB196" s="173"/>
      <c r="AC196" s="166"/>
      <c r="AD196" s="172"/>
      <c r="AE196" s="173"/>
      <c r="AF196" s="166"/>
      <c r="AG196" s="172"/>
      <c r="AH196" s="173"/>
      <c r="AI196" s="166"/>
      <c r="AJ196" s="172"/>
      <c r="AK196" s="173"/>
      <c r="AL196" s="166"/>
      <c r="AM196" s="172"/>
      <c r="AN196" s="173"/>
      <c r="AO196" s="166"/>
      <c r="AP196" s="172"/>
      <c r="AQ196" s="173"/>
      <c r="AR196" s="166"/>
      <c r="AS196" s="172"/>
      <c r="AT196" s="173"/>
      <c r="AU196" s="166"/>
      <c r="AV196" s="172"/>
      <c r="AW196" s="173"/>
    </row>
    <row r="197" spans="1:49" x14ac:dyDescent="0.15">
      <c r="A197" s="227" t="s">
        <v>32</v>
      </c>
      <c r="B197" s="200" t="s">
        <v>21</v>
      </c>
      <c r="C197" s="173">
        <v>9</v>
      </c>
      <c r="D197" s="242"/>
      <c r="E197" s="243"/>
      <c r="F197" s="29"/>
      <c r="G197" s="29"/>
      <c r="H197" s="29"/>
      <c r="I197" s="29"/>
      <c r="J197" s="27"/>
      <c r="K197" s="27"/>
      <c r="L197" s="166"/>
      <c r="M197" s="172"/>
      <c r="N197" s="173"/>
      <c r="O197" s="26"/>
      <c r="P197" s="29"/>
      <c r="Q197" s="29"/>
      <c r="R197" s="29"/>
      <c r="S197" s="29"/>
      <c r="T197" s="242"/>
      <c r="U197" s="243"/>
      <c r="V197" s="379"/>
      <c r="W197" s="29"/>
      <c r="X197" s="29"/>
      <c r="Y197" s="29"/>
      <c r="Z197" s="166"/>
      <c r="AA197" s="172"/>
      <c r="AB197" s="173"/>
      <c r="AC197" s="166"/>
      <c r="AD197" s="172"/>
      <c r="AE197" s="173"/>
      <c r="AF197" s="166"/>
      <c r="AG197" s="172"/>
      <c r="AH197" s="173"/>
      <c r="AI197" s="166"/>
      <c r="AJ197" s="172"/>
      <c r="AK197" s="173"/>
      <c r="AL197" s="166"/>
      <c r="AM197" s="172"/>
      <c r="AN197" s="173"/>
      <c r="AO197" s="166"/>
      <c r="AP197" s="172"/>
      <c r="AQ197" s="173"/>
      <c r="AR197" s="166"/>
      <c r="AS197" s="172"/>
      <c r="AT197" s="173"/>
      <c r="AU197" s="166"/>
      <c r="AV197" s="172"/>
      <c r="AW197" s="173"/>
    </row>
    <row r="198" spans="1:49" x14ac:dyDescent="0.15">
      <c r="A198" s="227" t="s">
        <v>31</v>
      </c>
      <c r="B198" s="200" t="s">
        <v>21</v>
      </c>
      <c r="C198" s="173">
        <v>10</v>
      </c>
      <c r="D198" s="242"/>
      <c r="E198" s="243"/>
      <c r="F198" s="29"/>
      <c r="G198" s="29"/>
      <c r="H198" s="29"/>
      <c r="I198" s="29"/>
      <c r="J198" s="27"/>
      <c r="K198" s="27"/>
      <c r="L198" s="166"/>
      <c r="M198" s="172"/>
      <c r="N198" s="173"/>
      <c r="O198" s="26"/>
      <c r="P198" s="29"/>
      <c r="Q198" s="29"/>
      <c r="R198" s="29"/>
      <c r="S198" s="29"/>
      <c r="T198" s="242"/>
      <c r="U198" s="243"/>
      <c r="V198" s="379"/>
      <c r="W198" s="29"/>
      <c r="X198" s="29"/>
      <c r="Y198" s="29"/>
      <c r="Z198" s="166"/>
      <c r="AA198" s="172"/>
      <c r="AB198" s="173"/>
      <c r="AC198" s="166"/>
      <c r="AD198" s="172"/>
      <c r="AE198" s="173"/>
      <c r="AF198" s="166"/>
      <c r="AG198" s="172"/>
      <c r="AH198" s="173"/>
      <c r="AI198" s="166"/>
      <c r="AJ198" s="172"/>
      <c r="AK198" s="173"/>
      <c r="AL198" s="166"/>
      <c r="AM198" s="172"/>
      <c r="AN198" s="173"/>
      <c r="AO198" s="166"/>
      <c r="AP198" s="172"/>
      <c r="AQ198" s="173"/>
      <c r="AR198" s="166"/>
      <c r="AS198" s="172"/>
      <c r="AT198" s="173"/>
      <c r="AU198" s="166"/>
      <c r="AV198" s="172"/>
      <c r="AW198" s="173"/>
    </row>
    <row r="199" spans="1:49" x14ac:dyDescent="0.15">
      <c r="A199" s="227" t="s">
        <v>33</v>
      </c>
      <c r="B199" s="200" t="s">
        <v>21</v>
      </c>
      <c r="C199" s="173">
        <v>11</v>
      </c>
      <c r="D199" s="242"/>
      <c r="E199" s="243"/>
      <c r="F199" s="29"/>
      <c r="G199" s="29"/>
      <c r="H199" s="29"/>
      <c r="I199" s="29"/>
      <c r="J199" s="27"/>
      <c r="K199" s="27"/>
      <c r="L199" s="166"/>
      <c r="M199" s="172"/>
      <c r="N199" s="173"/>
      <c r="O199" s="26"/>
      <c r="P199" s="29"/>
      <c r="Q199" s="29"/>
      <c r="R199" s="29"/>
      <c r="S199" s="29"/>
      <c r="T199" s="242"/>
      <c r="U199" s="243"/>
      <c r="V199" s="379"/>
      <c r="W199" s="29"/>
      <c r="X199" s="29"/>
      <c r="Y199" s="29"/>
      <c r="Z199" s="166"/>
      <c r="AA199" s="172"/>
      <c r="AB199" s="173"/>
      <c r="AC199" s="166"/>
      <c r="AD199" s="172"/>
      <c r="AE199" s="173"/>
      <c r="AF199" s="166"/>
      <c r="AG199" s="172"/>
      <c r="AH199" s="173"/>
      <c r="AI199" s="166"/>
      <c r="AJ199" s="172"/>
      <c r="AK199" s="173"/>
      <c r="AL199" s="166"/>
      <c r="AM199" s="172"/>
      <c r="AN199" s="173"/>
      <c r="AO199" s="166"/>
      <c r="AP199" s="172"/>
      <c r="AQ199" s="173"/>
      <c r="AR199" s="166"/>
      <c r="AS199" s="172"/>
      <c r="AT199" s="173"/>
      <c r="AU199" s="166"/>
      <c r="AV199" s="172"/>
      <c r="AW199" s="173"/>
    </row>
    <row r="200" spans="1:49" x14ac:dyDescent="0.15">
      <c r="A200" s="227" t="s">
        <v>34</v>
      </c>
      <c r="B200" s="200" t="s">
        <v>21</v>
      </c>
      <c r="C200" s="173">
        <v>12</v>
      </c>
      <c r="D200" s="242"/>
      <c r="E200" s="243"/>
      <c r="F200" s="29"/>
      <c r="G200" s="29"/>
      <c r="H200" s="29"/>
      <c r="I200" s="29"/>
      <c r="J200" s="27"/>
      <c r="K200" s="27"/>
      <c r="L200" s="166"/>
      <c r="M200" s="172"/>
      <c r="N200" s="173"/>
      <c r="O200" s="26"/>
      <c r="P200" s="29"/>
      <c r="Q200" s="29"/>
      <c r="R200" s="29"/>
      <c r="S200" s="29"/>
      <c r="T200" s="242"/>
      <c r="U200" s="243"/>
      <c r="V200" s="379"/>
      <c r="W200" s="29"/>
      <c r="X200" s="29"/>
      <c r="Y200" s="29"/>
      <c r="Z200" s="166"/>
      <c r="AA200" s="172"/>
      <c r="AB200" s="173"/>
      <c r="AC200" s="166"/>
      <c r="AD200" s="172"/>
      <c r="AE200" s="173"/>
      <c r="AF200" s="166"/>
      <c r="AG200" s="172"/>
      <c r="AH200" s="173"/>
      <c r="AI200" s="166"/>
      <c r="AJ200" s="172"/>
      <c r="AK200" s="173"/>
      <c r="AL200" s="166"/>
      <c r="AM200" s="172"/>
      <c r="AN200" s="173"/>
      <c r="AO200" s="166"/>
      <c r="AP200" s="172"/>
      <c r="AQ200" s="173"/>
      <c r="AR200" s="166"/>
      <c r="AS200" s="172"/>
      <c r="AT200" s="173"/>
      <c r="AU200" s="166"/>
      <c r="AV200" s="172"/>
      <c r="AW200" s="173"/>
    </row>
    <row r="201" spans="1:49" x14ac:dyDescent="0.15">
      <c r="A201" s="227" t="s">
        <v>35</v>
      </c>
      <c r="B201" s="200" t="s">
        <v>21</v>
      </c>
      <c r="C201" s="173">
        <v>13</v>
      </c>
      <c r="D201" s="242"/>
      <c r="E201" s="243"/>
      <c r="F201" s="29"/>
      <c r="G201" s="29"/>
      <c r="H201" s="29"/>
      <c r="I201" s="29"/>
      <c r="J201" s="27"/>
      <c r="K201" s="27"/>
      <c r="L201" s="166"/>
      <c r="M201" s="172"/>
      <c r="N201" s="173"/>
      <c r="O201" s="26"/>
      <c r="P201" s="29"/>
      <c r="Q201" s="29"/>
      <c r="R201" s="29"/>
      <c r="S201" s="29"/>
      <c r="T201" s="242"/>
      <c r="U201" s="243"/>
      <c r="V201" s="379"/>
      <c r="W201" s="29"/>
      <c r="X201" s="29"/>
      <c r="Y201" s="29"/>
      <c r="Z201" s="166"/>
      <c r="AA201" s="172"/>
      <c r="AB201" s="173"/>
      <c r="AC201" s="166"/>
      <c r="AD201" s="172"/>
      <c r="AE201" s="173"/>
      <c r="AF201" s="166"/>
      <c r="AG201" s="172"/>
      <c r="AH201" s="173"/>
      <c r="AI201" s="166"/>
      <c r="AJ201" s="172"/>
      <c r="AK201" s="173"/>
      <c r="AL201" s="166"/>
      <c r="AM201" s="172"/>
      <c r="AN201" s="173"/>
      <c r="AO201" s="166"/>
      <c r="AP201" s="172"/>
      <c r="AQ201" s="173"/>
      <c r="AR201" s="166"/>
      <c r="AS201" s="172"/>
      <c r="AT201" s="173"/>
      <c r="AU201" s="166"/>
      <c r="AV201" s="172"/>
      <c r="AW201" s="173"/>
    </row>
    <row r="202" spans="1:49" x14ac:dyDescent="0.15">
      <c r="A202" s="227" t="s">
        <v>36</v>
      </c>
      <c r="B202" s="200" t="s">
        <v>21</v>
      </c>
      <c r="C202" s="173">
        <v>14</v>
      </c>
      <c r="D202" s="242"/>
      <c r="E202" s="243"/>
      <c r="F202" s="29"/>
      <c r="G202" s="29"/>
      <c r="H202" s="29"/>
      <c r="I202" s="29"/>
      <c r="J202" s="27"/>
      <c r="K202" s="27"/>
      <c r="L202" s="166"/>
      <c r="M202" s="172"/>
      <c r="N202" s="173"/>
      <c r="O202" s="26"/>
      <c r="P202" s="29"/>
      <c r="Q202" s="29"/>
      <c r="R202" s="29"/>
      <c r="S202" s="29"/>
      <c r="T202" s="242"/>
      <c r="U202" s="243"/>
      <c r="V202" s="379"/>
      <c r="W202" s="29"/>
      <c r="X202" s="29"/>
      <c r="Y202" s="29"/>
      <c r="Z202" s="166"/>
      <c r="AA202" s="172"/>
      <c r="AB202" s="173"/>
      <c r="AC202" s="166"/>
      <c r="AD202" s="172"/>
      <c r="AE202" s="173"/>
      <c r="AF202" s="166"/>
      <c r="AG202" s="172"/>
      <c r="AH202" s="173"/>
      <c r="AI202" s="166"/>
      <c r="AJ202" s="172"/>
      <c r="AK202" s="173"/>
      <c r="AL202" s="166"/>
      <c r="AM202" s="172"/>
      <c r="AN202" s="173"/>
      <c r="AO202" s="166"/>
      <c r="AP202" s="172"/>
      <c r="AQ202" s="173"/>
      <c r="AR202" s="166"/>
      <c r="AS202" s="172"/>
      <c r="AT202" s="173"/>
      <c r="AU202" s="166"/>
      <c r="AV202" s="172"/>
      <c r="AW202" s="173"/>
    </row>
    <row r="203" spans="1:49" x14ac:dyDescent="0.15">
      <c r="A203" s="227" t="s">
        <v>30</v>
      </c>
      <c r="B203" s="200" t="s">
        <v>21</v>
      </c>
      <c r="C203" s="173">
        <v>15</v>
      </c>
      <c r="D203" s="242"/>
      <c r="E203" s="243"/>
      <c r="F203" s="29"/>
      <c r="G203" s="29"/>
      <c r="H203" s="29"/>
      <c r="I203" s="29"/>
      <c r="J203" s="27"/>
      <c r="K203" s="27"/>
      <c r="L203" s="166"/>
      <c r="M203" s="172"/>
      <c r="N203" s="173"/>
      <c r="O203" s="26"/>
      <c r="P203" s="29"/>
      <c r="Q203" s="29"/>
      <c r="R203" s="29"/>
      <c r="S203" s="29"/>
      <c r="T203" s="242"/>
      <c r="U203" s="243"/>
      <c r="V203" s="379"/>
      <c r="W203" s="29"/>
      <c r="X203" s="29"/>
      <c r="Y203" s="29"/>
      <c r="Z203" s="166"/>
      <c r="AA203" s="172"/>
      <c r="AB203" s="173"/>
      <c r="AC203" s="166"/>
      <c r="AD203" s="172"/>
      <c r="AE203" s="173"/>
      <c r="AF203" s="166"/>
      <c r="AG203" s="172"/>
      <c r="AH203" s="173"/>
      <c r="AI203" s="166"/>
      <c r="AJ203" s="172"/>
      <c r="AK203" s="173"/>
      <c r="AL203" s="166"/>
      <c r="AM203" s="172"/>
      <c r="AN203" s="173"/>
      <c r="AO203" s="166"/>
      <c r="AP203" s="172"/>
      <c r="AQ203" s="173"/>
      <c r="AR203" s="166"/>
      <c r="AS203" s="172"/>
      <c r="AT203" s="173"/>
      <c r="AU203" s="166"/>
      <c r="AV203" s="172"/>
      <c r="AW203" s="173"/>
    </row>
    <row r="204" spans="1:49" x14ac:dyDescent="0.15">
      <c r="A204" s="227" t="s">
        <v>32</v>
      </c>
      <c r="B204" s="200" t="s">
        <v>21</v>
      </c>
      <c r="C204" s="173">
        <v>16</v>
      </c>
      <c r="D204" s="242"/>
      <c r="E204" s="243"/>
      <c r="F204" s="29"/>
      <c r="G204" s="29"/>
      <c r="H204" s="29"/>
      <c r="I204" s="29"/>
      <c r="J204" s="27"/>
      <c r="K204" s="27"/>
      <c r="L204" s="166"/>
      <c r="M204" s="172"/>
      <c r="N204" s="173"/>
      <c r="O204" s="26"/>
      <c r="P204" s="29"/>
      <c r="Q204" s="29"/>
      <c r="R204" s="29"/>
      <c r="S204" s="29"/>
      <c r="T204" s="242"/>
      <c r="U204" s="243"/>
      <c r="V204" s="379"/>
      <c r="W204" s="29"/>
      <c r="X204" s="29"/>
      <c r="Y204" s="29"/>
      <c r="Z204" s="166"/>
      <c r="AA204" s="172"/>
      <c r="AB204" s="173"/>
      <c r="AC204" s="166"/>
      <c r="AD204" s="172"/>
      <c r="AE204" s="173"/>
      <c r="AF204" s="166"/>
      <c r="AG204" s="172"/>
      <c r="AH204" s="173"/>
      <c r="AI204" s="166"/>
      <c r="AJ204" s="172"/>
      <c r="AK204" s="173"/>
      <c r="AL204" s="166"/>
      <c r="AM204" s="172"/>
      <c r="AN204" s="173"/>
      <c r="AO204" s="166"/>
      <c r="AP204" s="172"/>
      <c r="AQ204" s="173"/>
      <c r="AR204" s="166"/>
      <c r="AS204" s="172"/>
      <c r="AT204" s="173"/>
      <c r="AU204" s="166"/>
      <c r="AV204" s="172"/>
      <c r="AW204" s="173"/>
    </row>
    <row r="205" spans="1:49" x14ac:dyDescent="0.15">
      <c r="A205" s="227" t="s">
        <v>31</v>
      </c>
      <c r="B205" s="200" t="s">
        <v>21</v>
      </c>
      <c r="C205" s="173">
        <v>17</v>
      </c>
      <c r="D205" s="242"/>
      <c r="E205" s="243"/>
      <c r="F205" s="29"/>
      <c r="G205" s="29"/>
      <c r="H205" s="29"/>
      <c r="I205" s="29"/>
      <c r="J205" s="27"/>
      <c r="K205" s="27"/>
      <c r="L205" s="166"/>
      <c r="M205" s="172"/>
      <c r="N205" s="173"/>
      <c r="O205" s="26"/>
      <c r="P205" s="29"/>
      <c r="Q205" s="29"/>
      <c r="R205" s="29"/>
      <c r="S205" s="29"/>
      <c r="T205" s="242"/>
      <c r="U205" s="243"/>
      <c r="V205" s="379"/>
      <c r="W205" s="29"/>
      <c r="X205" s="29"/>
      <c r="Y205" s="29"/>
      <c r="Z205" s="166"/>
      <c r="AA205" s="172"/>
      <c r="AB205" s="173"/>
      <c r="AC205" s="166"/>
      <c r="AD205" s="172"/>
      <c r="AE205" s="173"/>
      <c r="AF205" s="166"/>
      <c r="AG205" s="172"/>
      <c r="AH205" s="173"/>
      <c r="AI205" s="166"/>
      <c r="AJ205" s="172"/>
      <c r="AK205" s="173"/>
      <c r="AL205" s="166"/>
      <c r="AM205" s="172"/>
      <c r="AN205" s="173"/>
      <c r="AO205" s="166"/>
      <c r="AP205" s="172"/>
      <c r="AQ205" s="173"/>
      <c r="AR205" s="166"/>
      <c r="AS205" s="172"/>
      <c r="AT205" s="173"/>
      <c r="AU205" s="166"/>
      <c r="AV205" s="172"/>
      <c r="AW205" s="173"/>
    </row>
    <row r="206" spans="1:49" x14ac:dyDescent="0.15">
      <c r="A206" s="227" t="s">
        <v>33</v>
      </c>
      <c r="B206" s="200" t="s">
        <v>21</v>
      </c>
      <c r="C206" s="173">
        <v>18</v>
      </c>
      <c r="D206" s="242"/>
      <c r="E206" s="243"/>
      <c r="F206" s="29"/>
      <c r="G206" s="29"/>
      <c r="H206" s="29"/>
      <c r="I206" s="29"/>
      <c r="J206" s="27"/>
      <c r="K206" s="27"/>
      <c r="L206" s="166"/>
      <c r="M206" s="172"/>
      <c r="N206" s="173"/>
      <c r="O206" s="26"/>
      <c r="P206" s="29"/>
      <c r="Q206" s="29"/>
      <c r="R206" s="29"/>
      <c r="S206" s="29"/>
      <c r="T206" s="242"/>
      <c r="U206" s="243"/>
      <c r="V206" s="379"/>
      <c r="W206" s="29"/>
      <c r="X206" s="29"/>
      <c r="Y206" s="29"/>
      <c r="Z206" s="166"/>
      <c r="AA206" s="172"/>
      <c r="AB206" s="173"/>
      <c r="AC206" s="166"/>
      <c r="AD206" s="172"/>
      <c r="AE206" s="173"/>
      <c r="AF206" s="166"/>
      <c r="AG206" s="172"/>
      <c r="AH206" s="173"/>
      <c r="AI206" s="166"/>
      <c r="AJ206" s="172"/>
      <c r="AK206" s="173"/>
      <c r="AL206" s="166"/>
      <c r="AM206" s="172"/>
      <c r="AN206" s="173"/>
      <c r="AO206" s="166"/>
      <c r="AP206" s="172"/>
      <c r="AQ206" s="173"/>
      <c r="AR206" s="166"/>
      <c r="AS206" s="172"/>
      <c r="AT206" s="173"/>
      <c r="AU206" s="166"/>
      <c r="AV206" s="172"/>
      <c r="AW206" s="173"/>
    </row>
    <row r="207" spans="1:49" x14ac:dyDescent="0.15">
      <c r="A207" s="227" t="s">
        <v>34</v>
      </c>
      <c r="B207" s="200" t="s">
        <v>21</v>
      </c>
      <c r="C207" s="173">
        <v>19</v>
      </c>
      <c r="D207" s="242"/>
      <c r="E207" s="243"/>
      <c r="F207" s="29"/>
      <c r="G207" s="29"/>
      <c r="H207" s="29"/>
      <c r="I207" s="29"/>
      <c r="J207" s="27"/>
      <c r="K207" s="27"/>
      <c r="L207" s="166"/>
      <c r="M207" s="172"/>
      <c r="N207" s="173"/>
      <c r="O207" s="26"/>
      <c r="P207" s="29"/>
      <c r="Q207" s="29"/>
      <c r="R207" s="29"/>
      <c r="S207" s="29"/>
      <c r="T207" s="242"/>
      <c r="U207" s="243"/>
      <c r="V207" s="379"/>
      <c r="W207" s="29"/>
      <c r="X207" s="29"/>
      <c r="Y207" s="29"/>
      <c r="Z207" s="166"/>
      <c r="AA207" s="172"/>
      <c r="AB207" s="173"/>
      <c r="AC207" s="166"/>
      <c r="AD207" s="172"/>
      <c r="AE207" s="173"/>
      <c r="AF207" s="166"/>
      <c r="AG207" s="172"/>
      <c r="AH207" s="173"/>
      <c r="AI207" s="166"/>
      <c r="AJ207" s="172"/>
      <c r="AK207" s="173"/>
      <c r="AL207" s="166"/>
      <c r="AM207" s="172"/>
      <c r="AN207" s="173"/>
      <c r="AO207" s="166"/>
      <c r="AP207" s="172"/>
      <c r="AQ207" s="173"/>
      <c r="AR207" s="166"/>
      <c r="AS207" s="172"/>
      <c r="AT207" s="173"/>
      <c r="AU207" s="166"/>
      <c r="AV207" s="172"/>
      <c r="AW207" s="173"/>
    </row>
    <row r="208" spans="1:49" x14ac:dyDescent="0.15">
      <c r="A208" s="227" t="s">
        <v>35</v>
      </c>
      <c r="B208" s="200" t="s">
        <v>21</v>
      </c>
      <c r="C208" s="173">
        <v>20</v>
      </c>
      <c r="D208" s="242"/>
      <c r="E208" s="243"/>
      <c r="F208" s="29"/>
      <c r="G208" s="29"/>
      <c r="H208" s="29"/>
      <c r="I208" s="29"/>
      <c r="J208" s="27"/>
      <c r="K208" s="27"/>
      <c r="L208" s="166"/>
      <c r="M208" s="172"/>
      <c r="N208" s="173"/>
      <c r="O208" s="26"/>
      <c r="P208" s="29"/>
      <c r="Q208" s="29"/>
      <c r="R208" s="29"/>
      <c r="S208" s="29"/>
      <c r="T208" s="242"/>
      <c r="U208" s="243"/>
      <c r="V208" s="379"/>
      <c r="W208" s="29"/>
      <c r="X208" s="29"/>
      <c r="Y208" s="29"/>
      <c r="Z208" s="166"/>
      <c r="AA208" s="172"/>
      <c r="AB208" s="173"/>
      <c r="AC208" s="166"/>
      <c r="AD208" s="172"/>
      <c r="AE208" s="173"/>
      <c r="AF208" s="166"/>
      <c r="AG208" s="172"/>
      <c r="AH208" s="173"/>
      <c r="AI208" s="166"/>
      <c r="AJ208" s="172"/>
      <c r="AK208" s="173"/>
      <c r="AL208" s="166"/>
      <c r="AM208" s="172"/>
      <c r="AN208" s="173"/>
      <c r="AO208" s="166"/>
      <c r="AP208" s="172"/>
      <c r="AQ208" s="173"/>
      <c r="AR208" s="166"/>
      <c r="AS208" s="172"/>
      <c r="AT208" s="173"/>
      <c r="AU208" s="166"/>
      <c r="AV208" s="172"/>
      <c r="AW208" s="173"/>
    </row>
    <row r="209" spans="1:50" x14ac:dyDescent="0.15">
      <c r="A209" s="227" t="s">
        <v>36</v>
      </c>
      <c r="B209" s="200" t="s">
        <v>21</v>
      </c>
      <c r="C209" s="173">
        <v>21</v>
      </c>
      <c r="D209" s="242"/>
      <c r="E209" s="243"/>
      <c r="F209" s="29"/>
      <c r="G209" s="29"/>
      <c r="H209" s="29"/>
      <c r="I209" s="29"/>
      <c r="J209" s="27"/>
      <c r="K209" s="27"/>
      <c r="L209" s="166"/>
      <c r="M209" s="172"/>
      <c r="N209" s="173"/>
      <c r="O209" s="26"/>
      <c r="P209" s="29"/>
      <c r="Q209" s="29"/>
      <c r="R209" s="29"/>
      <c r="S209" s="29"/>
      <c r="T209" s="242"/>
      <c r="U209" s="243"/>
      <c r="V209" s="379"/>
      <c r="W209" s="29"/>
      <c r="X209" s="29"/>
      <c r="Y209" s="29"/>
      <c r="Z209" s="166"/>
      <c r="AA209" s="172"/>
      <c r="AB209" s="173"/>
      <c r="AC209" s="166"/>
      <c r="AD209" s="172"/>
      <c r="AE209" s="173"/>
      <c r="AF209" s="166"/>
      <c r="AG209" s="172"/>
      <c r="AH209" s="173"/>
      <c r="AI209" s="166"/>
      <c r="AJ209" s="172"/>
      <c r="AK209" s="173"/>
      <c r="AL209" s="166"/>
      <c r="AM209" s="172"/>
      <c r="AN209" s="173"/>
      <c r="AO209" s="166"/>
      <c r="AP209" s="172"/>
      <c r="AQ209" s="173"/>
      <c r="AR209" s="166"/>
      <c r="AS209" s="172"/>
      <c r="AT209" s="173"/>
      <c r="AU209" s="166"/>
      <c r="AV209" s="172"/>
      <c r="AW209" s="173"/>
    </row>
    <row r="210" spans="1:50" x14ac:dyDescent="0.15">
      <c r="A210" s="200" t="s">
        <v>30</v>
      </c>
      <c r="B210" s="200" t="s">
        <v>21</v>
      </c>
      <c r="C210" s="173">
        <v>22</v>
      </c>
      <c r="D210" s="242"/>
      <c r="E210" s="243"/>
      <c r="F210" s="29"/>
      <c r="G210" s="29"/>
      <c r="H210" s="29"/>
      <c r="I210" s="29"/>
      <c r="J210" s="27"/>
      <c r="K210" s="27"/>
      <c r="L210" s="166"/>
      <c r="M210" s="172"/>
      <c r="N210" s="173"/>
      <c r="O210" s="26"/>
      <c r="P210" s="29"/>
      <c r="Q210" s="29"/>
      <c r="R210" s="29"/>
      <c r="S210" s="29"/>
      <c r="T210" s="242"/>
      <c r="U210" s="243"/>
      <c r="V210" s="379"/>
      <c r="W210" s="29"/>
      <c r="X210" s="29"/>
      <c r="Y210" s="29"/>
      <c r="Z210" s="166"/>
      <c r="AA210" s="172"/>
      <c r="AB210" s="173"/>
      <c r="AC210" s="166"/>
      <c r="AD210" s="172"/>
      <c r="AE210" s="173"/>
      <c r="AF210" s="166"/>
      <c r="AG210" s="172"/>
      <c r="AH210" s="173"/>
      <c r="AI210" s="166"/>
      <c r="AJ210" s="172"/>
      <c r="AK210" s="173"/>
      <c r="AL210" s="166"/>
      <c r="AM210" s="172"/>
      <c r="AN210" s="173"/>
      <c r="AO210" s="166"/>
      <c r="AP210" s="172"/>
      <c r="AQ210" s="173"/>
      <c r="AR210" s="166"/>
      <c r="AS210" s="172"/>
      <c r="AT210" s="173"/>
      <c r="AU210" s="166"/>
      <c r="AV210" s="172"/>
      <c r="AW210" s="173"/>
    </row>
    <row r="211" spans="1:50" x14ac:dyDescent="0.15">
      <c r="A211" s="200" t="s">
        <v>32</v>
      </c>
      <c r="B211" s="200" t="s">
        <v>21</v>
      </c>
      <c r="C211" s="173">
        <v>23</v>
      </c>
      <c r="D211" s="242"/>
      <c r="E211" s="243"/>
      <c r="F211" s="29"/>
      <c r="G211" s="29"/>
      <c r="H211" s="29"/>
      <c r="I211" s="29"/>
      <c r="J211" s="27"/>
      <c r="K211" s="27"/>
      <c r="L211" s="166"/>
      <c r="M211" s="172"/>
      <c r="N211" s="173"/>
      <c r="O211" s="26"/>
      <c r="P211" s="29"/>
      <c r="Q211" s="29"/>
      <c r="R211" s="29"/>
      <c r="S211" s="29"/>
      <c r="T211" s="242"/>
      <c r="U211" s="243"/>
      <c r="V211" s="379"/>
      <c r="W211" s="29"/>
      <c r="X211" s="29"/>
      <c r="Y211" s="29"/>
      <c r="Z211" s="166"/>
      <c r="AA211" s="172"/>
      <c r="AB211" s="173"/>
      <c r="AC211" s="166"/>
      <c r="AD211" s="172"/>
      <c r="AE211" s="173"/>
      <c r="AF211" s="166"/>
      <c r="AG211" s="172"/>
      <c r="AH211" s="173"/>
      <c r="AI211" s="166"/>
      <c r="AJ211" s="172"/>
      <c r="AK211" s="173"/>
      <c r="AL211" s="166"/>
      <c r="AM211" s="172"/>
      <c r="AN211" s="173"/>
      <c r="AO211" s="166"/>
      <c r="AP211" s="172"/>
      <c r="AQ211" s="173"/>
      <c r="AR211" s="166"/>
      <c r="AS211" s="172"/>
      <c r="AT211" s="173"/>
      <c r="AU211" s="166"/>
      <c r="AV211" s="172"/>
      <c r="AW211" s="173"/>
    </row>
    <row r="212" spans="1:50" x14ac:dyDescent="0.15">
      <c r="A212" s="200" t="s">
        <v>31</v>
      </c>
      <c r="B212" s="200" t="s">
        <v>21</v>
      </c>
      <c r="C212" s="173">
        <v>24</v>
      </c>
      <c r="D212" s="242"/>
      <c r="E212" s="243"/>
      <c r="F212" s="29"/>
      <c r="G212" s="29"/>
      <c r="H212" s="29"/>
      <c r="I212" s="29"/>
      <c r="J212" s="27"/>
      <c r="K212" s="27"/>
      <c r="L212" s="166"/>
      <c r="M212" s="172"/>
      <c r="N212" s="173"/>
      <c r="O212" s="26"/>
      <c r="P212" s="29"/>
      <c r="Q212" s="29"/>
      <c r="R212" s="29"/>
      <c r="S212" s="29"/>
      <c r="T212" s="242"/>
      <c r="U212" s="243"/>
      <c r="V212" s="379"/>
      <c r="W212" s="29"/>
      <c r="X212" s="29"/>
      <c r="Y212" s="29"/>
      <c r="Z212" s="166"/>
      <c r="AA212" s="172"/>
      <c r="AB212" s="173"/>
      <c r="AC212" s="166"/>
      <c r="AD212" s="172"/>
      <c r="AE212" s="173"/>
      <c r="AF212" s="166"/>
      <c r="AG212" s="172"/>
      <c r="AH212" s="173"/>
      <c r="AI212" s="166"/>
      <c r="AJ212" s="172"/>
      <c r="AK212" s="173"/>
      <c r="AL212" s="166"/>
      <c r="AM212" s="172"/>
      <c r="AN212" s="173"/>
      <c r="AO212" s="166"/>
      <c r="AP212" s="172"/>
      <c r="AQ212" s="173"/>
      <c r="AR212" s="166"/>
      <c r="AS212" s="172"/>
      <c r="AT212" s="173"/>
      <c r="AU212" s="166"/>
      <c r="AV212" s="172"/>
      <c r="AW212" s="173"/>
    </row>
    <row r="213" spans="1:50" x14ac:dyDescent="0.15">
      <c r="A213" s="200" t="s">
        <v>33</v>
      </c>
      <c r="B213" s="200" t="s">
        <v>21</v>
      </c>
      <c r="C213" s="173">
        <v>25</v>
      </c>
      <c r="D213" s="242"/>
      <c r="E213" s="243"/>
      <c r="F213" s="29"/>
      <c r="G213" s="29"/>
      <c r="H213" s="29"/>
      <c r="I213" s="29"/>
      <c r="J213" s="27"/>
      <c r="K213" s="27"/>
      <c r="L213" s="166"/>
      <c r="M213" s="172"/>
      <c r="N213" s="173"/>
      <c r="O213" s="26"/>
      <c r="P213" s="29"/>
      <c r="Q213" s="29"/>
      <c r="R213" s="29"/>
      <c r="S213" s="29"/>
      <c r="T213" s="242"/>
      <c r="U213" s="243"/>
      <c r="V213" s="379"/>
      <c r="W213" s="29"/>
      <c r="X213" s="29"/>
      <c r="Y213" s="29"/>
      <c r="Z213" s="166"/>
      <c r="AA213" s="172"/>
      <c r="AB213" s="173"/>
      <c r="AC213" s="166"/>
      <c r="AD213" s="172"/>
      <c r="AE213" s="173"/>
      <c r="AF213" s="166"/>
      <c r="AG213" s="172"/>
      <c r="AH213" s="173"/>
      <c r="AI213" s="166"/>
      <c r="AJ213" s="172"/>
      <c r="AK213" s="173"/>
      <c r="AL213" s="166"/>
      <c r="AM213" s="172"/>
      <c r="AN213" s="173"/>
      <c r="AO213" s="166"/>
      <c r="AP213" s="172"/>
      <c r="AQ213" s="173"/>
      <c r="AR213" s="166"/>
      <c r="AS213" s="172"/>
      <c r="AT213" s="173"/>
      <c r="AU213" s="166"/>
      <c r="AV213" s="172"/>
      <c r="AW213" s="173"/>
    </row>
    <row r="214" spans="1:50" x14ac:dyDescent="0.15">
      <c r="A214" s="200" t="s">
        <v>34</v>
      </c>
      <c r="B214" s="200" t="s">
        <v>21</v>
      </c>
      <c r="C214" s="173">
        <v>26</v>
      </c>
      <c r="D214" s="242"/>
      <c r="E214" s="243"/>
      <c r="F214" s="29"/>
      <c r="G214" s="29"/>
      <c r="H214" s="29"/>
      <c r="I214" s="29"/>
      <c r="J214" s="27"/>
      <c r="K214" s="27"/>
      <c r="L214" s="166"/>
      <c r="M214" s="172"/>
      <c r="N214" s="173"/>
      <c r="O214" s="26"/>
      <c r="P214" s="29"/>
      <c r="Q214" s="29"/>
      <c r="R214" s="29"/>
      <c r="S214" s="29"/>
      <c r="T214" s="242"/>
      <c r="U214" s="243"/>
      <c r="V214" s="379"/>
      <c r="W214" s="29"/>
      <c r="X214" s="29"/>
      <c r="Y214" s="29"/>
      <c r="Z214" s="166"/>
      <c r="AA214" s="172"/>
      <c r="AB214" s="173"/>
      <c r="AC214" s="166"/>
      <c r="AD214" s="172"/>
      <c r="AE214" s="173"/>
      <c r="AF214" s="166"/>
      <c r="AG214" s="172"/>
      <c r="AH214" s="173"/>
      <c r="AI214" s="166"/>
      <c r="AJ214" s="172"/>
      <c r="AK214" s="173"/>
      <c r="AL214" s="166"/>
      <c r="AM214" s="172"/>
      <c r="AN214" s="173"/>
      <c r="AO214" s="166"/>
      <c r="AP214" s="172"/>
      <c r="AQ214" s="173"/>
      <c r="AR214" s="166"/>
      <c r="AS214" s="172"/>
      <c r="AT214" s="173"/>
      <c r="AU214" s="166"/>
      <c r="AV214" s="172"/>
      <c r="AW214" s="173"/>
    </row>
    <row r="215" spans="1:50" x14ac:dyDescent="0.15">
      <c r="A215" s="200" t="s">
        <v>35</v>
      </c>
      <c r="B215" s="200" t="s">
        <v>21</v>
      </c>
      <c r="C215" s="173">
        <v>27</v>
      </c>
      <c r="D215" s="242"/>
      <c r="E215" s="243"/>
      <c r="F215" s="29"/>
      <c r="G215" s="29"/>
      <c r="H215" s="29"/>
      <c r="I215" s="29"/>
      <c r="J215" s="27"/>
      <c r="K215" s="27"/>
      <c r="L215" s="166"/>
      <c r="M215" s="172"/>
      <c r="N215" s="173"/>
      <c r="O215" s="26"/>
      <c r="P215" s="29"/>
      <c r="Q215" s="29"/>
      <c r="R215" s="29"/>
      <c r="S215" s="29"/>
      <c r="T215" s="242"/>
      <c r="U215" s="243"/>
      <c r="V215" s="379"/>
      <c r="W215" s="29"/>
      <c r="X215" s="29"/>
      <c r="Y215" s="29"/>
      <c r="Z215" s="166"/>
      <c r="AA215" s="172"/>
      <c r="AB215" s="173"/>
      <c r="AC215" s="166"/>
      <c r="AD215" s="172"/>
      <c r="AE215" s="173"/>
      <c r="AF215" s="166"/>
      <c r="AG215" s="172"/>
      <c r="AH215" s="173"/>
      <c r="AI215" s="166"/>
      <c r="AJ215" s="172"/>
      <c r="AK215" s="173"/>
      <c r="AL215" s="166"/>
      <c r="AM215" s="172"/>
      <c r="AN215" s="173"/>
      <c r="AO215" s="166"/>
      <c r="AP215" s="172"/>
      <c r="AQ215" s="173"/>
      <c r="AR215" s="166"/>
      <c r="AS215" s="172"/>
      <c r="AT215" s="173"/>
      <c r="AU215" s="166"/>
      <c r="AV215" s="172"/>
      <c r="AW215" s="173"/>
    </row>
    <row r="216" spans="1:50" x14ac:dyDescent="0.15">
      <c r="A216" s="200" t="s">
        <v>36</v>
      </c>
      <c r="B216" s="200" t="s">
        <v>21</v>
      </c>
      <c r="C216" s="173">
        <v>28</v>
      </c>
      <c r="D216" s="242"/>
      <c r="E216" s="243"/>
      <c r="F216" s="29"/>
      <c r="G216" s="29"/>
      <c r="H216" s="29"/>
      <c r="I216" s="29"/>
      <c r="J216" s="27"/>
      <c r="K216" s="27"/>
      <c r="L216" s="166"/>
      <c r="M216" s="172"/>
      <c r="N216" s="173"/>
      <c r="O216" s="26"/>
      <c r="P216" s="29"/>
      <c r="Q216" s="29"/>
      <c r="R216" s="29"/>
      <c r="S216" s="29"/>
      <c r="T216" s="242"/>
      <c r="U216" s="243"/>
      <c r="V216" s="379"/>
      <c r="W216" s="29"/>
      <c r="X216" s="29"/>
      <c r="Y216" s="29"/>
      <c r="Z216" s="166"/>
      <c r="AA216" s="172"/>
      <c r="AB216" s="173"/>
      <c r="AC216" s="166"/>
      <c r="AD216" s="172"/>
      <c r="AE216" s="173"/>
      <c r="AF216" s="166"/>
      <c r="AG216" s="172"/>
      <c r="AH216" s="173"/>
      <c r="AI216" s="166"/>
      <c r="AJ216" s="172"/>
      <c r="AK216" s="173"/>
      <c r="AL216" s="166"/>
      <c r="AM216" s="172"/>
      <c r="AN216" s="173"/>
      <c r="AO216" s="166"/>
      <c r="AP216" s="172"/>
      <c r="AQ216" s="173"/>
      <c r="AR216" s="166"/>
      <c r="AS216" s="172"/>
      <c r="AT216" s="173"/>
      <c r="AU216" s="166"/>
      <c r="AV216" s="172"/>
      <c r="AW216" s="173"/>
    </row>
    <row r="217" spans="1:50" x14ac:dyDescent="0.15">
      <c r="A217" s="227" t="s">
        <v>30</v>
      </c>
      <c r="B217" s="69" t="s">
        <v>21</v>
      </c>
      <c r="C217" s="26">
        <v>29</v>
      </c>
      <c r="D217" s="389"/>
      <c r="E217" s="243"/>
      <c r="F217" s="29"/>
      <c r="G217" s="29"/>
      <c r="H217" s="29"/>
      <c r="I217" s="29"/>
      <c r="J217" s="27"/>
      <c r="K217" s="27"/>
      <c r="L217" s="166"/>
      <c r="M217" s="172"/>
      <c r="N217" s="173"/>
      <c r="O217" s="26"/>
      <c r="P217" s="29"/>
      <c r="Q217" s="29"/>
      <c r="R217" s="29"/>
      <c r="S217" s="29"/>
      <c r="T217" s="242"/>
      <c r="U217" s="243"/>
      <c r="V217" s="379"/>
      <c r="W217" s="29"/>
      <c r="X217" s="29"/>
      <c r="Y217" s="29"/>
      <c r="Z217" s="166"/>
      <c r="AA217" s="172"/>
      <c r="AB217" s="173"/>
      <c r="AC217" s="166"/>
      <c r="AD217" s="172"/>
      <c r="AE217" s="173"/>
      <c r="AF217" s="166"/>
      <c r="AG217" s="172"/>
      <c r="AH217" s="173"/>
      <c r="AI217" s="166"/>
      <c r="AJ217" s="172"/>
      <c r="AK217" s="173"/>
      <c r="AL217" s="166"/>
      <c r="AM217" s="172"/>
      <c r="AN217" s="173"/>
      <c r="AO217" s="166"/>
      <c r="AP217" s="172"/>
      <c r="AQ217" s="173"/>
      <c r="AR217" s="166"/>
      <c r="AS217" s="172"/>
      <c r="AT217" s="173"/>
      <c r="AU217" s="166"/>
      <c r="AV217" s="172"/>
      <c r="AW217" s="173"/>
      <c r="AX217" s="27"/>
    </row>
    <row r="218" spans="1:50" x14ac:dyDescent="0.15">
      <c r="A218" s="227" t="s">
        <v>32</v>
      </c>
      <c r="B218" s="69" t="s">
        <v>21</v>
      </c>
      <c r="C218" s="26">
        <v>30</v>
      </c>
      <c r="D218" s="389"/>
      <c r="E218" s="243"/>
      <c r="F218" s="29"/>
      <c r="G218" s="29"/>
      <c r="H218" s="29"/>
      <c r="I218" s="29"/>
      <c r="J218" s="27"/>
      <c r="K218" s="27"/>
      <c r="L218" s="166"/>
      <c r="M218" s="172"/>
      <c r="N218" s="173"/>
      <c r="O218" s="26"/>
      <c r="P218" s="29"/>
      <c r="Q218" s="29"/>
      <c r="R218" s="29"/>
      <c r="S218" s="29"/>
      <c r="T218" s="242"/>
      <c r="U218" s="243"/>
      <c r="V218" s="379"/>
      <c r="W218" s="29"/>
      <c r="X218" s="29"/>
      <c r="Y218" s="29"/>
      <c r="Z218" s="166"/>
      <c r="AA218" s="172"/>
      <c r="AB218" s="173"/>
      <c r="AC218" s="166"/>
      <c r="AD218" s="172"/>
      <c r="AE218" s="173"/>
      <c r="AF218" s="166"/>
      <c r="AG218" s="172"/>
      <c r="AH218" s="173"/>
      <c r="AI218" s="166"/>
      <c r="AJ218" s="172"/>
      <c r="AK218" s="173"/>
      <c r="AL218" s="166"/>
      <c r="AM218" s="172"/>
      <c r="AN218" s="173"/>
      <c r="AO218" s="166"/>
      <c r="AP218" s="172"/>
      <c r="AQ218" s="173"/>
      <c r="AR218" s="166"/>
      <c r="AS218" s="172"/>
      <c r="AT218" s="173"/>
      <c r="AU218" s="166"/>
      <c r="AV218" s="172"/>
      <c r="AW218" s="173"/>
      <c r="AX218" s="27"/>
    </row>
    <row r="219" spans="1:50" s="390" customFormat="1" x14ac:dyDescent="0.15">
      <c r="A219" s="228" t="s">
        <v>31</v>
      </c>
      <c r="B219" s="70" t="s">
        <v>21</v>
      </c>
      <c r="C219" s="43">
        <v>31</v>
      </c>
      <c r="D219" s="244"/>
      <c r="E219" s="245"/>
      <c r="F219" s="35"/>
      <c r="G219" s="35"/>
      <c r="H219" s="35"/>
      <c r="I219" s="35"/>
      <c r="J219" s="36"/>
      <c r="K219" s="36"/>
      <c r="L219" s="167"/>
      <c r="M219" s="174"/>
      <c r="N219" s="175"/>
      <c r="O219" s="43"/>
      <c r="P219" s="35"/>
      <c r="Q219" s="35"/>
      <c r="R219" s="35"/>
      <c r="S219" s="35"/>
      <c r="T219" s="244"/>
      <c r="U219" s="245"/>
      <c r="V219" s="377"/>
      <c r="W219" s="35"/>
      <c r="X219" s="35"/>
      <c r="Y219" s="35"/>
      <c r="Z219" s="167"/>
      <c r="AA219" s="174"/>
      <c r="AB219" s="175"/>
      <c r="AC219" s="167"/>
      <c r="AD219" s="174"/>
      <c r="AE219" s="175"/>
      <c r="AF219" s="167"/>
      <c r="AG219" s="174"/>
      <c r="AH219" s="175"/>
      <c r="AI219" s="167"/>
      <c r="AJ219" s="174"/>
      <c r="AK219" s="175"/>
      <c r="AL219" s="167"/>
      <c r="AM219" s="174"/>
      <c r="AN219" s="175"/>
      <c r="AO219" s="167"/>
      <c r="AP219" s="174"/>
      <c r="AQ219" s="175"/>
      <c r="AR219" s="167"/>
      <c r="AS219" s="174"/>
      <c r="AT219" s="175"/>
      <c r="AU219" s="167"/>
      <c r="AV219" s="174"/>
      <c r="AW219" s="175"/>
      <c r="AX219" s="253"/>
    </row>
    <row r="220" spans="1:50" x14ac:dyDescent="0.15">
      <c r="A220" s="227" t="s">
        <v>33</v>
      </c>
      <c r="B220" s="200" t="s">
        <v>22</v>
      </c>
      <c r="C220" s="173">
        <v>1</v>
      </c>
      <c r="D220" s="242"/>
      <c r="E220" s="243"/>
      <c r="F220" s="29"/>
      <c r="G220" s="29"/>
      <c r="H220" s="29"/>
      <c r="I220" s="29"/>
      <c r="J220" s="27"/>
      <c r="K220" s="27"/>
      <c r="L220" s="166"/>
      <c r="M220" s="172"/>
      <c r="N220" s="173"/>
      <c r="O220" s="26"/>
      <c r="P220" s="29"/>
      <c r="Q220" s="29"/>
      <c r="R220" s="29"/>
      <c r="S220" s="29"/>
      <c r="T220" s="242"/>
      <c r="U220" s="243"/>
      <c r="V220" s="379"/>
      <c r="W220" s="29"/>
      <c r="X220" s="29"/>
      <c r="Y220" s="29"/>
      <c r="Z220" s="166"/>
      <c r="AA220" s="172"/>
      <c r="AB220" s="173"/>
      <c r="AC220" s="166"/>
      <c r="AD220" s="172"/>
      <c r="AE220" s="173"/>
      <c r="AF220" s="166"/>
      <c r="AG220" s="172"/>
      <c r="AH220" s="173"/>
      <c r="AI220" s="166"/>
      <c r="AJ220" s="172"/>
      <c r="AK220" s="173"/>
      <c r="AL220" s="166"/>
      <c r="AM220" s="172"/>
      <c r="AN220" s="173"/>
      <c r="AO220" s="166"/>
      <c r="AP220" s="172"/>
      <c r="AQ220" s="173"/>
      <c r="AR220" s="166"/>
      <c r="AS220" s="172"/>
      <c r="AT220" s="173"/>
      <c r="AU220" s="166"/>
      <c r="AV220" s="172"/>
      <c r="AW220" s="173"/>
    </row>
    <row r="221" spans="1:50" x14ac:dyDescent="0.15">
      <c r="A221" s="227" t="s">
        <v>34</v>
      </c>
      <c r="B221" s="200" t="s">
        <v>22</v>
      </c>
      <c r="C221" s="173">
        <v>2</v>
      </c>
      <c r="D221" s="242"/>
      <c r="E221" s="243"/>
      <c r="F221" s="29"/>
      <c r="G221" s="29"/>
      <c r="H221" s="29"/>
      <c r="I221" s="29"/>
      <c r="J221" s="27"/>
      <c r="K221" s="27"/>
      <c r="L221" s="166"/>
      <c r="M221" s="172"/>
      <c r="N221" s="173"/>
      <c r="O221" s="26"/>
      <c r="P221" s="29"/>
      <c r="Q221" s="29"/>
      <c r="R221" s="29"/>
      <c r="S221" s="29"/>
      <c r="T221" s="242"/>
      <c r="U221" s="243"/>
      <c r="V221" s="379"/>
      <c r="W221" s="29"/>
      <c r="X221" s="29"/>
      <c r="Y221" s="29"/>
      <c r="Z221" s="166"/>
      <c r="AA221" s="172"/>
      <c r="AB221" s="173"/>
      <c r="AC221" s="166"/>
      <c r="AD221" s="172"/>
      <c r="AE221" s="173"/>
      <c r="AF221" s="166"/>
      <c r="AG221" s="172"/>
      <c r="AH221" s="173"/>
      <c r="AI221" s="166"/>
      <c r="AJ221" s="172"/>
      <c r="AK221" s="173"/>
      <c r="AL221" s="166"/>
      <c r="AM221" s="172"/>
      <c r="AN221" s="173"/>
      <c r="AO221" s="166"/>
      <c r="AP221" s="172"/>
      <c r="AQ221" s="173"/>
      <c r="AR221" s="166"/>
      <c r="AS221" s="172"/>
      <c r="AT221" s="173"/>
      <c r="AU221" s="166"/>
      <c r="AV221" s="172"/>
      <c r="AW221" s="173"/>
    </row>
    <row r="222" spans="1:50" x14ac:dyDescent="0.15">
      <c r="A222" s="227" t="s">
        <v>35</v>
      </c>
      <c r="B222" s="200" t="s">
        <v>22</v>
      </c>
      <c r="C222" s="173">
        <v>3</v>
      </c>
      <c r="D222" s="242"/>
      <c r="E222" s="243"/>
      <c r="F222" s="29"/>
      <c r="G222" s="29"/>
      <c r="H222" s="29"/>
      <c r="I222" s="29"/>
      <c r="J222" s="27"/>
      <c r="K222" s="27"/>
      <c r="L222" s="166"/>
      <c r="M222" s="172"/>
      <c r="N222" s="173"/>
      <c r="O222" s="26"/>
      <c r="P222" s="29"/>
      <c r="Q222" s="29"/>
      <c r="R222" s="29"/>
      <c r="S222" s="29"/>
      <c r="T222" s="242"/>
      <c r="U222" s="243"/>
      <c r="V222" s="379"/>
      <c r="W222" s="29"/>
      <c r="X222" s="29"/>
      <c r="Y222" s="29"/>
      <c r="Z222" s="166"/>
      <c r="AA222" s="172"/>
      <c r="AB222" s="173"/>
      <c r="AC222" s="166"/>
      <c r="AD222" s="172"/>
      <c r="AE222" s="173"/>
      <c r="AF222" s="166"/>
      <c r="AG222" s="172"/>
      <c r="AH222" s="173"/>
      <c r="AI222" s="166"/>
      <c r="AJ222" s="172"/>
      <c r="AK222" s="173"/>
      <c r="AL222" s="166"/>
      <c r="AM222" s="172"/>
      <c r="AN222" s="173"/>
      <c r="AO222" s="166"/>
      <c r="AP222" s="172"/>
      <c r="AQ222" s="173"/>
      <c r="AR222" s="166"/>
      <c r="AS222" s="172"/>
      <c r="AT222" s="173"/>
      <c r="AU222" s="166"/>
      <c r="AV222" s="172"/>
      <c r="AW222" s="173"/>
    </row>
    <row r="223" spans="1:50" x14ac:dyDescent="0.15">
      <c r="A223" s="227" t="s">
        <v>36</v>
      </c>
      <c r="B223" s="200" t="s">
        <v>22</v>
      </c>
      <c r="C223" s="173">
        <v>4</v>
      </c>
      <c r="D223" s="242"/>
      <c r="E223" s="243"/>
      <c r="F223" s="29"/>
      <c r="G223" s="29"/>
      <c r="H223" s="29"/>
      <c r="I223" s="29"/>
      <c r="J223" s="27"/>
      <c r="K223" s="27"/>
      <c r="L223" s="166"/>
      <c r="M223" s="172"/>
      <c r="N223" s="173"/>
      <c r="O223" s="26"/>
      <c r="P223" s="29"/>
      <c r="Q223" s="29"/>
      <c r="R223" s="29"/>
      <c r="S223" s="29"/>
      <c r="T223" s="242"/>
      <c r="U223" s="243"/>
      <c r="V223" s="379"/>
      <c r="W223" s="29"/>
      <c r="X223" s="29"/>
      <c r="Y223" s="29"/>
      <c r="Z223" s="166"/>
      <c r="AA223" s="172"/>
      <c r="AB223" s="173"/>
      <c r="AC223" s="166"/>
      <c r="AD223" s="172"/>
      <c r="AE223" s="173"/>
      <c r="AF223" s="166"/>
      <c r="AG223" s="172"/>
      <c r="AH223" s="173"/>
      <c r="AI223" s="166"/>
      <c r="AJ223" s="172"/>
      <c r="AK223" s="173"/>
      <c r="AL223" s="166"/>
      <c r="AM223" s="172"/>
      <c r="AN223" s="173"/>
      <c r="AO223" s="166"/>
      <c r="AP223" s="172"/>
      <c r="AQ223" s="173"/>
      <c r="AR223" s="166"/>
      <c r="AS223" s="172"/>
      <c r="AT223" s="173"/>
      <c r="AU223" s="166"/>
      <c r="AV223" s="172"/>
      <c r="AW223" s="173"/>
    </row>
    <row r="224" spans="1:50" x14ac:dyDescent="0.15">
      <c r="A224" s="227" t="s">
        <v>30</v>
      </c>
      <c r="B224" s="200" t="s">
        <v>22</v>
      </c>
      <c r="C224" s="173">
        <v>5</v>
      </c>
      <c r="D224" s="242"/>
      <c r="E224" s="243"/>
      <c r="F224" s="29"/>
      <c r="G224" s="29"/>
      <c r="H224" s="29"/>
      <c r="I224" s="29"/>
      <c r="J224" s="27"/>
      <c r="K224" s="27"/>
      <c r="L224" s="166"/>
      <c r="M224" s="172"/>
      <c r="N224" s="173"/>
      <c r="O224" s="26"/>
      <c r="P224" s="29"/>
      <c r="Q224" s="29"/>
      <c r="R224" s="29"/>
      <c r="S224" s="29"/>
      <c r="T224" s="242"/>
      <c r="U224" s="243"/>
      <c r="V224" s="379"/>
      <c r="W224" s="29"/>
      <c r="X224" s="29"/>
      <c r="Y224" s="29"/>
      <c r="Z224" s="166"/>
      <c r="AA224" s="172"/>
      <c r="AB224" s="173"/>
      <c r="AC224" s="166"/>
      <c r="AD224" s="172"/>
      <c r="AE224" s="173"/>
      <c r="AF224" s="166"/>
      <c r="AG224" s="172"/>
      <c r="AH224" s="173"/>
      <c r="AI224" s="166"/>
      <c r="AJ224" s="172"/>
      <c r="AK224" s="173"/>
      <c r="AL224" s="166"/>
      <c r="AM224" s="172"/>
      <c r="AN224" s="173"/>
      <c r="AO224" s="166"/>
      <c r="AP224" s="172"/>
      <c r="AQ224" s="173"/>
      <c r="AR224" s="166"/>
      <c r="AS224" s="172"/>
      <c r="AT224" s="173"/>
      <c r="AU224" s="166"/>
      <c r="AV224" s="172"/>
      <c r="AW224" s="173"/>
    </row>
    <row r="225" spans="1:49" x14ac:dyDescent="0.15">
      <c r="A225" s="227" t="s">
        <v>32</v>
      </c>
      <c r="B225" s="200" t="s">
        <v>22</v>
      </c>
      <c r="C225" s="173">
        <v>6</v>
      </c>
      <c r="D225" s="242"/>
      <c r="E225" s="243"/>
      <c r="F225" s="29"/>
      <c r="G225" s="29"/>
      <c r="H225" s="29"/>
      <c r="I225" s="29"/>
      <c r="J225" s="27"/>
      <c r="K225" s="27"/>
      <c r="L225" s="166"/>
      <c r="M225" s="172"/>
      <c r="N225" s="173"/>
      <c r="O225" s="26"/>
      <c r="P225" s="29"/>
      <c r="Q225" s="29"/>
      <c r="R225" s="29"/>
      <c r="S225" s="29"/>
      <c r="T225" s="242"/>
      <c r="U225" s="243"/>
      <c r="V225" s="379"/>
      <c r="W225" s="29"/>
      <c r="X225" s="29"/>
      <c r="Y225" s="29"/>
      <c r="Z225" s="166"/>
      <c r="AA225" s="172"/>
      <c r="AB225" s="173"/>
      <c r="AC225" s="166"/>
      <c r="AD225" s="172"/>
      <c r="AE225" s="173"/>
      <c r="AF225" s="166"/>
      <c r="AG225" s="172"/>
      <c r="AH225" s="173"/>
      <c r="AI225" s="166"/>
      <c r="AJ225" s="172"/>
      <c r="AK225" s="173"/>
      <c r="AL225" s="166"/>
      <c r="AM225" s="172"/>
      <c r="AN225" s="173"/>
      <c r="AO225" s="166"/>
      <c r="AP225" s="172"/>
      <c r="AQ225" s="173"/>
      <c r="AR225" s="166"/>
      <c r="AS225" s="172"/>
      <c r="AT225" s="173"/>
      <c r="AU225" s="166"/>
      <c r="AV225" s="172"/>
      <c r="AW225" s="173"/>
    </row>
    <row r="226" spans="1:49" x14ac:dyDescent="0.15">
      <c r="A226" s="227" t="s">
        <v>31</v>
      </c>
      <c r="B226" s="200" t="s">
        <v>22</v>
      </c>
      <c r="C226" s="173">
        <v>7</v>
      </c>
      <c r="D226" s="242"/>
      <c r="E226" s="243"/>
      <c r="F226" s="29"/>
      <c r="G226" s="29"/>
      <c r="H226" s="29"/>
      <c r="I226" s="29"/>
      <c r="J226" s="27"/>
      <c r="K226" s="27"/>
      <c r="L226" s="166"/>
      <c r="M226" s="172"/>
      <c r="N226" s="173"/>
      <c r="O226" s="26"/>
      <c r="P226" s="29"/>
      <c r="Q226" s="29"/>
      <c r="R226" s="29"/>
      <c r="S226" s="29"/>
      <c r="T226" s="242"/>
      <c r="U226" s="243"/>
      <c r="V226" s="379"/>
      <c r="W226" s="29"/>
      <c r="X226" s="29"/>
      <c r="Y226" s="29"/>
      <c r="Z226" s="166"/>
      <c r="AA226" s="172"/>
      <c r="AB226" s="173"/>
      <c r="AC226" s="166"/>
      <c r="AD226" s="172"/>
      <c r="AE226" s="173"/>
      <c r="AF226" s="166"/>
      <c r="AG226" s="172"/>
      <c r="AH226" s="173"/>
      <c r="AI226" s="166"/>
      <c r="AJ226" s="172"/>
      <c r="AK226" s="173"/>
      <c r="AL226" s="166"/>
      <c r="AM226" s="172"/>
      <c r="AN226" s="173"/>
      <c r="AO226" s="166"/>
      <c r="AP226" s="172"/>
      <c r="AQ226" s="173"/>
      <c r="AR226" s="166"/>
      <c r="AS226" s="172"/>
      <c r="AT226" s="173"/>
      <c r="AU226" s="166"/>
      <c r="AV226" s="172"/>
      <c r="AW226" s="173"/>
    </row>
    <row r="227" spans="1:49" x14ac:dyDescent="0.15">
      <c r="A227" s="227" t="s">
        <v>33</v>
      </c>
      <c r="B227" s="200" t="s">
        <v>22</v>
      </c>
      <c r="C227" s="173">
        <v>8</v>
      </c>
      <c r="D227" s="242"/>
      <c r="E227" s="243"/>
      <c r="F227" s="29"/>
      <c r="G227" s="29"/>
      <c r="H227" s="29"/>
      <c r="I227" s="29"/>
      <c r="J227" s="27"/>
      <c r="K227" s="27"/>
      <c r="L227" s="166"/>
      <c r="M227" s="172"/>
      <c r="N227" s="173"/>
      <c r="O227" s="26"/>
      <c r="P227" s="29"/>
      <c r="Q227" s="29"/>
      <c r="R227" s="29"/>
      <c r="S227" s="29"/>
      <c r="T227" s="242"/>
      <c r="U227" s="243"/>
      <c r="V227" s="379"/>
      <c r="W227" s="29"/>
      <c r="X227" s="29"/>
      <c r="Y227" s="29"/>
      <c r="Z227" s="166"/>
      <c r="AA227" s="172"/>
      <c r="AB227" s="173"/>
      <c r="AC227" s="166"/>
      <c r="AD227" s="172"/>
      <c r="AE227" s="173"/>
      <c r="AF227" s="166"/>
      <c r="AG227" s="172"/>
      <c r="AH227" s="173"/>
      <c r="AI227" s="166"/>
      <c r="AJ227" s="172"/>
      <c r="AK227" s="173"/>
      <c r="AL227" s="166"/>
      <c r="AM227" s="172"/>
      <c r="AN227" s="173"/>
      <c r="AO227" s="166"/>
      <c r="AP227" s="172"/>
      <c r="AQ227" s="173"/>
      <c r="AR227" s="166"/>
      <c r="AS227" s="172"/>
      <c r="AT227" s="173"/>
      <c r="AU227" s="166"/>
      <c r="AV227" s="172"/>
      <c r="AW227" s="173"/>
    </row>
    <row r="228" spans="1:49" x14ac:dyDescent="0.15">
      <c r="A228" s="227" t="s">
        <v>34</v>
      </c>
      <c r="B228" s="200" t="s">
        <v>22</v>
      </c>
      <c r="C228" s="173">
        <v>9</v>
      </c>
      <c r="D228" s="242"/>
      <c r="E228" s="243"/>
      <c r="F228" s="29"/>
      <c r="G228" s="29"/>
      <c r="H228" s="29"/>
      <c r="I228" s="29"/>
      <c r="J228" s="27"/>
      <c r="K228" s="27"/>
      <c r="L228" s="166"/>
      <c r="M228" s="172"/>
      <c r="N228" s="173"/>
      <c r="O228" s="26"/>
      <c r="P228" s="29"/>
      <c r="Q228" s="29"/>
      <c r="R228" s="29"/>
      <c r="S228" s="29"/>
      <c r="T228" s="242"/>
      <c r="U228" s="243"/>
      <c r="V228" s="379"/>
      <c r="W228" s="29"/>
      <c r="X228" s="29"/>
      <c r="Y228" s="29"/>
      <c r="Z228" s="166"/>
      <c r="AA228" s="172"/>
      <c r="AB228" s="173"/>
      <c r="AC228" s="166"/>
      <c r="AD228" s="172"/>
      <c r="AE228" s="173"/>
      <c r="AF228" s="166"/>
      <c r="AG228" s="172"/>
      <c r="AH228" s="173"/>
      <c r="AI228" s="166"/>
      <c r="AJ228" s="172"/>
      <c r="AK228" s="173"/>
      <c r="AL228" s="166"/>
      <c r="AM228" s="172"/>
      <c r="AN228" s="173"/>
      <c r="AO228" s="166"/>
      <c r="AP228" s="172"/>
      <c r="AQ228" s="173"/>
      <c r="AR228" s="166"/>
      <c r="AS228" s="172"/>
      <c r="AT228" s="173"/>
      <c r="AU228" s="166"/>
      <c r="AV228" s="172"/>
      <c r="AW228" s="173"/>
    </row>
    <row r="229" spans="1:49" x14ac:dyDescent="0.15">
      <c r="A229" s="227" t="s">
        <v>35</v>
      </c>
      <c r="B229" s="200" t="s">
        <v>22</v>
      </c>
      <c r="C229" s="173">
        <v>10</v>
      </c>
      <c r="D229" s="242"/>
      <c r="E229" s="243"/>
      <c r="F229" s="29"/>
      <c r="G229" s="29"/>
      <c r="H229" s="29"/>
      <c r="I229" s="29"/>
      <c r="J229" s="27"/>
      <c r="K229" s="27"/>
      <c r="L229" s="166"/>
      <c r="M229" s="172"/>
      <c r="N229" s="173"/>
      <c r="O229" s="26"/>
      <c r="P229" s="29"/>
      <c r="Q229" s="29"/>
      <c r="R229" s="29"/>
      <c r="S229" s="29"/>
      <c r="T229" s="242"/>
      <c r="U229" s="243"/>
      <c r="V229" s="379"/>
      <c r="W229" s="29"/>
      <c r="X229" s="29"/>
      <c r="Y229" s="29"/>
      <c r="Z229" s="166"/>
      <c r="AA229" s="172"/>
      <c r="AB229" s="173"/>
      <c r="AC229" s="166"/>
      <c r="AD229" s="172"/>
      <c r="AE229" s="173"/>
      <c r="AF229" s="166"/>
      <c r="AG229" s="172"/>
      <c r="AH229" s="173"/>
      <c r="AI229" s="166"/>
      <c r="AJ229" s="172"/>
      <c r="AK229" s="173"/>
      <c r="AL229" s="166"/>
      <c r="AM229" s="172"/>
      <c r="AN229" s="173"/>
      <c r="AO229" s="166"/>
      <c r="AP229" s="172"/>
      <c r="AQ229" s="173"/>
      <c r="AR229" s="166"/>
      <c r="AS229" s="172"/>
      <c r="AT229" s="173"/>
      <c r="AU229" s="166"/>
      <c r="AV229" s="172"/>
      <c r="AW229" s="173"/>
    </row>
    <row r="230" spans="1:49" x14ac:dyDescent="0.15">
      <c r="A230" s="227" t="s">
        <v>36</v>
      </c>
      <c r="B230" s="200" t="s">
        <v>22</v>
      </c>
      <c r="C230" s="173">
        <v>11</v>
      </c>
      <c r="D230" s="242"/>
      <c r="E230" s="243"/>
      <c r="F230" s="29"/>
      <c r="G230" s="29"/>
      <c r="H230" s="29"/>
      <c r="I230" s="29"/>
      <c r="J230" s="27"/>
      <c r="K230" s="27"/>
      <c r="L230" s="166"/>
      <c r="M230" s="172"/>
      <c r="N230" s="173"/>
      <c r="O230" s="26"/>
      <c r="P230" s="29"/>
      <c r="Q230" s="29"/>
      <c r="R230" s="29"/>
      <c r="S230" s="29"/>
      <c r="T230" s="242"/>
      <c r="U230" s="243"/>
      <c r="V230" s="379"/>
      <c r="W230" s="29"/>
      <c r="X230" s="29"/>
      <c r="Y230" s="29"/>
      <c r="Z230" s="166"/>
      <c r="AA230" s="172"/>
      <c r="AB230" s="173"/>
      <c r="AC230" s="166"/>
      <c r="AD230" s="172"/>
      <c r="AE230" s="173"/>
      <c r="AF230" s="166"/>
      <c r="AG230" s="172"/>
      <c r="AH230" s="173"/>
      <c r="AI230" s="166"/>
      <c r="AJ230" s="172"/>
      <c r="AK230" s="173"/>
      <c r="AL230" s="166"/>
      <c r="AM230" s="172"/>
      <c r="AN230" s="173"/>
      <c r="AO230" s="166"/>
      <c r="AP230" s="172"/>
      <c r="AQ230" s="173"/>
      <c r="AR230" s="166"/>
      <c r="AS230" s="172"/>
      <c r="AT230" s="173"/>
      <c r="AU230" s="166"/>
      <c r="AV230" s="172"/>
      <c r="AW230" s="173"/>
    </row>
    <row r="231" spans="1:49" x14ac:dyDescent="0.15">
      <c r="A231" s="227" t="s">
        <v>30</v>
      </c>
      <c r="B231" s="200" t="s">
        <v>22</v>
      </c>
      <c r="C231" s="173">
        <v>12</v>
      </c>
      <c r="D231" s="242"/>
      <c r="E231" s="243"/>
      <c r="F231" s="29"/>
      <c r="G231" s="29"/>
      <c r="H231" s="29"/>
      <c r="I231" s="29"/>
      <c r="J231" s="27"/>
      <c r="K231" s="27"/>
      <c r="L231" s="166"/>
      <c r="M231" s="172"/>
      <c r="N231" s="173"/>
      <c r="O231" s="26"/>
      <c r="P231" s="29"/>
      <c r="Q231" s="29"/>
      <c r="R231" s="29"/>
      <c r="S231" s="29"/>
      <c r="T231" s="242"/>
      <c r="U231" s="243"/>
      <c r="V231" s="379"/>
      <c r="W231" s="29"/>
      <c r="X231" s="29"/>
      <c r="Y231" s="29"/>
      <c r="Z231" s="166"/>
      <c r="AA231" s="172"/>
      <c r="AB231" s="173"/>
      <c r="AC231" s="166"/>
      <c r="AD231" s="172"/>
      <c r="AE231" s="173"/>
      <c r="AF231" s="166"/>
      <c r="AG231" s="172"/>
      <c r="AH231" s="173"/>
      <c r="AI231" s="166"/>
      <c r="AJ231" s="172"/>
      <c r="AK231" s="173"/>
      <c r="AL231" s="166"/>
      <c r="AM231" s="172"/>
      <c r="AN231" s="173"/>
      <c r="AO231" s="166"/>
      <c r="AP231" s="172"/>
      <c r="AQ231" s="173"/>
      <c r="AR231" s="166"/>
      <c r="AS231" s="172"/>
      <c r="AT231" s="173"/>
      <c r="AU231" s="166"/>
      <c r="AV231" s="172"/>
      <c r="AW231" s="173"/>
    </row>
    <row r="232" spans="1:49" x14ac:dyDescent="0.15">
      <c r="A232" s="227" t="s">
        <v>32</v>
      </c>
      <c r="B232" s="200" t="s">
        <v>22</v>
      </c>
      <c r="C232" s="173">
        <v>13</v>
      </c>
      <c r="D232" s="242"/>
      <c r="E232" s="243"/>
      <c r="F232" s="29"/>
      <c r="G232" s="29"/>
      <c r="H232" s="29"/>
      <c r="I232" s="29"/>
      <c r="J232" s="27"/>
      <c r="K232" s="27"/>
      <c r="L232" s="166"/>
      <c r="M232" s="172"/>
      <c r="N232" s="173"/>
      <c r="O232" s="26"/>
      <c r="P232" s="29"/>
      <c r="Q232" s="29"/>
      <c r="R232" s="29"/>
      <c r="S232" s="29"/>
      <c r="T232" s="242"/>
      <c r="U232" s="243"/>
      <c r="V232" s="379"/>
      <c r="W232" s="29"/>
      <c r="X232" s="29"/>
      <c r="Y232" s="29"/>
      <c r="Z232" s="166"/>
      <c r="AA232" s="172"/>
      <c r="AB232" s="173"/>
      <c r="AC232" s="166"/>
      <c r="AD232" s="172"/>
      <c r="AE232" s="173"/>
      <c r="AF232" s="166"/>
      <c r="AG232" s="172"/>
      <c r="AH232" s="173"/>
      <c r="AI232" s="166"/>
      <c r="AJ232" s="172"/>
      <c r="AK232" s="173"/>
      <c r="AL232" s="166"/>
      <c r="AM232" s="172"/>
      <c r="AN232" s="173"/>
      <c r="AO232" s="166"/>
      <c r="AP232" s="172"/>
      <c r="AQ232" s="173"/>
      <c r="AR232" s="166"/>
      <c r="AS232" s="172"/>
      <c r="AT232" s="173"/>
      <c r="AU232" s="166"/>
      <c r="AV232" s="172"/>
      <c r="AW232" s="173"/>
    </row>
    <row r="233" spans="1:49" x14ac:dyDescent="0.15">
      <c r="A233" s="227" t="s">
        <v>31</v>
      </c>
      <c r="B233" s="200" t="s">
        <v>22</v>
      </c>
      <c r="C233" s="173">
        <v>14</v>
      </c>
      <c r="D233" s="242"/>
      <c r="E233" s="243"/>
      <c r="F233" s="29"/>
      <c r="G233" s="29"/>
      <c r="H233" s="29"/>
      <c r="I233" s="29"/>
      <c r="J233" s="27"/>
      <c r="K233" s="27"/>
      <c r="L233" s="166"/>
      <c r="M233" s="172"/>
      <c r="N233" s="173"/>
      <c r="O233" s="26"/>
      <c r="P233" s="29"/>
      <c r="Q233" s="29"/>
      <c r="R233" s="29"/>
      <c r="S233" s="29"/>
      <c r="T233" s="242"/>
      <c r="U233" s="243"/>
      <c r="V233" s="379"/>
      <c r="W233" s="29"/>
      <c r="X233" s="29"/>
      <c r="Y233" s="29"/>
      <c r="Z233" s="166"/>
      <c r="AA233" s="172"/>
      <c r="AB233" s="173"/>
      <c r="AC233" s="166"/>
      <c r="AD233" s="172"/>
      <c r="AE233" s="173"/>
      <c r="AF233" s="166"/>
      <c r="AG233" s="172"/>
      <c r="AH233" s="173"/>
      <c r="AI233" s="166"/>
      <c r="AJ233" s="172"/>
      <c r="AK233" s="173"/>
      <c r="AL233" s="166"/>
      <c r="AM233" s="172"/>
      <c r="AN233" s="173"/>
      <c r="AO233" s="166"/>
      <c r="AP233" s="172"/>
      <c r="AQ233" s="173"/>
      <c r="AR233" s="166"/>
      <c r="AS233" s="172"/>
      <c r="AT233" s="173"/>
      <c r="AU233" s="166"/>
      <c r="AV233" s="172"/>
      <c r="AW233" s="173"/>
    </row>
    <row r="234" spans="1:49" x14ac:dyDescent="0.15">
      <c r="A234" s="227" t="s">
        <v>33</v>
      </c>
      <c r="B234" s="200" t="s">
        <v>22</v>
      </c>
      <c r="C234" s="173">
        <v>15</v>
      </c>
      <c r="D234" s="242"/>
      <c r="E234" s="243"/>
      <c r="F234" s="29"/>
      <c r="G234" s="29"/>
      <c r="H234" s="29"/>
      <c r="I234" s="29"/>
      <c r="J234" s="27"/>
      <c r="K234" s="27"/>
      <c r="L234" s="166"/>
      <c r="M234" s="172"/>
      <c r="N234" s="173"/>
      <c r="O234" s="26"/>
      <c r="P234" s="29"/>
      <c r="Q234" s="29"/>
      <c r="R234" s="29"/>
      <c r="S234" s="29"/>
      <c r="T234" s="242"/>
      <c r="U234" s="243"/>
      <c r="V234" s="379"/>
      <c r="W234" s="29"/>
      <c r="X234" s="29"/>
      <c r="Y234" s="29"/>
      <c r="Z234" s="166"/>
      <c r="AA234" s="172"/>
      <c r="AB234" s="173"/>
      <c r="AC234" s="166"/>
      <c r="AD234" s="172"/>
      <c r="AE234" s="173"/>
      <c r="AF234" s="166"/>
      <c r="AG234" s="172"/>
      <c r="AH234" s="173"/>
      <c r="AI234" s="166"/>
      <c r="AJ234" s="172"/>
      <c r="AK234" s="173"/>
      <c r="AL234" s="166"/>
      <c r="AM234" s="172"/>
      <c r="AN234" s="173"/>
      <c r="AO234" s="166"/>
      <c r="AP234" s="172"/>
      <c r="AQ234" s="173"/>
      <c r="AR234" s="166"/>
      <c r="AS234" s="172"/>
      <c r="AT234" s="173"/>
      <c r="AU234" s="166"/>
      <c r="AV234" s="172"/>
      <c r="AW234" s="173"/>
    </row>
    <row r="235" spans="1:49" x14ac:dyDescent="0.15">
      <c r="A235" s="227" t="s">
        <v>34</v>
      </c>
      <c r="B235" s="200" t="s">
        <v>22</v>
      </c>
      <c r="C235" s="173">
        <v>16</v>
      </c>
      <c r="D235" s="242"/>
      <c r="E235" s="243"/>
      <c r="F235" s="29"/>
      <c r="G235" s="29"/>
      <c r="H235" s="29"/>
      <c r="I235" s="29"/>
      <c r="J235" s="27"/>
      <c r="K235" s="27"/>
      <c r="L235" s="166"/>
      <c r="M235" s="172"/>
      <c r="N235" s="173"/>
      <c r="O235" s="26"/>
      <c r="P235" s="29"/>
      <c r="Q235" s="29"/>
      <c r="R235" s="29"/>
      <c r="S235" s="29"/>
      <c r="T235" s="242"/>
      <c r="U235" s="243"/>
      <c r="V235" s="379"/>
      <c r="W235" s="29"/>
      <c r="X235" s="29"/>
      <c r="Y235" s="29"/>
      <c r="Z235" s="166"/>
      <c r="AA235" s="172"/>
      <c r="AB235" s="173"/>
      <c r="AC235" s="166"/>
      <c r="AD235" s="172"/>
      <c r="AE235" s="173"/>
      <c r="AF235" s="166"/>
      <c r="AG235" s="172"/>
      <c r="AH235" s="173"/>
      <c r="AI235" s="166"/>
      <c r="AJ235" s="172"/>
      <c r="AK235" s="173"/>
      <c r="AL235" s="166"/>
      <c r="AM235" s="172"/>
      <c r="AN235" s="173"/>
      <c r="AO235" s="166"/>
      <c r="AP235" s="172"/>
      <c r="AQ235" s="173"/>
      <c r="AR235" s="166"/>
      <c r="AS235" s="172"/>
      <c r="AT235" s="173"/>
      <c r="AU235" s="166"/>
      <c r="AV235" s="172"/>
      <c r="AW235" s="173"/>
    </row>
    <row r="236" spans="1:49" x14ac:dyDescent="0.15">
      <c r="A236" s="227" t="s">
        <v>35</v>
      </c>
      <c r="B236" s="200" t="s">
        <v>22</v>
      </c>
      <c r="C236" s="173">
        <v>17</v>
      </c>
      <c r="D236" s="242"/>
      <c r="E236" s="243"/>
      <c r="F236" s="29"/>
      <c r="G236" s="29"/>
      <c r="H236" s="29"/>
      <c r="I236" s="29"/>
      <c r="J236" s="27"/>
      <c r="K236" s="27"/>
      <c r="L236" s="166"/>
      <c r="M236" s="172"/>
      <c r="N236" s="173"/>
      <c r="O236" s="26"/>
      <c r="P236" s="29"/>
      <c r="Q236" s="29"/>
      <c r="R236" s="29"/>
      <c r="S236" s="29"/>
      <c r="T236" s="242"/>
      <c r="U236" s="243"/>
      <c r="V236" s="379"/>
      <c r="W236" s="29"/>
      <c r="X236" s="29"/>
      <c r="Y236" s="29"/>
      <c r="Z236" s="166"/>
      <c r="AA236" s="172"/>
      <c r="AB236" s="173"/>
      <c r="AC236" s="166"/>
      <c r="AD236" s="172"/>
      <c r="AE236" s="173"/>
      <c r="AF236" s="166"/>
      <c r="AG236" s="172"/>
      <c r="AH236" s="173"/>
      <c r="AI236" s="166"/>
      <c r="AJ236" s="172"/>
      <c r="AK236" s="173"/>
      <c r="AL236" s="166"/>
      <c r="AM236" s="172"/>
      <c r="AN236" s="173"/>
      <c r="AO236" s="166"/>
      <c r="AP236" s="172"/>
      <c r="AQ236" s="173"/>
      <c r="AR236" s="166"/>
      <c r="AS236" s="172"/>
      <c r="AT236" s="173"/>
      <c r="AU236" s="166"/>
      <c r="AV236" s="172"/>
      <c r="AW236" s="173"/>
    </row>
    <row r="237" spans="1:49" x14ac:dyDescent="0.15">
      <c r="A237" s="227" t="s">
        <v>36</v>
      </c>
      <c r="B237" s="200" t="s">
        <v>22</v>
      </c>
      <c r="C237" s="173">
        <v>18</v>
      </c>
      <c r="D237" s="242"/>
      <c r="E237" s="243"/>
      <c r="F237" s="29"/>
      <c r="G237" s="29"/>
      <c r="H237" s="29"/>
      <c r="I237" s="29"/>
      <c r="J237" s="27"/>
      <c r="K237" s="27"/>
      <c r="L237" s="166"/>
      <c r="M237" s="172"/>
      <c r="N237" s="173"/>
      <c r="O237" s="26"/>
      <c r="P237" s="29"/>
      <c r="Q237" s="29"/>
      <c r="R237" s="29"/>
      <c r="S237" s="29"/>
      <c r="T237" s="242"/>
      <c r="U237" s="243"/>
      <c r="V237" s="379"/>
      <c r="W237" s="29"/>
      <c r="X237" s="29"/>
      <c r="Y237" s="29"/>
      <c r="Z237" s="166"/>
      <c r="AA237" s="172"/>
      <c r="AB237" s="173"/>
      <c r="AC237" s="166"/>
      <c r="AD237" s="172"/>
      <c r="AE237" s="173"/>
      <c r="AF237" s="166"/>
      <c r="AG237" s="172"/>
      <c r="AH237" s="173"/>
      <c r="AI237" s="166"/>
      <c r="AJ237" s="172"/>
      <c r="AK237" s="173"/>
      <c r="AL237" s="166"/>
      <c r="AM237" s="172"/>
      <c r="AN237" s="173"/>
      <c r="AO237" s="166"/>
      <c r="AP237" s="172"/>
      <c r="AQ237" s="173"/>
      <c r="AR237" s="166"/>
      <c r="AS237" s="172"/>
      <c r="AT237" s="173"/>
      <c r="AU237" s="166"/>
      <c r="AV237" s="172"/>
      <c r="AW237" s="173"/>
    </row>
    <row r="238" spans="1:49" x14ac:dyDescent="0.15">
      <c r="A238" s="227" t="s">
        <v>30</v>
      </c>
      <c r="B238" s="200" t="s">
        <v>22</v>
      </c>
      <c r="C238" s="173">
        <v>19</v>
      </c>
      <c r="D238" s="242"/>
      <c r="E238" s="243"/>
      <c r="F238" s="29"/>
      <c r="G238" s="29"/>
      <c r="H238" s="29"/>
      <c r="I238" s="29"/>
      <c r="J238" s="27"/>
      <c r="K238" s="27"/>
      <c r="L238" s="166"/>
      <c r="M238" s="172"/>
      <c r="N238" s="173"/>
      <c r="O238" s="26"/>
      <c r="P238" s="29"/>
      <c r="Q238" s="29"/>
      <c r="R238" s="29"/>
      <c r="S238" s="29"/>
      <c r="T238" s="242"/>
      <c r="U238" s="243"/>
      <c r="V238" s="379"/>
      <c r="W238" s="29"/>
      <c r="X238" s="29"/>
      <c r="Y238" s="29"/>
      <c r="Z238" s="166"/>
      <c r="AA238" s="172"/>
      <c r="AB238" s="173"/>
      <c r="AC238" s="166"/>
      <c r="AD238" s="172"/>
      <c r="AE238" s="173"/>
      <c r="AF238" s="166"/>
      <c r="AG238" s="172"/>
      <c r="AH238" s="173"/>
      <c r="AI238" s="166"/>
      <c r="AJ238" s="172"/>
      <c r="AK238" s="173"/>
      <c r="AL238" s="166"/>
      <c r="AM238" s="172"/>
      <c r="AN238" s="173"/>
      <c r="AO238" s="166"/>
      <c r="AP238" s="172"/>
      <c r="AQ238" s="173"/>
      <c r="AR238" s="166"/>
      <c r="AS238" s="172"/>
      <c r="AT238" s="173"/>
      <c r="AU238" s="166"/>
      <c r="AV238" s="172"/>
      <c r="AW238" s="173"/>
    </row>
    <row r="239" spans="1:49" x14ac:dyDescent="0.15">
      <c r="A239" s="227" t="s">
        <v>32</v>
      </c>
      <c r="B239" s="200" t="s">
        <v>22</v>
      </c>
      <c r="C239" s="173">
        <v>20</v>
      </c>
      <c r="D239" s="242"/>
      <c r="E239" s="243"/>
      <c r="F239" s="29"/>
      <c r="G239" s="29"/>
      <c r="H239" s="29"/>
      <c r="I239" s="29"/>
      <c r="J239" s="27"/>
      <c r="K239" s="27"/>
      <c r="L239" s="166"/>
      <c r="M239" s="172"/>
      <c r="N239" s="173"/>
      <c r="O239" s="26"/>
      <c r="P239" s="29"/>
      <c r="Q239" s="29"/>
      <c r="R239" s="29"/>
      <c r="S239" s="29"/>
      <c r="T239" s="242"/>
      <c r="U239" s="243"/>
      <c r="V239" s="379"/>
      <c r="W239" s="29"/>
      <c r="X239" s="29"/>
      <c r="Y239" s="29"/>
      <c r="Z239" s="166"/>
      <c r="AA239" s="172"/>
      <c r="AB239" s="173"/>
      <c r="AC239" s="166"/>
      <c r="AD239" s="172"/>
      <c r="AE239" s="173"/>
      <c r="AF239" s="166"/>
      <c r="AG239" s="172"/>
      <c r="AH239" s="173"/>
      <c r="AI239" s="166"/>
      <c r="AJ239" s="172"/>
      <c r="AK239" s="173"/>
      <c r="AL239" s="166"/>
      <c r="AM239" s="172"/>
      <c r="AN239" s="173"/>
      <c r="AO239" s="166"/>
      <c r="AP239" s="172"/>
      <c r="AQ239" s="173"/>
      <c r="AR239" s="166"/>
      <c r="AS239" s="172"/>
      <c r="AT239" s="173"/>
      <c r="AU239" s="166"/>
      <c r="AV239" s="172"/>
      <c r="AW239" s="173"/>
    </row>
    <row r="240" spans="1:49" x14ac:dyDescent="0.15">
      <c r="A240" s="227" t="s">
        <v>31</v>
      </c>
      <c r="B240" s="200" t="s">
        <v>22</v>
      </c>
      <c r="C240" s="173">
        <v>21</v>
      </c>
      <c r="D240" s="242"/>
      <c r="E240" s="243"/>
      <c r="F240" s="29"/>
      <c r="G240" s="29"/>
      <c r="H240" s="29"/>
      <c r="I240" s="29"/>
      <c r="J240" s="27"/>
      <c r="K240" s="27"/>
      <c r="L240" s="166"/>
      <c r="M240" s="172"/>
      <c r="N240" s="173"/>
      <c r="O240" s="26"/>
      <c r="P240" s="29"/>
      <c r="Q240" s="29"/>
      <c r="R240" s="29"/>
      <c r="S240" s="29"/>
      <c r="T240" s="242"/>
      <c r="U240" s="243"/>
      <c r="V240" s="379"/>
      <c r="W240" s="29"/>
      <c r="X240" s="29"/>
      <c r="Y240" s="29"/>
      <c r="Z240" s="166"/>
      <c r="AA240" s="172"/>
      <c r="AB240" s="173"/>
      <c r="AC240" s="166"/>
      <c r="AD240" s="172"/>
      <c r="AE240" s="173"/>
      <c r="AF240" s="166"/>
      <c r="AG240" s="172"/>
      <c r="AH240" s="173"/>
      <c r="AI240" s="166"/>
      <c r="AJ240" s="172"/>
      <c r="AK240" s="173"/>
      <c r="AL240" s="166"/>
      <c r="AM240" s="172"/>
      <c r="AN240" s="173"/>
      <c r="AO240" s="166"/>
      <c r="AP240" s="172"/>
      <c r="AQ240" s="173"/>
      <c r="AR240" s="166"/>
      <c r="AS240" s="172"/>
      <c r="AT240" s="173"/>
      <c r="AU240" s="166"/>
      <c r="AV240" s="172"/>
      <c r="AW240" s="173"/>
    </row>
    <row r="241" spans="1:50" x14ac:dyDescent="0.15">
      <c r="A241" s="200" t="s">
        <v>33</v>
      </c>
      <c r="B241" s="200" t="s">
        <v>22</v>
      </c>
      <c r="C241" s="173">
        <v>22</v>
      </c>
      <c r="D241" s="242"/>
      <c r="E241" s="243"/>
      <c r="F241" s="29"/>
      <c r="G241" s="29"/>
      <c r="H241" s="29"/>
      <c r="I241" s="29"/>
      <c r="J241" s="27"/>
      <c r="K241" s="27"/>
      <c r="L241" s="166"/>
      <c r="M241" s="172"/>
      <c r="N241" s="173"/>
      <c r="O241" s="26"/>
      <c r="P241" s="29"/>
      <c r="Q241" s="29"/>
      <c r="R241" s="29"/>
      <c r="S241" s="29"/>
      <c r="T241" s="242"/>
      <c r="U241" s="243"/>
      <c r="V241" s="379"/>
      <c r="W241" s="29"/>
      <c r="X241" s="29"/>
      <c r="Y241" s="29"/>
      <c r="Z241" s="166"/>
      <c r="AA241" s="172"/>
      <c r="AB241" s="173"/>
      <c r="AC241" s="166"/>
      <c r="AD241" s="172"/>
      <c r="AE241" s="173"/>
      <c r="AF241" s="166"/>
      <c r="AG241" s="172"/>
      <c r="AH241" s="173"/>
      <c r="AI241" s="166"/>
      <c r="AJ241" s="172"/>
      <c r="AK241" s="173"/>
      <c r="AL241" s="166"/>
      <c r="AM241" s="172"/>
      <c r="AN241" s="173"/>
      <c r="AO241" s="166"/>
      <c r="AP241" s="172"/>
      <c r="AQ241" s="173"/>
      <c r="AR241" s="166"/>
      <c r="AS241" s="172"/>
      <c r="AT241" s="173"/>
      <c r="AU241" s="166"/>
      <c r="AV241" s="172"/>
      <c r="AW241" s="173"/>
    </row>
    <row r="242" spans="1:50" x14ac:dyDescent="0.15">
      <c r="A242" s="200" t="s">
        <v>34</v>
      </c>
      <c r="B242" s="200" t="s">
        <v>22</v>
      </c>
      <c r="C242" s="173">
        <v>23</v>
      </c>
      <c r="D242" s="242"/>
      <c r="E242" s="243"/>
      <c r="F242" s="29"/>
      <c r="G242" s="29"/>
      <c r="H242" s="29"/>
      <c r="I242" s="29"/>
      <c r="J242" s="27"/>
      <c r="K242" s="27"/>
      <c r="L242" s="166"/>
      <c r="M242" s="172"/>
      <c r="N242" s="173"/>
      <c r="O242" s="26"/>
      <c r="P242" s="29"/>
      <c r="Q242" s="29"/>
      <c r="R242" s="29"/>
      <c r="S242" s="29"/>
      <c r="T242" s="242"/>
      <c r="U242" s="243"/>
      <c r="V242" s="379"/>
      <c r="W242" s="29"/>
      <c r="X242" s="29"/>
      <c r="Y242" s="29"/>
      <c r="Z242" s="166"/>
      <c r="AA242" s="172"/>
      <c r="AB242" s="173"/>
      <c r="AC242" s="166"/>
      <c r="AD242" s="172"/>
      <c r="AE242" s="173"/>
      <c r="AF242" s="166"/>
      <c r="AG242" s="172"/>
      <c r="AH242" s="173"/>
      <c r="AI242" s="166"/>
      <c r="AJ242" s="172"/>
      <c r="AK242" s="173"/>
      <c r="AL242" s="166"/>
      <c r="AM242" s="172"/>
      <c r="AN242" s="173"/>
      <c r="AO242" s="166"/>
      <c r="AP242" s="172"/>
      <c r="AQ242" s="173"/>
      <c r="AR242" s="166"/>
      <c r="AS242" s="172"/>
      <c r="AT242" s="173"/>
      <c r="AU242" s="166"/>
      <c r="AV242" s="172"/>
      <c r="AW242" s="173"/>
    </row>
    <row r="243" spans="1:50" x14ac:dyDescent="0.15">
      <c r="A243" s="200" t="s">
        <v>35</v>
      </c>
      <c r="B243" s="200" t="s">
        <v>22</v>
      </c>
      <c r="C243" s="173">
        <v>24</v>
      </c>
      <c r="D243" s="242"/>
      <c r="E243" s="243"/>
      <c r="F243" s="29"/>
      <c r="G243" s="29"/>
      <c r="H243" s="29"/>
      <c r="I243" s="29"/>
      <c r="J243" s="27"/>
      <c r="K243" s="27"/>
      <c r="L243" s="166"/>
      <c r="M243" s="172"/>
      <c r="N243" s="173"/>
      <c r="O243" s="26"/>
      <c r="P243" s="29"/>
      <c r="Q243" s="29"/>
      <c r="R243" s="29"/>
      <c r="S243" s="29"/>
      <c r="T243" s="242"/>
      <c r="U243" s="243"/>
      <c r="V243" s="379"/>
      <c r="W243" s="29"/>
      <c r="X243" s="29"/>
      <c r="Y243" s="29"/>
      <c r="Z243" s="166"/>
      <c r="AA243" s="172"/>
      <c r="AB243" s="173"/>
      <c r="AC243" s="166"/>
      <c r="AD243" s="172"/>
      <c r="AE243" s="173"/>
      <c r="AF243" s="166"/>
      <c r="AG243" s="172"/>
      <c r="AH243" s="173"/>
      <c r="AI243" s="166"/>
      <c r="AJ243" s="172"/>
      <c r="AK243" s="173"/>
      <c r="AL243" s="166"/>
      <c r="AM243" s="172"/>
      <c r="AN243" s="173"/>
      <c r="AO243" s="166"/>
      <c r="AP243" s="172"/>
      <c r="AQ243" s="173"/>
      <c r="AR243" s="166"/>
      <c r="AS243" s="172"/>
      <c r="AT243" s="173"/>
      <c r="AU243" s="166"/>
      <c r="AV243" s="172"/>
      <c r="AW243" s="173"/>
    </row>
    <row r="244" spans="1:50" x14ac:dyDescent="0.15">
      <c r="A244" s="200" t="s">
        <v>36</v>
      </c>
      <c r="B244" s="200" t="s">
        <v>22</v>
      </c>
      <c r="C244" s="173">
        <v>25</v>
      </c>
      <c r="D244" s="242"/>
      <c r="E244" s="243"/>
      <c r="F244" s="29"/>
      <c r="G244" s="29"/>
      <c r="H244" s="29"/>
      <c r="I244" s="29"/>
      <c r="J244" s="27"/>
      <c r="K244" s="27"/>
      <c r="L244" s="166"/>
      <c r="M244" s="172"/>
      <c r="N244" s="173"/>
      <c r="O244" s="26"/>
      <c r="P244" s="29"/>
      <c r="Q244" s="29"/>
      <c r="R244" s="29"/>
      <c r="S244" s="29"/>
      <c r="T244" s="242"/>
      <c r="U244" s="243"/>
      <c r="V244" s="379"/>
      <c r="W244" s="29"/>
      <c r="X244" s="29"/>
      <c r="Y244" s="29"/>
      <c r="Z244" s="166"/>
      <c r="AA244" s="172"/>
      <c r="AB244" s="173"/>
      <c r="AC244" s="166"/>
      <c r="AD244" s="172"/>
      <c r="AE244" s="173"/>
      <c r="AF244" s="166"/>
      <c r="AG244" s="172"/>
      <c r="AH244" s="173"/>
      <c r="AI244" s="166"/>
      <c r="AJ244" s="172"/>
      <c r="AK244" s="173"/>
      <c r="AL244" s="166"/>
      <c r="AM244" s="172"/>
      <c r="AN244" s="173"/>
      <c r="AO244" s="166"/>
      <c r="AP244" s="172"/>
      <c r="AQ244" s="173"/>
      <c r="AR244" s="166"/>
      <c r="AS244" s="172"/>
      <c r="AT244" s="173"/>
      <c r="AU244" s="166"/>
      <c r="AV244" s="172"/>
      <c r="AW244" s="173"/>
    </row>
    <row r="245" spans="1:50" x14ac:dyDescent="0.15">
      <c r="A245" s="200" t="s">
        <v>30</v>
      </c>
      <c r="B245" s="200" t="s">
        <v>22</v>
      </c>
      <c r="C245" s="173">
        <v>26</v>
      </c>
      <c r="D245" s="242"/>
      <c r="E245" s="243"/>
      <c r="F245" s="29"/>
      <c r="G245" s="29"/>
      <c r="H245" s="29"/>
      <c r="I245" s="29"/>
      <c r="J245" s="27"/>
      <c r="K245" s="27"/>
      <c r="L245" s="166"/>
      <c r="M245" s="172"/>
      <c r="N245" s="173"/>
      <c r="O245" s="26"/>
      <c r="P245" s="29"/>
      <c r="Q245" s="29"/>
      <c r="R245" s="29"/>
      <c r="S245" s="29"/>
      <c r="T245" s="242"/>
      <c r="U245" s="243"/>
      <c r="V245" s="379"/>
      <c r="W245" s="29"/>
      <c r="X245" s="29"/>
      <c r="Y245" s="29"/>
      <c r="Z245" s="166"/>
      <c r="AA245" s="172"/>
      <c r="AB245" s="173"/>
      <c r="AC245" s="166"/>
      <c r="AD245" s="172"/>
      <c r="AE245" s="173"/>
      <c r="AF245" s="166"/>
      <c r="AG245" s="172"/>
      <c r="AH245" s="173"/>
      <c r="AI245" s="166"/>
      <c r="AJ245" s="172"/>
      <c r="AK245" s="173"/>
      <c r="AL245" s="166"/>
      <c r="AM245" s="172"/>
      <c r="AN245" s="173"/>
      <c r="AO245" s="166"/>
      <c r="AP245" s="172"/>
      <c r="AQ245" s="173"/>
      <c r="AR245" s="166"/>
      <c r="AS245" s="172"/>
      <c r="AT245" s="173"/>
      <c r="AU245" s="166"/>
      <c r="AV245" s="172"/>
      <c r="AW245" s="173"/>
    </row>
    <row r="246" spans="1:50" x14ac:dyDescent="0.15">
      <c r="A246" s="200" t="s">
        <v>32</v>
      </c>
      <c r="B246" s="200" t="s">
        <v>22</v>
      </c>
      <c r="C246" s="173">
        <v>27</v>
      </c>
      <c r="D246" s="242"/>
      <c r="E246" s="243"/>
      <c r="F246" s="29"/>
      <c r="G246" s="29"/>
      <c r="H246" s="29"/>
      <c r="I246" s="29"/>
      <c r="J246" s="27"/>
      <c r="K246" s="27"/>
      <c r="L246" s="166"/>
      <c r="M246" s="172"/>
      <c r="N246" s="173"/>
      <c r="O246" s="26"/>
      <c r="P246" s="29"/>
      <c r="Q246" s="29"/>
      <c r="R246" s="29"/>
      <c r="S246" s="29"/>
      <c r="T246" s="242"/>
      <c r="U246" s="243"/>
      <c r="V246" s="379"/>
      <c r="W246" s="29"/>
      <c r="X246" s="29"/>
      <c r="Y246" s="29"/>
      <c r="Z246" s="166"/>
      <c r="AA246" s="172"/>
      <c r="AB246" s="173"/>
      <c r="AC246" s="166"/>
      <c r="AD246" s="172"/>
      <c r="AE246" s="173"/>
      <c r="AF246" s="166"/>
      <c r="AG246" s="172"/>
      <c r="AH246" s="173"/>
      <c r="AI246" s="166"/>
      <c r="AJ246" s="172"/>
      <c r="AK246" s="173"/>
      <c r="AL246" s="166"/>
      <c r="AM246" s="172"/>
      <c r="AN246" s="173"/>
      <c r="AO246" s="166"/>
      <c r="AP246" s="172"/>
      <c r="AQ246" s="173"/>
      <c r="AR246" s="166"/>
      <c r="AS246" s="172"/>
      <c r="AT246" s="173"/>
      <c r="AU246" s="166"/>
      <c r="AV246" s="172"/>
      <c r="AW246" s="173"/>
    </row>
    <row r="247" spans="1:50" x14ac:dyDescent="0.15">
      <c r="A247" s="200" t="s">
        <v>31</v>
      </c>
      <c r="B247" s="200" t="s">
        <v>22</v>
      </c>
      <c r="C247" s="173">
        <v>28</v>
      </c>
      <c r="D247" s="242"/>
      <c r="E247" s="243"/>
      <c r="F247" s="29"/>
      <c r="G247" s="29"/>
      <c r="H247" s="29"/>
      <c r="I247" s="29"/>
      <c r="J247" s="27"/>
      <c r="K247" s="27"/>
      <c r="L247" s="166"/>
      <c r="M247" s="172"/>
      <c r="N247" s="173"/>
      <c r="O247" s="26"/>
      <c r="P247" s="29"/>
      <c r="Q247" s="29"/>
      <c r="R247" s="29"/>
      <c r="S247" s="29"/>
      <c r="T247" s="242"/>
      <c r="U247" s="243"/>
      <c r="V247" s="379"/>
      <c r="W247" s="29"/>
      <c r="X247" s="29"/>
      <c r="Y247" s="29"/>
      <c r="Z247" s="166"/>
      <c r="AA247" s="172"/>
      <c r="AB247" s="173"/>
      <c r="AC247" s="166"/>
      <c r="AD247" s="172"/>
      <c r="AE247" s="173"/>
      <c r="AF247" s="166"/>
      <c r="AG247" s="172"/>
      <c r="AH247" s="173"/>
      <c r="AI247" s="166"/>
      <c r="AJ247" s="172"/>
      <c r="AK247" s="173"/>
      <c r="AL247" s="166"/>
      <c r="AM247" s="172"/>
      <c r="AN247" s="173"/>
      <c r="AO247" s="166"/>
      <c r="AP247" s="172"/>
      <c r="AQ247" s="173"/>
      <c r="AR247" s="166"/>
      <c r="AS247" s="172"/>
      <c r="AT247" s="173"/>
      <c r="AU247" s="166"/>
      <c r="AV247" s="172"/>
      <c r="AW247" s="173"/>
    </row>
    <row r="248" spans="1:50" x14ac:dyDescent="0.15">
      <c r="A248" s="227" t="s">
        <v>33</v>
      </c>
      <c r="B248" s="69" t="s">
        <v>22</v>
      </c>
      <c r="C248" s="26">
        <v>29</v>
      </c>
      <c r="D248" s="389"/>
      <c r="E248" s="243"/>
      <c r="F248" s="29"/>
      <c r="G248" s="29"/>
      <c r="H248" s="29"/>
      <c r="I248" s="29"/>
      <c r="J248" s="27"/>
      <c r="K248" s="27"/>
      <c r="L248" s="166"/>
      <c r="M248" s="172"/>
      <c r="N248" s="173"/>
      <c r="O248" s="26"/>
      <c r="P248" s="29"/>
      <c r="Q248" s="29"/>
      <c r="R248" s="29"/>
      <c r="S248" s="29"/>
      <c r="T248" s="242"/>
      <c r="U248" s="243"/>
      <c r="V248" s="379"/>
      <c r="W248" s="29"/>
      <c r="X248" s="29"/>
      <c r="Y248" s="29"/>
      <c r="Z248" s="166"/>
      <c r="AA248" s="172"/>
      <c r="AB248" s="173"/>
      <c r="AC248" s="166"/>
      <c r="AD248" s="172"/>
      <c r="AE248" s="173"/>
      <c r="AF248" s="166"/>
      <c r="AG248" s="172"/>
      <c r="AH248" s="173"/>
      <c r="AI248" s="166"/>
      <c r="AJ248" s="172"/>
      <c r="AK248" s="173"/>
      <c r="AL248" s="166"/>
      <c r="AM248" s="172"/>
      <c r="AN248" s="173"/>
      <c r="AO248" s="166"/>
      <c r="AP248" s="172"/>
      <c r="AQ248" s="173"/>
      <c r="AR248" s="166"/>
      <c r="AS248" s="172"/>
      <c r="AT248" s="173"/>
      <c r="AU248" s="166"/>
      <c r="AV248" s="172"/>
      <c r="AW248" s="173"/>
      <c r="AX248" s="27"/>
    </row>
    <row r="249" spans="1:50" x14ac:dyDescent="0.15">
      <c r="A249" s="227" t="s">
        <v>34</v>
      </c>
      <c r="B249" s="69" t="s">
        <v>22</v>
      </c>
      <c r="C249" s="26">
        <v>30</v>
      </c>
      <c r="D249" s="389"/>
      <c r="E249" s="243"/>
      <c r="F249" s="29"/>
      <c r="G249" s="29"/>
      <c r="H249" s="29"/>
      <c r="I249" s="29"/>
      <c r="J249" s="27"/>
      <c r="K249" s="27"/>
      <c r="L249" s="166"/>
      <c r="M249" s="172"/>
      <c r="N249" s="173"/>
      <c r="O249" s="26"/>
      <c r="P249" s="29"/>
      <c r="Q249" s="29"/>
      <c r="R249" s="29"/>
      <c r="S249" s="29"/>
      <c r="T249" s="242"/>
      <c r="U249" s="243"/>
      <c r="V249" s="379"/>
      <c r="W249" s="29"/>
      <c r="X249" s="29"/>
      <c r="Y249" s="29"/>
      <c r="Z249" s="166"/>
      <c r="AA249" s="172"/>
      <c r="AB249" s="173"/>
      <c r="AC249" s="166"/>
      <c r="AD249" s="172"/>
      <c r="AE249" s="173"/>
      <c r="AF249" s="166"/>
      <c r="AG249" s="172"/>
      <c r="AH249" s="173"/>
      <c r="AI249" s="166"/>
      <c r="AJ249" s="172"/>
      <c r="AK249" s="173"/>
      <c r="AL249" s="166"/>
      <c r="AM249" s="172"/>
      <c r="AN249" s="173"/>
      <c r="AO249" s="166"/>
      <c r="AP249" s="172"/>
      <c r="AQ249" s="173"/>
      <c r="AR249" s="166"/>
      <c r="AS249" s="172"/>
      <c r="AT249" s="173"/>
      <c r="AU249" s="166"/>
      <c r="AV249" s="172"/>
      <c r="AW249" s="173"/>
      <c r="AX249" s="27"/>
    </row>
    <row r="250" spans="1:50" s="390" customFormat="1" x14ac:dyDescent="0.15">
      <c r="A250" s="228" t="s">
        <v>35</v>
      </c>
      <c r="B250" s="70" t="s">
        <v>22</v>
      </c>
      <c r="C250" s="43">
        <v>31</v>
      </c>
      <c r="D250" s="244"/>
      <c r="E250" s="245"/>
      <c r="F250" s="35"/>
      <c r="G250" s="35"/>
      <c r="H250" s="35"/>
      <c r="I250" s="35"/>
      <c r="J250" s="36"/>
      <c r="K250" s="36"/>
      <c r="L250" s="167"/>
      <c r="M250" s="174"/>
      <c r="N250" s="175"/>
      <c r="O250" s="43"/>
      <c r="P250" s="35"/>
      <c r="Q250" s="35"/>
      <c r="R250" s="35"/>
      <c r="S250" s="35"/>
      <c r="T250" s="244"/>
      <c r="U250" s="245"/>
      <c r="V250" s="377"/>
      <c r="W250" s="35"/>
      <c r="X250" s="35"/>
      <c r="Y250" s="35"/>
      <c r="Z250" s="167"/>
      <c r="AA250" s="174"/>
      <c r="AB250" s="175"/>
      <c r="AC250" s="167"/>
      <c r="AD250" s="174"/>
      <c r="AE250" s="175"/>
      <c r="AF250" s="167"/>
      <c r="AG250" s="174"/>
      <c r="AH250" s="175"/>
      <c r="AI250" s="167"/>
      <c r="AJ250" s="174"/>
      <c r="AK250" s="175"/>
      <c r="AL250" s="167"/>
      <c r="AM250" s="174"/>
      <c r="AN250" s="175"/>
      <c r="AO250" s="167"/>
      <c r="AP250" s="174"/>
      <c r="AQ250" s="175"/>
      <c r="AR250" s="167"/>
      <c r="AS250" s="174"/>
      <c r="AT250" s="175"/>
      <c r="AU250" s="167"/>
      <c r="AV250" s="174"/>
      <c r="AW250" s="175"/>
      <c r="AX250" s="253"/>
    </row>
    <row r="251" spans="1:50" x14ac:dyDescent="0.15">
      <c r="A251" s="227" t="s">
        <v>36</v>
      </c>
      <c r="B251" s="200" t="s">
        <v>23</v>
      </c>
      <c r="C251" s="173">
        <v>1</v>
      </c>
      <c r="D251" s="242"/>
      <c r="E251" s="243"/>
      <c r="F251" s="29"/>
      <c r="G251" s="29"/>
      <c r="H251" s="29"/>
      <c r="I251" s="29"/>
      <c r="J251" s="27"/>
      <c r="K251" s="27"/>
      <c r="L251" s="166"/>
      <c r="M251" s="172"/>
      <c r="N251" s="173"/>
      <c r="O251" s="26"/>
      <c r="P251" s="29"/>
      <c r="Q251" s="29"/>
      <c r="R251" s="29"/>
      <c r="S251" s="29"/>
      <c r="T251" s="242"/>
      <c r="U251" s="243"/>
      <c r="V251" s="379"/>
      <c r="W251" s="29"/>
      <c r="X251" s="29"/>
      <c r="Y251" s="29"/>
      <c r="Z251" s="166"/>
      <c r="AA251" s="172"/>
      <c r="AB251" s="173"/>
      <c r="AC251" s="166"/>
      <c r="AD251" s="172"/>
      <c r="AE251" s="173"/>
      <c r="AF251" s="166"/>
      <c r="AG251" s="172"/>
      <c r="AH251" s="173"/>
      <c r="AI251" s="166"/>
      <c r="AJ251" s="172"/>
      <c r="AK251" s="173"/>
      <c r="AL251" s="166"/>
      <c r="AM251" s="172"/>
      <c r="AN251" s="173"/>
      <c r="AO251" s="166"/>
      <c r="AP251" s="172"/>
      <c r="AQ251" s="173"/>
      <c r="AR251" s="166"/>
      <c r="AS251" s="172"/>
      <c r="AT251" s="173"/>
      <c r="AU251" s="166"/>
      <c r="AV251" s="172"/>
      <c r="AW251" s="173"/>
    </row>
    <row r="252" spans="1:50" x14ac:dyDescent="0.15">
      <c r="A252" s="227" t="s">
        <v>30</v>
      </c>
      <c r="B252" s="200" t="s">
        <v>23</v>
      </c>
      <c r="C252" s="173">
        <v>2</v>
      </c>
      <c r="D252" s="242"/>
      <c r="E252" s="243"/>
      <c r="F252" s="29"/>
      <c r="G252" s="29"/>
      <c r="H252" s="29"/>
      <c r="I252" s="29"/>
      <c r="J252" s="27"/>
      <c r="K252" s="27"/>
      <c r="L252" s="166"/>
      <c r="M252" s="172"/>
      <c r="N252" s="173"/>
      <c r="O252" s="26"/>
      <c r="P252" s="29"/>
      <c r="Q252" s="29"/>
      <c r="R252" s="29"/>
      <c r="S252" s="29"/>
      <c r="T252" s="242"/>
      <c r="U252" s="243"/>
      <c r="V252" s="379"/>
      <c r="W252" s="29"/>
      <c r="X252" s="29"/>
      <c r="Y252" s="29"/>
      <c r="Z252" s="166"/>
      <c r="AA252" s="172"/>
      <c r="AB252" s="173"/>
      <c r="AC252" s="166"/>
      <c r="AD252" s="172"/>
      <c r="AE252" s="173"/>
      <c r="AF252" s="166"/>
      <c r="AG252" s="172"/>
      <c r="AH252" s="173"/>
      <c r="AI252" s="166"/>
      <c r="AJ252" s="172"/>
      <c r="AK252" s="173"/>
      <c r="AL252" s="166"/>
      <c r="AM252" s="172"/>
      <c r="AN252" s="173"/>
      <c r="AO252" s="166"/>
      <c r="AP252" s="172"/>
      <c r="AQ252" s="173"/>
      <c r="AR252" s="166"/>
      <c r="AS252" s="172"/>
      <c r="AT252" s="173"/>
      <c r="AU252" s="166"/>
      <c r="AV252" s="172"/>
      <c r="AW252" s="173"/>
    </row>
    <row r="253" spans="1:50" x14ac:dyDescent="0.15">
      <c r="A253" s="227" t="s">
        <v>32</v>
      </c>
      <c r="B253" s="200" t="s">
        <v>23</v>
      </c>
      <c r="C253" s="173">
        <v>3</v>
      </c>
      <c r="D253" s="242"/>
      <c r="E253" s="243"/>
      <c r="F253" s="29"/>
      <c r="G253" s="29"/>
      <c r="H253" s="29"/>
      <c r="I253" s="29"/>
      <c r="J253" s="27"/>
      <c r="K253" s="27"/>
      <c r="L253" s="166"/>
      <c r="M253" s="172"/>
      <c r="N253" s="173"/>
      <c r="O253" s="26"/>
      <c r="P253" s="29"/>
      <c r="Q253" s="29"/>
      <c r="R253" s="29"/>
      <c r="S253" s="29"/>
      <c r="T253" s="242"/>
      <c r="U253" s="243"/>
      <c r="V253" s="379"/>
      <c r="W253" s="29"/>
      <c r="X253" s="29"/>
      <c r="Y253" s="29"/>
      <c r="Z253" s="166"/>
      <c r="AA253" s="172"/>
      <c r="AB253" s="173"/>
      <c r="AC253" s="166"/>
      <c r="AD253" s="172"/>
      <c r="AE253" s="173"/>
      <c r="AF253" s="166"/>
      <c r="AG253" s="172"/>
      <c r="AH253" s="173"/>
      <c r="AI253" s="166"/>
      <c r="AJ253" s="172"/>
      <c r="AK253" s="173"/>
      <c r="AL253" s="166"/>
      <c r="AM253" s="172"/>
      <c r="AN253" s="173"/>
      <c r="AO253" s="166"/>
      <c r="AP253" s="172"/>
      <c r="AQ253" s="173"/>
      <c r="AR253" s="166"/>
      <c r="AS253" s="172"/>
      <c r="AT253" s="173"/>
      <c r="AU253" s="166"/>
      <c r="AV253" s="172"/>
      <c r="AW253" s="173"/>
    </row>
    <row r="254" spans="1:50" x14ac:dyDescent="0.15">
      <c r="A254" s="227" t="s">
        <v>31</v>
      </c>
      <c r="B254" s="200" t="s">
        <v>23</v>
      </c>
      <c r="C254" s="173">
        <v>4</v>
      </c>
      <c r="D254" s="242"/>
      <c r="E254" s="243"/>
      <c r="F254" s="29"/>
      <c r="G254" s="29"/>
      <c r="H254" s="29"/>
      <c r="I254" s="29"/>
      <c r="J254" s="27"/>
      <c r="K254" s="27"/>
      <c r="L254" s="166"/>
      <c r="M254" s="172"/>
      <c r="N254" s="173"/>
      <c r="O254" s="26"/>
      <c r="P254" s="29"/>
      <c r="Q254" s="29"/>
      <c r="R254" s="29"/>
      <c r="S254" s="29"/>
      <c r="T254" s="242"/>
      <c r="U254" s="243"/>
      <c r="V254" s="379"/>
      <c r="W254" s="29"/>
      <c r="X254" s="29"/>
      <c r="Y254" s="29"/>
      <c r="Z254" s="166"/>
      <c r="AA254" s="172"/>
      <c r="AB254" s="173"/>
      <c r="AC254" s="166"/>
      <c r="AD254" s="172"/>
      <c r="AE254" s="173"/>
      <c r="AF254" s="166"/>
      <c r="AG254" s="172"/>
      <c r="AH254" s="173"/>
      <c r="AI254" s="166"/>
      <c r="AJ254" s="172"/>
      <c r="AK254" s="173"/>
      <c r="AL254" s="166"/>
      <c r="AM254" s="172"/>
      <c r="AN254" s="173"/>
      <c r="AO254" s="166"/>
      <c r="AP254" s="172"/>
      <c r="AQ254" s="173"/>
      <c r="AR254" s="166"/>
      <c r="AS254" s="172"/>
      <c r="AT254" s="173"/>
      <c r="AU254" s="166"/>
      <c r="AV254" s="172"/>
      <c r="AW254" s="173"/>
    </row>
    <row r="255" spans="1:50" x14ac:dyDescent="0.15">
      <c r="A255" s="227" t="s">
        <v>33</v>
      </c>
      <c r="B255" s="200" t="s">
        <v>23</v>
      </c>
      <c r="C255" s="173">
        <v>5</v>
      </c>
      <c r="D255" s="242"/>
      <c r="E255" s="243"/>
      <c r="F255" s="29"/>
      <c r="G255" s="29"/>
      <c r="H255" s="29"/>
      <c r="I255" s="29"/>
      <c r="J255" s="27"/>
      <c r="K255" s="27"/>
      <c r="L255" s="166"/>
      <c r="M255" s="172"/>
      <c r="N255" s="173"/>
      <c r="O255" s="26"/>
      <c r="P255" s="29"/>
      <c r="Q255" s="29"/>
      <c r="R255" s="29"/>
      <c r="S255" s="29"/>
      <c r="T255" s="242"/>
      <c r="U255" s="243"/>
      <c r="V255" s="379"/>
      <c r="W255" s="29"/>
      <c r="X255" s="29"/>
      <c r="Y255" s="29"/>
      <c r="Z255" s="166"/>
      <c r="AA255" s="172"/>
      <c r="AB255" s="173"/>
      <c r="AC255" s="166"/>
      <c r="AD255" s="172"/>
      <c r="AE255" s="173"/>
      <c r="AF255" s="166"/>
      <c r="AG255" s="172"/>
      <c r="AH255" s="173"/>
      <c r="AI255" s="166"/>
      <c r="AJ255" s="172"/>
      <c r="AK255" s="173"/>
      <c r="AL255" s="166"/>
      <c r="AM255" s="172"/>
      <c r="AN255" s="173"/>
      <c r="AO255" s="166"/>
      <c r="AP255" s="172"/>
      <c r="AQ255" s="173"/>
      <c r="AR255" s="166"/>
      <c r="AS255" s="172"/>
      <c r="AT255" s="173"/>
      <c r="AU255" s="166"/>
      <c r="AV255" s="172"/>
      <c r="AW255" s="173"/>
    </row>
    <row r="256" spans="1:50" x14ac:dyDescent="0.15">
      <c r="A256" s="227" t="s">
        <v>34</v>
      </c>
      <c r="B256" s="200" t="s">
        <v>23</v>
      </c>
      <c r="C256" s="173">
        <v>6</v>
      </c>
      <c r="D256" s="242"/>
      <c r="E256" s="243"/>
      <c r="F256" s="29"/>
      <c r="G256" s="29"/>
      <c r="H256" s="29"/>
      <c r="I256" s="29"/>
      <c r="J256" s="27"/>
      <c r="K256" s="27"/>
      <c r="L256" s="166"/>
      <c r="M256" s="172"/>
      <c r="N256" s="173"/>
      <c r="O256" s="26"/>
      <c r="P256" s="29"/>
      <c r="Q256" s="29"/>
      <c r="R256" s="29"/>
      <c r="S256" s="29"/>
      <c r="T256" s="242"/>
      <c r="U256" s="243"/>
      <c r="V256" s="379"/>
      <c r="W256" s="29"/>
      <c r="X256" s="29"/>
      <c r="Y256" s="29"/>
      <c r="Z256" s="166"/>
      <c r="AA256" s="172"/>
      <c r="AB256" s="173"/>
      <c r="AC256" s="166"/>
      <c r="AD256" s="172"/>
      <c r="AE256" s="173"/>
      <c r="AF256" s="166"/>
      <c r="AG256" s="172"/>
      <c r="AH256" s="173"/>
      <c r="AI256" s="166"/>
      <c r="AJ256" s="172"/>
      <c r="AK256" s="173"/>
      <c r="AL256" s="166"/>
      <c r="AM256" s="172"/>
      <c r="AN256" s="173"/>
      <c r="AO256" s="166"/>
      <c r="AP256" s="172"/>
      <c r="AQ256" s="173"/>
      <c r="AR256" s="166"/>
      <c r="AS256" s="172"/>
      <c r="AT256" s="173"/>
      <c r="AU256" s="166"/>
      <c r="AV256" s="172"/>
      <c r="AW256" s="173"/>
    </row>
    <row r="257" spans="1:49" x14ac:dyDescent="0.15">
      <c r="A257" s="227" t="s">
        <v>35</v>
      </c>
      <c r="B257" s="200" t="s">
        <v>23</v>
      </c>
      <c r="C257" s="173">
        <v>7</v>
      </c>
      <c r="D257" s="242"/>
      <c r="E257" s="243"/>
      <c r="F257" s="29"/>
      <c r="G257" s="29"/>
      <c r="H257" s="29"/>
      <c r="I257" s="29"/>
      <c r="J257" s="27"/>
      <c r="K257" s="27"/>
      <c r="L257" s="166"/>
      <c r="M257" s="172"/>
      <c r="N257" s="173"/>
      <c r="O257" s="26"/>
      <c r="P257" s="29"/>
      <c r="Q257" s="29"/>
      <c r="R257" s="29"/>
      <c r="S257" s="29"/>
      <c r="T257" s="242"/>
      <c r="U257" s="243"/>
      <c r="V257" s="379"/>
      <c r="W257" s="29"/>
      <c r="X257" s="29"/>
      <c r="Y257" s="29"/>
      <c r="Z257" s="166"/>
      <c r="AA257" s="172"/>
      <c r="AB257" s="173"/>
      <c r="AC257" s="166"/>
      <c r="AD257" s="172"/>
      <c r="AE257" s="173"/>
      <c r="AF257" s="166"/>
      <c r="AG257" s="172"/>
      <c r="AH257" s="173"/>
      <c r="AI257" s="166"/>
      <c r="AJ257" s="172"/>
      <c r="AK257" s="173"/>
      <c r="AL257" s="166"/>
      <c r="AM257" s="172"/>
      <c r="AN257" s="173"/>
      <c r="AO257" s="166"/>
      <c r="AP257" s="172"/>
      <c r="AQ257" s="173"/>
      <c r="AR257" s="166"/>
      <c r="AS257" s="172"/>
      <c r="AT257" s="173"/>
      <c r="AU257" s="166"/>
      <c r="AV257" s="172"/>
      <c r="AW257" s="173"/>
    </row>
    <row r="258" spans="1:49" x14ac:dyDescent="0.15">
      <c r="A258" s="227" t="s">
        <v>36</v>
      </c>
      <c r="B258" s="200" t="s">
        <v>23</v>
      </c>
      <c r="C258" s="173">
        <v>8</v>
      </c>
      <c r="D258" s="242"/>
      <c r="E258" s="243"/>
      <c r="F258" s="29"/>
      <c r="G258" s="29"/>
      <c r="H258" s="29"/>
      <c r="I258" s="29"/>
      <c r="J258" s="27"/>
      <c r="K258" s="27"/>
      <c r="L258" s="166"/>
      <c r="M258" s="172"/>
      <c r="N258" s="173"/>
      <c r="O258" s="26"/>
      <c r="P258" s="29"/>
      <c r="Q258" s="29"/>
      <c r="R258" s="29"/>
      <c r="S258" s="29"/>
      <c r="T258" s="242"/>
      <c r="U258" s="243"/>
      <c r="V258" s="379"/>
      <c r="W258" s="29"/>
      <c r="X258" s="29"/>
      <c r="Y258" s="29"/>
      <c r="Z258" s="166"/>
      <c r="AA258" s="172"/>
      <c r="AB258" s="173"/>
      <c r="AC258" s="166"/>
      <c r="AD258" s="172"/>
      <c r="AE258" s="173"/>
      <c r="AF258" s="166"/>
      <c r="AG258" s="172"/>
      <c r="AH258" s="173"/>
      <c r="AI258" s="166"/>
      <c r="AJ258" s="172"/>
      <c r="AK258" s="173"/>
      <c r="AL258" s="166"/>
      <c r="AM258" s="172"/>
      <c r="AN258" s="173"/>
      <c r="AO258" s="166"/>
      <c r="AP258" s="172"/>
      <c r="AQ258" s="173"/>
      <c r="AR258" s="166"/>
      <c r="AS258" s="172"/>
      <c r="AT258" s="173"/>
      <c r="AU258" s="166"/>
      <c r="AV258" s="172"/>
      <c r="AW258" s="173"/>
    </row>
    <row r="259" spans="1:49" x14ac:dyDescent="0.15">
      <c r="A259" s="227" t="s">
        <v>30</v>
      </c>
      <c r="B259" s="200" t="s">
        <v>23</v>
      </c>
      <c r="C259" s="173">
        <v>9</v>
      </c>
      <c r="D259" s="242"/>
      <c r="E259" s="243"/>
      <c r="F259" s="29"/>
      <c r="G259" s="29"/>
      <c r="H259" s="29"/>
      <c r="I259" s="29"/>
      <c r="J259" s="27"/>
      <c r="K259" s="27"/>
      <c r="L259" s="166"/>
      <c r="M259" s="172"/>
      <c r="N259" s="173"/>
      <c r="O259" s="26"/>
      <c r="P259" s="29"/>
      <c r="Q259" s="29"/>
      <c r="R259" s="29"/>
      <c r="S259" s="29"/>
      <c r="T259" s="242"/>
      <c r="U259" s="243"/>
      <c r="V259" s="379"/>
      <c r="W259" s="29"/>
      <c r="X259" s="29"/>
      <c r="Y259" s="29"/>
      <c r="Z259" s="166"/>
      <c r="AA259" s="172"/>
      <c r="AB259" s="173"/>
      <c r="AC259" s="166"/>
      <c r="AD259" s="172"/>
      <c r="AE259" s="173"/>
      <c r="AF259" s="166"/>
      <c r="AG259" s="172"/>
      <c r="AH259" s="173"/>
      <c r="AI259" s="166"/>
      <c r="AJ259" s="172"/>
      <c r="AK259" s="173"/>
      <c r="AL259" s="166"/>
      <c r="AM259" s="172"/>
      <c r="AN259" s="173"/>
      <c r="AO259" s="166"/>
      <c r="AP259" s="172"/>
      <c r="AQ259" s="173"/>
      <c r="AR259" s="166"/>
      <c r="AS259" s="172"/>
      <c r="AT259" s="173"/>
      <c r="AU259" s="166"/>
      <c r="AV259" s="172"/>
      <c r="AW259" s="173"/>
    </row>
    <row r="260" spans="1:49" x14ac:dyDescent="0.15">
      <c r="A260" s="227" t="s">
        <v>32</v>
      </c>
      <c r="B260" s="200" t="s">
        <v>23</v>
      </c>
      <c r="C260" s="173">
        <v>10</v>
      </c>
      <c r="D260" s="242"/>
      <c r="E260" s="243"/>
      <c r="F260" s="29"/>
      <c r="G260" s="29"/>
      <c r="H260" s="29"/>
      <c r="I260" s="29"/>
      <c r="J260" s="27"/>
      <c r="K260" s="27"/>
      <c r="L260" s="166"/>
      <c r="M260" s="172"/>
      <c r="N260" s="173"/>
      <c r="O260" s="26"/>
      <c r="P260" s="29"/>
      <c r="Q260" s="29"/>
      <c r="R260" s="29"/>
      <c r="S260" s="29"/>
      <c r="T260" s="242"/>
      <c r="U260" s="243"/>
      <c r="V260" s="379"/>
      <c r="W260" s="29"/>
      <c r="X260" s="29"/>
      <c r="Y260" s="29"/>
      <c r="Z260" s="166"/>
      <c r="AA260" s="172"/>
      <c r="AB260" s="173"/>
      <c r="AC260" s="166"/>
      <c r="AD260" s="172"/>
      <c r="AE260" s="173"/>
      <c r="AF260" s="166"/>
      <c r="AG260" s="172"/>
      <c r="AH260" s="173"/>
      <c r="AI260" s="166"/>
      <c r="AJ260" s="172"/>
      <c r="AK260" s="173"/>
      <c r="AL260" s="166"/>
      <c r="AM260" s="172"/>
      <c r="AN260" s="173"/>
      <c r="AO260" s="166"/>
      <c r="AP260" s="172"/>
      <c r="AQ260" s="173"/>
      <c r="AR260" s="166"/>
      <c r="AS260" s="172"/>
      <c r="AT260" s="173"/>
      <c r="AU260" s="166"/>
      <c r="AV260" s="172"/>
      <c r="AW260" s="173"/>
    </row>
    <row r="261" spans="1:49" x14ac:dyDescent="0.15">
      <c r="A261" s="227" t="s">
        <v>31</v>
      </c>
      <c r="B261" s="200" t="s">
        <v>23</v>
      </c>
      <c r="C261" s="173">
        <v>11</v>
      </c>
      <c r="D261" s="242"/>
      <c r="E261" s="243"/>
      <c r="F261" s="29"/>
      <c r="G261" s="29"/>
      <c r="H261" s="29"/>
      <c r="I261" s="29"/>
      <c r="J261" s="27"/>
      <c r="K261" s="27"/>
      <c r="L261" s="166"/>
      <c r="M261" s="172"/>
      <c r="N261" s="173"/>
      <c r="O261" s="26"/>
      <c r="P261" s="29"/>
      <c r="Q261" s="29"/>
      <c r="R261" s="29"/>
      <c r="S261" s="29"/>
      <c r="T261" s="242"/>
      <c r="U261" s="243"/>
      <c r="V261" s="379"/>
      <c r="W261" s="29"/>
      <c r="X261" s="29"/>
      <c r="Y261" s="29"/>
      <c r="Z261" s="166"/>
      <c r="AA261" s="172"/>
      <c r="AB261" s="173"/>
      <c r="AC261" s="166"/>
      <c r="AD261" s="172"/>
      <c r="AE261" s="173"/>
      <c r="AF261" s="166"/>
      <c r="AG261" s="172"/>
      <c r="AH261" s="173"/>
      <c r="AI261" s="166"/>
      <c r="AJ261" s="172"/>
      <c r="AK261" s="173"/>
      <c r="AL261" s="166"/>
      <c r="AM261" s="172"/>
      <c r="AN261" s="173"/>
      <c r="AO261" s="166"/>
      <c r="AP261" s="172"/>
      <c r="AQ261" s="173"/>
      <c r="AR261" s="166"/>
      <c r="AS261" s="172"/>
      <c r="AT261" s="173"/>
      <c r="AU261" s="166"/>
      <c r="AV261" s="172"/>
      <c r="AW261" s="173"/>
    </row>
    <row r="262" spans="1:49" x14ac:dyDescent="0.15">
      <c r="A262" s="227" t="s">
        <v>33</v>
      </c>
      <c r="B262" s="200" t="s">
        <v>23</v>
      </c>
      <c r="C262" s="173">
        <v>12</v>
      </c>
      <c r="D262" s="242"/>
      <c r="E262" s="243"/>
      <c r="F262" s="29"/>
      <c r="G262" s="29"/>
      <c r="H262" s="29"/>
      <c r="I262" s="29"/>
      <c r="J262" s="27"/>
      <c r="K262" s="27"/>
      <c r="L262" s="166"/>
      <c r="M262" s="172"/>
      <c r="N262" s="173"/>
      <c r="O262" s="26"/>
      <c r="P262" s="29"/>
      <c r="Q262" s="29"/>
      <c r="R262" s="29"/>
      <c r="S262" s="29"/>
      <c r="T262" s="242"/>
      <c r="U262" s="243"/>
      <c r="V262" s="379"/>
      <c r="W262" s="29"/>
      <c r="X262" s="29"/>
      <c r="Y262" s="29"/>
      <c r="Z262" s="166"/>
      <c r="AA262" s="172"/>
      <c r="AB262" s="173"/>
      <c r="AC262" s="166"/>
      <c r="AD262" s="172"/>
      <c r="AE262" s="173"/>
      <c r="AF262" s="166"/>
      <c r="AG262" s="172"/>
      <c r="AH262" s="173"/>
      <c r="AI262" s="166"/>
      <c r="AJ262" s="172"/>
      <c r="AK262" s="173"/>
      <c r="AL262" s="166"/>
      <c r="AM262" s="172"/>
      <c r="AN262" s="173"/>
      <c r="AO262" s="166"/>
      <c r="AP262" s="172"/>
      <c r="AQ262" s="173"/>
      <c r="AR262" s="166"/>
      <c r="AS262" s="172"/>
      <c r="AT262" s="173"/>
      <c r="AU262" s="166"/>
      <c r="AV262" s="172"/>
      <c r="AW262" s="173"/>
    </row>
    <row r="263" spans="1:49" x14ac:dyDescent="0.15">
      <c r="A263" s="227" t="s">
        <v>34</v>
      </c>
      <c r="B263" s="200" t="s">
        <v>23</v>
      </c>
      <c r="C263" s="173">
        <v>13</v>
      </c>
      <c r="D263" s="242"/>
      <c r="E263" s="243"/>
      <c r="F263" s="29"/>
      <c r="G263" s="29"/>
      <c r="H263" s="29"/>
      <c r="I263" s="29"/>
      <c r="J263" s="27"/>
      <c r="K263" s="27"/>
      <c r="L263" s="166"/>
      <c r="M263" s="172"/>
      <c r="N263" s="173"/>
      <c r="O263" s="26"/>
      <c r="P263" s="29"/>
      <c r="Q263" s="29"/>
      <c r="R263" s="29"/>
      <c r="S263" s="29"/>
      <c r="T263" s="242"/>
      <c r="U263" s="243"/>
      <c r="V263" s="379"/>
      <c r="W263" s="29"/>
      <c r="X263" s="29"/>
      <c r="Y263" s="29"/>
      <c r="Z263" s="166"/>
      <c r="AA263" s="172"/>
      <c r="AB263" s="173"/>
      <c r="AC263" s="166"/>
      <c r="AD263" s="172"/>
      <c r="AE263" s="173"/>
      <c r="AF263" s="166"/>
      <c r="AG263" s="172"/>
      <c r="AH263" s="173"/>
      <c r="AI263" s="166"/>
      <c r="AJ263" s="172"/>
      <c r="AK263" s="173"/>
      <c r="AL263" s="166"/>
      <c r="AM263" s="172"/>
      <c r="AN263" s="173"/>
      <c r="AO263" s="166"/>
      <c r="AP263" s="172"/>
      <c r="AQ263" s="173"/>
      <c r="AR263" s="166"/>
      <c r="AS263" s="172"/>
      <c r="AT263" s="173"/>
      <c r="AU263" s="166"/>
      <c r="AV263" s="172"/>
      <c r="AW263" s="173"/>
    </row>
    <row r="264" spans="1:49" x14ac:dyDescent="0.15">
      <c r="A264" s="227" t="s">
        <v>35</v>
      </c>
      <c r="B264" s="200" t="s">
        <v>23</v>
      </c>
      <c r="C264" s="173">
        <v>14</v>
      </c>
      <c r="D264" s="242"/>
      <c r="E264" s="243"/>
      <c r="F264" s="29"/>
      <c r="G264" s="29"/>
      <c r="H264" s="29"/>
      <c r="I264" s="29"/>
      <c r="J264" s="27"/>
      <c r="K264" s="27"/>
      <c r="L264" s="166"/>
      <c r="M264" s="172"/>
      <c r="N264" s="173"/>
      <c r="O264" s="26"/>
      <c r="P264" s="29"/>
      <c r="Q264" s="29"/>
      <c r="R264" s="29"/>
      <c r="S264" s="29"/>
      <c r="T264" s="242"/>
      <c r="U264" s="243"/>
      <c r="V264" s="379"/>
      <c r="W264" s="29"/>
      <c r="X264" s="29"/>
      <c r="Y264" s="29"/>
      <c r="Z264" s="166"/>
      <c r="AA264" s="172"/>
      <c r="AB264" s="173"/>
      <c r="AC264" s="166"/>
      <c r="AD264" s="172"/>
      <c r="AE264" s="173"/>
      <c r="AF264" s="166"/>
      <c r="AG264" s="172"/>
      <c r="AH264" s="173"/>
      <c r="AI264" s="166"/>
      <c r="AJ264" s="172"/>
      <c r="AK264" s="173"/>
      <c r="AL264" s="166"/>
      <c r="AM264" s="172"/>
      <c r="AN264" s="173"/>
      <c r="AO264" s="166"/>
      <c r="AP264" s="172"/>
      <c r="AQ264" s="173"/>
      <c r="AR264" s="166"/>
      <c r="AS264" s="172"/>
      <c r="AT264" s="173"/>
      <c r="AU264" s="166"/>
      <c r="AV264" s="172"/>
      <c r="AW264" s="173"/>
    </row>
    <row r="265" spans="1:49" x14ac:dyDescent="0.15">
      <c r="A265" s="227" t="s">
        <v>36</v>
      </c>
      <c r="B265" s="200" t="s">
        <v>23</v>
      </c>
      <c r="C265" s="173">
        <v>15</v>
      </c>
      <c r="D265" s="242"/>
      <c r="E265" s="243"/>
      <c r="F265" s="29"/>
      <c r="G265" s="29"/>
      <c r="H265" s="29"/>
      <c r="I265" s="29"/>
      <c r="J265" s="27"/>
      <c r="K265" s="27"/>
      <c r="L265" s="166"/>
      <c r="M265" s="172"/>
      <c r="N265" s="173"/>
      <c r="O265" s="26"/>
      <c r="P265" s="29"/>
      <c r="Q265" s="29"/>
      <c r="R265" s="29"/>
      <c r="S265" s="29"/>
      <c r="T265" s="242"/>
      <c r="U265" s="243"/>
      <c r="V265" s="379"/>
      <c r="W265" s="29"/>
      <c r="X265" s="29"/>
      <c r="Y265" s="29"/>
      <c r="Z265" s="166"/>
      <c r="AA265" s="172"/>
      <c r="AB265" s="173"/>
      <c r="AC265" s="166"/>
      <c r="AD265" s="172"/>
      <c r="AE265" s="173"/>
      <c r="AF265" s="166"/>
      <c r="AG265" s="172"/>
      <c r="AH265" s="173"/>
      <c r="AI265" s="166"/>
      <c r="AJ265" s="172"/>
      <c r="AK265" s="173"/>
      <c r="AL265" s="166"/>
      <c r="AM265" s="172"/>
      <c r="AN265" s="173"/>
      <c r="AO265" s="166"/>
      <c r="AP265" s="172"/>
      <c r="AQ265" s="173"/>
      <c r="AR265" s="166"/>
      <c r="AS265" s="172"/>
      <c r="AT265" s="173"/>
      <c r="AU265" s="166"/>
      <c r="AV265" s="172"/>
      <c r="AW265" s="173"/>
    </row>
    <row r="266" spans="1:49" x14ac:dyDescent="0.15">
      <c r="A266" s="227" t="s">
        <v>30</v>
      </c>
      <c r="B266" s="200" t="s">
        <v>23</v>
      </c>
      <c r="C266" s="173">
        <v>16</v>
      </c>
      <c r="D266" s="242"/>
      <c r="E266" s="243"/>
      <c r="F266" s="29"/>
      <c r="G266" s="29"/>
      <c r="H266" s="29"/>
      <c r="I266" s="29"/>
      <c r="J266" s="27"/>
      <c r="K266" s="27"/>
      <c r="L266" s="166"/>
      <c r="M266" s="172"/>
      <c r="N266" s="173"/>
      <c r="O266" s="26"/>
      <c r="P266" s="29"/>
      <c r="Q266" s="29"/>
      <c r="R266" s="29"/>
      <c r="S266" s="29"/>
      <c r="T266" s="242"/>
      <c r="U266" s="243"/>
      <c r="V266" s="379"/>
      <c r="W266" s="29"/>
      <c r="X266" s="29"/>
      <c r="Y266" s="29"/>
      <c r="Z266" s="166"/>
      <c r="AA266" s="172"/>
      <c r="AB266" s="173"/>
      <c r="AC266" s="166"/>
      <c r="AD266" s="172"/>
      <c r="AE266" s="173"/>
      <c r="AF266" s="166"/>
      <c r="AG266" s="172"/>
      <c r="AH266" s="173"/>
      <c r="AI266" s="166"/>
      <c r="AJ266" s="172"/>
      <c r="AK266" s="173"/>
      <c r="AL266" s="166"/>
      <c r="AM266" s="172"/>
      <c r="AN266" s="173"/>
      <c r="AO266" s="166"/>
      <c r="AP266" s="172"/>
      <c r="AQ266" s="173"/>
      <c r="AR266" s="166"/>
      <c r="AS266" s="172"/>
      <c r="AT266" s="173"/>
      <c r="AU266" s="166"/>
      <c r="AV266" s="172"/>
      <c r="AW266" s="173"/>
    </row>
    <row r="267" spans="1:49" x14ac:dyDescent="0.15">
      <c r="A267" s="227" t="s">
        <v>32</v>
      </c>
      <c r="B267" s="200" t="s">
        <v>23</v>
      </c>
      <c r="C267" s="173">
        <v>17</v>
      </c>
      <c r="D267" s="242"/>
      <c r="E267" s="243"/>
      <c r="F267" s="29"/>
      <c r="G267" s="29"/>
      <c r="H267" s="29"/>
      <c r="I267" s="29"/>
      <c r="J267" s="27"/>
      <c r="K267" s="27"/>
      <c r="L267" s="166"/>
      <c r="M267" s="172"/>
      <c r="N267" s="173"/>
      <c r="O267" s="26"/>
      <c r="P267" s="29"/>
      <c r="Q267" s="29"/>
      <c r="R267" s="29"/>
      <c r="S267" s="29"/>
      <c r="T267" s="242"/>
      <c r="U267" s="243"/>
      <c r="V267" s="379"/>
      <c r="W267" s="29"/>
      <c r="X267" s="29"/>
      <c r="Y267" s="29"/>
      <c r="Z267" s="166"/>
      <c r="AA267" s="172"/>
      <c r="AB267" s="173"/>
      <c r="AC267" s="166"/>
      <c r="AD267" s="172"/>
      <c r="AE267" s="173"/>
      <c r="AF267" s="166"/>
      <c r="AG267" s="172"/>
      <c r="AH267" s="173"/>
      <c r="AI267" s="166"/>
      <c r="AJ267" s="172"/>
      <c r="AK267" s="173"/>
      <c r="AL267" s="166"/>
      <c r="AM267" s="172"/>
      <c r="AN267" s="173"/>
      <c r="AO267" s="166"/>
      <c r="AP267" s="172"/>
      <c r="AQ267" s="173"/>
      <c r="AR267" s="166"/>
      <c r="AS267" s="172"/>
      <c r="AT267" s="173"/>
      <c r="AU267" s="166"/>
      <c r="AV267" s="172"/>
      <c r="AW267" s="173"/>
    </row>
    <row r="268" spans="1:49" x14ac:dyDescent="0.15">
      <c r="A268" s="227" t="s">
        <v>31</v>
      </c>
      <c r="B268" s="200" t="s">
        <v>23</v>
      </c>
      <c r="C268" s="173">
        <v>18</v>
      </c>
      <c r="D268" s="242"/>
      <c r="E268" s="243"/>
      <c r="F268" s="29"/>
      <c r="G268" s="29"/>
      <c r="H268" s="29"/>
      <c r="I268" s="29"/>
      <c r="J268" s="27"/>
      <c r="K268" s="27"/>
      <c r="L268" s="166"/>
      <c r="M268" s="172"/>
      <c r="N268" s="173"/>
      <c r="O268" s="26"/>
      <c r="P268" s="29"/>
      <c r="Q268" s="29"/>
      <c r="R268" s="29"/>
      <c r="S268" s="29"/>
      <c r="T268" s="242"/>
      <c r="U268" s="243"/>
      <c r="V268" s="379"/>
      <c r="W268" s="29"/>
      <c r="X268" s="29"/>
      <c r="Y268" s="29"/>
      <c r="Z268" s="166"/>
      <c r="AA268" s="172"/>
      <c r="AB268" s="173"/>
      <c r="AC268" s="166"/>
      <c r="AD268" s="172"/>
      <c r="AE268" s="173"/>
      <c r="AF268" s="166"/>
      <c r="AG268" s="172"/>
      <c r="AH268" s="173"/>
      <c r="AI268" s="166"/>
      <c r="AJ268" s="172"/>
      <c r="AK268" s="173"/>
      <c r="AL268" s="166"/>
      <c r="AM268" s="172"/>
      <c r="AN268" s="173"/>
      <c r="AO268" s="166"/>
      <c r="AP268" s="172"/>
      <c r="AQ268" s="173"/>
      <c r="AR268" s="166"/>
      <c r="AS268" s="172"/>
      <c r="AT268" s="173"/>
      <c r="AU268" s="166"/>
      <c r="AV268" s="172"/>
      <c r="AW268" s="173"/>
    </row>
    <row r="269" spans="1:49" x14ac:dyDescent="0.15">
      <c r="A269" s="227" t="s">
        <v>33</v>
      </c>
      <c r="B269" s="200" t="s">
        <v>23</v>
      </c>
      <c r="C269" s="173">
        <v>19</v>
      </c>
      <c r="D269" s="242"/>
      <c r="E269" s="243"/>
      <c r="F269" s="29"/>
      <c r="G269" s="29"/>
      <c r="H269" s="29"/>
      <c r="I269" s="29"/>
      <c r="J269" s="27"/>
      <c r="K269" s="27"/>
      <c r="L269" s="166"/>
      <c r="M269" s="172"/>
      <c r="N269" s="173"/>
      <c r="O269" s="26"/>
      <c r="P269" s="29"/>
      <c r="Q269" s="29"/>
      <c r="R269" s="29"/>
      <c r="S269" s="29"/>
      <c r="T269" s="242"/>
      <c r="U269" s="243"/>
      <c r="V269" s="379"/>
      <c r="W269" s="29"/>
      <c r="X269" s="29"/>
      <c r="Y269" s="29"/>
      <c r="Z269" s="166"/>
      <c r="AA269" s="172"/>
      <c r="AB269" s="173"/>
      <c r="AC269" s="166"/>
      <c r="AD269" s="172"/>
      <c r="AE269" s="173"/>
      <c r="AF269" s="166"/>
      <c r="AG269" s="172"/>
      <c r="AH269" s="173"/>
      <c r="AI269" s="166"/>
      <c r="AJ269" s="172"/>
      <c r="AK269" s="173"/>
      <c r="AL269" s="166"/>
      <c r="AM269" s="172"/>
      <c r="AN269" s="173"/>
      <c r="AO269" s="166"/>
      <c r="AP269" s="172"/>
      <c r="AQ269" s="173"/>
      <c r="AR269" s="166"/>
      <c r="AS269" s="172"/>
      <c r="AT269" s="173"/>
      <c r="AU269" s="166"/>
      <c r="AV269" s="172"/>
      <c r="AW269" s="173"/>
    </row>
    <row r="270" spans="1:49" x14ac:dyDescent="0.15">
      <c r="A270" s="227" t="s">
        <v>34</v>
      </c>
      <c r="B270" s="200" t="s">
        <v>23</v>
      </c>
      <c r="C270" s="173">
        <v>20</v>
      </c>
      <c r="D270" s="242"/>
      <c r="E270" s="243"/>
      <c r="F270" s="29"/>
      <c r="G270" s="29"/>
      <c r="H270" s="29"/>
      <c r="I270" s="29"/>
      <c r="J270" s="27"/>
      <c r="K270" s="27"/>
      <c r="L270" s="166"/>
      <c r="M270" s="172"/>
      <c r="N270" s="173"/>
      <c r="O270" s="26"/>
      <c r="P270" s="29"/>
      <c r="Q270" s="29"/>
      <c r="R270" s="29"/>
      <c r="S270" s="29"/>
      <c r="T270" s="242"/>
      <c r="U270" s="243"/>
      <c r="V270" s="379"/>
      <c r="W270" s="29"/>
      <c r="X270" s="29"/>
      <c r="Y270" s="29"/>
      <c r="Z270" s="166"/>
      <c r="AA270" s="172"/>
      <c r="AB270" s="173"/>
      <c r="AC270" s="166"/>
      <c r="AD270" s="172"/>
      <c r="AE270" s="173"/>
      <c r="AF270" s="166"/>
      <c r="AG270" s="172"/>
      <c r="AH270" s="173"/>
      <c r="AI270" s="166"/>
      <c r="AJ270" s="172"/>
      <c r="AK270" s="173"/>
      <c r="AL270" s="166"/>
      <c r="AM270" s="172"/>
      <c r="AN270" s="173"/>
      <c r="AO270" s="166"/>
      <c r="AP270" s="172"/>
      <c r="AQ270" s="173"/>
      <c r="AR270" s="166"/>
      <c r="AS270" s="172"/>
      <c r="AT270" s="173"/>
      <c r="AU270" s="166"/>
      <c r="AV270" s="172"/>
      <c r="AW270" s="173"/>
    </row>
    <row r="271" spans="1:49" x14ac:dyDescent="0.15">
      <c r="A271" s="200" t="s">
        <v>35</v>
      </c>
      <c r="B271" s="200" t="s">
        <v>23</v>
      </c>
      <c r="C271" s="173">
        <v>21</v>
      </c>
      <c r="D271" s="242"/>
      <c r="E271" s="243"/>
      <c r="F271" s="29"/>
      <c r="G271" s="29"/>
      <c r="H271" s="29"/>
      <c r="I271" s="29"/>
      <c r="J271" s="27"/>
      <c r="K271" s="27"/>
      <c r="L271" s="166"/>
      <c r="M271" s="172"/>
      <c r="N271" s="173"/>
      <c r="O271" s="26"/>
      <c r="P271" s="29"/>
      <c r="Q271" s="29"/>
      <c r="R271" s="29"/>
      <c r="S271" s="29"/>
      <c r="T271" s="242"/>
      <c r="U271" s="243"/>
      <c r="V271" s="379"/>
      <c r="W271" s="29"/>
      <c r="X271" s="29"/>
      <c r="Y271" s="29"/>
      <c r="Z271" s="166"/>
      <c r="AA271" s="172"/>
      <c r="AB271" s="173"/>
      <c r="AC271" s="166"/>
      <c r="AD271" s="172"/>
      <c r="AE271" s="173"/>
      <c r="AF271" s="166"/>
      <c r="AG271" s="172"/>
      <c r="AH271" s="173"/>
      <c r="AI271" s="166"/>
      <c r="AJ271" s="172"/>
      <c r="AK271" s="173"/>
      <c r="AL271" s="166"/>
      <c r="AM271" s="172"/>
      <c r="AN271" s="173"/>
      <c r="AO271" s="166"/>
      <c r="AP271" s="172"/>
      <c r="AQ271" s="173"/>
      <c r="AR271" s="166"/>
      <c r="AS271" s="172"/>
      <c r="AT271" s="173"/>
      <c r="AU271" s="166"/>
      <c r="AV271" s="172"/>
      <c r="AW271" s="173"/>
    </row>
    <row r="272" spans="1:49" x14ac:dyDescent="0.15">
      <c r="A272" s="200" t="s">
        <v>36</v>
      </c>
      <c r="B272" s="200" t="s">
        <v>23</v>
      </c>
      <c r="C272" s="173">
        <v>22</v>
      </c>
      <c r="D272" s="242"/>
      <c r="E272" s="243"/>
      <c r="F272" s="29"/>
      <c r="G272" s="29"/>
      <c r="H272" s="29"/>
      <c r="I272" s="29"/>
      <c r="J272" s="27"/>
      <c r="K272" s="27"/>
      <c r="L272" s="166"/>
      <c r="M272" s="172"/>
      <c r="N272" s="173"/>
      <c r="O272" s="26"/>
      <c r="P272" s="29"/>
      <c r="Q272" s="29"/>
      <c r="R272" s="29"/>
      <c r="S272" s="29"/>
      <c r="T272" s="242"/>
      <c r="U272" s="243"/>
      <c r="V272" s="379"/>
      <c r="W272" s="29"/>
      <c r="X272" s="29"/>
      <c r="Y272" s="29"/>
      <c r="Z272" s="166"/>
      <c r="AA272" s="172"/>
      <c r="AB272" s="173"/>
      <c r="AC272" s="166"/>
      <c r="AD272" s="172"/>
      <c r="AE272" s="173"/>
      <c r="AF272" s="166"/>
      <c r="AG272" s="172"/>
      <c r="AH272" s="173"/>
      <c r="AI272" s="166"/>
      <c r="AJ272" s="172"/>
      <c r="AK272" s="173"/>
      <c r="AL272" s="166"/>
      <c r="AM272" s="172"/>
      <c r="AN272" s="173"/>
      <c r="AO272" s="166"/>
      <c r="AP272" s="172"/>
      <c r="AQ272" s="173"/>
      <c r="AR272" s="166"/>
      <c r="AS272" s="172"/>
      <c r="AT272" s="173"/>
      <c r="AU272" s="166"/>
      <c r="AV272" s="172"/>
      <c r="AW272" s="173"/>
    </row>
    <row r="273" spans="1:50" x14ac:dyDescent="0.15">
      <c r="A273" s="200" t="s">
        <v>30</v>
      </c>
      <c r="B273" s="200" t="s">
        <v>23</v>
      </c>
      <c r="C273" s="173">
        <v>23</v>
      </c>
      <c r="D273" s="242"/>
      <c r="E273" s="243"/>
      <c r="F273" s="29"/>
      <c r="G273" s="29"/>
      <c r="H273" s="29"/>
      <c r="I273" s="29"/>
      <c r="J273" s="27"/>
      <c r="K273" s="27"/>
      <c r="L273" s="166"/>
      <c r="M273" s="172"/>
      <c r="N273" s="173"/>
      <c r="O273" s="26"/>
      <c r="P273" s="29"/>
      <c r="Q273" s="29"/>
      <c r="R273" s="29"/>
      <c r="S273" s="29"/>
      <c r="T273" s="242"/>
      <c r="U273" s="243"/>
      <c r="V273" s="379"/>
      <c r="W273" s="29"/>
      <c r="X273" s="29"/>
      <c r="Y273" s="29"/>
      <c r="Z273" s="166"/>
      <c r="AA273" s="172"/>
      <c r="AB273" s="173"/>
      <c r="AC273" s="166"/>
      <c r="AD273" s="172"/>
      <c r="AE273" s="173"/>
      <c r="AF273" s="166"/>
      <c r="AG273" s="172"/>
      <c r="AH273" s="173"/>
      <c r="AI273" s="166"/>
      <c r="AJ273" s="172"/>
      <c r="AK273" s="173"/>
      <c r="AL273" s="166"/>
      <c r="AM273" s="172"/>
      <c r="AN273" s="173"/>
      <c r="AO273" s="166"/>
      <c r="AP273" s="172"/>
      <c r="AQ273" s="173"/>
      <c r="AR273" s="166"/>
      <c r="AS273" s="172"/>
      <c r="AT273" s="173"/>
      <c r="AU273" s="166"/>
      <c r="AV273" s="172"/>
      <c r="AW273" s="173"/>
    </row>
    <row r="274" spans="1:50" x14ac:dyDescent="0.15">
      <c r="A274" s="200" t="s">
        <v>32</v>
      </c>
      <c r="B274" s="200" t="s">
        <v>23</v>
      </c>
      <c r="C274" s="173">
        <v>24</v>
      </c>
      <c r="D274" s="242"/>
      <c r="E274" s="243"/>
      <c r="F274" s="29"/>
      <c r="G274" s="29"/>
      <c r="H274" s="29"/>
      <c r="I274" s="29"/>
      <c r="J274" s="27"/>
      <c r="K274" s="27"/>
      <c r="L274" s="166"/>
      <c r="M274" s="172"/>
      <c r="N274" s="173"/>
      <c r="O274" s="26"/>
      <c r="P274" s="29"/>
      <c r="Q274" s="29"/>
      <c r="R274" s="29"/>
      <c r="S274" s="29"/>
      <c r="T274" s="242"/>
      <c r="U274" s="243"/>
      <c r="V274" s="379"/>
      <c r="W274" s="29"/>
      <c r="X274" s="29"/>
      <c r="Y274" s="29"/>
      <c r="Z274" s="166"/>
      <c r="AA274" s="172"/>
      <c r="AB274" s="173"/>
      <c r="AC274" s="166"/>
      <c r="AD274" s="172"/>
      <c r="AE274" s="173"/>
      <c r="AF274" s="166"/>
      <c r="AG274" s="172"/>
      <c r="AH274" s="173"/>
      <c r="AI274" s="166"/>
      <c r="AJ274" s="172"/>
      <c r="AK274" s="173"/>
      <c r="AL274" s="166"/>
      <c r="AM274" s="172"/>
      <c r="AN274" s="173"/>
      <c r="AO274" s="166"/>
      <c r="AP274" s="172"/>
      <c r="AQ274" s="173"/>
      <c r="AR274" s="166"/>
      <c r="AS274" s="172"/>
      <c r="AT274" s="173"/>
      <c r="AU274" s="166"/>
      <c r="AV274" s="172"/>
      <c r="AW274" s="173"/>
    </row>
    <row r="275" spans="1:50" x14ac:dyDescent="0.15">
      <c r="A275" s="200" t="s">
        <v>31</v>
      </c>
      <c r="B275" s="200" t="s">
        <v>23</v>
      </c>
      <c r="C275" s="173">
        <v>25</v>
      </c>
      <c r="D275" s="242"/>
      <c r="E275" s="243"/>
      <c r="F275" s="29"/>
      <c r="G275" s="29"/>
      <c r="H275" s="29"/>
      <c r="I275" s="29"/>
      <c r="J275" s="27"/>
      <c r="K275" s="27"/>
      <c r="L275" s="166"/>
      <c r="M275" s="172"/>
      <c r="N275" s="173"/>
      <c r="O275" s="26"/>
      <c r="P275" s="29"/>
      <c r="Q275" s="29"/>
      <c r="R275" s="29"/>
      <c r="S275" s="29"/>
      <c r="T275" s="242"/>
      <c r="U275" s="243"/>
      <c r="V275" s="379"/>
      <c r="W275" s="29"/>
      <c r="X275" s="29"/>
      <c r="Y275" s="29"/>
      <c r="Z275" s="166"/>
      <c r="AA275" s="172"/>
      <c r="AB275" s="173"/>
      <c r="AC275" s="166"/>
      <c r="AD275" s="172"/>
      <c r="AE275" s="173"/>
      <c r="AF275" s="166"/>
      <c r="AG275" s="172"/>
      <c r="AH275" s="173"/>
      <c r="AI275" s="166"/>
      <c r="AJ275" s="172"/>
      <c r="AK275" s="173"/>
      <c r="AL275" s="166"/>
      <c r="AM275" s="172"/>
      <c r="AN275" s="173"/>
      <c r="AO275" s="166"/>
      <c r="AP275" s="172"/>
      <c r="AQ275" s="173"/>
      <c r="AR275" s="166"/>
      <c r="AS275" s="172"/>
      <c r="AT275" s="173"/>
      <c r="AU275" s="166"/>
      <c r="AV275" s="172"/>
      <c r="AW275" s="173"/>
    </row>
    <row r="276" spans="1:50" x14ac:dyDescent="0.15">
      <c r="A276" s="200" t="s">
        <v>33</v>
      </c>
      <c r="B276" s="200" t="s">
        <v>23</v>
      </c>
      <c r="C276" s="173">
        <v>26</v>
      </c>
      <c r="D276" s="242"/>
      <c r="E276" s="243"/>
      <c r="F276" s="29"/>
      <c r="G276" s="29"/>
      <c r="H276" s="29"/>
      <c r="I276" s="29"/>
      <c r="J276" s="27"/>
      <c r="K276" s="27"/>
      <c r="L276" s="166"/>
      <c r="M276" s="172"/>
      <c r="N276" s="173"/>
      <c r="O276" s="26"/>
      <c r="P276" s="29"/>
      <c r="Q276" s="29"/>
      <c r="R276" s="29"/>
      <c r="S276" s="29"/>
      <c r="T276" s="242"/>
      <c r="U276" s="243"/>
      <c r="V276" s="379"/>
      <c r="W276" s="29"/>
      <c r="X276" s="29"/>
      <c r="Y276" s="29"/>
      <c r="Z276" s="166"/>
      <c r="AA276" s="172"/>
      <c r="AB276" s="173"/>
      <c r="AC276" s="166"/>
      <c r="AD276" s="172"/>
      <c r="AE276" s="173"/>
      <c r="AF276" s="166"/>
      <c r="AG276" s="172"/>
      <c r="AH276" s="173"/>
      <c r="AI276" s="166"/>
      <c r="AJ276" s="172"/>
      <c r="AK276" s="173"/>
      <c r="AL276" s="166"/>
      <c r="AM276" s="172"/>
      <c r="AN276" s="173"/>
      <c r="AO276" s="166"/>
      <c r="AP276" s="172"/>
      <c r="AQ276" s="173"/>
      <c r="AR276" s="166"/>
      <c r="AS276" s="172"/>
      <c r="AT276" s="173"/>
      <c r="AU276" s="166"/>
      <c r="AV276" s="172"/>
      <c r="AW276" s="173"/>
    </row>
    <row r="277" spans="1:50" x14ac:dyDescent="0.15">
      <c r="A277" s="200" t="s">
        <v>34</v>
      </c>
      <c r="B277" s="200" t="s">
        <v>23</v>
      </c>
      <c r="C277" s="173">
        <v>27</v>
      </c>
      <c r="D277" s="242"/>
      <c r="E277" s="243"/>
      <c r="F277" s="29"/>
      <c r="G277" s="29"/>
      <c r="H277" s="29"/>
      <c r="I277" s="29"/>
      <c r="J277" s="27"/>
      <c r="K277" s="27"/>
      <c r="L277" s="166"/>
      <c r="M277" s="172"/>
      <c r="N277" s="173"/>
      <c r="O277" s="26"/>
      <c r="P277" s="29"/>
      <c r="Q277" s="29"/>
      <c r="R277" s="29"/>
      <c r="S277" s="29"/>
      <c r="T277" s="242"/>
      <c r="U277" s="243"/>
      <c r="V277" s="379"/>
      <c r="W277" s="29"/>
      <c r="X277" s="29"/>
      <c r="Y277" s="29"/>
      <c r="Z277" s="166"/>
      <c r="AA277" s="172"/>
      <c r="AB277" s="173"/>
      <c r="AC277" s="166"/>
      <c r="AD277" s="172"/>
      <c r="AE277" s="173"/>
      <c r="AF277" s="166"/>
      <c r="AG277" s="172"/>
      <c r="AH277" s="173"/>
      <c r="AI277" s="166"/>
      <c r="AJ277" s="172"/>
      <c r="AK277" s="173"/>
      <c r="AL277" s="166"/>
      <c r="AM277" s="172"/>
      <c r="AN277" s="173"/>
      <c r="AO277" s="166"/>
      <c r="AP277" s="172"/>
      <c r="AQ277" s="173"/>
      <c r="AR277" s="166"/>
      <c r="AS277" s="172"/>
      <c r="AT277" s="173"/>
      <c r="AU277" s="166"/>
      <c r="AV277" s="172"/>
      <c r="AW277" s="173"/>
    </row>
    <row r="278" spans="1:50" x14ac:dyDescent="0.15">
      <c r="A278" s="227" t="s">
        <v>35</v>
      </c>
      <c r="B278" s="69" t="s">
        <v>23</v>
      </c>
      <c r="C278" s="26">
        <v>28</v>
      </c>
      <c r="D278" s="389"/>
      <c r="E278" s="243"/>
      <c r="F278" s="29"/>
      <c r="G278" s="29"/>
      <c r="H278" s="29"/>
      <c r="I278" s="29"/>
      <c r="J278" s="27"/>
      <c r="K278" s="27"/>
      <c r="L278" s="166"/>
      <c r="M278" s="172"/>
      <c r="N278" s="173"/>
      <c r="O278" s="26"/>
      <c r="P278" s="29"/>
      <c r="Q278" s="29"/>
      <c r="R278" s="29"/>
      <c r="S278" s="29"/>
      <c r="T278" s="242"/>
      <c r="U278" s="243"/>
      <c r="V278" s="379"/>
      <c r="W278" s="29"/>
      <c r="X278" s="29"/>
      <c r="Y278" s="29"/>
      <c r="Z278" s="166"/>
      <c r="AA278" s="172"/>
      <c r="AB278" s="173"/>
      <c r="AC278" s="166"/>
      <c r="AD278" s="172"/>
      <c r="AE278" s="173"/>
      <c r="AF278" s="166"/>
      <c r="AG278" s="172"/>
      <c r="AH278" s="173"/>
      <c r="AI278" s="166"/>
      <c r="AJ278" s="172"/>
      <c r="AK278" s="173"/>
      <c r="AL278" s="166"/>
      <c r="AM278" s="172"/>
      <c r="AN278" s="173"/>
      <c r="AO278" s="166"/>
      <c r="AP278" s="172"/>
      <c r="AQ278" s="173"/>
      <c r="AR278" s="166"/>
      <c r="AS278" s="172"/>
      <c r="AT278" s="173"/>
      <c r="AU278" s="166"/>
      <c r="AV278" s="172"/>
      <c r="AW278" s="173"/>
      <c r="AX278" s="27"/>
    </row>
    <row r="279" spans="1:50" x14ac:dyDescent="0.15">
      <c r="A279" s="227" t="s">
        <v>36</v>
      </c>
      <c r="B279" s="69" t="s">
        <v>23</v>
      </c>
      <c r="C279" s="26">
        <v>29</v>
      </c>
      <c r="D279" s="389"/>
      <c r="E279" s="243"/>
      <c r="F279" s="29"/>
      <c r="G279" s="29"/>
      <c r="H279" s="29"/>
      <c r="I279" s="29"/>
      <c r="J279" s="27"/>
      <c r="K279" s="27"/>
      <c r="L279" s="166"/>
      <c r="M279" s="172"/>
      <c r="N279" s="173"/>
      <c r="O279" s="26"/>
      <c r="P279" s="29"/>
      <c r="Q279" s="29"/>
      <c r="R279" s="29"/>
      <c r="S279" s="29"/>
      <c r="T279" s="242"/>
      <c r="U279" s="243"/>
      <c r="V279" s="379"/>
      <c r="W279" s="29"/>
      <c r="X279" s="29"/>
      <c r="Y279" s="29"/>
      <c r="Z279" s="166"/>
      <c r="AA279" s="172"/>
      <c r="AB279" s="173"/>
      <c r="AC279" s="166"/>
      <c r="AD279" s="172"/>
      <c r="AE279" s="173"/>
      <c r="AF279" s="166"/>
      <c r="AG279" s="172"/>
      <c r="AH279" s="173"/>
      <c r="AI279" s="166"/>
      <c r="AJ279" s="172"/>
      <c r="AK279" s="173"/>
      <c r="AL279" s="166"/>
      <c r="AM279" s="172"/>
      <c r="AN279" s="173"/>
      <c r="AO279" s="166"/>
      <c r="AP279" s="172"/>
      <c r="AQ279" s="173"/>
      <c r="AR279" s="166"/>
      <c r="AS279" s="172"/>
      <c r="AT279" s="173"/>
      <c r="AU279" s="166"/>
      <c r="AV279" s="172"/>
      <c r="AW279" s="173"/>
      <c r="AX279" s="27"/>
    </row>
    <row r="280" spans="1:50" s="390" customFormat="1" x14ac:dyDescent="0.15">
      <c r="A280" s="228" t="s">
        <v>30</v>
      </c>
      <c r="B280" s="70" t="s">
        <v>23</v>
      </c>
      <c r="C280" s="43">
        <v>30</v>
      </c>
      <c r="D280" s="244"/>
      <c r="E280" s="245"/>
      <c r="F280" s="35"/>
      <c r="G280" s="35"/>
      <c r="H280" s="35"/>
      <c r="I280" s="35"/>
      <c r="J280" s="36"/>
      <c r="K280" s="36"/>
      <c r="L280" s="167"/>
      <c r="M280" s="174"/>
      <c r="N280" s="175"/>
      <c r="O280" s="43"/>
      <c r="P280" s="35"/>
      <c r="Q280" s="35"/>
      <c r="R280" s="35"/>
      <c r="S280" s="35"/>
      <c r="T280" s="244"/>
      <c r="U280" s="245"/>
      <c r="V280" s="377"/>
      <c r="W280" s="35"/>
      <c r="X280" s="35"/>
      <c r="Y280" s="35"/>
      <c r="Z280" s="167"/>
      <c r="AA280" s="174"/>
      <c r="AB280" s="175"/>
      <c r="AC280" s="167"/>
      <c r="AD280" s="174"/>
      <c r="AE280" s="175"/>
      <c r="AF280" s="167"/>
      <c r="AG280" s="174"/>
      <c r="AH280" s="175"/>
      <c r="AI280" s="167"/>
      <c r="AJ280" s="174"/>
      <c r="AK280" s="175"/>
      <c r="AL280" s="167"/>
      <c r="AM280" s="174"/>
      <c r="AN280" s="175"/>
      <c r="AO280" s="167"/>
      <c r="AP280" s="174"/>
      <c r="AQ280" s="175"/>
      <c r="AR280" s="167"/>
      <c r="AS280" s="174"/>
      <c r="AT280" s="175"/>
      <c r="AU280" s="167"/>
      <c r="AV280" s="174"/>
      <c r="AW280" s="175"/>
      <c r="AX280" s="253"/>
    </row>
    <row r="281" spans="1:50" x14ac:dyDescent="0.15">
      <c r="A281" s="227" t="s">
        <v>32</v>
      </c>
      <c r="B281" s="200" t="s">
        <v>24</v>
      </c>
      <c r="C281" s="173">
        <v>1</v>
      </c>
      <c r="D281" s="242"/>
      <c r="E281" s="243"/>
      <c r="F281" s="29"/>
      <c r="G281" s="29"/>
      <c r="H281" s="29"/>
      <c r="I281" s="29"/>
      <c r="J281" s="27"/>
      <c r="K281" s="27"/>
      <c r="L281" s="166"/>
      <c r="M281" s="172"/>
      <c r="N281" s="173"/>
      <c r="O281" s="26"/>
      <c r="P281" s="29"/>
      <c r="Q281" s="29"/>
      <c r="R281" s="29"/>
      <c r="S281" s="29"/>
      <c r="T281" s="242"/>
      <c r="U281" s="243"/>
      <c r="V281" s="379"/>
      <c r="W281" s="29"/>
      <c r="X281" s="29"/>
      <c r="Y281" s="29"/>
      <c r="Z281" s="166"/>
      <c r="AA281" s="172"/>
      <c r="AB281" s="173"/>
      <c r="AC281" s="166"/>
      <c r="AD281" s="172"/>
      <c r="AE281" s="173"/>
      <c r="AF281" s="166"/>
      <c r="AG281" s="172"/>
      <c r="AH281" s="173"/>
      <c r="AI281" s="166"/>
      <c r="AJ281" s="172"/>
      <c r="AK281" s="173"/>
      <c r="AL281" s="166"/>
      <c r="AM281" s="172"/>
      <c r="AN281" s="173"/>
      <c r="AO281" s="166"/>
      <c r="AP281" s="172"/>
      <c r="AQ281" s="173"/>
      <c r="AR281" s="166"/>
      <c r="AS281" s="172"/>
      <c r="AT281" s="173"/>
      <c r="AU281" s="166"/>
      <c r="AV281" s="172"/>
      <c r="AW281" s="173"/>
    </row>
    <row r="282" spans="1:50" x14ac:dyDescent="0.15">
      <c r="A282" s="227" t="s">
        <v>31</v>
      </c>
      <c r="B282" s="200" t="s">
        <v>24</v>
      </c>
      <c r="C282" s="173">
        <v>2</v>
      </c>
      <c r="D282" s="242"/>
      <c r="E282" s="243"/>
      <c r="F282" s="29"/>
      <c r="G282" s="29"/>
      <c r="H282" s="29"/>
      <c r="I282" s="29"/>
      <c r="J282" s="27"/>
      <c r="K282" s="27"/>
      <c r="L282" s="166"/>
      <c r="M282" s="172"/>
      <c r="N282" s="173"/>
      <c r="O282" s="26"/>
      <c r="P282" s="29"/>
      <c r="Q282" s="29"/>
      <c r="R282" s="29"/>
      <c r="S282" s="29"/>
      <c r="T282" s="242"/>
      <c r="U282" s="243"/>
      <c r="V282" s="379"/>
      <c r="W282" s="29"/>
      <c r="X282" s="29"/>
      <c r="Y282" s="29"/>
      <c r="Z282" s="166"/>
      <c r="AA282" s="172"/>
      <c r="AB282" s="173"/>
      <c r="AC282" s="166"/>
      <c r="AD282" s="172"/>
      <c r="AE282" s="173"/>
      <c r="AF282" s="166"/>
      <c r="AG282" s="172"/>
      <c r="AH282" s="173"/>
      <c r="AI282" s="166"/>
      <c r="AJ282" s="172"/>
      <c r="AK282" s="173"/>
      <c r="AL282" s="166"/>
      <c r="AM282" s="172"/>
      <c r="AN282" s="173"/>
      <c r="AO282" s="166"/>
      <c r="AP282" s="172"/>
      <c r="AQ282" s="173"/>
      <c r="AR282" s="166"/>
      <c r="AS282" s="172"/>
      <c r="AT282" s="173"/>
      <c r="AU282" s="166"/>
      <c r="AV282" s="172"/>
      <c r="AW282" s="173"/>
    </row>
    <row r="283" spans="1:50" x14ac:dyDescent="0.15">
      <c r="A283" s="227" t="s">
        <v>33</v>
      </c>
      <c r="B283" s="200" t="s">
        <v>24</v>
      </c>
      <c r="C283" s="173">
        <v>3</v>
      </c>
      <c r="D283" s="242"/>
      <c r="E283" s="243"/>
      <c r="F283" s="29"/>
      <c r="G283" s="29"/>
      <c r="H283" s="29"/>
      <c r="I283" s="29"/>
      <c r="J283" s="27"/>
      <c r="K283" s="27"/>
      <c r="L283" s="166"/>
      <c r="M283" s="172"/>
      <c r="N283" s="173"/>
      <c r="O283" s="26"/>
      <c r="P283" s="29"/>
      <c r="Q283" s="29"/>
      <c r="R283" s="29"/>
      <c r="S283" s="29"/>
      <c r="T283" s="242"/>
      <c r="U283" s="243"/>
      <c r="V283" s="379"/>
      <c r="W283" s="29"/>
      <c r="X283" s="29"/>
      <c r="Y283" s="29"/>
      <c r="Z283" s="166"/>
      <c r="AA283" s="172"/>
      <c r="AB283" s="173"/>
      <c r="AC283" s="166"/>
      <c r="AD283" s="172"/>
      <c r="AE283" s="173"/>
      <c r="AF283" s="166"/>
      <c r="AG283" s="172"/>
      <c r="AH283" s="173"/>
      <c r="AI283" s="166"/>
      <c r="AJ283" s="172"/>
      <c r="AK283" s="173"/>
      <c r="AL283" s="166"/>
      <c r="AM283" s="172"/>
      <c r="AN283" s="173"/>
      <c r="AO283" s="166"/>
      <c r="AP283" s="172"/>
      <c r="AQ283" s="173"/>
      <c r="AR283" s="166"/>
      <c r="AS283" s="172"/>
      <c r="AT283" s="173"/>
      <c r="AU283" s="166"/>
      <c r="AV283" s="172"/>
      <c r="AW283" s="173"/>
    </row>
    <row r="284" spans="1:50" x14ac:dyDescent="0.15">
      <c r="A284" s="227" t="s">
        <v>34</v>
      </c>
      <c r="B284" s="200" t="s">
        <v>24</v>
      </c>
      <c r="C284" s="173">
        <v>4</v>
      </c>
      <c r="D284" s="242"/>
      <c r="E284" s="243"/>
      <c r="F284" s="29"/>
      <c r="G284" s="29"/>
      <c r="H284" s="29"/>
      <c r="I284" s="29"/>
      <c r="J284" s="27"/>
      <c r="K284" s="27"/>
      <c r="L284" s="166"/>
      <c r="M284" s="172"/>
      <c r="N284" s="173"/>
      <c r="O284" s="26"/>
      <c r="P284" s="29"/>
      <c r="Q284" s="29"/>
      <c r="R284" s="29"/>
      <c r="S284" s="29"/>
      <c r="T284" s="242"/>
      <c r="U284" s="243"/>
      <c r="V284" s="379"/>
      <c r="W284" s="29"/>
      <c r="X284" s="29"/>
      <c r="Y284" s="29"/>
      <c r="Z284" s="166"/>
      <c r="AA284" s="172"/>
      <c r="AB284" s="173"/>
      <c r="AC284" s="166"/>
      <c r="AD284" s="172"/>
      <c r="AE284" s="173"/>
      <c r="AF284" s="166"/>
      <c r="AG284" s="172"/>
      <c r="AH284" s="173"/>
      <c r="AI284" s="166"/>
      <c r="AJ284" s="172"/>
      <c r="AK284" s="173"/>
      <c r="AL284" s="166"/>
      <c r="AM284" s="172"/>
      <c r="AN284" s="173"/>
      <c r="AO284" s="166"/>
      <c r="AP284" s="172"/>
      <c r="AQ284" s="173"/>
      <c r="AR284" s="166"/>
      <c r="AS284" s="172"/>
      <c r="AT284" s="173"/>
      <c r="AU284" s="166"/>
      <c r="AV284" s="172"/>
      <c r="AW284" s="173"/>
    </row>
    <row r="285" spans="1:50" x14ac:dyDescent="0.15">
      <c r="A285" s="227" t="s">
        <v>35</v>
      </c>
      <c r="B285" s="200" t="s">
        <v>24</v>
      </c>
      <c r="C285" s="173">
        <v>5</v>
      </c>
      <c r="D285" s="242"/>
      <c r="E285" s="243"/>
      <c r="F285" s="29"/>
      <c r="G285" s="29"/>
      <c r="H285" s="29"/>
      <c r="I285" s="29"/>
      <c r="J285" s="27"/>
      <c r="K285" s="27"/>
      <c r="L285" s="166"/>
      <c r="M285" s="172"/>
      <c r="N285" s="173"/>
      <c r="O285" s="26"/>
      <c r="P285" s="29"/>
      <c r="Q285" s="29"/>
      <c r="R285" s="29"/>
      <c r="S285" s="29"/>
      <c r="T285" s="242"/>
      <c r="U285" s="243"/>
      <c r="V285" s="379"/>
      <c r="W285" s="29"/>
      <c r="X285" s="29"/>
      <c r="Y285" s="29"/>
      <c r="Z285" s="166"/>
      <c r="AA285" s="172"/>
      <c r="AB285" s="173"/>
      <c r="AC285" s="166"/>
      <c r="AD285" s="172"/>
      <c r="AE285" s="173"/>
      <c r="AF285" s="166"/>
      <c r="AG285" s="172"/>
      <c r="AH285" s="173"/>
      <c r="AI285" s="166"/>
      <c r="AJ285" s="172"/>
      <c r="AK285" s="173"/>
      <c r="AL285" s="166"/>
      <c r="AM285" s="172"/>
      <c r="AN285" s="173"/>
      <c r="AO285" s="166"/>
      <c r="AP285" s="172"/>
      <c r="AQ285" s="173"/>
      <c r="AR285" s="166"/>
      <c r="AS285" s="172"/>
      <c r="AT285" s="173"/>
      <c r="AU285" s="166"/>
      <c r="AV285" s="172"/>
      <c r="AW285" s="173"/>
    </row>
    <row r="286" spans="1:50" x14ac:dyDescent="0.15">
      <c r="A286" s="227" t="s">
        <v>36</v>
      </c>
      <c r="B286" s="200" t="s">
        <v>24</v>
      </c>
      <c r="C286" s="173">
        <v>6</v>
      </c>
      <c r="D286" s="242"/>
      <c r="E286" s="243"/>
      <c r="F286" s="29"/>
      <c r="G286" s="29"/>
      <c r="H286" s="29"/>
      <c r="I286" s="29"/>
      <c r="J286" s="27"/>
      <c r="K286" s="27"/>
      <c r="L286" s="166"/>
      <c r="M286" s="172"/>
      <c r="N286" s="173"/>
      <c r="O286" s="26"/>
      <c r="P286" s="29"/>
      <c r="Q286" s="29"/>
      <c r="R286" s="29"/>
      <c r="S286" s="29"/>
      <c r="T286" s="242"/>
      <c r="U286" s="243"/>
      <c r="V286" s="379"/>
      <c r="W286" s="29"/>
      <c r="X286" s="29"/>
      <c r="Y286" s="29"/>
      <c r="Z286" s="166"/>
      <c r="AA286" s="172"/>
      <c r="AB286" s="173"/>
      <c r="AC286" s="166"/>
      <c r="AD286" s="172"/>
      <c r="AE286" s="173"/>
      <c r="AF286" s="166"/>
      <c r="AG286" s="172"/>
      <c r="AH286" s="173"/>
      <c r="AI286" s="166"/>
      <c r="AJ286" s="172"/>
      <c r="AK286" s="173"/>
      <c r="AL286" s="166"/>
      <c r="AM286" s="172"/>
      <c r="AN286" s="173"/>
      <c r="AO286" s="166"/>
      <c r="AP286" s="172"/>
      <c r="AQ286" s="173"/>
      <c r="AR286" s="166"/>
      <c r="AS286" s="172"/>
      <c r="AT286" s="173"/>
      <c r="AU286" s="166"/>
      <c r="AV286" s="172"/>
      <c r="AW286" s="173"/>
    </row>
    <row r="287" spans="1:50" x14ac:dyDescent="0.15">
      <c r="A287" s="227" t="s">
        <v>30</v>
      </c>
      <c r="B287" s="200" t="s">
        <v>24</v>
      </c>
      <c r="C287" s="173">
        <v>7</v>
      </c>
      <c r="D287" s="242"/>
      <c r="E287" s="243"/>
      <c r="F287" s="29"/>
      <c r="G287" s="29"/>
      <c r="H287" s="29"/>
      <c r="I287" s="29"/>
      <c r="J287" s="27"/>
      <c r="K287" s="27"/>
      <c r="L287" s="166"/>
      <c r="M287" s="172"/>
      <c r="N287" s="173"/>
      <c r="O287" s="26"/>
      <c r="P287" s="29"/>
      <c r="Q287" s="29"/>
      <c r="R287" s="29"/>
      <c r="S287" s="29"/>
      <c r="T287" s="242"/>
      <c r="U287" s="243"/>
      <c r="V287" s="379"/>
      <c r="W287" s="29"/>
      <c r="X287" s="29"/>
      <c r="Y287" s="29"/>
      <c r="Z287" s="166"/>
      <c r="AA287" s="172"/>
      <c r="AB287" s="173"/>
      <c r="AC287" s="166"/>
      <c r="AD287" s="172"/>
      <c r="AE287" s="173"/>
      <c r="AF287" s="166"/>
      <c r="AG287" s="172"/>
      <c r="AH287" s="173"/>
      <c r="AI287" s="166"/>
      <c r="AJ287" s="172"/>
      <c r="AK287" s="173"/>
      <c r="AL287" s="166"/>
      <c r="AM287" s="172"/>
      <c r="AN287" s="173"/>
      <c r="AO287" s="166"/>
      <c r="AP287" s="172"/>
      <c r="AQ287" s="173"/>
      <c r="AR287" s="166"/>
      <c r="AS287" s="172"/>
      <c r="AT287" s="173"/>
      <c r="AU287" s="166"/>
      <c r="AV287" s="172"/>
      <c r="AW287" s="173"/>
    </row>
    <row r="288" spans="1:50" x14ac:dyDescent="0.15">
      <c r="A288" s="227" t="s">
        <v>32</v>
      </c>
      <c r="B288" s="200" t="s">
        <v>24</v>
      </c>
      <c r="C288" s="173">
        <v>8</v>
      </c>
      <c r="D288" s="242"/>
      <c r="E288" s="243"/>
      <c r="F288" s="29"/>
      <c r="G288" s="29"/>
      <c r="H288" s="29"/>
      <c r="I288" s="29"/>
      <c r="J288" s="27"/>
      <c r="K288" s="27"/>
      <c r="L288" s="166"/>
      <c r="M288" s="172"/>
      <c r="N288" s="173"/>
      <c r="O288" s="26"/>
      <c r="P288" s="29"/>
      <c r="Q288" s="29"/>
      <c r="R288" s="29"/>
      <c r="S288" s="29"/>
      <c r="T288" s="242"/>
      <c r="U288" s="243"/>
      <c r="V288" s="379"/>
      <c r="W288" s="29"/>
      <c r="X288" s="29"/>
      <c r="Y288" s="29"/>
      <c r="Z288" s="166"/>
      <c r="AA288" s="172"/>
      <c r="AB288" s="173"/>
      <c r="AC288" s="166"/>
      <c r="AD288" s="172"/>
      <c r="AE288" s="173"/>
      <c r="AF288" s="166"/>
      <c r="AG288" s="172"/>
      <c r="AH288" s="173"/>
      <c r="AI288" s="166"/>
      <c r="AJ288" s="172"/>
      <c r="AK288" s="173"/>
      <c r="AL288" s="166"/>
      <c r="AM288" s="172"/>
      <c r="AN288" s="173"/>
      <c r="AO288" s="166"/>
      <c r="AP288" s="172"/>
      <c r="AQ288" s="173"/>
      <c r="AR288" s="166"/>
      <c r="AS288" s="172"/>
      <c r="AT288" s="173"/>
      <c r="AU288" s="166"/>
      <c r="AV288" s="172"/>
      <c r="AW288" s="173"/>
    </row>
    <row r="289" spans="1:49" x14ac:dyDescent="0.15">
      <c r="A289" s="227" t="s">
        <v>31</v>
      </c>
      <c r="B289" s="200" t="s">
        <v>24</v>
      </c>
      <c r="C289" s="173">
        <v>9</v>
      </c>
      <c r="D289" s="242"/>
      <c r="E289" s="243"/>
      <c r="F289" s="29"/>
      <c r="G289" s="29"/>
      <c r="H289" s="29"/>
      <c r="I289" s="29"/>
      <c r="J289" s="27"/>
      <c r="K289" s="27"/>
      <c r="L289" s="166"/>
      <c r="M289" s="172"/>
      <c r="N289" s="173"/>
      <c r="O289" s="26"/>
      <c r="P289" s="29"/>
      <c r="Q289" s="29"/>
      <c r="R289" s="29"/>
      <c r="S289" s="29"/>
      <c r="T289" s="242"/>
      <c r="U289" s="243"/>
      <c r="V289" s="379"/>
      <c r="W289" s="29"/>
      <c r="X289" s="29"/>
      <c r="Y289" s="29"/>
      <c r="Z289" s="166"/>
      <c r="AA289" s="172"/>
      <c r="AB289" s="173"/>
      <c r="AC289" s="166"/>
      <c r="AD289" s="172"/>
      <c r="AE289" s="173"/>
      <c r="AF289" s="166"/>
      <c r="AG289" s="172"/>
      <c r="AH289" s="173"/>
      <c r="AI289" s="166"/>
      <c r="AJ289" s="172"/>
      <c r="AK289" s="173"/>
      <c r="AL289" s="166"/>
      <c r="AM289" s="172"/>
      <c r="AN289" s="173"/>
      <c r="AO289" s="166"/>
      <c r="AP289" s="172"/>
      <c r="AQ289" s="173"/>
      <c r="AR289" s="166"/>
      <c r="AS289" s="172"/>
      <c r="AT289" s="173"/>
      <c r="AU289" s="166"/>
      <c r="AV289" s="172"/>
      <c r="AW289" s="173"/>
    </row>
    <row r="290" spans="1:49" x14ac:dyDescent="0.15">
      <c r="A290" s="227" t="s">
        <v>33</v>
      </c>
      <c r="B290" s="200" t="s">
        <v>24</v>
      </c>
      <c r="C290" s="173">
        <v>10</v>
      </c>
      <c r="D290" s="242"/>
      <c r="E290" s="243"/>
      <c r="F290" s="29"/>
      <c r="G290" s="29"/>
      <c r="H290" s="29"/>
      <c r="I290" s="29"/>
      <c r="J290" s="27"/>
      <c r="K290" s="27"/>
      <c r="L290" s="166"/>
      <c r="M290" s="172"/>
      <c r="N290" s="173"/>
      <c r="O290" s="26"/>
      <c r="P290" s="29"/>
      <c r="Q290" s="29"/>
      <c r="R290" s="29"/>
      <c r="S290" s="29"/>
      <c r="T290" s="242"/>
      <c r="U290" s="243"/>
      <c r="V290" s="379"/>
      <c r="W290" s="29"/>
      <c r="X290" s="29"/>
      <c r="Y290" s="29"/>
      <c r="Z290" s="166"/>
      <c r="AA290" s="172"/>
      <c r="AB290" s="173"/>
      <c r="AC290" s="166"/>
      <c r="AD290" s="172"/>
      <c r="AE290" s="173"/>
      <c r="AF290" s="166"/>
      <c r="AG290" s="172"/>
      <c r="AH290" s="173"/>
      <c r="AI290" s="166"/>
      <c r="AJ290" s="172"/>
      <c r="AK290" s="173"/>
      <c r="AL290" s="166"/>
      <c r="AM290" s="172"/>
      <c r="AN290" s="173"/>
      <c r="AO290" s="166"/>
      <c r="AP290" s="172"/>
      <c r="AQ290" s="173"/>
      <c r="AR290" s="166"/>
      <c r="AS290" s="172"/>
      <c r="AT290" s="173"/>
      <c r="AU290" s="166"/>
      <c r="AV290" s="172"/>
      <c r="AW290" s="173"/>
    </row>
    <row r="291" spans="1:49" x14ac:dyDescent="0.15">
      <c r="A291" s="227" t="s">
        <v>34</v>
      </c>
      <c r="B291" s="200" t="s">
        <v>24</v>
      </c>
      <c r="C291" s="173">
        <v>11</v>
      </c>
      <c r="D291" s="242"/>
      <c r="E291" s="243"/>
      <c r="F291" s="29"/>
      <c r="G291" s="29"/>
      <c r="H291" s="29"/>
      <c r="I291" s="29"/>
      <c r="J291" s="27"/>
      <c r="K291" s="27"/>
      <c r="L291" s="166"/>
      <c r="M291" s="172"/>
      <c r="N291" s="173"/>
      <c r="O291" s="26"/>
      <c r="P291" s="29"/>
      <c r="Q291" s="29"/>
      <c r="R291" s="29"/>
      <c r="S291" s="29"/>
      <c r="T291" s="242"/>
      <c r="U291" s="243"/>
      <c r="V291" s="379"/>
      <c r="W291" s="29"/>
      <c r="X291" s="29"/>
      <c r="Y291" s="29"/>
      <c r="Z291" s="166"/>
      <c r="AA291" s="172"/>
      <c r="AB291" s="173"/>
      <c r="AC291" s="166"/>
      <c r="AD291" s="172"/>
      <c r="AE291" s="173"/>
      <c r="AF291" s="166"/>
      <c r="AG291" s="172"/>
      <c r="AH291" s="173"/>
      <c r="AI291" s="166"/>
      <c r="AJ291" s="172"/>
      <c r="AK291" s="173"/>
      <c r="AL291" s="166"/>
      <c r="AM291" s="172"/>
      <c r="AN291" s="173"/>
      <c r="AO291" s="166"/>
      <c r="AP291" s="172"/>
      <c r="AQ291" s="173"/>
      <c r="AR291" s="166"/>
      <c r="AS291" s="172"/>
      <c r="AT291" s="173"/>
      <c r="AU291" s="166"/>
      <c r="AV291" s="172"/>
      <c r="AW291" s="173"/>
    </row>
    <row r="292" spans="1:49" x14ac:dyDescent="0.15">
      <c r="A292" s="227" t="s">
        <v>35</v>
      </c>
      <c r="B292" s="200" t="s">
        <v>24</v>
      </c>
      <c r="C292" s="173">
        <v>12</v>
      </c>
      <c r="D292" s="242"/>
      <c r="E292" s="243"/>
      <c r="F292" s="29"/>
      <c r="G292" s="29"/>
      <c r="H292" s="29"/>
      <c r="I292" s="29"/>
      <c r="J292" s="27"/>
      <c r="K292" s="27"/>
      <c r="L292" s="166"/>
      <c r="M292" s="172"/>
      <c r="N292" s="173"/>
      <c r="O292" s="26"/>
      <c r="P292" s="29"/>
      <c r="Q292" s="29"/>
      <c r="R292" s="29"/>
      <c r="S292" s="29"/>
      <c r="T292" s="242"/>
      <c r="U292" s="243"/>
      <c r="V292" s="379"/>
      <c r="W292" s="29"/>
      <c r="X292" s="29"/>
      <c r="Y292" s="29"/>
      <c r="Z292" s="166"/>
      <c r="AA292" s="172"/>
      <c r="AB292" s="173"/>
      <c r="AC292" s="166"/>
      <c r="AD292" s="172"/>
      <c r="AE292" s="173"/>
      <c r="AF292" s="166"/>
      <c r="AG292" s="172"/>
      <c r="AH292" s="173"/>
      <c r="AI292" s="166"/>
      <c r="AJ292" s="172"/>
      <c r="AK292" s="173"/>
      <c r="AL292" s="166"/>
      <c r="AM292" s="172"/>
      <c r="AN292" s="173"/>
      <c r="AO292" s="166"/>
      <c r="AP292" s="172"/>
      <c r="AQ292" s="173"/>
      <c r="AR292" s="166"/>
      <c r="AS292" s="172"/>
      <c r="AT292" s="173"/>
      <c r="AU292" s="166"/>
      <c r="AV292" s="172"/>
      <c r="AW292" s="173"/>
    </row>
    <row r="293" spans="1:49" x14ac:dyDescent="0.15">
      <c r="A293" s="227" t="s">
        <v>36</v>
      </c>
      <c r="B293" s="200" t="s">
        <v>24</v>
      </c>
      <c r="C293" s="173">
        <v>13</v>
      </c>
      <c r="D293" s="242"/>
      <c r="E293" s="243"/>
      <c r="F293" s="29"/>
      <c r="G293" s="29"/>
      <c r="H293" s="29"/>
      <c r="I293" s="29"/>
      <c r="J293" s="27"/>
      <c r="K293" s="27"/>
      <c r="L293" s="166"/>
      <c r="M293" s="172"/>
      <c r="N293" s="173"/>
      <c r="O293" s="26"/>
      <c r="P293" s="29"/>
      <c r="Q293" s="29"/>
      <c r="R293" s="29"/>
      <c r="S293" s="29"/>
      <c r="T293" s="242"/>
      <c r="U293" s="243"/>
      <c r="V293" s="379"/>
      <c r="W293" s="29"/>
      <c r="X293" s="29"/>
      <c r="Y293" s="29"/>
      <c r="Z293" s="166"/>
      <c r="AA293" s="172"/>
      <c r="AB293" s="173"/>
      <c r="AC293" s="166"/>
      <c r="AD293" s="172"/>
      <c r="AE293" s="173"/>
      <c r="AF293" s="166"/>
      <c r="AG293" s="172"/>
      <c r="AH293" s="173"/>
      <c r="AI293" s="166"/>
      <c r="AJ293" s="172"/>
      <c r="AK293" s="173"/>
      <c r="AL293" s="166"/>
      <c r="AM293" s="172"/>
      <c r="AN293" s="173"/>
      <c r="AO293" s="166"/>
      <c r="AP293" s="172"/>
      <c r="AQ293" s="173"/>
      <c r="AR293" s="166"/>
      <c r="AS293" s="172"/>
      <c r="AT293" s="173"/>
      <c r="AU293" s="166"/>
      <c r="AV293" s="172"/>
      <c r="AW293" s="173"/>
    </row>
    <row r="294" spans="1:49" x14ac:dyDescent="0.15">
      <c r="A294" s="227" t="s">
        <v>30</v>
      </c>
      <c r="B294" s="200" t="s">
        <v>24</v>
      </c>
      <c r="C294" s="173">
        <v>14</v>
      </c>
      <c r="D294" s="242"/>
      <c r="E294" s="243"/>
      <c r="F294" s="29"/>
      <c r="G294" s="29"/>
      <c r="H294" s="29"/>
      <c r="I294" s="29"/>
      <c r="J294" s="27"/>
      <c r="K294" s="27"/>
      <c r="L294" s="166"/>
      <c r="M294" s="172"/>
      <c r="N294" s="173"/>
      <c r="O294" s="26"/>
      <c r="P294" s="29"/>
      <c r="Q294" s="29"/>
      <c r="R294" s="29"/>
      <c r="S294" s="29"/>
      <c r="T294" s="242"/>
      <c r="U294" s="243"/>
      <c r="V294" s="379"/>
      <c r="W294" s="29"/>
      <c r="X294" s="29"/>
      <c r="Y294" s="29"/>
      <c r="Z294" s="166"/>
      <c r="AA294" s="172"/>
      <c r="AB294" s="173"/>
      <c r="AC294" s="166"/>
      <c r="AD294" s="172"/>
      <c r="AE294" s="173"/>
      <c r="AF294" s="166"/>
      <c r="AG294" s="172"/>
      <c r="AH294" s="173"/>
      <c r="AI294" s="166"/>
      <c r="AJ294" s="172"/>
      <c r="AK294" s="173"/>
      <c r="AL294" s="166"/>
      <c r="AM294" s="172"/>
      <c r="AN294" s="173"/>
      <c r="AO294" s="166"/>
      <c r="AP294" s="172"/>
      <c r="AQ294" s="173"/>
      <c r="AR294" s="166"/>
      <c r="AS294" s="172"/>
      <c r="AT294" s="173"/>
      <c r="AU294" s="166"/>
      <c r="AV294" s="172"/>
      <c r="AW294" s="173"/>
    </row>
    <row r="295" spans="1:49" x14ac:dyDescent="0.15">
      <c r="A295" s="227" t="s">
        <v>32</v>
      </c>
      <c r="B295" s="200" t="s">
        <v>24</v>
      </c>
      <c r="C295" s="173">
        <v>15</v>
      </c>
      <c r="D295" s="242"/>
      <c r="E295" s="243"/>
      <c r="F295" s="29"/>
      <c r="G295" s="29"/>
      <c r="H295" s="29"/>
      <c r="I295" s="29"/>
      <c r="J295" s="27"/>
      <c r="K295" s="27"/>
      <c r="L295" s="166"/>
      <c r="M295" s="172"/>
      <c r="N295" s="173"/>
      <c r="O295" s="26"/>
      <c r="P295" s="29"/>
      <c r="Q295" s="29"/>
      <c r="R295" s="29"/>
      <c r="S295" s="29"/>
      <c r="T295" s="242"/>
      <c r="U295" s="243"/>
      <c r="V295" s="379"/>
      <c r="W295" s="29"/>
      <c r="X295" s="29"/>
      <c r="Y295" s="29"/>
      <c r="Z295" s="166"/>
      <c r="AA295" s="172"/>
      <c r="AB295" s="173"/>
      <c r="AC295" s="166"/>
      <c r="AD295" s="172"/>
      <c r="AE295" s="173"/>
      <c r="AF295" s="166"/>
      <c r="AG295" s="172"/>
      <c r="AH295" s="173"/>
      <c r="AI295" s="166"/>
      <c r="AJ295" s="172"/>
      <c r="AK295" s="173"/>
      <c r="AL295" s="166"/>
      <c r="AM295" s="172"/>
      <c r="AN295" s="173"/>
      <c r="AO295" s="166"/>
      <c r="AP295" s="172"/>
      <c r="AQ295" s="173"/>
      <c r="AR295" s="166"/>
      <c r="AS295" s="172"/>
      <c r="AT295" s="173"/>
      <c r="AU295" s="166"/>
      <c r="AV295" s="172"/>
      <c r="AW295" s="173"/>
    </row>
    <row r="296" spans="1:49" x14ac:dyDescent="0.15">
      <c r="A296" s="227" t="s">
        <v>31</v>
      </c>
      <c r="B296" s="200" t="s">
        <v>24</v>
      </c>
      <c r="C296" s="173">
        <v>16</v>
      </c>
      <c r="D296" s="242"/>
      <c r="E296" s="243"/>
      <c r="F296" s="29"/>
      <c r="G296" s="29"/>
      <c r="H296" s="29"/>
      <c r="I296" s="29"/>
      <c r="J296" s="27"/>
      <c r="K296" s="27"/>
      <c r="L296" s="166"/>
      <c r="M296" s="172"/>
      <c r="N296" s="173"/>
      <c r="O296" s="26"/>
      <c r="P296" s="29"/>
      <c r="Q296" s="29"/>
      <c r="R296" s="29"/>
      <c r="S296" s="29"/>
      <c r="T296" s="242"/>
      <c r="U296" s="243"/>
      <c r="V296" s="379"/>
      <c r="W296" s="29"/>
      <c r="X296" s="29"/>
      <c r="Y296" s="29"/>
      <c r="Z296" s="166"/>
      <c r="AA296" s="172"/>
      <c r="AB296" s="173"/>
      <c r="AC296" s="166"/>
      <c r="AD296" s="172"/>
      <c r="AE296" s="173"/>
      <c r="AF296" s="166"/>
      <c r="AG296" s="172"/>
      <c r="AH296" s="173"/>
      <c r="AI296" s="166"/>
      <c r="AJ296" s="172"/>
      <c r="AK296" s="173"/>
      <c r="AL296" s="166"/>
      <c r="AM296" s="172"/>
      <c r="AN296" s="173"/>
      <c r="AO296" s="166"/>
      <c r="AP296" s="172"/>
      <c r="AQ296" s="173"/>
      <c r="AR296" s="166"/>
      <c r="AS296" s="172"/>
      <c r="AT296" s="173"/>
      <c r="AU296" s="166"/>
      <c r="AV296" s="172"/>
      <c r="AW296" s="173"/>
    </row>
    <row r="297" spans="1:49" x14ac:dyDescent="0.15">
      <c r="A297" s="227" t="s">
        <v>33</v>
      </c>
      <c r="B297" s="200" t="s">
        <v>24</v>
      </c>
      <c r="C297" s="173">
        <v>17</v>
      </c>
      <c r="D297" s="242"/>
      <c r="E297" s="243"/>
      <c r="F297" s="29"/>
      <c r="G297" s="29"/>
      <c r="H297" s="29"/>
      <c r="I297" s="29"/>
      <c r="J297" s="27"/>
      <c r="K297" s="27"/>
      <c r="L297" s="166"/>
      <c r="M297" s="172"/>
      <c r="N297" s="173"/>
      <c r="O297" s="26"/>
      <c r="P297" s="29"/>
      <c r="Q297" s="29"/>
      <c r="R297" s="29"/>
      <c r="S297" s="29"/>
      <c r="T297" s="242"/>
      <c r="U297" s="243"/>
      <c r="V297" s="379"/>
      <c r="W297" s="29"/>
      <c r="X297" s="29"/>
      <c r="Y297" s="29"/>
      <c r="Z297" s="166"/>
      <c r="AA297" s="172"/>
      <c r="AB297" s="173"/>
      <c r="AC297" s="166"/>
      <c r="AD297" s="172"/>
      <c r="AE297" s="173"/>
      <c r="AF297" s="166"/>
      <c r="AG297" s="172"/>
      <c r="AH297" s="173"/>
      <c r="AI297" s="166"/>
      <c r="AJ297" s="172"/>
      <c r="AK297" s="173"/>
      <c r="AL297" s="166"/>
      <c r="AM297" s="172"/>
      <c r="AN297" s="173"/>
      <c r="AO297" s="166"/>
      <c r="AP297" s="172"/>
      <c r="AQ297" s="173"/>
      <c r="AR297" s="166"/>
      <c r="AS297" s="172"/>
      <c r="AT297" s="173"/>
      <c r="AU297" s="166"/>
      <c r="AV297" s="172"/>
      <c r="AW297" s="173"/>
    </row>
    <row r="298" spans="1:49" x14ac:dyDescent="0.15">
      <c r="A298" s="227" t="s">
        <v>34</v>
      </c>
      <c r="B298" s="200" t="s">
        <v>24</v>
      </c>
      <c r="C298" s="173">
        <v>18</v>
      </c>
      <c r="D298" s="242"/>
      <c r="E298" s="243"/>
      <c r="F298" s="29"/>
      <c r="G298" s="29"/>
      <c r="H298" s="29"/>
      <c r="I298" s="29"/>
      <c r="J298" s="27"/>
      <c r="K298" s="27"/>
      <c r="L298" s="166"/>
      <c r="M298" s="172"/>
      <c r="N298" s="173"/>
      <c r="O298" s="26"/>
      <c r="P298" s="29"/>
      <c r="Q298" s="29"/>
      <c r="R298" s="29"/>
      <c r="S298" s="29"/>
      <c r="T298" s="242"/>
      <c r="U298" s="243"/>
      <c r="V298" s="379"/>
      <c r="W298" s="29"/>
      <c r="X298" s="29"/>
      <c r="Y298" s="29"/>
      <c r="Z298" s="166"/>
      <c r="AA298" s="172"/>
      <c r="AB298" s="173"/>
      <c r="AC298" s="166"/>
      <c r="AD298" s="172"/>
      <c r="AE298" s="173"/>
      <c r="AF298" s="166"/>
      <c r="AG298" s="172"/>
      <c r="AH298" s="173"/>
      <c r="AI298" s="166"/>
      <c r="AJ298" s="172"/>
      <c r="AK298" s="173"/>
      <c r="AL298" s="166"/>
      <c r="AM298" s="172"/>
      <c r="AN298" s="173"/>
      <c r="AO298" s="166"/>
      <c r="AP298" s="172"/>
      <c r="AQ298" s="173"/>
      <c r="AR298" s="166"/>
      <c r="AS298" s="172"/>
      <c r="AT298" s="173"/>
      <c r="AU298" s="166"/>
      <c r="AV298" s="172"/>
      <c r="AW298" s="173"/>
    </row>
    <row r="299" spans="1:49" x14ac:dyDescent="0.15">
      <c r="A299" s="227" t="s">
        <v>35</v>
      </c>
      <c r="B299" s="200" t="s">
        <v>24</v>
      </c>
      <c r="C299" s="173">
        <v>19</v>
      </c>
      <c r="D299" s="242"/>
      <c r="E299" s="243"/>
      <c r="F299" s="29"/>
      <c r="G299" s="29"/>
      <c r="H299" s="29"/>
      <c r="I299" s="29"/>
      <c r="J299" s="27"/>
      <c r="K299" s="27"/>
      <c r="L299" s="166"/>
      <c r="M299" s="172"/>
      <c r="N299" s="173"/>
      <c r="O299" s="26"/>
      <c r="P299" s="29"/>
      <c r="Q299" s="29"/>
      <c r="R299" s="29"/>
      <c r="S299" s="29"/>
      <c r="T299" s="242"/>
      <c r="U299" s="243"/>
      <c r="V299" s="379"/>
      <c r="W299" s="29"/>
      <c r="X299" s="29"/>
      <c r="Y299" s="29"/>
      <c r="Z299" s="166"/>
      <c r="AA299" s="172"/>
      <c r="AB299" s="173"/>
      <c r="AC299" s="166"/>
      <c r="AD299" s="172"/>
      <c r="AE299" s="173"/>
      <c r="AF299" s="166"/>
      <c r="AG299" s="172"/>
      <c r="AH299" s="173"/>
      <c r="AI299" s="166"/>
      <c r="AJ299" s="172"/>
      <c r="AK299" s="173"/>
      <c r="AL299" s="166"/>
      <c r="AM299" s="172"/>
      <c r="AN299" s="173"/>
      <c r="AO299" s="166"/>
      <c r="AP299" s="172"/>
      <c r="AQ299" s="173"/>
      <c r="AR299" s="166"/>
      <c r="AS299" s="172"/>
      <c r="AT299" s="173"/>
      <c r="AU299" s="166"/>
      <c r="AV299" s="172"/>
      <c r="AW299" s="173"/>
    </row>
    <row r="300" spans="1:49" x14ac:dyDescent="0.15">
      <c r="A300" s="227" t="s">
        <v>36</v>
      </c>
      <c r="B300" s="200" t="s">
        <v>24</v>
      </c>
      <c r="C300" s="173">
        <v>20</v>
      </c>
      <c r="D300" s="242"/>
      <c r="E300" s="243"/>
      <c r="F300" s="29"/>
      <c r="G300" s="29"/>
      <c r="H300" s="29"/>
      <c r="I300" s="29"/>
      <c r="J300" s="27"/>
      <c r="K300" s="27"/>
      <c r="L300" s="166"/>
      <c r="M300" s="172"/>
      <c r="N300" s="173"/>
      <c r="O300" s="26"/>
      <c r="P300" s="29"/>
      <c r="Q300" s="29"/>
      <c r="R300" s="29"/>
      <c r="S300" s="29"/>
      <c r="T300" s="242"/>
      <c r="U300" s="243"/>
      <c r="V300" s="379"/>
      <c r="W300" s="29"/>
      <c r="X300" s="29"/>
      <c r="Y300" s="29"/>
      <c r="Z300" s="166"/>
      <c r="AA300" s="172"/>
      <c r="AB300" s="173"/>
      <c r="AC300" s="166"/>
      <c r="AD300" s="172"/>
      <c r="AE300" s="173"/>
      <c r="AF300" s="166"/>
      <c r="AG300" s="172"/>
      <c r="AH300" s="173"/>
      <c r="AI300" s="166"/>
      <c r="AJ300" s="172"/>
      <c r="AK300" s="173"/>
      <c r="AL300" s="166"/>
      <c r="AM300" s="172"/>
      <c r="AN300" s="173"/>
      <c r="AO300" s="166"/>
      <c r="AP300" s="172"/>
      <c r="AQ300" s="173"/>
      <c r="AR300" s="166"/>
      <c r="AS300" s="172"/>
      <c r="AT300" s="173"/>
      <c r="AU300" s="166"/>
      <c r="AV300" s="172"/>
      <c r="AW300" s="173"/>
    </row>
    <row r="301" spans="1:49" x14ac:dyDescent="0.15">
      <c r="A301" s="227" t="s">
        <v>30</v>
      </c>
      <c r="B301" s="200" t="s">
        <v>24</v>
      </c>
      <c r="C301" s="173">
        <v>21</v>
      </c>
      <c r="D301" s="242"/>
      <c r="E301" s="243"/>
      <c r="F301" s="29"/>
      <c r="G301" s="29"/>
      <c r="H301" s="29"/>
      <c r="I301" s="29"/>
      <c r="J301" s="27"/>
      <c r="K301" s="27"/>
      <c r="L301" s="166"/>
      <c r="M301" s="172"/>
      <c r="N301" s="173"/>
      <c r="O301" s="26"/>
      <c r="P301" s="29"/>
      <c r="Q301" s="29"/>
      <c r="R301" s="29"/>
      <c r="S301" s="29"/>
      <c r="T301" s="242"/>
      <c r="U301" s="243"/>
      <c r="V301" s="379"/>
      <c r="W301" s="29"/>
      <c r="X301" s="29"/>
      <c r="Y301" s="29"/>
      <c r="Z301" s="166"/>
      <c r="AA301" s="172"/>
      <c r="AB301" s="173"/>
      <c r="AC301" s="166"/>
      <c r="AD301" s="172"/>
      <c r="AE301" s="173"/>
      <c r="AF301" s="166"/>
      <c r="AG301" s="172"/>
      <c r="AH301" s="173"/>
      <c r="AI301" s="166"/>
      <c r="AJ301" s="172"/>
      <c r="AK301" s="173"/>
      <c r="AL301" s="166"/>
      <c r="AM301" s="172"/>
      <c r="AN301" s="173"/>
      <c r="AO301" s="166"/>
      <c r="AP301" s="172"/>
      <c r="AQ301" s="173"/>
      <c r="AR301" s="166"/>
      <c r="AS301" s="172"/>
      <c r="AT301" s="173"/>
      <c r="AU301" s="166"/>
      <c r="AV301" s="172"/>
      <c r="AW301" s="173"/>
    </row>
    <row r="302" spans="1:49" x14ac:dyDescent="0.15">
      <c r="A302" s="200" t="s">
        <v>32</v>
      </c>
      <c r="B302" s="200" t="s">
        <v>24</v>
      </c>
      <c r="C302" s="173">
        <v>22</v>
      </c>
      <c r="D302" s="242"/>
      <c r="E302" s="243"/>
      <c r="F302" s="29"/>
      <c r="G302" s="29"/>
      <c r="H302" s="29"/>
      <c r="I302" s="29"/>
      <c r="J302" s="27"/>
      <c r="K302" s="27"/>
      <c r="L302" s="166"/>
      <c r="M302" s="172"/>
      <c r="N302" s="173"/>
      <c r="O302" s="26"/>
      <c r="P302" s="29"/>
      <c r="Q302" s="29"/>
      <c r="R302" s="29"/>
      <c r="S302" s="29"/>
      <c r="T302" s="242"/>
      <c r="U302" s="243"/>
      <c r="V302" s="379"/>
      <c r="W302" s="29"/>
      <c r="X302" s="29"/>
      <c r="Y302" s="29"/>
      <c r="Z302" s="166"/>
      <c r="AA302" s="172"/>
      <c r="AB302" s="173"/>
      <c r="AC302" s="166"/>
      <c r="AD302" s="172"/>
      <c r="AE302" s="173"/>
      <c r="AF302" s="166"/>
      <c r="AG302" s="172"/>
      <c r="AH302" s="173"/>
      <c r="AI302" s="166"/>
      <c r="AJ302" s="172"/>
      <c r="AK302" s="173"/>
      <c r="AL302" s="166"/>
      <c r="AM302" s="172"/>
      <c r="AN302" s="173"/>
      <c r="AO302" s="166"/>
      <c r="AP302" s="172"/>
      <c r="AQ302" s="173"/>
      <c r="AR302" s="166"/>
      <c r="AS302" s="172"/>
      <c r="AT302" s="173"/>
      <c r="AU302" s="166"/>
      <c r="AV302" s="172"/>
      <c r="AW302" s="173"/>
    </row>
    <row r="303" spans="1:49" x14ac:dyDescent="0.15">
      <c r="A303" s="200" t="s">
        <v>31</v>
      </c>
      <c r="B303" s="200" t="s">
        <v>24</v>
      </c>
      <c r="C303" s="173">
        <v>23</v>
      </c>
      <c r="D303" s="242"/>
      <c r="E303" s="243"/>
      <c r="F303" s="29"/>
      <c r="G303" s="29"/>
      <c r="H303" s="29"/>
      <c r="I303" s="29"/>
      <c r="J303" s="27"/>
      <c r="K303" s="27"/>
      <c r="L303" s="166"/>
      <c r="M303" s="172"/>
      <c r="N303" s="173"/>
      <c r="O303" s="26"/>
      <c r="P303" s="29"/>
      <c r="Q303" s="29"/>
      <c r="R303" s="29"/>
      <c r="S303" s="29"/>
      <c r="T303" s="242"/>
      <c r="U303" s="243"/>
      <c r="V303" s="379"/>
      <c r="W303" s="29"/>
      <c r="X303" s="29"/>
      <c r="Y303" s="29"/>
      <c r="Z303" s="166"/>
      <c r="AA303" s="172"/>
      <c r="AB303" s="173"/>
      <c r="AC303" s="166"/>
      <c r="AD303" s="172"/>
      <c r="AE303" s="173"/>
      <c r="AF303" s="166"/>
      <c r="AG303" s="172"/>
      <c r="AH303" s="173"/>
      <c r="AI303" s="166"/>
      <c r="AJ303" s="172"/>
      <c r="AK303" s="173"/>
      <c r="AL303" s="166"/>
      <c r="AM303" s="172"/>
      <c r="AN303" s="173"/>
      <c r="AO303" s="166"/>
      <c r="AP303" s="172"/>
      <c r="AQ303" s="173"/>
      <c r="AR303" s="166"/>
      <c r="AS303" s="172"/>
      <c r="AT303" s="173"/>
      <c r="AU303" s="166"/>
      <c r="AV303" s="172"/>
      <c r="AW303" s="173"/>
    </row>
    <row r="304" spans="1:49" x14ac:dyDescent="0.15">
      <c r="A304" s="200" t="s">
        <v>33</v>
      </c>
      <c r="B304" s="200" t="s">
        <v>24</v>
      </c>
      <c r="C304" s="173">
        <v>24</v>
      </c>
      <c r="D304" s="242"/>
      <c r="E304" s="243"/>
      <c r="F304" s="29"/>
      <c r="G304" s="29"/>
      <c r="H304" s="29"/>
      <c r="I304" s="29"/>
      <c r="J304" s="27"/>
      <c r="K304" s="27"/>
      <c r="L304" s="166"/>
      <c r="M304" s="172"/>
      <c r="N304" s="173"/>
      <c r="O304" s="26"/>
      <c r="P304" s="29"/>
      <c r="Q304" s="29"/>
      <c r="R304" s="29"/>
      <c r="S304" s="29"/>
      <c r="T304" s="242"/>
      <c r="U304" s="243"/>
      <c r="V304" s="379"/>
      <c r="W304" s="29"/>
      <c r="X304" s="29"/>
      <c r="Y304" s="29"/>
      <c r="Z304" s="166"/>
      <c r="AA304" s="172"/>
      <c r="AB304" s="173"/>
      <c r="AC304" s="166"/>
      <c r="AD304" s="172"/>
      <c r="AE304" s="173"/>
      <c r="AF304" s="166"/>
      <c r="AG304" s="172"/>
      <c r="AH304" s="173"/>
      <c r="AI304" s="166"/>
      <c r="AJ304" s="172"/>
      <c r="AK304" s="173"/>
      <c r="AL304" s="166"/>
      <c r="AM304" s="172"/>
      <c r="AN304" s="173"/>
      <c r="AO304" s="166"/>
      <c r="AP304" s="172"/>
      <c r="AQ304" s="173"/>
      <c r="AR304" s="166"/>
      <c r="AS304" s="172"/>
      <c r="AT304" s="173"/>
      <c r="AU304" s="166"/>
      <c r="AV304" s="172"/>
      <c r="AW304" s="173"/>
    </row>
    <row r="305" spans="1:50" x14ac:dyDescent="0.15">
      <c r="A305" s="200" t="s">
        <v>34</v>
      </c>
      <c r="B305" s="200" t="s">
        <v>24</v>
      </c>
      <c r="C305" s="173">
        <v>25</v>
      </c>
      <c r="D305" s="242"/>
      <c r="E305" s="243"/>
      <c r="F305" s="29"/>
      <c r="G305" s="29"/>
      <c r="H305" s="29"/>
      <c r="I305" s="29"/>
      <c r="J305" s="27"/>
      <c r="K305" s="27"/>
      <c r="L305" s="166"/>
      <c r="M305" s="172"/>
      <c r="N305" s="173"/>
      <c r="O305" s="26"/>
      <c r="P305" s="29"/>
      <c r="Q305" s="29"/>
      <c r="R305" s="29"/>
      <c r="S305" s="29"/>
      <c r="T305" s="242"/>
      <c r="U305" s="243"/>
      <c r="V305" s="379"/>
      <c r="W305" s="29"/>
      <c r="X305" s="29"/>
      <c r="Y305" s="29"/>
      <c r="Z305" s="166"/>
      <c r="AA305" s="172"/>
      <c r="AB305" s="173"/>
      <c r="AC305" s="166"/>
      <c r="AD305" s="172"/>
      <c r="AE305" s="173"/>
      <c r="AF305" s="166"/>
      <c r="AG305" s="172"/>
      <c r="AH305" s="173"/>
      <c r="AI305" s="166"/>
      <c r="AJ305" s="172"/>
      <c r="AK305" s="173"/>
      <c r="AL305" s="166"/>
      <c r="AM305" s="172"/>
      <c r="AN305" s="173"/>
      <c r="AO305" s="166"/>
      <c r="AP305" s="172"/>
      <c r="AQ305" s="173"/>
      <c r="AR305" s="166"/>
      <c r="AS305" s="172"/>
      <c r="AT305" s="173"/>
      <c r="AU305" s="166"/>
      <c r="AV305" s="172"/>
      <c r="AW305" s="173"/>
    </row>
    <row r="306" spans="1:50" x14ac:dyDescent="0.15">
      <c r="A306" s="200" t="s">
        <v>35</v>
      </c>
      <c r="B306" s="200" t="s">
        <v>24</v>
      </c>
      <c r="C306" s="173">
        <v>26</v>
      </c>
      <c r="D306" s="242"/>
      <c r="E306" s="243"/>
      <c r="F306" s="29"/>
      <c r="G306" s="29"/>
      <c r="H306" s="29"/>
      <c r="I306" s="29"/>
      <c r="J306" s="27"/>
      <c r="K306" s="27"/>
      <c r="L306" s="166"/>
      <c r="M306" s="172"/>
      <c r="N306" s="173"/>
      <c r="O306" s="26"/>
      <c r="P306" s="29"/>
      <c r="Q306" s="29"/>
      <c r="R306" s="29"/>
      <c r="S306" s="29"/>
      <c r="T306" s="242"/>
      <c r="U306" s="243"/>
      <c r="V306" s="379"/>
      <c r="W306" s="29"/>
      <c r="X306" s="29"/>
      <c r="Y306" s="29"/>
      <c r="Z306" s="166"/>
      <c r="AA306" s="172"/>
      <c r="AB306" s="173"/>
      <c r="AC306" s="166"/>
      <c r="AD306" s="172"/>
      <c r="AE306" s="173"/>
      <c r="AF306" s="166"/>
      <c r="AG306" s="172"/>
      <c r="AH306" s="173"/>
      <c r="AI306" s="166"/>
      <c r="AJ306" s="172"/>
      <c r="AK306" s="173"/>
      <c r="AL306" s="166"/>
      <c r="AM306" s="172"/>
      <c r="AN306" s="173"/>
      <c r="AO306" s="166"/>
      <c r="AP306" s="172"/>
      <c r="AQ306" s="173"/>
      <c r="AR306" s="166"/>
      <c r="AS306" s="172"/>
      <c r="AT306" s="173"/>
      <c r="AU306" s="166"/>
      <c r="AV306" s="172"/>
      <c r="AW306" s="173"/>
    </row>
    <row r="307" spans="1:50" x14ac:dyDescent="0.15">
      <c r="A307" s="200" t="s">
        <v>36</v>
      </c>
      <c r="B307" s="200" t="s">
        <v>24</v>
      </c>
      <c r="C307" s="173">
        <v>27</v>
      </c>
      <c r="D307" s="242"/>
      <c r="E307" s="243"/>
      <c r="F307" s="29"/>
      <c r="G307" s="29"/>
      <c r="H307" s="29"/>
      <c r="I307" s="29"/>
      <c r="J307" s="27"/>
      <c r="K307" s="27"/>
      <c r="L307" s="166"/>
      <c r="M307" s="172"/>
      <c r="N307" s="173"/>
      <c r="O307" s="26"/>
      <c r="P307" s="29"/>
      <c r="Q307" s="29"/>
      <c r="R307" s="29"/>
      <c r="S307" s="29"/>
      <c r="T307" s="242"/>
      <c r="U307" s="243"/>
      <c r="V307" s="379"/>
      <c r="W307" s="29"/>
      <c r="X307" s="29"/>
      <c r="Y307" s="29"/>
      <c r="Z307" s="166"/>
      <c r="AA307" s="172"/>
      <c r="AB307" s="173"/>
      <c r="AC307" s="166"/>
      <c r="AD307" s="172"/>
      <c r="AE307" s="173"/>
      <c r="AF307" s="166"/>
      <c r="AG307" s="172"/>
      <c r="AH307" s="173"/>
      <c r="AI307" s="166"/>
      <c r="AJ307" s="172"/>
      <c r="AK307" s="173"/>
      <c r="AL307" s="166"/>
      <c r="AM307" s="172"/>
      <c r="AN307" s="173"/>
      <c r="AO307" s="166"/>
      <c r="AP307" s="172"/>
      <c r="AQ307" s="173"/>
      <c r="AR307" s="166"/>
      <c r="AS307" s="172"/>
      <c r="AT307" s="173"/>
      <c r="AU307" s="166"/>
      <c r="AV307" s="172"/>
      <c r="AW307" s="173"/>
    </row>
    <row r="308" spans="1:50" x14ac:dyDescent="0.15">
      <c r="A308" s="200" t="s">
        <v>30</v>
      </c>
      <c r="B308" s="200" t="s">
        <v>24</v>
      </c>
      <c r="C308" s="173">
        <v>28</v>
      </c>
      <c r="D308" s="242"/>
      <c r="E308" s="243"/>
      <c r="F308" s="29"/>
      <c r="G308" s="29"/>
      <c r="H308" s="29"/>
      <c r="I308" s="29"/>
      <c r="J308" s="27"/>
      <c r="K308" s="27"/>
      <c r="L308" s="166"/>
      <c r="M308" s="172"/>
      <c r="N308" s="173"/>
      <c r="O308" s="26"/>
      <c r="P308" s="29"/>
      <c r="Q308" s="29"/>
      <c r="R308" s="29"/>
      <c r="S308" s="29"/>
      <c r="T308" s="242"/>
      <c r="U308" s="243"/>
      <c r="V308" s="379"/>
      <c r="W308" s="29"/>
      <c r="X308" s="29"/>
      <c r="Y308" s="29"/>
      <c r="Z308" s="166"/>
      <c r="AA308" s="172"/>
      <c r="AB308" s="173"/>
      <c r="AC308" s="166"/>
      <c r="AD308" s="172"/>
      <c r="AE308" s="173"/>
      <c r="AF308" s="166"/>
      <c r="AG308" s="172"/>
      <c r="AH308" s="173"/>
      <c r="AI308" s="166"/>
      <c r="AJ308" s="172"/>
      <c r="AK308" s="173"/>
      <c r="AL308" s="166"/>
      <c r="AM308" s="172"/>
      <c r="AN308" s="173"/>
      <c r="AO308" s="166"/>
      <c r="AP308" s="172"/>
      <c r="AQ308" s="173"/>
      <c r="AR308" s="166"/>
      <c r="AS308" s="172"/>
      <c r="AT308" s="173"/>
      <c r="AU308" s="166"/>
      <c r="AV308" s="172"/>
      <c r="AW308" s="173"/>
    </row>
    <row r="309" spans="1:50" x14ac:dyDescent="0.15">
      <c r="A309" s="227" t="s">
        <v>32</v>
      </c>
      <c r="B309" s="69" t="s">
        <v>24</v>
      </c>
      <c r="C309" s="26">
        <v>29</v>
      </c>
      <c r="D309" s="389"/>
      <c r="E309" s="243"/>
      <c r="F309" s="29"/>
      <c r="G309" s="29"/>
      <c r="H309" s="29"/>
      <c r="I309" s="29"/>
      <c r="J309" s="27"/>
      <c r="K309" s="27"/>
      <c r="L309" s="166"/>
      <c r="M309" s="172"/>
      <c r="N309" s="173"/>
      <c r="O309" s="26"/>
      <c r="P309" s="29"/>
      <c r="Q309" s="29"/>
      <c r="R309" s="29"/>
      <c r="S309" s="29"/>
      <c r="T309" s="242"/>
      <c r="U309" s="243"/>
      <c r="V309" s="379"/>
      <c r="W309" s="29"/>
      <c r="X309" s="29"/>
      <c r="Y309" s="29"/>
      <c r="Z309" s="166"/>
      <c r="AA309" s="172"/>
      <c r="AB309" s="173"/>
      <c r="AC309" s="166"/>
      <c r="AD309" s="172"/>
      <c r="AE309" s="173"/>
      <c r="AF309" s="166"/>
      <c r="AG309" s="172"/>
      <c r="AH309" s="173"/>
      <c r="AI309" s="166"/>
      <c r="AJ309" s="172"/>
      <c r="AK309" s="173"/>
      <c r="AL309" s="166"/>
      <c r="AM309" s="172"/>
      <c r="AN309" s="173"/>
      <c r="AO309" s="166"/>
      <c r="AP309" s="172"/>
      <c r="AQ309" s="173"/>
      <c r="AR309" s="166"/>
      <c r="AS309" s="172"/>
      <c r="AT309" s="173"/>
      <c r="AU309" s="166"/>
      <c r="AV309" s="172"/>
      <c r="AW309" s="173"/>
      <c r="AX309" s="27"/>
    </row>
    <row r="310" spans="1:50" x14ac:dyDescent="0.15">
      <c r="A310" s="227" t="s">
        <v>31</v>
      </c>
      <c r="B310" s="69" t="s">
        <v>24</v>
      </c>
      <c r="C310" s="26">
        <v>30</v>
      </c>
      <c r="D310" s="389"/>
      <c r="E310" s="243"/>
      <c r="F310" s="29"/>
      <c r="G310" s="29"/>
      <c r="H310" s="29"/>
      <c r="I310" s="29"/>
      <c r="J310" s="27"/>
      <c r="K310" s="27"/>
      <c r="L310" s="166"/>
      <c r="M310" s="172"/>
      <c r="N310" s="173"/>
      <c r="O310" s="26"/>
      <c r="P310" s="29"/>
      <c r="Q310" s="29"/>
      <c r="R310" s="29"/>
      <c r="S310" s="29"/>
      <c r="T310" s="242"/>
      <c r="U310" s="243"/>
      <c r="V310" s="379"/>
      <c r="W310" s="29"/>
      <c r="X310" s="29"/>
      <c r="Y310" s="29"/>
      <c r="Z310" s="166"/>
      <c r="AA310" s="172"/>
      <c r="AB310" s="173"/>
      <c r="AC310" s="166"/>
      <c r="AD310" s="172"/>
      <c r="AE310" s="173"/>
      <c r="AF310" s="166"/>
      <c r="AG310" s="172"/>
      <c r="AH310" s="173"/>
      <c r="AI310" s="166"/>
      <c r="AJ310" s="172"/>
      <c r="AK310" s="173"/>
      <c r="AL310" s="166"/>
      <c r="AM310" s="172"/>
      <c r="AN310" s="173"/>
      <c r="AO310" s="166"/>
      <c r="AP310" s="172"/>
      <c r="AQ310" s="173"/>
      <c r="AR310" s="166"/>
      <c r="AS310" s="172"/>
      <c r="AT310" s="173"/>
      <c r="AU310" s="166"/>
      <c r="AV310" s="172"/>
      <c r="AW310" s="173"/>
      <c r="AX310" s="27"/>
    </row>
    <row r="311" spans="1:50" s="390" customFormat="1" x14ac:dyDescent="0.15">
      <c r="A311" s="228" t="s">
        <v>33</v>
      </c>
      <c r="B311" s="70" t="s">
        <v>24</v>
      </c>
      <c r="C311" s="43">
        <v>31</v>
      </c>
      <c r="D311" s="244"/>
      <c r="E311" s="245"/>
      <c r="F311" s="35"/>
      <c r="G311" s="35"/>
      <c r="H311" s="35"/>
      <c r="I311" s="35"/>
      <c r="J311" s="36"/>
      <c r="K311" s="36"/>
      <c r="L311" s="167"/>
      <c r="M311" s="174"/>
      <c r="N311" s="175"/>
      <c r="O311" s="43"/>
      <c r="P311" s="35"/>
      <c r="Q311" s="35"/>
      <c r="R311" s="35"/>
      <c r="S311" s="35"/>
      <c r="T311" s="244"/>
      <c r="U311" s="245"/>
      <c r="V311" s="377"/>
      <c r="W311" s="35"/>
      <c r="X311" s="35"/>
      <c r="Y311" s="35"/>
      <c r="Z311" s="167"/>
      <c r="AA311" s="174"/>
      <c r="AB311" s="175"/>
      <c r="AC311" s="167"/>
      <c r="AD311" s="174"/>
      <c r="AE311" s="175"/>
      <c r="AF311" s="167"/>
      <c r="AG311" s="174"/>
      <c r="AH311" s="175"/>
      <c r="AI311" s="167"/>
      <c r="AJ311" s="174"/>
      <c r="AK311" s="175"/>
      <c r="AL311" s="167"/>
      <c r="AM311" s="174"/>
      <c r="AN311" s="175"/>
      <c r="AO311" s="167"/>
      <c r="AP311" s="174"/>
      <c r="AQ311" s="175"/>
      <c r="AR311" s="167"/>
      <c r="AS311" s="174"/>
      <c r="AT311" s="175"/>
      <c r="AU311" s="167"/>
      <c r="AV311" s="174"/>
      <c r="AW311" s="175"/>
      <c r="AX311" s="253"/>
    </row>
    <row r="312" spans="1:50" x14ac:dyDescent="0.15">
      <c r="A312" s="227" t="s">
        <v>34</v>
      </c>
      <c r="B312" s="200" t="s">
        <v>25</v>
      </c>
      <c r="C312" s="173">
        <v>1</v>
      </c>
      <c r="D312" s="242"/>
      <c r="E312" s="243"/>
      <c r="F312" s="29"/>
      <c r="G312" s="29"/>
      <c r="H312" s="29"/>
      <c r="I312" s="29"/>
      <c r="J312" s="27"/>
      <c r="K312" s="27"/>
      <c r="L312" s="166"/>
      <c r="M312" s="172"/>
      <c r="N312" s="173"/>
      <c r="O312" s="26"/>
      <c r="P312" s="29"/>
      <c r="Q312" s="29"/>
      <c r="R312" s="29"/>
      <c r="S312" s="29"/>
      <c r="T312" s="242"/>
      <c r="U312" s="243"/>
      <c r="V312" s="379"/>
      <c r="W312" s="29"/>
      <c r="X312" s="29"/>
      <c r="Y312" s="29"/>
      <c r="Z312" s="166"/>
      <c r="AA312" s="172"/>
      <c r="AB312" s="173"/>
      <c r="AC312" s="166"/>
      <c r="AD312" s="172"/>
      <c r="AE312" s="173"/>
      <c r="AF312" s="166"/>
      <c r="AG312" s="172"/>
      <c r="AH312" s="173"/>
      <c r="AI312" s="166"/>
      <c r="AJ312" s="172"/>
      <c r="AK312" s="173"/>
      <c r="AL312" s="166"/>
      <c r="AM312" s="172"/>
      <c r="AN312" s="173"/>
      <c r="AO312" s="166"/>
      <c r="AP312" s="172"/>
      <c r="AQ312" s="173"/>
      <c r="AR312" s="166"/>
      <c r="AS312" s="172"/>
      <c r="AT312" s="173"/>
      <c r="AU312" s="166"/>
      <c r="AV312" s="172"/>
      <c r="AW312" s="173"/>
    </row>
    <row r="313" spans="1:50" x14ac:dyDescent="0.15">
      <c r="A313" s="227" t="s">
        <v>35</v>
      </c>
      <c r="B313" s="200" t="s">
        <v>25</v>
      </c>
      <c r="C313" s="173">
        <v>2</v>
      </c>
      <c r="D313" s="242"/>
      <c r="E313" s="243"/>
      <c r="F313" s="29"/>
      <c r="G313" s="29"/>
      <c r="H313" s="29"/>
      <c r="I313" s="29"/>
      <c r="J313" s="27"/>
      <c r="K313" s="27"/>
      <c r="L313" s="166"/>
      <c r="M313" s="172"/>
      <c r="N313" s="173"/>
      <c r="O313" s="26"/>
      <c r="P313" s="29"/>
      <c r="Q313" s="29"/>
      <c r="R313" s="29"/>
      <c r="S313" s="29"/>
      <c r="T313" s="242"/>
      <c r="U313" s="243"/>
      <c r="V313" s="379"/>
      <c r="W313" s="29"/>
      <c r="X313" s="29"/>
      <c r="Y313" s="29"/>
      <c r="Z313" s="166"/>
      <c r="AA313" s="172"/>
      <c r="AB313" s="173"/>
      <c r="AC313" s="166"/>
      <c r="AD313" s="172"/>
      <c r="AE313" s="173"/>
      <c r="AF313" s="166"/>
      <c r="AG313" s="172"/>
      <c r="AH313" s="173"/>
      <c r="AI313" s="166"/>
      <c r="AJ313" s="172"/>
      <c r="AK313" s="173"/>
      <c r="AL313" s="166"/>
      <c r="AM313" s="172"/>
      <c r="AN313" s="173"/>
      <c r="AO313" s="166"/>
      <c r="AP313" s="172"/>
      <c r="AQ313" s="173"/>
      <c r="AR313" s="166"/>
      <c r="AS313" s="172"/>
      <c r="AT313" s="173"/>
      <c r="AU313" s="166"/>
      <c r="AV313" s="172"/>
      <c r="AW313" s="173"/>
    </row>
    <row r="314" spans="1:50" x14ac:dyDescent="0.15">
      <c r="A314" s="227" t="s">
        <v>36</v>
      </c>
      <c r="B314" s="200" t="s">
        <v>25</v>
      </c>
      <c r="C314" s="173">
        <v>3</v>
      </c>
      <c r="D314" s="242"/>
      <c r="E314" s="243"/>
      <c r="F314" s="29"/>
      <c r="G314" s="29"/>
      <c r="H314" s="29"/>
      <c r="I314" s="29"/>
      <c r="J314" s="27"/>
      <c r="K314" s="27"/>
      <c r="L314" s="166"/>
      <c r="M314" s="172"/>
      <c r="N314" s="173"/>
      <c r="O314" s="26"/>
      <c r="P314" s="29"/>
      <c r="Q314" s="29"/>
      <c r="R314" s="29"/>
      <c r="S314" s="29"/>
      <c r="T314" s="242"/>
      <c r="U314" s="243"/>
      <c r="V314" s="379"/>
      <c r="W314" s="29"/>
      <c r="X314" s="29"/>
      <c r="Y314" s="29"/>
      <c r="Z314" s="166"/>
      <c r="AA314" s="172"/>
      <c r="AB314" s="173"/>
      <c r="AC314" s="166"/>
      <c r="AD314" s="172"/>
      <c r="AE314" s="173"/>
      <c r="AF314" s="166"/>
      <c r="AG314" s="172"/>
      <c r="AH314" s="173"/>
      <c r="AI314" s="166"/>
      <c r="AJ314" s="172"/>
      <c r="AK314" s="173"/>
      <c r="AL314" s="166"/>
      <c r="AM314" s="172"/>
      <c r="AN314" s="173"/>
      <c r="AO314" s="166"/>
      <c r="AP314" s="172"/>
      <c r="AQ314" s="173"/>
      <c r="AR314" s="166"/>
      <c r="AS314" s="172"/>
      <c r="AT314" s="173"/>
      <c r="AU314" s="166"/>
      <c r="AV314" s="172"/>
      <c r="AW314" s="173"/>
    </row>
    <row r="315" spans="1:50" x14ac:dyDescent="0.15">
      <c r="A315" s="227" t="s">
        <v>30</v>
      </c>
      <c r="B315" s="200" t="s">
        <v>25</v>
      </c>
      <c r="C315" s="173">
        <v>4</v>
      </c>
      <c r="D315" s="242"/>
      <c r="E315" s="243"/>
      <c r="F315" s="29"/>
      <c r="G315" s="29"/>
      <c r="H315" s="29"/>
      <c r="I315" s="29"/>
      <c r="J315" s="27"/>
      <c r="K315" s="27"/>
      <c r="L315" s="166"/>
      <c r="M315" s="172"/>
      <c r="N315" s="173"/>
      <c r="O315" s="26"/>
      <c r="P315" s="29"/>
      <c r="Q315" s="29"/>
      <c r="R315" s="29"/>
      <c r="S315" s="29"/>
      <c r="T315" s="242"/>
      <c r="U315" s="243"/>
      <c r="V315" s="379"/>
      <c r="W315" s="29"/>
      <c r="X315" s="29"/>
      <c r="Y315" s="29"/>
      <c r="Z315" s="166"/>
      <c r="AA315" s="172"/>
      <c r="AB315" s="173"/>
      <c r="AC315" s="166"/>
      <c r="AD315" s="172"/>
      <c r="AE315" s="173"/>
      <c r="AF315" s="166"/>
      <c r="AG315" s="172"/>
      <c r="AH315" s="173"/>
      <c r="AI315" s="166"/>
      <c r="AJ315" s="172"/>
      <c r="AK315" s="173"/>
      <c r="AL315" s="166"/>
      <c r="AM315" s="172"/>
      <c r="AN315" s="173"/>
      <c r="AO315" s="166"/>
      <c r="AP315" s="172"/>
      <c r="AQ315" s="173"/>
      <c r="AR315" s="166"/>
      <c r="AS315" s="172"/>
      <c r="AT315" s="173"/>
      <c r="AU315" s="166"/>
      <c r="AV315" s="172"/>
      <c r="AW315" s="173"/>
    </row>
    <row r="316" spans="1:50" x14ac:dyDescent="0.15">
      <c r="A316" s="227" t="s">
        <v>32</v>
      </c>
      <c r="B316" s="200" t="s">
        <v>25</v>
      </c>
      <c r="C316" s="173">
        <v>5</v>
      </c>
      <c r="D316" s="242"/>
      <c r="E316" s="243"/>
      <c r="F316" s="29"/>
      <c r="G316" s="29"/>
      <c r="H316" s="29"/>
      <c r="I316" s="29"/>
      <c r="J316" s="27"/>
      <c r="K316" s="27"/>
      <c r="L316" s="166"/>
      <c r="M316" s="172"/>
      <c r="N316" s="173"/>
      <c r="O316" s="26"/>
      <c r="P316" s="29"/>
      <c r="Q316" s="29"/>
      <c r="R316" s="29"/>
      <c r="S316" s="29"/>
      <c r="T316" s="242"/>
      <c r="U316" s="243"/>
      <c r="V316" s="379"/>
      <c r="W316" s="29"/>
      <c r="X316" s="29"/>
      <c r="Y316" s="29"/>
      <c r="Z316" s="166"/>
      <c r="AA316" s="172"/>
      <c r="AB316" s="173"/>
      <c r="AC316" s="166"/>
      <c r="AD316" s="172"/>
      <c r="AE316" s="173"/>
      <c r="AF316" s="166"/>
      <c r="AG316" s="172"/>
      <c r="AH316" s="173"/>
      <c r="AI316" s="166"/>
      <c r="AJ316" s="172"/>
      <c r="AK316" s="173"/>
      <c r="AL316" s="166"/>
      <c r="AM316" s="172"/>
      <c r="AN316" s="173"/>
      <c r="AO316" s="166"/>
      <c r="AP316" s="172"/>
      <c r="AQ316" s="173"/>
      <c r="AR316" s="166"/>
      <c r="AS316" s="172"/>
      <c r="AT316" s="173"/>
      <c r="AU316" s="166"/>
      <c r="AV316" s="172"/>
      <c r="AW316" s="173"/>
    </row>
    <row r="317" spans="1:50" x14ac:dyDescent="0.15">
      <c r="A317" s="227" t="s">
        <v>31</v>
      </c>
      <c r="B317" s="200" t="s">
        <v>25</v>
      </c>
      <c r="C317" s="173">
        <v>6</v>
      </c>
      <c r="D317" s="242"/>
      <c r="E317" s="243"/>
      <c r="F317" s="29"/>
      <c r="G317" s="29"/>
      <c r="H317" s="29"/>
      <c r="I317" s="29"/>
      <c r="J317" s="27"/>
      <c r="K317" s="27"/>
      <c r="L317" s="166"/>
      <c r="M317" s="172"/>
      <c r="N317" s="173"/>
      <c r="O317" s="26"/>
      <c r="P317" s="29"/>
      <c r="Q317" s="29"/>
      <c r="R317" s="29"/>
      <c r="S317" s="29"/>
      <c r="T317" s="242"/>
      <c r="U317" s="243"/>
      <c r="V317" s="379"/>
      <c r="W317" s="29"/>
      <c r="X317" s="29"/>
      <c r="Y317" s="29"/>
      <c r="Z317" s="166"/>
      <c r="AA317" s="172"/>
      <c r="AB317" s="173"/>
      <c r="AC317" s="166"/>
      <c r="AD317" s="172"/>
      <c r="AE317" s="173"/>
      <c r="AF317" s="166"/>
      <c r="AG317" s="172"/>
      <c r="AH317" s="173"/>
      <c r="AI317" s="166"/>
      <c r="AJ317" s="172"/>
      <c r="AK317" s="173"/>
      <c r="AL317" s="166"/>
      <c r="AM317" s="172"/>
      <c r="AN317" s="173"/>
      <c r="AO317" s="166"/>
      <c r="AP317" s="172"/>
      <c r="AQ317" s="173"/>
      <c r="AR317" s="166"/>
      <c r="AS317" s="172"/>
      <c r="AT317" s="173"/>
      <c r="AU317" s="166"/>
      <c r="AV317" s="172"/>
      <c r="AW317" s="173"/>
    </row>
    <row r="318" spans="1:50" x14ac:dyDescent="0.15">
      <c r="A318" s="227" t="s">
        <v>33</v>
      </c>
      <c r="B318" s="200" t="s">
        <v>25</v>
      </c>
      <c r="C318" s="173">
        <v>7</v>
      </c>
      <c r="D318" s="242"/>
      <c r="E318" s="243"/>
      <c r="F318" s="29"/>
      <c r="G318" s="29"/>
      <c r="H318" s="29"/>
      <c r="I318" s="29"/>
      <c r="J318" s="27"/>
      <c r="K318" s="27"/>
      <c r="L318" s="166"/>
      <c r="M318" s="172"/>
      <c r="N318" s="173"/>
      <c r="O318" s="26"/>
      <c r="P318" s="29"/>
      <c r="Q318" s="29"/>
      <c r="R318" s="29"/>
      <c r="S318" s="29"/>
      <c r="T318" s="242"/>
      <c r="U318" s="243"/>
      <c r="V318" s="379"/>
      <c r="W318" s="29"/>
      <c r="X318" s="29"/>
      <c r="Y318" s="29"/>
      <c r="Z318" s="166"/>
      <c r="AA318" s="172"/>
      <c r="AB318" s="173"/>
      <c r="AC318" s="166"/>
      <c r="AD318" s="172"/>
      <c r="AE318" s="173"/>
      <c r="AF318" s="166"/>
      <c r="AG318" s="172"/>
      <c r="AH318" s="173"/>
      <c r="AI318" s="166"/>
      <c r="AJ318" s="172"/>
      <c r="AK318" s="173"/>
      <c r="AL318" s="166"/>
      <c r="AM318" s="172"/>
      <c r="AN318" s="173"/>
      <c r="AO318" s="166"/>
      <c r="AP318" s="172"/>
      <c r="AQ318" s="173"/>
      <c r="AR318" s="166"/>
      <c r="AS318" s="172"/>
      <c r="AT318" s="173"/>
      <c r="AU318" s="166"/>
      <c r="AV318" s="172"/>
      <c r="AW318" s="173"/>
    </row>
    <row r="319" spans="1:50" x14ac:dyDescent="0.15">
      <c r="A319" s="227" t="s">
        <v>34</v>
      </c>
      <c r="B319" s="200" t="s">
        <v>25</v>
      </c>
      <c r="C319" s="173">
        <v>8</v>
      </c>
      <c r="D319" s="242"/>
      <c r="E319" s="243"/>
      <c r="F319" s="29"/>
      <c r="G319" s="29"/>
      <c r="H319" s="29"/>
      <c r="I319" s="29"/>
      <c r="J319" s="27"/>
      <c r="K319" s="27"/>
      <c r="L319" s="166"/>
      <c r="M319" s="172"/>
      <c r="N319" s="173"/>
      <c r="O319" s="26"/>
      <c r="P319" s="29"/>
      <c r="Q319" s="29"/>
      <c r="R319" s="29"/>
      <c r="S319" s="29"/>
      <c r="T319" s="242"/>
      <c r="U319" s="243"/>
      <c r="V319" s="379"/>
      <c r="W319" s="29"/>
      <c r="X319" s="29"/>
      <c r="Y319" s="29"/>
      <c r="Z319" s="166"/>
      <c r="AA319" s="172"/>
      <c r="AB319" s="173"/>
      <c r="AC319" s="166"/>
      <c r="AD319" s="172"/>
      <c r="AE319" s="173"/>
      <c r="AF319" s="166"/>
      <c r="AG319" s="172"/>
      <c r="AH319" s="173"/>
      <c r="AI319" s="166"/>
      <c r="AJ319" s="172"/>
      <c r="AK319" s="173"/>
      <c r="AL319" s="166"/>
      <c r="AM319" s="172"/>
      <c r="AN319" s="173"/>
      <c r="AO319" s="166"/>
      <c r="AP319" s="172"/>
      <c r="AQ319" s="173"/>
      <c r="AR319" s="166"/>
      <c r="AS319" s="172"/>
      <c r="AT319" s="173"/>
      <c r="AU319" s="166"/>
      <c r="AV319" s="172"/>
      <c r="AW319" s="173"/>
    </row>
    <row r="320" spans="1:50" x14ac:dyDescent="0.15">
      <c r="A320" s="227" t="s">
        <v>35</v>
      </c>
      <c r="B320" s="200" t="s">
        <v>25</v>
      </c>
      <c r="C320" s="173">
        <v>9</v>
      </c>
      <c r="D320" s="242"/>
      <c r="E320" s="243"/>
      <c r="F320" s="29"/>
      <c r="G320" s="29"/>
      <c r="H320" s="29"/>
      <c r="I320" s="29"/>
      <c r="J320" s="27"/>
      <c r="K320" s="27"/>
      <c r="L320" s="166"/>
      <c r="M320" s="172"/>
      <c r="N320" s="173"/>
      <c r="O320" s="26"/>
      <c r="P320" s="29"/>
      <c r="Q320" s="29"/>
      <c r="R320" s="29"/>
      <c r="S320" s="29"/>
      <c r="T320" s="242"/>
      <c r="U320" s="243"/>
      <c r="V320" s="379"/>
      <c r="W320" s="29"/>
      <c r="X320" s="29"/>
      <c r="Y320" s="29"/>
      <c r="Z320" s="166"/>
      <c r="AA320" s="172"/>
      <c r="AB320" s="173"/>
      <c r="AC320" s="166"/>
      <c r="AD320" s="172"/>
      <c r="AE320" s="173"/>
      <c r="AF320" s="166"/>
      <c r="AG320" s="172"/>
      <c r="AH320" s="173"/>
      <c r="AI320" s="166"/>
      <c r="AJ320" s="172"/>
      <c r="AK320" s="173"/>
      <c r="AL320" s="166"/>
      <c r="AM320" s="172"/>
      <c r="AN320" s="173"/>
      <c r="AO320" s="166"/>
      <c r="AP320" s="172"/>
      <c r="AQ320" s="173"/>
      <c r="AR320" s="166"/>
      <c r="AS320" s="172"/>
      <c r="AT320" s="173"/>
      <c r="AU320" s="166"/>
      <c r="AV320" s="172"/>
      <c r="AW320" s="173"/>
    </row>
    <row r="321" spans="1:49" x14ac:dyDescent="0.15">
      <c r="A321" s="227" t="s">
        <v>36</v>
      </c>
      <c r="B321" s="200" t="s">
        <v>25</v>
      </c>
      <c r="C321" s="173">
        <v>10</v>
      </c>
      <c r="D321" s="242"/>
      <c r="E321" s="243"/>
      <c r="F321" s="29"/>
      <c r="G321" s="29"/>
      <c r="H321" s="29"/>
      <c r="I321" s="29"/>
      <c r="J321" s="27"/>
      <c r="K321" s="27"/>
      <c r="L321" s="166"/>
      <c r="M321" s="172"/>
      <c r="N321" s="173"/>
      <c r="O321" s="26"/>
      <c r="P321" s="29"/>
      <c r="Q321" s="29"/>
      <c r="R321" s="29"/>
      <c r="S321" s="29"/>
      <c r="T321" s="242"/>
      <c r="U321" s="243"/>
      <c r="V321" s="379"/>
      <c r="W321" s="29"/>
      <c r="X321" s="29"/>
      <c r="Y321" s="29"/>
      <c r="Z321" s="166"/>
      <c r="AA321" s="172"/>
      <c r="AB321" s="173"/>
      <c r="AC321" s="166"/>
      <c r="AD321" s="172"/>
      <c r="AE321" s="173"/>
      <c r="AF321" s="166"/>
      <c r="AG321" s="172"/>
      <c r="AH321" s="173"/>
      <c r="AI321" s="166"/>
      <c r="AJ321" s="172"/>
      <c r="AK321" s="173"/>
      <c r="AL321" s="166"/>
      <c r="AM321" s="172"/>
      <c r="AN321" s="173"/>
      <c r="AO321" s="166"/>
      <c r="AP321" s="172"/>
      <c r="AQ321" s="173"/>
      <c r="AR321" s="166"/>
      <c r="AS321" s="172"/>
      <c r="AT321" s="173"/>
      <c r="AU321" s="166"/>
      <c r="AV321" s="172"/>
      <c r="AW321" s="173"/>
    </row>
    <row r="322" spans="1:49" x14ac:dyDescent="0.15">
      <c r="A322" s="227" t="s">
        <v>30</v>
      </c>
      <c r="B322" s="200" t="s">
        <v>25</v>
      </c>
      <c r="C322" s="173">
        <v>11</v>
      </c>
      <c r="D322" s="242"/>
      <c r="E322" s="243"/>
      <c r="F322" s="29"/>
      <c r="G322" s="29"/>
      <c r="H322" s="29"/>
      <c r="I322" s="29"/>
      <c r="J322" s="27"/>
      <c r="K322" s="27"/>
      <c r="L322" s="166"/>
      <c r="M322" s="172"/>
      <c r="N322" s="173"/>
      <c r="O322" s="26"/>
      <c r="P322" s="29"/>
      <c r="Q322" s="29"/>
      <c r="R322" s="29"/>
      <c r="S322" s="29"/>
      <c r="T322" s="242"/>
      <c r="U322" s="243"/>
      <c r="V322" s="379"/>
      <c r="W322" s="29"/>
      <c r="X322" s="29"/>
      <c r="Y322" s="29"/>
      <c r="Z322" s="166"/>
      <c r="AA322" s="172"/>
      <c r="AB322" s="173"/>
      <c r="AC322" s="166"/>
      <c r="AD322" s="172"/>
      <c r="AE322" s="173"/>
      <c r="AF322" s="166"/>
      <c r="AG322" s="172"/>
      <c r="AH322" s="173"/>
      <c r="AI322" s="166"/>
      <c r="AJ322" s="172"/>
      <c r="AK322" s="173"/>
      <c r="AL322" s="166"/>
      <c r="AM322" s="172"/>
      <c r="AN322" s="173"/>
      <c r="AO322" s="166"/>
      <c r="AP322" s="172"/>
      <c r="AQ322" s="173"/>
      <c r="AR322" s="166"/>
      <c r="AS322" s="172"/>
      <c r="AT322" s="173"/>
      <c r="AU322" s="166"/>
      <c r="AV322" s="172"/>
      <c r="AW322" s="173"/>
    </row>
    <row r="323" spans="1:49" x14ac:dyDescent="0.15">
      <c r="A323" s="227" t="s">
        <v>32</v>
      </c>
      <c r="B323" s="200" t="s">
        <v>25</v>
      </c>
      <c r="C323" s="173">
        <v>12</v>
      </c>
      <c r="D323" s="242"/>
      <c r="E323" s="243"/>
      <c r="F323" s="29"/>
      <c r="G323" s="29"/>
      <c r="H323" s="29"/>
      <c r="I323" s="29"/>
      <c r="J323" s="27"/>
      <c r="K323" s="27"/>
      <c r="L323" s="166"/>
      <c r="M323" s="172"/>
      <c r="N323" s="173"/>
      <c r="O323" s="26"/>
      <c r="P323" s="29"/>
      <c r="Q323" s="29"/>
      <c r="R323" s="29"/>
      <c r="S323" s="29"/>
      <c r="T323" s="242"/>
      <c r="U323" s="243"/>
      <c r="V323" s="379"/>
      <c r="W323" s="29"/>
      <c r="X323" s="29"/>
      <c r="Y323" s="29"/>
      <c r="Z323" s="166"/>
      <c r="AA323" s="172"/>
      <c r="AB323" s="173"/>
      <c r="AC323" s="166"/>
      <c r="AD323" s="172"/>
      <c r="AE323" s="173"/>
      <c r="AF323" s="166"/>
      <c r="AG323" s="172"/>
      <c r="AH323" s="173"/>
      <c r="AI323" s="166"/>
      <c r="AJ323" s="172"/>
      <c r="AK323" s="173"/>
      <c r="AL323" s="166"/>
      <c r="AM323" s="172"/>
      <c r="AN323" s="173"/>
      <c r="AO323" s="166"/>
      <c r="AP323" s="172"/>
      <c r="AQ323" s="173"/>
      <c r="AR323" s="166"/>
      <c r="AS323" s="172"/>
      <c r="AT323" s="173"/>
      <c r="AU323" s="166"/>
      <c r="AV323" s="172"/>
      <c r="AW323" s="173"/>
    </row>
    <row r="324" spans="1:49" x14ac:dyDescent="0.15">
      <c r="A324" s="227" t="s">
        <v>31</v>
      </c>
      <c r="B324" s="200" t="s">
        <v>25</v>
      </c>
      <c r="C324" s="173">
        <v>13</v>
      </c>
      <c r="D324" s="242"/>
      <c r="E324" s="243"/>
      <c r="F324" s="29"/>
      <c r="G324" s="29"/>
      <c r="H324" s="29"/>
      <c r="I324" s="29"/>
      <c r="J324" s="27"/>
      <c r="K324" s="27"/>
      <c r="L324" s="166"/>
      <c r="M324" s="172"/>
      <c r="N324" s="173"/>
      <c r="O324" s="26"/>
      <c r="P324" s="29"/>
      <c r="Q324" s="29"/>
      <c r="R324" s="29"/>
      <c r="S324" s="29"/>
      <c r="T324" s="242"/>
      <c r="U324" s="243"/>
      <c r="V324" s="379"/>
      <c r="W324" s="29"/>
      <c r="X324" s="29"/>
      <c r="Y324" s="29"/>
      <c r="Z324" s="166"/>
      <c r="AA324" s="172"/>
      <c r="AB324" s="173"/>
      <c r="AC324" s="166"/>
      <c r="AD324" s="172"/>
      <c r="AE324" s="173"/>
      <c r="AF324" s="166"/>
      <c r="AG324" s="172"/>
      <c r="AH324" s="173"/>
      <c r="AI324" s="166"/>
      <c r="AJ324" s="172"/>
      <c r="AK324" s="173"/>
      <c r="AL324" s="166"/>
      <c r="AM324" s="172"/>
      <c r="AN324" s="173"/>
      <c r="AO324" s="166"/>
      <c r="AP324" s="172"/>
      <c r="AQ324" s="173"/>
      <c r="AR324" s="166"/>
      <c r="AS324" s="172"/>
      <c r="AT324" s="173"/>
      <c r="AU324" s="166"/>
      <c r="AV324" s="172"/>
      <c r="AW324" s="173"/>
    </row>
    <row r="325" spans="1:49" x14ac:dyDescent="0.15">
      <c r="A325" s="227" t="s">
        <v>33</v>
      </c>
      <c r="B325" s="200" t="s">
        <v>25</v>
      </c>
      <c r="C325" s="173">
        <v>14</v>
      </c>
      <c r="D325" s="242"/>
      <c r="E325" s="243"/>
      <c r="F325" s="29"/>
      <c r="G325" s="29"/>
      <c r="H325" s="29"/>
      <c r="I325" s="29"/>
      <c r="J325" s="27"/>
      <c r="K325" s="27"/>
      <c r="L325" s="166"/>
      <c r="M325" s="172"/>
      <c r="N325" s="173"/>
      <c r="O325" s="26"/>
      <c r="P325" s="29"/>
      <c r="Q325" s="29"/>
      <c r="R325" s="29"/>
      <c r="S325" s="29"/>
      <c r="T325" s="242"/>
      <c r="U325" s="243"/>
      <c r="V325" s="379"/>
      <c r="W325" s="29"/>
      <c r="X325" s="29"/>
      <c r="Y325" s="29"/>
      <c r="Z325" s="166"/>
      <c r="AA325" s="172"/>
      <c r="AB325" s="173"/>
      <c r="AC325" s="166"/>
      <c r="AD325" s="172"/>
      <c r="AE325" s="173"/>
      <c r="AF325" s="166"/>
      <c r="AG325" s="172"/>
      <c r="AH325" s="173"/>
      <c r="AI325" s="166"/>
      <c r="AJ325" s="172"/>
      <c r="AK325" s="173"/>
      <c r="AL325" s="166"/>
      <c r="AM325" s="172"/>
      <c r="AN325" s="173"/>
      <c r="AO325" s="166"/>
      <c r="AP325" s="172"/>
      <c r="AQ325" s="173"/>
      <c r="AR325" s="166"/>
      <c r="AS325" s="172"/>
      <c r="AT325" s="173"/>
      <c r="AU325" s="166"/>
      <c r="AV325" s="172"/>
      <c r="AW325" s="173"/>
    </row>
    <row r="326" spans="1:49" x14ac:dyDescent="0.15">
      <c r="A326" s="227" t="s">
        <v>34</v>
      </c>
      <c r="B326" s="200" t="s">
        <v>25</v>
      </c>
      <c r="C326" s="173">
        <v>15</v>
      </c>
      <c r="D326" s="242"/>
      <c r="E326" s="243"/>
      <c r="F326" s="29"/>
      <c r="G326" s="29"/>
      <c r="H326" s="29"/>
      <c r="I326" s="29"/>
      <c r="J326" s="27"/>
      <c r="K326" s="27"/>
      <c r="L326" s="166"/>
      <c r="M326" s="172"/>
      <c r="N326" s="173"/>
      <c r="O326" s="26"/>
      <c r="P326" s="29"/>
      <c r="Q326" s="29"/>
      <c r="R326" s="29"/>
      <c r="S326" s="29"/>
      <c r="T326" s="242"/>
      <c r="U326" s="243"/>
      <c r="V326" s="379"/>
      <c r="W326" s="29"/>
      <c r="X326" s="29"/>
      <c r="Y326" s="29"/>
      <c r="Z326" s="166"/>
      <c r="AA326" s="172"/>
      <c r="AB326" s="173"/>
      <c r="AC326" s="166"/>
      <c r="AD326" s="172"/>
      <c r="AE326" s="173"/>
      <c r="AF326" s="166"/>
      <c r="AG326" s="172"/>
      <c r="AH326" s="173"/>
      <c r="AI326" s="166"/>
      <c r="AJ326" s="172"/>
      <c r="AK326" s="173"/>
      <c r="AL326" s="166"/>
      <c r="AM326" s="172"/>
      <c r="AN326" s="173"/>
      <c r="AO326" s="166"/>
      <c r="AP326" s="172"/>
      <c r="AQ326" s="173"/>
      <c r="AR326" s="166"/>
      <c r="AS326" s="172"/>
      <c r="AT326" s="173"/>
      <c r="AU326" s="166"/>
      <c r="AV326" s="172"/>
      <c r="AW326" s="173"/>
    </row>
    <row r="327" spans="1:49" x14ac:dyDescent="0.15">
      <c r="A327" s="227" t="s">
        <v>35</v>
      </c>
      <c r="B327" s="200" t="s">
        <v>25</v>
      </c>
      <c r="C327" s="173">
        <v>16</v>
      </c>
      <c r="D327" s="242"/>
      <c r="E327" s="243"/>
      <c r="F327" s="29"/>
      <c r="G327" s="29"/>
      <c r="H327" s="29"/>
      <c r="I327" s="29"/>
      <c r="J327" s="27"/>
      <c r="K327" s="27"/>
      <c r="L327" s="166"/>
      <c r="M327" s="172"/>
      <c r="N327" s="173"/>
      <c r="O327" s="26"/>
      <c r="P327" s="29"/>
      <c r="Q327" s="29"/>
      <c r="R327" s="29"/>
      <c r="S327" s="29"/>
      <c r="T327" s="242"/>
      <c r="U327" s="243"/>
      <c r="V327" s="379"/>
      <c r="W327" s="29"/>
      <c r="X327" s="29"/>
      <c r="Y327" s="29"/>
      <c r="Z327" s="166"/>
      <c r="AA327" s="172"/>
      <c r="AB327" s="173"/>
      <c r="AC327" s="166"/>
      <c r="AD327" s="172"/>
      <c r="AE327" s="173"/>
      <c r="AF327" s="166"/>
      <c r="AG327" s="172"/>
      <c r="AH327" s="173"/>
      <c r="AI327" s="166"/>
      <c r="AJ327" s="172"/>
      <c r="AK327" s="173"/>
      <c r="AL327" s="166"/>
      <c r="AM327" s="172"/>
      <c r="AN327" s="173"/>
      <c r="AO327" s="166"/>
      <c r="AP327" s="172"/>
      <c r="AQ327" s="173"/>
      <c r="AR327" s="166"/>
      <c r="AS327" s="172"/>
      <c r="AT327" s="173"/>
      <c r="AU327" s="166"/>
      <c r="AV327" s="172"/>
      <c r="AW327" s="173"/>
    </row>
    <row r="328" spans="1:49" x14ac:dyDescent="0.15">
      <c r="A328" s="227" t="s">
        <v>36</v>
      </c>
      <c r="B328" s="200" t="s">
        <v>25</v>
      </c>
      <c r="C328" s="173">
        <v>17</v>
      </c>
      <c r="D328" s="242"/>
      <c r="E328" s="243"/>
      <c r="F328" s="29"/>
      <c r="G328" s="29"/>
      <c r="H328" s="29"/>
      <c r="I328" s="29"/>
      <c r="J328" s="27"/>
      <c r="K328" s="27"/>
      <c r="L328" s="166"/>
      <c r="M328" s="172"/>
      <c r="N328" s="173"/>
      <c r="O328" s="26"/>
      <c r="P328" s="29"/>
      <c r="Q328" s="29"/>
      <c r="R328" s="29"/>
      <c r="S328" s="29"/>
      <c r="T328" s="242"/>
      <c r="U328" s="243"/>
      <c r="V328" s="379"/>
      <c r="W328" s="29"/>
      <c r="X328" s="29"/>
      <c r="Y328" s="29"/>
      <c r="Z328" s="166"/>
      <c r="AA328" s="172"/>
      <c r="AB328" s="173"/>
      <c r="AC328" s="166"/>
      <c r="AD328" s="172"/>
      <c r="AE328" s="173"/>
      <c r="AF328" s="166"/>
      <c r="AG328" s="172"/>
      <c r="AH328" s="173"/>
      <c r="AI328" s="166"/>
      <c r="AJ328" s="172"/>
      <c r="AK328" s="173"/>
      <c r="AL328" s="166"/>
      <c r="AM328" s="172"/>
      <c r="AN328" s="173"/>
      <c r="AO328" s="166"/>
      <c r="AP328" s="172"/>
      <c r="AQ328" s="173"/>
      <c r="AR328" s="166"/>
      <c r="AS328" s="172"/>
      <c r="AT328" s="173"/>
      <c r="AU328" s="166"/>
      <c r="AV328" s="172"/>
      <c r="AW328" s="173"/>
    </row>
    <row r="329" spans="1:49" x14ac:dyDescent="0.15">
      <c r="A329" s="227" t="s">
        <v>30</v>
      </c>
      <c r="B329" s="200" t="s">
        <v>25</v>
      </c>
      <c r="C329" s="173">
        <v>18</v>
      </c>
      <c r="D329" s="242"/>
      <c r="E329" s="243"/>
      <c r="F329" s="29"/>
      <c r="G329" s="29"/>
      <c r="H329" s="29"/>
      <c r="I329" s="29"/>
      <c r="J329" s="27"/>
      <c r="K329" s="27"/>
      <c r="L329" s="166"/>
      <c r="M329" s="172"/>
      <c r="N329" s="173"/>
      <c r="O329" s="26"/>
      <c r="P329" s="29"/>
      <c r="Q329" s="29"/>
      <c r="R329" s="29"/>
      <c r="S329" s="29"/>
      <c r="T329" s="242"/>
      <c r="U329" s="243"/>
      <c r="V329" s="379"/>
      <c r="W329" s="29"/>
      <c r="X329" s="29"/>
      <c r="Y329" s="29"/>
      <c r="Z329" s="166"/>
      <c r="AA329" s="172"/>
      <c r="AB329" s="173"/>
      <c r="AC329" s="166"/>
      <c r="AD329" s="172"/>
      <c r="AE329" s="173"/>
      <c r="AF329" s="166"/>
      <c r="AG329" s="172"/>
      <c r="AH329" s="173"/>
      <c r="AI329" s="166"/>
      <c r="AJ329" s="172"/>
      <c r="AK329" s="173"/>
      <c r="AL329" s="166"/>
      <c r="AM329" s="172"/>
      <c r="AN329" s="173"/>
      <c r="AO329" s="166"/>
      <c r="AP329" s="172"/>
      <c r="AQ329" s="173"/>
      <c r="AR329" s="166"/>
      <c r="AS329" s="172"/>
      <c r="AT329" s="173"/>
      <c r="AU329" s="166"/>
      <c r="AV329" s="172"/>
      <c r="AW329" s="173"/>
    </row>
    <row r="330" spans="1:49" x14ac:dyDescent="0.15">
      <c r="A330" s="227" t="s">
        <v>32</v>
      </c>
      <c r="B330" s="200" t="s">
        <v>25</v>
      </c>
      <c r="C330" s="173">
        <v>19</v>
      </c>
      <c r="D330" s="242"/>
      <c r="E330" s="243"/>
      <c r="F330" s="29"/>
      <c r="G330" s="29"/>
      <c r="H330" s="29"/>
      <c r="I330" s="29"/>
      <c r="J330" s="27"/>
      <c r="K330" s="27"/>
      <c r="L330" s="166"/>
      <c r="M330" s="172"/>
      <c r="N330" s="173"/>
      <c r="O330" s="26"/>
      <c r="P330" s="29"/>
      <c r="Q330" s="29"/>
      <c r="R330" s="29"/>
      <c r="S330" s="29"/>
      <c r="T330" s="242"/>
      <c r="U330" s="243"/>
      <c r="V330" s="379"/>
      <c r="W330" s="29"/>
      <c r="X330" s="29"/>
      <c r="Y330" s="29"/>
      <c r="Z330" s="166"/>
      <c r="AA330" s="172"/>
      <c r="AB330" s="173"/>
      <c r="AC330" s="166"/>
      <c r="AD330" s="172"/>
      <c r="AE330" s="173"/>
      <c r="AF330" s="166"/>
      <c r="AG330" s="172"/>
      <c r="AH330" s="173"/>
      <c r="AI330" s="166"/>
      <c r="AJ330" s="172"/>
      <c r="AK330" s="173"/>
      <c r="AL330" s="166"/>
      <c r="AM330" s="172"/>
      <c r="AN330" s="173"/>
      <c r="AO330" s="166"/>
      <c r="AP330" s="172"/>
      <c r="AQ330" s="173"/>
      <c r="AR330" s="166"/>
      <c r="AS330" s="172"/>
      <c r="AT330" s="173"/>
      <c r="AU330" s="166"/>
      <c r="AV330" s="172"/>
      <c r="AW330" s="173"/>
    </row>
    <row r="331" spans="1:49" x14ac:dyDescent="0.15">
      <c r="A331" s="227" t="s">
        <v>31</v>
      </c>
      <c r="B331" s="200" t="s">
        <v>25</v>
      </c>
      <c r="C331" s="173">
        <v>20</v>
      </c>
      <c r="D331" s="242"/>
      <c r="E331" s="243"/>
      <c r="F331" s="29"/>
      <c r="G331" s="29"/>
      <c r="H331" s="29"/>
      <c r="I331" s="29"/>
      <c r="J331" s="27"/>
      <c r="K331" s="27"/>
      <c r="L331" s="166"/>
      <c r="M331" s="172"/>
      <c r="N331" s="173"/>
      <c r="O331" s="26"/>
      <c r="P331" s="29"/>
      <c r="Q331" s="29"/>
      <c r="R331" s="29"/>
      <c r="S331" s="29"/>
      <c r="T331" s="242"/>
      <c r="U331" s="243"/>
      <c r="V331" s="379"/>
      <c r="W331" s="29"/>
      <c r="X331" s="29"/>
      <c r="Y331" s="29"/>
      <c r="Z331" s="166"/>
      <c r="AA331" s="172"/>
      <c r="AB331" s="173"/>
      <c r="AC331" s="166"/>
      <c r="AD331" s="172"/>
      <c r="AE331" s="173"/>
      <c r="AF331" s="166"/>
      <c r="AG331" s="172"/>
      <c r="AH331" s="173"/>
      <c r="AI331" s="166"/>
      <c r="AJ331" s="172"/>
      <c r="AK331" s="173"/>
      <c r="AL331" s="166"/>
      <c r="AM331" s="172"/>
      <c r="AN331" s="173"/>
      <c r="AO331" s="166"/>
      <c r="AP331" s="172"/>
      <c r="AQ331" s="173"/>
      <c r="AR331" s="166"/>
      <c r="AS331" s="172"/>
      <c r="AT331" s="173"/>
      <c r="AU331" s="166"/>
      <c r="AV331" s="172"/>
      <c r="AW331" s="173"/>
    </row>
    <row r="332" spans="1:49" x14ac:dyDescent="0.15">
      <c r="A332" s="200" t="s">
        <v>33</v>
      </c>
      <c r="B332" s="200" t="s">
        <v>25</v>
      </c>
      <c r="C332" s="173">
        <v>21</v>
      </c>
      <c r="D332" s="242"/>
      <c r="E332" s="243"/>
      <c r="F332" s="29"/>
      <c r="G332" s="29"/>
      <c r="H332" s="29"/>
      <c r="I332" s="29"/>
      <c r="J332" s="27"/>
      <c r="K332" s="27"/>
      <c r="L332" s="166"/>
      <c r="M332" s="172"/>
      <c r="N332" s="173"/>
      <c r="O332" s="26"/>
      <c r="P332" s="29"/>
      <c r="Q332" s="29"/>
      <c r="R332" s="29"/>
      <c r="S332" s="29"/>
      <c r="T332" s="242"/>
      <c r="U332" s="243"/>
      <c r="V332" s="379"/>
      <c r="W332" s="29"/>
      <c r="X332" s="29"/>
      <c r="Y332" s="29"/>
      <c r="Z332" s="166"/>
      <c r="AA332" s="172"/>
      <c r="AB332" s="173"/>
      <c r="AC332" s="166"/>
      <c r="AD332" s="172"/>
      <c r="AE332" s="173"/>
      <c r="AF332" s="166"/>
      <c r="AG332" s="172"/>
      <c r="AH332" s="173"/>
      <c r="AI332" s="166"/>
      <c r="AJ332" s="172"/>
      <c r="AK332" s="173"/>
      <c r="AL332" s="166"/>
      <c r="AM332" s="172"/>
      <c r="AN332" s="173"/>
      <c r="AO332" s="166"/>
      <c r="AP332" s="172"/>
      <c r="AQ332" s="173"/>
      <c r="AR332" s="166"/>
      <c r="AS332" s="172"/>
      <c r="AT332" s="173"/>
      <c r="AU332" s="166"/>
      <c r="AV332" s="172"/>
      <c r="AW332" s="173"/>
    </row>
    <row r="333" spans="1:49" x14ac:dyDescent="0.15">
      <c r="A333" s="200" t="s">
        <v>34</v>
      </c>
      <c r="B333" s="200" t="s">
        <v>25</v>
      </c>
      <c r="C333" s="173">
        <v>22</v>
      </c>
      <c r="D333" s="242"/>
      <c r="E333" s="243"/>
      <c r="F333" s="29"/>
      <c r="G333" s="29"/>
      <c r="H333" s="29"/>
      <c r="I333" s="29"/>
      <c r="J333" s="27"/>
      <c r="K333" s="27"/>
      <c r="L333" s="166"/>
      <c r="M333" s="172"/>
      <c r="N333" s="173"/>
      <c r="O333" s="26"/>
      <c r="P333" s="29"/>
      <c r="Q333" s="29"/>
      <c r="R333" s="29"/>
      <c r="S333" s="29"/>
      <c r="T333" s="242"/>
      <c r="U333" s="243"/>
      <c r="V333" s="379"/>
      <c r="W333" s="29"/>
      <c r="X333" s="29"/>
      <c r="Y333" s="29"/>
      <c r="Z333" s="166"/>
      <c r="AA333" s="172"/>
      <c r="AB333" s="173"/>
      <c r="AC333" s="166"/>
      <c r="AD333" s="172"/>
      <c r="AE333" s="173"/>
      <c r="AF333" s="166"/>
      <c r="AG333" s="172"/>
      <c r="AH333" s="173"/>
      <c r="AI333" s="166"/>
      <c r="AJ333" s="172"/>
      <c r="AK333" s="173"/>
      <c r="AL333" s="166"/>
      <c r="AM333" s="172"/>
      <c r="AN333" s="173"/>
      <c r="AO333" s="166"/>
      <c r="AP333" s="172"/>
      <c r="AQ333" s="173"/>
      <c r="AR333" s="166"/>
      <c r="AS333" s="172"/>
      <c r="AT333" s="173"/>
      <c r="AU333" s="166"/>
      <c r="AV333" s="172"/>
      <c r="AW333" s="173"/>
    </row>
    <row r="334" spans="1:49" x14ac:dyDescent="0.15">
      <c r="A334" s="200" t="s">
        <v>35</v>
      </c>
      <c r="B334" s="200" t="s">
        <v>25</v>
      </c>
      <c r="C334" s="173">
        <v>23</v>
      </c>
      <c r="D334" s="242"/>
      <c r="E334" s="243"/>
      <c r="F334" s="29"/>
      <c r="G334" s="29"/>
      <c r="H334" s="29"/>
      <c r="I334" s="29"/>
      <c r="J334" s="27"/>
      <c r="K334" s="27"/>
      <c r="L334" s="166"/>
      <c r="M334" s="172"/>
      <c r="N334" s="173"/>
      <c r="O334" s="26"/>
      <c r="P334" s="29"/>
      <c r="Q334" s="29"/>
      <c r="R334" s="29"/>
      <c r="S334" s="29"/>
      <c r="T334" s="242"/>
      <c r="U334" s="243"/>
      <c r="V334" s="379"/>
      <c r="W334" s="29"/>
      <c r="X334" s="29"/>
      <c r="Y334" s="29"/>
      <c r="Z334" s="166"/>
      <c r="AA334" s="172"/>
      <c r="AB334" s="173"/>
      <c r="AC334" s="166"/>
      <c r="AD334" s="172"/>
      <c r="AE334" s="173"/>
      <c r="AF334" s="166"/>
      <c r="AG334" s="172"/>
      <c r="AH334" s="173"/>
      <c r="AI334" s="166"/>
      <c r="AJ334" s="172"/>
      <c r="AK334" s="173"/>
      <c r="AL334" s="166"/>
      <c r="AM334" s="172"/>
      <c r="AN334" s="173"/>
      <c r="AO334" s="166"/>
      <c r="AP334" s="172"/>
      <c r="AQ334" s="173"/>
      <c r="AR334" s="166"/>
      <c r="AS334" s="172"/>
      <c r="AT334" s="173"/>
      <c r="AU334" s="166"/>
      <c r="AV334" s="172"/>
      <c r="AW334" s="173"/>
    </row>
    <row r="335" spans="1:49" x14ac:dyDescent="0.15">
      <c r="A335" s="200" t="s">
        <v>36</v>
      </c>
      <c r="B335" s="200" t="s">
        <v>25</v>
      </c>
      <c r="C335" s="173">
        <v>24</v>
      </c>
      <c r="D335" s="242"/>
      <c r="E335" s="243"/>
      <c r="F335" s="29"/>
      <c r="G335" s="29"/>
      <c r="H335" s="29"/>
      <c r="I335" s="29"/>
      <c r="J335" s="27"/>
      <c r="K335" s="27"/>
      <c r="L335" s="166"/>
      <c r="M335" s="172"/>
      <c r="N335" s="173"/>
      <c r="O335" s="26"/>
      <c r="P335" s="29"/>
      <c r="Q335" s="29"/>
      <c r="R335" s="29"/>
      <c r="S335" s="29"/>
      <c r="T335" s="242"/>
      <c r="U335" s="243"/>
      <c r="V335" s="379"/>
      <c r="W335" s="29"/>
      <c r="X335" s="29"/>
      <c r="Y335" s="29"/>
      <c r="Z335" s="166"/>
      <c r="AA335" s="172"/>
      <c r="AB335" s="173"/>
      <c r="AC335" s="166"/>
      <c r="AD335" s="172"/>
      <c r="AE335" s="173"/>
      <c r="AF335" s="166"/>
      <c r="AG335" s="172"/>
      <c r="AH335" s="173"/>
      <c r="AI335" s="166"/>
      <c r="AJ335" s="172"/>
      <c r="AK335" s="173"/>
      <c r="AL335" s="166"/>
      <c r="AM335" s="172"/>
      <c r="AN335" s="173"/>
      <c r="AO335" s="166"/>
      <c r="AP335" s="172"/>
      <c r="AQ335" s="173"/>
      <c r="AR335" s="166"/>
      <c r="AS335" s="172"/>
      <c r="AT335" s="173"/>
      <c r="AU335" s="166"/>
      <c r="AV335" s="172"/>
      <c r="AW335" s="173"/>
    </row>
    <row r="336" spans="1:49" x14ac:dyDescent="0.15">
      <c r="A336" s="200" t="s">
        <v>30</v>
      </c>
      <c r="B336" s="200" t="s">
        <v>25</v>
      </c>
      <c r="C336" s="173">
        <v>25</v>
      </c>
      <c r="D336" s="242"/>
      <c r="E336" s="243"/>
      <c r="F336" s="29"/>
      <c r="G336" s="29"/>
      <c r="H336" s="29"/>
      <c r="I336" s="29"/>
      <c r="J336" s="27"/>
      <c r="K336" s="27"/>
      <c r="L336" s="166"/>
      <c r="M336" s="172"/>
      <c r="N336" s="173"/>
      <c r="O336" s="26"/>
      <c r="P336" s="29"/>
      <c r="Q336" s="29"/>
      <c r="R336" s="29"/>
      <c r="S336" s="29"/>
      <c r="T336" s="242"/>
      <c r="U336" s="243"/>
      <c r="V336" s="379"/>
      <c r="W336" s="29"/>
      <c r="X336" s="29"/>
      <c r="Y336" s="29"/>
      <c r="Z336" s="166"/>
      <c r="AA336" s="172"/>
      <c r="AB336" s="173"/>
      <c r="AC336" s="166"/>
      <c r="AD336" s="172"/>
      <c r="AE336" s="173"/>
      <c r="AF336" s="166"/>
      <c r="AG336" s="172"/>
      <c r="AH336" s="173"/>
      <c r="AI336" s="166"/>
      <c r="AJ336" s="172"/>
      <c r="AK336" s="173"/>
      <c r="AL336" s="166"/>
      <c r="AM336" s="172"/>
      <c r="AN336" s="173"/>
      <c r="AO336" s="166"/>
      <c r="AP336" s="172"/>
      <c r="AQ336" s="173"/>
      <c r="AR336" s="166"/>
      <c r="AS336" s="172"/>
      <c r="AT336" s="173"/>
      <c r="AU336" s="166"/>
      <c r="AV336" s="172"/>
      <c r="AW336" s="173"/>
    </row>
    <row r="337" spans="1:50" x14ac:dyDescent="0.15">
      <c r="A337" s="200" t="s">
        <v>32</v>
      </c>
      <c r="B337" s="200" t="s">
        <v>25</v>
      </c>
      <c r="C337" s="173">
        <v>26</v>
      </c>
      <c r="D337" s="242"/>
      <c r="E337" s="243"/>
      <c r="F337" s="29"/>
      <c r="G337" s="29"/>
      <c r="H337" s="29"/>
      <c r="I337" s="29"/>
      <c r="J337" s="27"/>
      <c r="K337" s="27"/>
      <c r="L337" s="166"/>
      <c r="M337" s="172"/>
      <c r="N337" s="173"/>
      <c r="O337" s="26"/>
      <c r="P337" s="29"/>
      <c r="Q337" s="29"/>
      <c r="R337" s="29"/>
      <c r="S337" s="29"/>
      <c r="T337" s="242"/>
      <c r="U337" s="243"/>
      <c r="V337" s="379"/>
      <c r="W337" s="29"/>
      <c r="X337" s="29"/>
      <c r="Y337" s="29"/>
      <c r="Z337" s="166"/>
      <c r="AA337" s="172"/>
      <c r="AB337" s="173"/>
      <c r="AC337" s="166"/>
      <c r="AD337" s="172"/>
      <c r="AE337" s="173"/>
      <c r="AF337" s="166"/>
      <c r="AG337" s="172"/>
      <c r="AH337" s="173"/>
      <c r="AI337" s="166"/>
      <c r="AJ337" s="172"/>
      <c r="AK337" s="173"/>
      <c r="AL337" s="166"/>
      <c r="AM337" s="172"/>
      <c r="AN337" s="173"/>
      <c r="AO337" s="166"/>
      <c r="AP337" s="172"/>
      <c r="AQ337" s="173"/>
      <c r="AR337" s="166"/>
      <c r="AS337" s="172"/>
      <c r="AT337" s="173"/>
      <c r="AU337" s="166"/>
      <c r="AV337" s="172"/>
      <c r="AW337" s="173"/>
    </row>
    <row r="338" spans="1:50" x14ac:dyDescent="0.15">
      <c r="A338" s="200" t="s">
        <v>31</v>
      </c>
      <c r="B338" s="200" t="s">
        <v>25</v>
      </c>
      <c r="C338" s="173">
        <v>27</v>
      </c>
      <c r="D338" s="242"/>
      <c r="E338" s="243"/>
      <c r="F338" s="29"/>
      <c r="G338" s="29"/>
      <c r="H338" s="29"/>
      <c r="I338" s="29"/>
      <c r="J338" s="27"/>
      <c r="K338" s="27"/>
      <c r="L338" s="166"/>
      <c r="M338" s="172"/>
      <c r="N338" s="173"/>
      <c r="O338" s="26"/>
      <c r="P338" s="29"/>
      <c r="Q338" s="29"/>
      <c r="R338" s="29"/>
      <c r="S338" s="29"/>
      <c r="T338" s="242"/>
      <c r="U338" s="243"/>
      <c r="V338" s="379"/>
      <c r="W338" s="29"/>
      <c r="X338" s="29"/>
      <c r="Y338" s="29"/>
      <c r="Z338" s="166"/>
      <c r="AA338" s="172"/>
      <c r="AB338" s="173"/>
      <c r="AC338" s="166"/>
      <c r="AD338" s="172"/>
      <c r="AE338" s="173"/>
      <c r="AF338" s="166"/>
      <c r="AG338" s="172"/>
      <c r="AH338" s="173"/>
      <c r="AI338" s="166"/>
      <c r="AJ338" s="172"/>
      <c r="AK338" s="173"/>
      <c r="AL338" s="166"/>
      <c r="AM338" s="172"/>
      <c r="AN338" s="173"/>
      <c r="AO338" s="166"/>
      <c r="AP338" s="172"/>
      <c r="AQ338" s="173"/>
      <c r="AR338" s="166"/>
      <c r="AS338" s="172"/>
      <c r="AT338" s="173"/>
      <c r="AU338" s="166"/>
      <c r="AV338" s="172"/>
      <c r="AW338" s="173"/>
    </row>
    <row r="339" spans="1:50" x14ac:dyDescent="0.15">
      <c r="A339" s="227" t="s">
        <v>33</v>
      </c>
      <c r="B339" s="69" t="s">
        <v>25</v>
      </c>
      <c r="C339" s="26">
        <v>28</v>
      </c>
      <c r="D339" s="389"/>
      <c r="E339" s="243"/>
      <c r="F339" s="29"/>
      <c r="G339" s="29"/>
      <c r="H339" s="29"/>
      <c r="I339" s="29"/>
      <c r="J339" s="27"/>
      <c r="K339" s="27"/>
      <c r="L339" s="166"/>
      <c r="M339" s="172"/>
      <c r="N339" s="173"/>
      <c r="O339" s="26"/>
      <c r="P339" s="29"/>
      <c r="Q339" s="29"/>
      <c r="R339" s="29"/>
      <c r="S339" s="29"/>
      <c r="T339" s="242"/>
      <c r="U339" s="243"/>
      <c r="V339" s="379"/>
      <c r="W339" s="29"/>
      <c r="X339" s="29"/>
      <c r="Y339" s="29"/>
      <c r="Z339" s="166"/>
      <c r="AA339" s="172"/>
      <c r="AB339" s="173"/>
      <c r="AC339" s="166"/>
      <c r="AD339" s="172"/>
      <c r="AE339" s="173"/>
      <c r="AF339" s="166"/>
      <c r="AG339" s="172"/>
      <c r="AH339" s="173"/>
      <c r="AI339" s="166"/>
      <c r="AJ339" s="172"/>
      <c r="AK339" s="173"/>
      <c r="AL339" s="166"/>
      <c r="AM339" s="172"/>
      <c r="AN339" s="173"/>
      <c r="AO339" s="166"/>
      <c r="AP339" s="172"/>
      <c r="AQ339" s="173"/>
      <c r="AR339" s="166"/>
      <c r="AS339" s="172"/>
      <c r="AT339" s="173"/>
      <c r="AU339" s="166"/>
      <c r="AV339" s="172"/>
      <c r="AW339" s="173"/>
      <c r="AX339" s="27"/>
    </row>
    <row r="340" spans="1:50" x14ac:dyDescent="0.15">
      <c r="A340" s="227" t="s">
        <v>34</v>
      </c>
      <c r="B340" s="69" t="s">
        <v>25</v>
      </c>
      <c r="C340" s="26">
        <v>29</v>
      </c>
      <c r="D340" s="389"/>
      <c r="E340" s="243"/>
      <c r="F340" s="29"/>
      <c r="G340" s="29"/>
      <c r="H340" s="29"/>
      <c r="I340" s="29"/>
      <c r="J340" s="27"/>
      <c r="K340" s="27"/>
      <c r="L340" s="166"/>
      <c r="M340" s="172"/>
      <c r="N340" s="173"/>
      <c r="O340" s="26"/>
      <c r="P340" s="29"/>
      <c r="Q340" s="29"/>
      <c r="R340" s="29"/>
      <c r="S340" s="29"/>
      <c r="T340" s="242"/>
      <c r="U340" s="243"/>
      <c r="V340" s="379"/>
      <c r="W340" s="29"/>
      <c r="X340" s="29"/>
      <c r="Y340" s="29"/>
      <c r="Z340" s="166"/>
      <c r="AA340" s="172"/>
      <c r="AB340" s="173"/>
      <c r="AC340" s="166"/>
      <c r="AD340" s="172"/>
      <c r="AE340" s="173"/>
      <c r="AF340" s="166"/>
      <c r="AG340" s="172"/>
      <c r="AH340" s="173"/>
      <c r="AI340" s="166"/>
      <c r="AJ340" s="172"/>
      <c r="AK340" s="173"/>
      <c r="AL340" s="166"/>
      <c r="AM340" s="172"/>
      <c r="AN340" s="173"/>
      <c r="AO340" s="166"/>
      <c r="AP340" s="172"/>
      <c r="AQ340" s="173"/>
      <c r="AR340" s="166"/>
      <c r="AS340" s="172"/>
      <c r="AT340" s="173"/>
      <c r="AU340" s="166"/>
      <c r="AV340" s="172"/>
      <c r="AW340" s="173"/>
      <c r="AX340" s="27"/>
    </row>
    <row r="341" spans="1:50" s="390" customFormat="1" x14ac:dyDescent="0.15">
      <c r="A341" s="228" t="s">
        <v>35</v>
      </c>
      <c r="B341" s="70" t="s">
        <v>25</v>
      </c>
      <c r="C341" s="43">
        <v>30</v>
      </c>
      <c r="D341" s="244"/>
      <c r="E341" s="245"/>
      <c r="F341" s="35"/>
      <c r="G341" s="35"/>
      <c r="H341" s="35"/>
      <c r="I341" s="35"/>
      <c r="J341" s="36"/>
      <c r="K341" s="36"/>
      <c r="L341" s="167"/>
      <c r="M341" s="174"/>
      <c r="N341" s="175"/>
      <c r="O341" s="43"/>
      <c r="P341" s="35"/>
      <c r="Q341" s="35"/>
      <c r="R341" s="35"/>
      <c r="S341" s="35"/>
      <c r="T341" s="244"/>
      <c r="U341" s="245"/>
      <c r="V341" s="377"/>
      <c r="W341" s="35"/>
      <c r="X341" s="35"/>
      <c r="Y341" s="35"/>
      <c r="Z341" s="167"/>
      <c r="AA341" s="174"/>
      <c r="AB341" s="175"/>
      <c r="AC341" s="167"/>
      <c r="AD341" s="174"/>
      <c r="AE341" s="175"/>
      <c r="AF341" s="167"/>
      <c r="AG341" s="174"/>
      <c r="AH341" s="175"/>
      <c r="AI341" s="167"/>
      <c r="AJ341" s="174"/>
      <c r="AK341" s="175"/>
      <c r="AL341" s="167"/>
      <c r="AM341" s="174"/>
      <c r="AN341" s="175"/>
      <c r="AO341" s="167"/>
      <c r="AP341" s="174"/>
      <c r="AQ341" s="175"/>
      <c r="AR341" s="167"/>
      <c r="AS341" s="174"/>
      <c r="AT341" s="175"/>
      <c r="AU341" s="167"/>
      <c r="AV341" s="174"/>
      <c r="AW341" s="175"/>
      <c r="AX341" s="253"/>
    </row>
    <row r="342" spans="1:50" x14ac:dyDescent="0.15">
      <c r="A342" s="227" t="s">
        <v>36</v>
      </c>
      <c r="B342" s="200" t="s">
        <v>26</v>
      </c>
      <c r="C342" s="173">
        <v>1</v>
      </c>
      <c r="D342" s="242"/>
      <c r="E342" s="243"/>
      <c r="F342" s="29"/>
      <c r="G342" s="29"/>
      <c r="H342" s="29"/>
      <c r="I342" s="29"/>
      <c r="J342" s="27"/>
      <c r="K342" s="27"/>
      <c r="L342" s="166"/>
      <c r="M342" s="172"/>
      <c r="N342" s="173"/>
      <c r="O342" s="26"/>
      <c r="P342" s="29"/>
      <c r="Q342" s="29"/>
      <c r="R342" s="29"/>
      <c r="S342" s="29"/>
      <c r="T342" s="242"/>
      <c r="U342" s="243"/>
      <c r="V342" s="379"/>
      <c r="W342" s="29"/>
      <c r="X342" s="29"/>
      <c r="Y342" s="29"/>
      <c r="Z342" s="166"/>
      <c r="AA342" s="172"/>
      <c r="AB342" s="173"/>
      <c r="AC342" s="166"/>
      <c r="AD342" s="172"/>
      <c r="AE342" s="173"/>
      <c r="AF342" s="166"/>
      <c r="AG342" s="172"/>
      <c r="AH342" s="173"/>
      <c r="AI342" s="166"/>
      <c r="AJ342" s="172"/>
      <c r="AK342" s="173"/>
      <c r="AL342" s="166"/>
      <c r="AM342" s="172"/>
      <c r="AN342" s="173"/>
      <c r="AO342" s="166"/>
      <c r="AP342" s="172"/>
      <c r="AQ342" s="173"/>
      <c r="AR342" s="166"/>
      <c r="AS342" s="172"/>
      <c r="AT342" s="173"/>
      <c r="AU342" s="166"/>
      <c r="AV342" s="172"/>
      <c r="AW342" s="173"/>
    </row>
    <row r="343" spans="1:50" x14ac:dyDescent="0.15">
      <c r="A343" s="227" t="s">
        <v>30</v>
      </c>
      <c r="B343" s="200" t="s">
        <v>26</v>
      </c>
      <c r="C343" s="173">
        <v>2</v>
      </c>
      <c r="D343" s="242"/>
      <c r="E343" s="243"/>
      <c r="F343" s="29"/>
      <c r="G343" s="29"/>
      <c r="H343" s="29"/>
      <c r="I343" s="29"/>
      <c r="J343" s="27"/>
      <c r="K343" s="27"/>
      <c r="L343" s="166"/>
      <c r="M343" s="172"/>
      <c r="N343" s="173"/>
      <c r="O343" s="26"/>
      <c r="P343" s="29"/>
      <c r="Q343" s="29"/>
      <c r="R343" s="29"/>
      <c r="S343" s="29"/>
      <c r="T343" s="242"/>
      <c r="U343" s="243"/>
      <c r="V343" s="379"/>
      <c r="W343" s="29"/>
      <c r="X343" s="29"/>
      <c r="Y343" s="29"/>
      <c r="Z343" s="166"/>
      <c r="AA343" s="172"/>
      <c r="AB343" s="173"/>
      <c r="AC343" s="166"/>
      <c r="AD343" s="172"/>
      <c r="AE343" s="173"/>
      <c r="AF343" s="166"/>
      <c r="AG343" s="172"/>
      <c r="AH343" s="173"/>
      <c r="AI343" s="166"/>
      <c r="AJ343" s="172"/>
      <c r="AK343" s="173"/>
      <c r="AL343" s="166"/>
      <c r="AM343" s="172"/>
      <c r="AN343" s="173"/>
      <c r="AO343" s="166"/>
      <c r="AP343" s="172"/>
      <c r="AQ343" s="173"/>
      <c r="AR343" s="166"/>
      <c r="AS343" s="172"/>
      <c r="AT343" s="173"/>
      <c r="AU343" s="166"/>
      <c r="AV343" s="172"/>
      <c r="AW343" s="173"/>
    </row>
    <row r="344" spans="1:50" x14ac:dyDescent="0.15">
      <c r="A344" s="227" t="s">
        <v>32</v>
      </c>
      <c r="B344" s="200" t="s">
        <v>26</v>
      </c>
      <c r="C344" s="173">
        <v>3</v>
      </c>
      <c r="D344" s="242"/>
      <c r="E344" s="243"/>
      <c r="F344" s="29"/>
      <c r="G344" s="29"/>
      <c r="H344" s="29"/>
      <c r="I344" s="29"/>
      <c r="J344" s="27"/>
      <c r="K344" s="27"/>
      <c r="L344" s="166"/>
      <c r="M344" s="172"/>
      <c r="N344" s="173"/>
      <c r="O344" s="26"/>
      <c r="P344" s="29"/>
      <c r="Q344" s="29"/>
      <c r="R344" s="29"/>
      <c r="S344" s="29"/>
      <c r="T344" s="242"/>
      <c r="U344" s="243"/>
      <c r="V344" s="379"/>
      <c r="W344" s="29"/>
      <c r="X344" s="29"/>
      <c r="Y344" s="29"/>
      <c r="Z344" s="166"/>
      <c r="AA344" s="172"/>
      <c r="AB344" s="173"/>
      <c r="AC344" s="166"/>
      <c r="AD344" s="172"/>
      <c r="AE344" s="173"/>
      <c r="AF344" s="166"/>
      <c r="AG344" s="172"/>
      <c r="AH344" s="173"/>
      <c r="AI344" s="166"/>
      <c r="AJ344" s="172"/>
      <c r="AK344" s="173"/>
      <c r="AL344" s="166"/>
      <c r="AM344" s="172"/>
      <c r="AN344" s="173"/>
      <c r="AO344" s="166"/>
      <c r="AP344" s="172"/>
      <c r="AQ344" s="173"/>
      <c r="AR344" s="166"/>
      <c r="AS344" s="172"/>
      <c r="AT344" s="173"/>
      <c r="AU344" s="166"/>
      <c r="AV344" s="172"/>
      <c r="AW344" s="173"/>
    </row>
    <row r="345" spans="1:50" x14ac:dyDescent="0.15">
      <c r="A345" s="227" t="s">
        <v>31</v>
      </c>
      <c r="B345" s="200" t="s">
        <v>26</v>
      </c>
      <c r="C345" s="173">
        <v>4</v>
      </c>
      <c r="D345" s="242"/>
      <c r="E345" s="243"/>
      <c r="F345" s="29"/>
      <c r="G345" s="29"/>
      <c r="H345" s="29"/>
      <c r="I345" s="29"/>
      <c r="J345" s="27"/>
      <c r="K345" s="27"/>
      <c r="L345" s="166"/>
      <c r="M345" s="172"/>
      <c r="N345" s="173"/>
      <c r="O345" s="26"/>
      <c r="P345" s="29"/>
      <c r="Q345" s="29"/>
      <c r="R345" s="29"/>
      <c r="S345" s="29"/>
      <c r="T345" s="242"/>
      <c r="U345" s="243"/>
      <c r="V345" s="379"/>
      <c r="W345" s="29"/>
      <c r="X345" s="29"/>
      <c r="Y345" s="29"/>
      <c r="Z345" s="166"/>
      <c r="AA345" s="172"/>
      <c r="AB345" s="173"/>
      <c r="AC345" s="166"/>
      <c r="AD345" s="172"/>
      <c r="AE345" s="173"/>
      <c r="AF345" s="166"/>
      <c r="AG345" s="172"/>
      <c r="AH345" s="173"/>
      <c r="AI345" s="166"/>
      <c r="AJ345" s="172"/>
      <c r="AK345" s="173"/>
      <c r="AL345" s="166"/>
      <c r="AM345" s="172"/>
      <c r="AN345" s="173"/>
      <c r="AO345" s="166"/>
      <c r="AP345" s="172"/>
      <c r="AQ345" s="173"/>
      <c r="AR345" s="166"/>
      <c r="AS345" s="172"/>
      <c r="AT345" s="173"/>
      <c r="AU345" s="166"/>
      <c r="AV345" s="172"/>
      <c r="AW345" s="173"/>
    </row>
    <row r="346" spans="1:50" x14ac:dyDescent="0.15">
      <c r="A346" s="227" t="s">
        <v>33</v>
      </c>
      <c r="B346" s="200" t="s">
        <v>26</v>
      </c>
      <c r="C346" s="173">
        <v>5</v>
      </c>
      <c r="D346" s="242"/>
      <c r="E346" s="243"/>
      <c r="F346" s="29"/>
      <c r="G346" s="29"/>
      <c r="H346" s="29"/>
      <c r="I346" s="29"/>
      <c r="J346" s="27"/>
      <c r="K346" s="27"/>
      <c r="L346" s="166"/>
      <c r="M346" s="172"/>
      <c r="N346" s="173"/>
      <c r="O346" s="26"/>
      <c r="P346" s="29"/>
      <c r="Q346" s="29"/>
      <c r="R346" s="29"/>
      <c r="S346" s="29"/>
      <c r="T346" s="242"/>
      <c r="U346" s="243"/>
      <c r="V346" s="379"/>
      <c r="W346" s="29"/>
      <c r="X346" s="29"/>
      <c r="Y346" s="29"/>
      <c r="Z346" s="166"/>
      <c r="AA346" s="172"/>
      <c r="AB346" s="173"/>
      <c r="AC346" s="166"/>
      <c r="AD346" s="172"/>
      <c r="AE346" s="173"/>
      <c r="AF346" s="166"/>
      <c r="AG346" s="172"/>
      <c r="AH346" s="173"/>
      <c r="AI346" s="166"/>
      <c r="AJ346" s="172"/>
      <c r="AK346" s="173"/>
      <c r="AL346" s="166"/>
      <c r="AM346" s="172"/>
      <c r="AN346" s="173"/>
      <c r="AO346" s="166"/>
      <c r="AP346" s="172"/>
      <c r="AQ346" s="173"/>
      <c r="AR346" s="166"/>
      <c r="AS346" s="172"/>
      <c r="AT346" s="173"/>
      <c r="AU346" s="166"/>
      <c r="AV346" s="172"/>
      <c r="AW346" s="173"/>
    </row>
    <row r="347" spans="1:50" x14ac:dyDescent="0.15">
      <c r="A347" s="227" t="s">
        <v>34</v>
      </c>
      <c r="B347" s="200" t="s">
        <v>26</v>
      </c>
      <c r="C347" s="173">
        <v>6</v>
      </c>
      <c r="D347" s="242"/>
      <c r="E347" s="243"/>
      <c r="F347" s="29"/>
      <c r="G347" s="29"/>
      <c r="H347" s="29"/>
      <c r="I347" s="29"/>
      <c r="J347" s="27"/>
      <c r="K347" s="27"/>
      <c r="L347" s="166"/>
      <c r="M347" s="172"/>
      <c r="N347" s="173"/>
      <c r="O347" s="26"/>
      <c r="P347" s="29"/>
      <c r="Q347" s="29"/>
      <c r="R347" s="29"/>
      <c r="S347" s="29"/>
      <c r="T347" s="242"/>
      <c r="U347" s="243"/>
      <c r="V347" s="379"/>
      <c r="W347" s="29"/>
      <c r="X347" s="29"/>
      <c r="Y347" s="29"/>
      <c r="Z347" s="166"/>
      <c r="AA347" s="172"/>
      <c r="AB347" s="173"/>
      <c r="AC347" s="166"/>
      <c r="AD347" s="172"/>
      <c r="AE347" s="173"/>
      <c r="AF347" s="166"/>
      <c r="AG347" s="172"/>
      <c r="AH347" s="173"/>
      <c r="AI347" s="166"/>
      <c r="AJ347" s="172"/>
      <c r="AK347" s="173"/>
      <c r="AL347" s="166"/>
      <c r="AM347" s="172"/>
      <c r="AN347" s="173"/>
      <c r="AO347" s="166"/>
      <c r="AP347" s="172"/>
      <c r="AQ347" s="173"/>
      <c r="AR347" s="166"/>
      <c r="AS347" s="172"/>
      <c r="AT347" s="173"/>
      <c r="AU347" s="166"/>
      <c r="AV347" s="172"/>
      <c r="AW347" s="173"/>
    </row>
    <row r="348" spans="1:50" x14ac:dyDescent="0.15">
      <c r="A348" s="227" t="s">
        <v>35</v>
      </c>
      <c r="B348" s="200" t="s">
        <v>26</v>
      </c>
      <c r="C348" s="173">
        <v>7</v>
      </c>
      <c r="D348" s="242"/>
      <c r="E348" s="243"/>
      <c r="F348" s="29"/>
      <c r="G348" s="29"/>
      <c r="H348" s="29"/>
      <c r="I348" s="29"/>
      <c r="J348" s="27"/>
      <c r="K348" s="27"/>
      <c r="L348" s="166"/>
      <c r="M348" s="172"/>
      <c r="N348" s="173"/>
      <c r="O348" s="26"/>
      <c r="P348" s="29"/>
      <c r="Q348" s="29"/>
      <c r="R348" s="29"/>
      <c r="S348" s="29"/>
      <c r="T348" s="242"/>
      <c r="U348" s="243"/>
      <c r="V348" s="379"/>
      <c r="W348" s="29"/>
      <c r="X348" s="29"/>
      <c r="Y348" s="29"/>
      <c r="Z348" s="166"/>
      <c r="AA348" s="172"/>
      <c r="AB348" s="173"/>
      <c r="AC348" s="166"/>
      <c r="AD348" s="172"/>
      <c r="AE348" s="173"/>
      <c r="AF348" s="166"/>
      <c r="AG348" s="172"/>
      <c r="AH348" s="173"/>
      <c r="AI348" s="166"/>
      <c r="AJ348" s="172"/>
      <c r="AK348" s="173"/>
      <c r="AL348" s="166"/>
      <c r="AM348" s="172"/>
      <c r="AN348" s="173"/>
      <c r="AO348" s="166"/>
      <c r="AP348" s="172"/>
      <c r="AQ348" s="173"/>
      <c r="AR348" s="166"/>
      <c r="AS348" s="172"/>
      <c r="AT348" s="173"/>
      <c r="AU348" s="166"/>
      <c r="AV348" s="172"/>
      <c r="AW348" s="173"/>
    </row>
    <row r="349" spans="1:50" x14ac:dyDescent="0.15">
      <c r="A349" s="227" t="s">
        <v>36</v>
      </c>
      <c r="B349" s="200" t="s">
        <v>26</v>
      </c>
      <c r="C349" s="173">
        <v>8</v>
      </c>
      <c r="D349" s="242"/>
      <c r="E349" s="243"/>
      <c r="F349" s="29"/>
      <c r="G349" s="29"/>
      <c r="H349" s="29"/>
      <c r="I349" s="29"/>
      <c r="J349" s="27"/>
      <c r="K349" s="27"/>
      <c r="L349" s="166"/>
      <c r="M349" s="172"/>
      <c r="N349" s="173"/>
      <c r="O349" s="26"/>
      <c r="P349" s="29"/>
      <c r="Q349" s="29"/>
      <c r="R349" s="29"/>
      <c r="S349" s="29"/>
      <c r="T349" s="242"/>
      <c r="U349" s="243"/>
      <c r="V349" s="379"/>
      <c r="W349" s="29"/>
      <c r="X349" s="29"/>
      <c r="Y349" s="29"/>
      <c r="Z349" s="166"/>
      <c r="AA349" s="172"/>
      <c r="AB349" s="173"/>
      <c r="AC349" s="166"/>
      <c r="AD349" s="172"/>
      <c r="AE349" s="173"/>
      <c r="AF349" s="166"/>
      <c r="AG349" s="172"/>
      <c r="AH349" s="173"/>
      <c r="AI349" s="166"/>
      <c r="AJ349" s="172"/>
      <c r="AK349" s="173"/>
      <c r="AL349" s="166"/>
      <c r="AM349" s="172"/>
      <c r="AN349" s="173"/>
      <c r="AO349" s="166"/>
      <c r="AP349" s="172"/>
      <c r="AQ349" s="173"/>
      <c r="AR349" s="166"/>
      <c r="AS349" s="172"/>
      <c r="AT349" s="173"/>
      <c r="AU349" s="166"/>
      <c r="AV349" s="172"/>
      <c r="AW349" s="173"/>
    </row>
    <row r="350" spans="1:50" x14ac:dyDescent="0.15">
      <c r="A350" s="227" t="s">
        <v>30</v>
      </c>
      <c r="B350" s="200" t="s">
        <v>26</v>
      </c>
      <c r="C350" s="173">
        <v>9</v>
      </c>
      <c r="D350" s="242"/>
      <c r="E350" s="243"/>
      <c r="F350" s="29"/>
      <c r="G350" s="29"/>
      <c r="H350" s="29"/>
      <c r="I350" s="29"/>
      <c r="J350" s="27"/>
      <c r="K350" s="27"/>
      <c r="L350" s="166"/>
      <c r="M350" s="172"/>
      <c r="N350" s="173"/>
      <c r="O350" s="26"/>
      <c r="P350" s="29"/>
      <c r="Q350" s="29"/>
      <c r="R350" s="29"/>
      <c r="S350" s="29"/>
      <c r="T350" s="242"/>
      <c r="U350" s="243"/>
      <c r="V350" s="379"/>
      <c r="W350" s="29"/>
      <c r="X350" s="29"/>
      <c r="Y350" s="29"/>
      <c r="Z350" s="166"/>
      <c r="AA350" s="172"/>
      <c r="AB350" s="173"/>
      <c r="AC350" s="166"/>
      <c r="AD350" s="172"/>
      <c r="AE350" s="173"/>
      <c r="AF350" s="166"/>
      <c r="AG350" s="172"/>
      <c r="AH350" s="173"/>
      <c r="AI350" s="166"/>
      <c r="AJ350" s="172"/>
      <c r="AK350" s="173"/>
      <c r="AL350" s="166"/>
      <c r="AM350" s="172"/>
      <c r="AN350" s="173"/>
      <c r="AO350" s="166"/>
      <c r="AP350" s="172"/>
      <c r="AQ350" s="173"/>
      <c r="AR350" s="166"/>
      <c r="AS350" s="172"/>
      <c r="AT350" s="173"/>
      <c r="AU350" s="166"/>
      <c r="AV350" s="172"/>
      <c r="AW350" s="173"/>
    </row>
    <row r="351" spans="1:50" x14ac:dyDescent="0.15">
      <c r="A351" s="227" t="s">
        <v>32</v>
      </c>
      <c r="B351" s="200" t="s">
        <v>26</v>
      </c>
      <c r="C351" s="173">
        <v>10</v>
      </c>
      <c r="D351" s="242"/>
      <c r="E351" s="243"/>
      <c r="F351" s="29"/>
      <c r="G351" s="29"/>
      <c r="H351" s="29"/>
      <c r="I351" s="29"/>
      <c r="J351" s="27"/>
      <c r="K351" s="27"/>
      <c r="L351" s="166"/>
      <c r="M351" s="172"/>
      <c r="N351" s="173"/>
      <c r="O351" s="26"/>
      <c r="P351" s="29"/>
      <c r="Q351" s="29"/>
      <c r="R351" s="29"/>
      <c r="S351" s="29"/>
      <c r="T351" s="242"/>
      <c r="U351" s="243"/>
      <c r="V351" s="379"/>
      <c r="W351" s="29"/>
      <c r="X351" s="29"/>
      <c r="Y351" s="29"/>
      <c r="Z351" s="166"/>
      <c r="AA351" s="172"/>
      <c r="AB351" s="173"/>
      <c r="AC351" s="166"/>
      <c r="AD351" s="172"/>
      <c r="AE351" s="173"/>
      <c r="AF351" s="166"/>
      <c r="AG351" s="172"/>
      <c r="AH351" s="173"/>
      <c r="AI351" s="166"/>
      <c r="AJ351" s="172"/>
      <c r="AK351" s="173"/>
      <c r="AL351" s="166"/>
      <c r="AM351" s="172"/>
      <c r="AN351" s="173"/>
      <c r="AO351" s="166"/>
      <c r="AP351" s="172"/>
      <c r="AQ351" s="173"/>
      <c r="AR351" s="166"/>
      <c r="AS351" s="172"/>
      <c r="AT351" s="173"/>
      <c r="AU351" s="166"/>
      <c r="AV351" s="172"/>
      <c r="AW351" s="173"/>
    </row>
    <row r="352" spans="1:50" x14ac:dyDescent="0.15">
      <c r="A352" s="227" t="s">
        <v>31</v>
      </c>
      <c r="B352" s="200" t="s">
        <v>26</v>
      </c>
      <c r="C352" s="173">
        <v>11</v>
      </c>
      <c r="D352" s="242"/>
      <c r="E352" s="243"/>
      <c r="F352" s="29"/>
      <c r="G352" s="29"/>
      <c r="H352" s="29"/>
      <c r="I352" s="29"/>
      <c r="J352" s="27"/>
      <c r="K352" s="27"/>
      <c r="L352" s="166"/>
      <c r="M352" s="172"/>
      <c r="N352" s="173"/>
      <c r="O352" s="26"/>
      <c r="P352" s="29"/>
      <c r="Q352" s="29"/>
      <c r="R352" s="29"/>
      <c r="S352" s="29"/>
      <c r="T352" s="242"/>
      <c r="U352" s="243"/>
      <c r="V352" s="379"/>
      <c r="W352" s="29"/>
      <c r="X352" s="29"/>
      <c r="Y352" s="29"/>
      <c r="Z352" s="166"/>
      <c r="AA352" s="172"/>
      <c r="AB352" s="173"/>
      <c r="AC352" s="166"/>
      <c r="AD352" s="172"/>
      <c r="AE352" s="173"/>
      <c r="AF352" s="166"/>
      <c r="AG352" s="172"/>
      <c r="AH352" s="173"/>
      <c r="AI352" s="166"/>
      <c r="AJ352" s="172"/>
      <c r="AK352" s="173"/>
      <c r="AL352" s="166"/>
      <c r="AM352" s="172"/>
      <c r="AN352" s="173"/>
      <c r="AO352" s="166"/>
      <c r="AP352" s="172"/>
      <c r="AQ352" s="173"/>
      <c r="AR352" s="166"/>
      <c r="AS352" s="172"/>
      <c r="AT352" s="173"/>
      <c r="AU352" s="166"/>
      <c r="AV352" s="172"/>
      <c r="AW352" s="173"/>
    </row>
    <row r="353" spans="1:50" x14ac:dyDescent="0.15">
      <c r="A353" s="227" t="s">
        <v>33</v>
      </c>
      <c r="B353" s="200" t="s">
        <v>26</v>
      </c>
      <c r="C353" s="173">
        <v>12</v>
      </c>
      <c r="D353" s="242"/>
      <c r="E353" s="243"/>
      <c r="F353" s="29"/>
      <c r="G353" s="29"/>
      <c r="H353" s="29"/>
      <c r="I353" s="29"/>
      <c r="J353" s="27"/>
      <c r="K353" s="27"/>
      <c r="L353" s="166"/>
      <c r="M353" s="172"/>
      <c r="N353" s="173"/>
      <c r="O353" s="26"/>
      <c r="P353" s="29"/>
      <c r="Q353" s="29"/>
      <c r="R353" s="29"/>
      <c r="S353" s="29"/>
      <c r="T353" s="242"/>
      <c r="U353" s="243"/>
      <c r="V353" s="379"/>
      <c r="W353" s="29"/>
      <c r="X353" s="29"/>
      <c r="Y353" s="29"/>
      <c r="Z353" s="166"/>
      <c r="AA353" s="172"/>
      <c r="AB353" s="173"/>
      <c r="AC353" s="166"/>
      <c r="AD353" s="172"/>
      <c r="AE353" s="173"/>
      <c r="AF353" s="166"/>
      <c r="AG353" s="172"/>
      <c r="AH353" s="173"/>
      <c r="AI353" s="166"/>
      <c r="AJ353" s="172"/>
      <c r="AK353" s="173"/>
      <c r="AL353" s="166"/>
      <c r="AM353" s="172"/>
      <c r="AN353" s="173"/>
      <c r="AO353" s="166"/>
      <c r="AP353" s="172"/>
      <c r="AQ353" s="173"/>
      <c r="AR353" s="166"/>
      <c r="AS353" s="172"/>
      <c r="AT353" s="173"/>
      <c r="AU353" s="166"/>
      <c r="AV353" s="172"/>
      <c r="AW353" s="173"/>
    </row>
    <row r="354" spans="1:50" x14ac:dyDescent="0.15">
      <c r="A354" s="227" t="s">
        <v>34</v>
      </c>
      <c r="B354" s="200" t="s">
        <v>26</v>
      </c>
      <c r="C354" s="173">
        <v>13</v>
      </c>
      <c r="D354" s="242"/>
      <c r="E354" s="243"/>
      <c r="F354" s="29"/>
      <c r="G354" s="29"/>
      <c r="H354" s="29"/>
      <c r="I354" s="29"/>
      <c r="J354" s="27"/>
      <c r="K354" s="27"/>
      <c r="L354" s="166"/>
      <c r="M354" s="172"/>
      <c r="N354" s="173"/>
      <c r="O354" s="26"/>
      <c r="P354" s="29"/>
      <c r="Q354" s="29"/>
      <c r="R354" s="29"/>
      <c r="S354" s="29"/>
      <c r="T354" s="242"/>
      <c r="U354" s="243"/>
      <c r="V354" s="379"/>
      <c r="W354" s="29"/>
      <c r="X354" s="29"/>
      <c r="Y354" s="29"/>
      <c r="Z354" s="166"/>
      <c r="AA354" s="172"/>
      <c r="AB354" s="173"/>
      <c r="AC354" s="166"/>
      <c r="AD354" s="172"/>
      <c r="AE354" s="173"/>
      <c r="AF354" s="166"/>
      <c r="AG354" s="172"/>
      <c r="AH354" s="173"/>
      <c r="AI354" s="166"/>
      <c r="AJ354" s="172"/>
      <c r="AK354" s="173"/>
      <c r="AL354" s="166"/>
      <c r="AM354" s="172"/>
      <c r="AN354" s="173"/>
      <c r="AO354" s="166"/>
      <c r="AP354" s="172"/>
      <c r="AQ354" s="173"/>
      <c r="AR354" s="166"/>
      <c r="AS354" s="172"/>
      <c r="AT354" s="173"/>
      <c r="AU354" s="166"/>
      <c r="AV354" s="172"/>
      <c r="AW354" s="173"/>
    </row>
    <row r="355" spans="1:50" x14ac:dyDescent="0.15">
      <c r="A355" s="227" t="s">
        <v>35</v>
      </c>
      <c r="B355" s="200" t="s">
        <v>26</v>
      </c>
      <c r="C355" s="173">
        <v>14</v>
      </c>
      <c r="D355" s="242"/>
      <c r="E355" s="243"/>
      <c r="F355" s="29"/>
      <c r="G355" s="29"/>
      <c r="H355" s="29"/>
      <c r="I355" s="29"/>
      <c r="J355" s="27"/>
      <c r="K355" s="27"/>
      <c r="L355" s="166"/>
      <c r="M355" s="172"/>
      <c r="N355" s="173"/>
      <c r="O355" s="26"/>
      <c r="P355" s="29"/>
      <c r="Q355" s="29"/>
      <c r="R355" s="29"/>
      <c r="S355" s="29"/>
      <c r="T355" s="242"/>
      <c r="U355" s="243"/>
      <c r="V355" s="379"/>
      <c r="W355" s="29"/>
      <c r="X355" s="29"/>
      <c r="Y355" s="29"/>
      <c r="Z355" s="166"/>
      <c r="AA355" s="172"/>
      <c r="AB355" s="173"/>
      <c r="AC355" s="166"/>
      <c r="AD355" s="172"/>
      <c r="AE355" s="173"/>
      <c r="AF355" s="166"/>
      <c r="AG355" s="172"/>
      <c r="AH355" s="173"/>
      <c r="AI355" s="166"/>
      <c r="AJ355" s="172"/>
      <c r="AK355" s="173"/>
      <c r="AL355" s="166"/>
      <c r="AM355" s="172"/>
      <c r="AN355" s="173"/>
      <c r="AO355" s="166"/>
      <c r="AP355" s="172"/>
      <c r="AQ355" s="173"/>
      <c r="AR355" s="166"/>
      <c r="AS355" s="172"/>
      <c r="AT355" s="173"/>
      <c r="AU355" s="166"/>
      <c r="AV355" s="172"/>
      <c r="AW355" s="173"/>
    </row>
    <row r="356" spans="1:50" x14ac:dyDescent="0.15">
      <c r="A356" s="227" t="s">
        <v>36</v>
      </c>
      <c r="B356" s="200" t="s">
        <v>26</v>
      </c>
      <c r="C356" s="173">
        <v>15</v>
      </c>
      <c r="D356" s="242"/>
      <c r="E356" s="243"/>
      <c r="F356" s="29"/>
      <c r="G356" s="29"/>
      <c r="H356" s="29"/>
      <c r="I356" s="29"/>
      <c r="J356" s="27"/>
      <c r="K356" s="27"/>
      <c r="L356" s="166"/>
      <c r="M356" s="172"/>
      <c r="N356" s="173"/>
      <c r="O356" s="26"/>
      <c r="P356" s="29"/>
      <c r="Q356" s="29"/>
      <c r="R356" s="29"/>
      <c r="S356" s="29"/>
      <c r="T356" s="242"/>
      <c r="U356" s="243"/>
      <c r="V356" s="379"/>
      <c r="W356" s="29"/>
      <c r="X356" s="29"/>
      <c r="Y356" s="29"/>
      <c r="Z356" s="166"/>
      <c r="AA356" s="172"/>
      <c r="AB356" s="173"/>
      <c r="AC356" s="166"/>
      <c r="AD356" s="172"/>
      <c r="AE356" s="173"/>
      <c r="AF356" s="166"/>
      <c r="AG356" s="172"/>
      <c r="AH356" s="173"/>
      <c r="AI356" s="166"/>
      <c r="AJ356" s="172"/>
      <c r="AK356" s="173"/>
      <c r="AL356" s="166"/>
      <c r="AM356" s="172"/>
      <c r="AN356" s="173"/>
      <c r="AO356" s="166"/>
      <c r="AP356" s="172"/>
      <c r="AQ356" s="173"/>
      <c r="AR356" s="166"/>
      <c r="AS356" s="172"/>
      <c r="AT356" s="173"/>
      <c r="AU356" s="166"/>
      <c r="AV356" s="172"/>
      <c r="AW356" s="173"/>
    </row>
    <row r="357" spans="1:50" x14ac:dyDescent="0.15">
      <c r="A357" s="227" t="s">
        <v>30</v>
      </c>
      <c r="B357" s="200" t="s">
        <v>26</v>
      </c>
      <c r="C357" s="173">
        <v>16</v>
      </c>
      <c r="D357" s="242"/>
      <c r="E357" s="243"/>
      <c r="F357" s="29"/>
      <c r="G357" s="29"/>
      <c r="H357" s="29"/>
      <c r="I357" s="29"/>
      <c r="J357" s="27"/>
      <c r="K357" s="27"/>
      <c r="L357" s="166"/>
      <c r="M357" s="172"/>
      <c r="N357" s="173"/>
      <c r="O357" s="26"/>
      <c r="P357" s="29"/>
      <c r="Q357" s="29"/>
      <c r="R357" s="29"/>
      <c r="S357" s="29"/>
      <c r="T357" s="242"/>
      <c r="U357" s="243"/>
      <c r="V357" s="379"/>
      <c r="W357" s="29"/>
      <c r="X357" s="29"/>
      <c r="Y357" s="29"/>
      <c r="Z357" s="166"/>
      <c r="AA357" s="172"/>
      <c r="AB357" s="173"/>
      <c r="AC357" s="166"/>
      <c r="AD357" s="172"/>
      <c r="AE357" s="173"/>
      <c r="AF357" s="166"/>
      <c r="AG357" s="172"/>
      <c r="AH357" s="173"/>
      <c r="AI357" s="166"/>
      <c r="AJ357" s="172"/>
      <c r="AK357" s="173"/>
      <c r="AL357" s="166"/>
      <c r="AM357" s="172"/>
      <c r="AN357" s="173"/>
      <c r="AO357" s="166"/>
      <c r="AP357" s="172"/>
      <c r="AQ357" s="173"/>
      <c r="AR357" s="166"/>
      <c r="AS357" s="172"/>
      <c r="AT357" s="173"/>
      <c r="AU357" s="166"/>
      <c r="AV357" s="172"/>
      <c r="AW357" s="173"/>
    </row>
    <row r="358" spans="1:50" x14ac:dyDescent="0.15">
      <c r="A358" s="227" t="s">
        <v>32</v>
      </c>
      <c r="B358" s="200" t="s">
        <v>26</v>
      </c>
      <c r="C358" s="173">
        <v>17</v>
      </c>
      <c r="D358" s="242"/>
      <c r="E358" s="243"/>
      <c r="F358" s="29"/>
      <c r="G358" s="29"/>
      <c r="H358" s="29"/>
      <c r="I358" s="29"/>
      <c r="J358" s="27"/>
      <c r="K358" s="27"/>
      <c r="L358" s="166"/>
      <c r="M358" s="172"/>
      <c r="N358" s="173"/>
      <c r="O358" s="26"/>
      <c r="P358" s="29"/>
      <c r="Q358" s="29"/>
      <c r="R358" s="29"/>
      <c r="S358" s="29"/>
      <c r="T358" s="242"/>
      <c r="U358" s="243"/>
      <c r="V358" s="379"/>
      <c r="W358" s="29"/>
      <c r="X358" s="29"/>
      <c r="Y358" s="29"/>
      <c r="Z358" s="166"/>
      <c r="AA358" s="172"/>
      <c r="AB358" s="173"/>
      <c r="AC358" s="166"/>
      <c r="AD358" s="172"/>
      <c r="AE358" s="173"/>
      <c r="AF358" s="166"/>
      <c r="AG358" s="172"/>
      <c r="AH358" s="173"/>
      <c r="AI358" s="166"/>
      <c r="AJ358" s="172"/>
      <c r="AK358" s="173"/>
      <c r="AL358" s="166"/>
      <c r="AM358" s="172"/>
      <c r="AN358" s="173"/>
      <c r="AO358" s="166"/>
      <c r="AP358" s="172"/>
      <c r="AQ358" s="173"/>
      <c r="AR358" s="166"/>
      <c r="AS358" s="172"/>
      <c r="AT358" s="173"/>
      <c r="AU358" s="166"/>
      <c r="AV358" s="172"/>
      <c r="AW358" s="173"/>
    </row>
    <row r="359" spans="1:50" x14ac:dyDescent="0.15">
      <c r="A359" s="227" t="s">
        <v>31</v>
      </c>
      <c r="B359" s="200" t="s">
        <v>26</v>
      </c>
      <c r="C359" s="173">
        <v>18</v>
      </c>
      <c r="D359" s="242"/>
      <c r="E359" s="243"/>
      <c r="F359" s="29"/>
      <c r="G359" s="29"/>
      <c r="H359" s="29"/>
      <c r="I359" s="29"/>
      <c r="J359" s="27"/>
      <c r="K359" s="27"/>
      <c r="L359" s="166"/>
      <c r="M359" s="172"/>
      <c r="N359" s="173"/>
      <c r="O359" s="26"/>
      <c r="P359" s="29"/>
      <c r="Q359" s="29"/>
      <c r="R359" s="29"/>
      <c r="S359" s="29"/>
      <c r="T359" s="242"/>
      <c r="U359" s="243"/>
      <c r="V359" s="379"/>
      <c r="W359" s="29"/>
      <c r="X359" s="29"/>
      <c r="Y359" s="29"/>
      <c r="Z359" s="166"/>
      <c r="AA359" s="172"/>
      <c r="AB359" s="173"/>
      <c r="AC359" s="166"/>
      <c r="AD359" s="172"/>
      <c r="AE359" s="173"/>
      <c r="AF359" s="166"/>
      <c r="AG359" s="172"/>
      <c r="AH359" s="173"/>
      <c r="AI359" s="166"/>
      <c r="AJ359" s="172"/>
      <c r="AK359" s="173"/>
      <c r="AL359" s="166"/>
      <c r="AM359" s="172"/>
      <c r="AN359" s="173"/>
      <c r="AO359" s="166"/>
      <c r="AP359" s="172"/>
      <c r="AQ359" s="173"/>
      <c r="AR359" s="166"/>
      <c r="AS359" s="172"/>
      <c r="AT359" s="173"/>
      <c r="AU359" s="166"/>
      <c r="AV359" s="172"/>
      <c r="AW359" s="173"/>
    </row>
    <row r="360" spans="1:50" x14ac:dyDescent="0.15">
      <c r="A360" s="227" t="s">
        <v>33</v>
      </c>
      <c r="B360" s="200" t="s">
        <v>26</v>
      </c>
      <c r="C360" s="173">
        <v>19</v>
      </c>
      <c r="D360" s="242"/>
      <c r="E360" s="243"/>
      <c r="F360" s="29"/>
      <c r="G360" s="29"/>
      <c r="H360" s="29"/>
      <c r="I360" s="29"/>
      <c r="J360" s="27"/>
      <c r="K360" s="27"/>
      <c r="L360" s="166"/>
      <c r="M360" s="172"/>
      <c r="N360" s="173"/>
      <c r="O360" s="26"/>
      <c r="P360" s="29"/>
      <c r="Q360" s="29"/>
      <c r="R360" s="29"/>
      <c r="S360" s="29"/>
      <c r="T360" s="242"/>
      <c r="U360" s="243"/>
      <c r="V360" s="379"/>
      <c r="W360" s="29"/>
      <c r="X360" s="29"/>
      <c r="Y360" s="29"/>
      <c r="Z360" s="166"/>
      <c r="AA360" s="172"/>
      <c r="AB360" s="173"/>
      <c r="AC360" s="166"/>
      <c r="AD360" s="172"/>
      <c r="AE360" s="173"/>
      <c r="AF360" s="166"/>
      <c r="AG360" s="172"/>
      <c r="AH360" s="173"/>
      <c r="AI360" s="166"/>
      <c r="AJ360" s="172"/>
      <c r="AK360" s="173"/>
      <c r="AL360" s="166"/>
      <c r="AM360" s="172"/>
      <c r="AN360" s="173"/>
      <c r="AO360" s="166"/>
      <c r="AP360" s="172"/>
      <c r="AQ360" s="173"/>
      <c r="AR360" s="166"/>
      <c r="AS360" s="172"/>
      <c r="AT360" s="173"/>
      <c r="AU360" s="166"/>
      <c r="AV360" s="172"/>
      <c r="AW360" s="173"/>
    </row>
    <row r="361" spans="1:50" x14ac:dyDescent="0.15">
      <c r="A361" s="227" t="s">
        <v>34</v>
      </c>
      <c r="B361" s="200" t="s">
        <v>26</v>
      </c>
      <c r="C361" s="173">
        <v>20</v>
      </c>
      <c r="D361" s="242"/>
      <c r="E361" s="243"/>
      <c r="F361" s="29"/>
      <c r="G361" s="29"/>
      <c r="H361" s="29"/>
      <c r="I361" s="29"/>
      <c r="J361" s="27"/>
      <c r="K361" s="27"/>
      <c r="L361" s="166"/>
      <c r="M361" s="172"/>
      <c r="N361" s="173"/>
      <c r="O361" s="26"/>
      <c r="P361" s="29"/>
      <c r="Q361" s="29"/>
      <c r="R361" s="29"/>
      <c r="S361" s="29"/>
      <c r="T361" s="242"/>
      <c r="U361" s="243"/>
      <c r="V361" s="379"/>
      <c r="W361" s="29"/>
      <c r="X361" s="29"/>
      <c r="Y361" s="29"/>
      <c r="Z361" s="166"/>
      <c r="AA361" s="172"/>
      <c r="AB361" s="173"/>
      <c r="AC361" s="166"/>
      <c r="AD361" s="172"/>
      <c r="AE361" s="173"/>
      <c r="AF361" s="166"/>
      <c r="AG361" s="172"/>
      <c r="AH361" s="173"/>
      <c r="AI361" s="166"/>
      <c r="AJ361" s="172"/>
      <c r="AK361" s="173"/>
      <c r="AL361" s="166"/>
      <c r="AM361" s="172"/>
      <c r="AN361" s="173"/>
      <c r="AO361" s="166"/>
      <c r="AP361" s="172"/>
      <c r="AQ361" s="173"/>
      <c r="AR361" s="166"/>
      <c r="AS361" s="172"/>
      <c r="AT361" s="173"/>
      <c r="AU361" s="166"/>
      <c r="AV361" s="172"/>
      <c r="AW361" s="173"/>
    </row>
    <row r="362" spans="1:50" x14ac:dyDescent="0.15">
      <c r="A362" s="227" t="s">
        <v>35</v>
      </c>
      <c r="B362" s="200" t="s">
        <v>26</v>
      </c>
      <c r="C362" s="173">
        <v>21</v>
      </c>
      <c r="D362" s="242"/>
      <c r="E362" s="243"/>
      <c r="F362" s="29"/>
      <c r="G362" s="29"/>
      <c r="H362" s="29"/>
      <c r="I362" s="29"/>
      <c r="J362" s="27"/>
      <c r="K362" s="27"/>
      <c r="L362" s="166"/>
      <c r="M362" s="172"/>
      <c r="N362" s="173"/>
      <c r="O362" s="26"/>
      <c r="P362" s="29"/>
      <c r="Q362" s="29"/>
      <c r="R362" s="29"/>
      <c r="S362" s="29"/>
      <c r="T362" s="242"/>
      <c r="U362" s="243"/>
      <c r="V362" s="379"/>
      <c r="W362" s="29"/>
      <c r="X362" s="29"/>
      <c r="Y362" s="29"/>
      <c r="Z362" s="166"/>
      <c r="AA362" s="172"/>
      <c r="AB362" s="173"/>
      <c r="AC362" s="166"/>
      <c r="AD362" s="172"/>
      <c r="AE362" s="173"/>
      <c r="AF362" s="166"/>
      <c r="AG362" s="172"/>
      <c r="AH362" s="173"/>
      <c r="AI362" s="166"/>
      <c r="AJ362" s="172"/>
      <c r="AK362" s="173"/>
      <c r="AL362" s="166"/>
      <c r="AM362" s="172"/>
      <c r="AN362" s="173"/>
      <c r="AO362" s="166"/>
      <c r="AP362" s="172"/>
      <c r="AQ362" s="173"/>
      <c r="AR362" s="166"/>
      <c r="AS362" s="172"/>
      <c r="AT362" s="173"/>
      <c r="AU362" s="166"/>
      <c r="AV362" s="172"/>
      <c r="AW362" s="173"/>
    </row>
    <row r="363" spans="1:50" x14ac:dyDescent="0.15">
      <c r="A363" s="200" t="s">
        <v>36</v>
      </c>
      <c r="B363" s="200" t="s">
        <v>26</v>
      </c>
      <c r="C363" s="173">
        <v>22</v>
      </c>
      <c r="D363" s="242"/>
      <c r="E363" s="243"/>
      <c r="F363" s="29"/>
      <c r="G363" s="29"/>
      <c r="H363" s="29"/>
      <c r="I363" s="29"/>
      <c r="J363" s="27"/>
      <c r="K363" s="27"/>
      <c r="L363" s="166"/>
      <c r="M363" s="172"/>
      <c r="N363" s="173"/>
      <c r="O363" s="26"/>
      <c r="P363" s="29"/>
      <c r="Q363" s="29"/>
      <c r="R363" s="29"/>
      <c r="S363" s="29"/>
      <c r="T363" s="242"/>
      <c r="U363" s="243"/>
      <c r="V363" s="379"/>
      <c r="W363" s="29"/>
      <c r="X363" s="29"/>
      <c r="Y363" s="29"/>
      <c r="Z363" s="166"/>
      <c r="AA363" s="172"/>
      <c r="AB363" s="173"/>
      <c r="AC363" s="166"/>
      <c r="AD363" s="172"/>
      <c r="AE363" s="173"/>
      <c r="AF363" s="166"/>
      <c r="AG363" s="172"/>
      <c r="AH363" s="173"/>
      <c r="AI363" s="166"/>
      <c r="AJ363" s="172"/>
      <c r="AK363" s="173"/>
      <c r="AL363" s="166"/>
      <c r="AM363" s="172"/>
      <c r="AN363" s="173"/>
      <c r="AO363" s="166"/>
      <c r="AP363" s="172"/>
      <c r="AQ363" s="173"/>
      <c r="AR363" s="166"/>
      <c r="AS363" s="172"/>
      <c r="AT363" s="173"/>
      <c r="AU363" s="166"/>
      <c r="AV363" s="172"/>
      <c r="AW363" s="173"/>
    </row>
    <row r="364" spans="1:50" x14ac:dyDescent="0.15">
      <c r="A364" s="200" t="s">
        <v>30</v>
      </c>
      <c r="B364" s="200" t="s">
        <v>26</v>
      </c>
      <c r="C364" s="173">
        <v>23</v>
      </c>
      <c r="D364" s="242"/>
      <c r="E364" s="243"/>
      <c r="F364" s="29"/>
      <c r="G364" s="29"/>
      <c r="H364" s="29"/>
      <c r="I364" s="29"/>
      <c r="J364" s="27"/>
      <c r="K364" s="27"/>
      <c r="L364" s="166"/>
      <c r="M364" s="172"/>
      <c r="N364" s="173"/>
      <c r="O364" s="26"/>
      <c r="P364" s="29"/>
      <c r="Q364" s="29"/>
      <c r="R364" s="29"/>
      <c r="S364" s="29"/>
      <c r="T364" s="242"/>
      <c r="U364" s="243"/>
      <c r="V364" s="379"/>
      <c r="W364" s="29"/>
      <c r="X364" s="29"/>
      <c r="Y364" s="29"/>
      <c r="Z364" s="166"/>
      <c r="AA364" s="172"/>
      <c r="AB364" s="173"/>
      <c r="AC364" s="166"/>
      <c r="AD364" s="172"/>
      <c r="AE364" s="173"/>
      <c r="AF364" s="166"/>
      <c r="AG364" s="172"/>
      <c r="AH364" s="173"/>
      <c r="AI364" s="166"/>
      <c r="AJ364" s="172"/>
      <c r="AK364" s="173"/>
      <c r="AL364" s="166"/>
      <c r="AM364" s="172"/>
      <c r="AN364" s="173"/>
      <c r="AO364" s="166"/>
      <c r="AP364" s="172"/>
      <c r="AQ364" s="173"/>
      <c r="AR364" s="166"/>
      <c r="AS364" s="172"/>
      <c r="AT364" s="173"/>
      <c r="AU364" s="166"/>
      <c r="AV364" s="172"/>
      <c r="AW364" s="173"/>
    </row>
    <row r="365" spans="1:50" x14ac:dyDescent="0.15">
      <c r="A365" s="227" t="s">
        <v>32</v>
      </c>
      <c r="B365" s="200" t="s">
        <v>26</v>
      </c>
      <c r="C365" s="173">
        <v>24</v>
      </c>
      <c r="D365" s="242"/>
      <c r="E365" s="243"/>
      <c r="F365" s="29"/>
      <c r="G365" s="29"/>
      <c r="H365" s="29"/>
      <c r="I365" s="29"/>
      <c r="J365" s="27"/>
      <c r="K365" s="27"/>
      <c r="L365" s="166"/>
      <c r="M365" s="172"/>
      <c r="N365" s="173"/>
      <c r="O365" s="26"/>
      <c r="P365" s="29"/>
      <c r="Q365" s="29"/>
      <c r="R365" s="29"/>
      <c r="S365" s="29"/>
      <c r="T365" s="242"/>
      <c r="U365" s="243"/>
      <c r="V365" s="379"/>
      <c r="W365" s="29"/>
      <c r="X365" s="29"/>
      <c r="Y365" s="29"/>
      <c r="Z365" s="166"/>
      <c r="AA365" s="172"/>
      <c r="AB365" s="173"/>
      <c r="AC365" s="166"/>
      <c r="AD365" s="172"/>
      <c r="AE365" s="173"/>
      <c r="AF365" s="166"/>
      <c r="AG365" s="172"/>
      <c r="AH365" s="173"/>
      <c r="AI365" s="166"/>
      <c r="AJ365" s="172"/>
      <c r="AK365" s="173"/>
      <c r="AL365" s="166"/>
      <c r="AM365" s="172"/>
      <c r="AN365" s="173"/>
      <c r="AO365" s="166"/>
      <c r="AP365" s="172"/>
      <c r="AQ365" s="173"/>
      <c r="AR365" s="166"/>
      <c r="AS365" s="172"/>
      <c r="AT365" s="173"/>
      <c r="AU365" s="166"/>
      <c r="AV365" s="172"/>
      <c r="AW365" s="173"/>
    </row>
    <row r="366" spans="1:50" x14ac:dyDescent="0.15">
      <c r="A366" s="227" t="s">
        <v>31</v>
      </c>
      <c r="B366" s="200" t="s">
        <v>26</v>
      </c>
      <c r="C366" s="173">
        <v>25</v>
      </c>
      <c r="D366" s="242"/>
      <c r="E366" s="243"/>
      <c r="F366" s="29"/>
      <c r="G366" s="29"/>
      <c r="H366" s="29"/>
      <c r="I366" s="29"/>
      <c r="J366" s="27"/>
      <c r="K366" s="27"/>
      <c r="L366" s="166"/>
      <c r="M366" s="172"/>
      <c r="N366" s="173"/>
      <c r="O366" s="26"/>
      <c r="P366" s="29"/>
      <c r="Q366" s="29"/>
      <c r="R366" s="29"/>
      <c r="S366" s="29"/>
      <c r="T366" s="242"/>
      <c r="U366" s="243"/>
      <c r="V366" s="379"/>
      <c r="W366" s="29"/>
      <c r="X366" s="29"/>
      <c r="Y366" s="29"/>
      <c r="Z366" s="166"/>
      <c r="AA366" s="172"/>
      <c r="AB366" s="173"/>
      <c r="AC366" s="166"/>
      <c r="AD366" s="172"/>
      <c r="AE366" s="173"/>
      <c r="AF366" s="166"/>
      <c r="AG366" s="172"/>
      <c r="AH366" s="173"/>
      <c r="AI366" s="166"/>
      <c r="AJ366" s="172"/>
      <c r="AK366" s="173"/>
      <c r="AL366" s="166"/>
      <c r="AM366" s="172"/>
      <c r="AN366" s="173"/>
      <c r="AO366" s="166"/>
      <c r="AP366" s="172"/>
      <c r="AQ366" s="173"/>
      <c r="AR366" s="166"/>
      <c r="AS366" s="172"/>
      <c r="AT366" s="173"/>
      <c r="AU366" s="166"/>
      <c r="AV366" s="172"/>
      <c r="AW366" s="173"/>
    </row>
    <row r="367" spans="1:50" x14ac:dyDescent="0.15">
      <c r="A367" s="200" t="s">
        <v>33</v>
      </c>
      <c r="B367" s="200" t="s">
        <v>26</v>
      </c>
      <c r="C367" s="173">
        <v>26</v>
      </c>
      <c r="D367" s="242"/>
      <c r="E367" s="243"/>
      <c r="F367" s="29"/>
      <c r="G367" s="29"/>
      <c r="H367" s="29"/>
      <c r="I367" s="29"/>
      <c r="J367" s="27"/>
      <c r="K367" s="27"/>
      <c r="L367" s="166"/>
      <c r="M367" s="172"/>
      <c r="N367" s="173"/>
      <c r="O367" s="26"/>
      <c r="P367" s="29"/>
      <c r="Q367" s="29"/>
      <c r="R367" s="29"/>
      <c r="S367" s="29"/>
      <c r="T367" s="242"/>
      <c r="U367" s="243"/>
      <c r="V367" s="379"/>
      <c r="W367" s="29"/>
      <c r="X367" s="29"/>
      <c r="Y367" s="29"/>
      <c r="Z367" s="166"/>
      <c r="AA367" s="172"/>
      <c r="AB367" s="173"/>
      <c r="AC367" s="166"/>
      <c r="AD367" s="172"/>
      <c r="AE367" s="173"/>
      <c r="AF367" s="166"/>
      <c r="AG367" s="172"/>
      <c r="AH367" s="173"/>
      <c r="AI367" s="166"/>
      <c r="AJ367" s="172"/>
      <c r="AK367" s="173"/>
      <c r="AL367" s="166"/>
      <c r="AM367" s="172"/>
      <c r="AN367" s="173"/>
      <c r="AO367" s="166"/>
      <c r="AP367" s="172"/>
      <c r="AQ367" s="173"/>
      <c r="AR367" s="166"/>
      <c r="AS367" s="172"/>
      <c r="AT367" s="173"/>
      <c r="AU367" s="166"/>
      <c r="AV367" s="172"/>
      <c r="AW367" s="173"/>
    </row>
    <row r="368" spans="1:50" x14ac:dyDescent="0.15">
      <c r="A368" s="227" t="s">
        <v>34</v>
      </c>
      <c r="B368" s="69" t="s">
        <v>26</v>
      </c>
      <c r="C368" s="26">
        <v>27</v>
      </c>
      <c r="D368" s="389"/>
      <c r="E368" s="243"/>
      <c r="F368" s="29"/>
      <c r="G368" s="29"/>
      <c r="H368" s="29"/>
      <c r="I368" s="29"/>
      <c r="J368" s="27"/>
      <c r="K368" s="27"/>
      <c r="L368" s="166"/>
      <c r="M368" s="172"/>
      <c r="N368" s="173"/>
      <c r="O368" s="26"/>
      <c r="P368" s="29"/>
      <c r="Q368" s="29"/>
      <c r="R368" s="29"/>
      <c r="S368" s="29"/>
      <c r="T368" s="242"/>
      <c r="U368" s="243"/>
      <c r="V368" s="379"/>
      <c r="W368" s="29"/>
      <c r="X368" s="29"/>
      <c r="Y368" s="29"/>
      <c r="Z368" s="166"/>
      <c r="AA368" s="172"/>
      <c r="AB368" s="173"/>
      <c r="AC368" s="166"/>
      <c r="AD368" s="172"/>
      <c r="AE368" s="173"/>
      <c r="AF368" s="166"/>
      <c r="AG368" s="172"/>
      <c r="AH368" s="173"/>
      <c r="AI368" s="166"/>
      <c r="AJ368" s="172"/>
      <c r="AK368" s="173"/>
      <c r="AL368" s="166"/>
      <c r="AM368" s="172"/>
      <c r="AN368" s="173"/>
      <c r="AO368" s="166"/>
      <c r="AP368" s="172"/>
      <c r="AQ368" s="173"/>
      <c r="AR368" s="166"/>
      <c r="AS368" s="172"/>
      <c r="AT368" s="173"/>
      <c r="AU368" s="166"/>
      <c r="AV368" s="172"/>
      <c r="AW368" s="173"/>
      <c r="AX368" s="27"/>
    </row>
    <row r="369" spans="1:50" x14ac:dyDescent="0.15">
      <c r="A369" s="227" t="s">
        <v>35</v>
      </c>
      <c r="B369" s="69" t="s">
        <v>26</v>
      </c>
      <c r="C369" s="26">
        <v>28</v>
      </c>
      <c r="D369" s="389"/>
      <c r="E369" s="243"/>
      <c r="F369" s="29"/>
      <c r="G369" s="29"/>
      <c r="H369" s="29"/>
      <c r="I369" s="29"/>
      <c r="J369" s="27"/>
      <c r="K369" s="27"/>
      <c r="L369" s="166"/>
      <c r="M369" s="172"/>
      <c r="N369" s="173"/>
      <c r="O369" s="26"/>
      <c r="P369" s="29"/>
      <c r="Q369" s="29"/>
      <c r="R369" s="29"/>
      <c r="S369" s="29"/>
      <c r="T369" s="242"/>
      <c r="U369" s="243"/>
      <c r="V369" s="379"/>
      <c r="W369" s="29"/>
      <c r="X369" s="29"/>
      <c r="Y369" s="29"/>
      <c r="Z369" s="166"/>
      <c r="AA369" s="172"/>
      <c r="AB369" s="173"/>
      <c r="AC369" s="166"/>
      <c r="AD369" s="172"/>
      <c r="AE369" s="173"/>
      <c r="AF369" s="166"/>
      <c r="AG369" s="172"/>
      <c r="AH369" s="173"/>
      <c r="AI369" s="166"/>
      <c r="AJ369" s="172"/>
      <c r="AK369" s="173"/>
      <c r="AL369" s="166"/>
      <c r="AM369" s="172"/>
      <c r="AN369" s="173"/>
      <c r="AO369" s="166"/>
      <c r="AP369" s="172"/>
      <c r="AQ369" s="173"/>
      <c r="AR369" s="166"/>
      <c r="AS369" s="172"/>
      <c r="AT369" s="173"/>
      <c r="AU369" s="166"/>
      <c r="AV369" s="172"/>
      <c r="AW369" s="173"/>
      <c r="AX369" s="27"/>
    </row>
    <row r="370" spans="1:50" x14ac:dyDescent="0.15">
      <c r="A370" s="200" t="s">
        <v>36</v>
      </c>
      <c r="B370" s="200" t="s">
        <v>26</v>
      </c>
      <c r="C370" s="173">
        <v>29</v>
      </c>
      <c r="D370" s="242"/>
      <c r="E370" s="243"/>
      <c r="F370" s="29"/>
      <c r="G370" s="29"/>
      <c r="H370" s="29"/>
      <c r="I370" s="29"/>
      <c r="J370" s="27"/>
      <c r="K370" s="27"/>
      <c r="L370" s="166"/>
      <c r="M370" s="172"/>
      <c r="N370" s="173"/>
      <c r="O370" s="26"/>
      <c r="P370" s="29"/>
      <c r="Q370" s="29"/>
      <c r="R370" s="29"/>
      <c r="S370" s="29"/>
      <c r="T370" s="242"/>
      <c r="U370" s="243"/>
      <c r="V370" s="379"/>
      <c r="W370" s="29"/>
      <c r="X370" s="29"/>
      <c r="Y370" s="29"/>
      <c r="Z370" s="166"/>
      <c r="AA370" s="172"/>
      <c r="AB370" s="173"/>
      <c r="AC370" s="166"/>
      <c r="AD370" s="172"/>
      <c r="AE370" s="173"/>
      <c r="AF370" s="166"/>
      <c r="AG370" s="172"/>
      <c r="AH370" s="173"/>
      <c r="AI370" s="166"/>
      <c r="AJ370" s="172"/>
      <c r="AK370" s="173"/>
      <c r="AL370" s="166"/>
      <c r="AM370" s="172"/>
      <c r="AN370" s="173"/>
      <c r="AO370" s="166"/>
      <c r="AP370" s="172"/>
      <c r="AQ370" s="173"/>
      <c r="AR370" s="166"/>
      <c r="AS370" s="172"/>
      <c r="AT370" s="173"/>
      <c r="AU370" s="166"/>
      <c r="AV370" s="172"/>
      <c r="AW370" s="173"/>
    </row>
    <row r="371" spans="1:50" x14ac:dyDescent="0.15">
      <c r="A371" s="200" t="s">
        <v>30</v>
      </c>
      <c r="B371" s="69" t="s">
        <v>26</v>
      </c>
      <c r="C371" s="26">
        <v>30</v>
      </c>
      <c r="D371" s="389"/>
      <c r="E371" s="243"/>
      <c r="F371" s="29"/>
      <c r="G371" s="29"/>
      <c r="H371" s="29"/>
      <c r="I371" s="29"/>
      <c r="J371" s="27"/>
      <c r="K371" s="27"/>
      <c r="L371" s="166"/>
      <c r="M371" s="172"/>
      <c r="N371" s="173"/>
      <c r="O371" s="26"/>
      <c r="P371" s="29"/>
      <c r="Q371" s="29"/>
      <c r="R371" s="29"/>
      <c r="S371" s="29"/>
      <c r="T371" s="242"/>
      <c r="U371" s="243"/>
      <c r="V371" s="379"/>
      <c r="W371" s="29"/>
      <c r="X371" s="29"/>
      <c r="Y371" s="29"/>
      <c r="Z371" s="166"/>
      <c r="AA371" s="172"/>
      <c r="AB371" s="173"/>
      <c r="AC371" s="166"/>
      <c r="AD371" s="172"/>
      <c r="AE371" s="173"/>
      <c r="AF371" s="166"/>
      <c r="AG371" s="172"/>
      <c r="AH371" s="173"/>
      <c r="AI371" s="166"/>
      <c r="AJ371" s="172"/>
      <c r="AK371" s="173"/>
      <c r="AL371" s="166"/>
      <c r="AM371" s="172"/>
      <c r="AN371" s="173"/>
      <c r="AO371" s="166"/>
      <c r="AP371" s="172"/>
      <c r="AQ371" s="173"/>
      <c r="AR371" s="166"/>
      <c r="AS371" s="172"/>
      <c r="AT371" s="173"/>
      <c r="AU371" s="166"/>
      <c r="AV371" s="172"/>
      <c r="AW371" s="173"/>
      <c r="AX371" s="27"/>
    </row>
    <row r="372" spans="1:50" s="390" customFormat="1" x14ac:dyDescent="0.15">
      <c r="A372" s="70" t="s">
        <v>32</v>
      </c>
      <c r="B372" s="70" t="s">
        <v>26</v>
      </c>
      <c r="C372" s="43">
        <v>31</v>
      </c>
      <c r="D372" s="244"/>
      <c r="E372" s="245"/>
      <c r="F372" s="35"/>
      <c r="G372" s="35"/>
      <c r="H372" s="35"/>
      <c r="I372" s="35"/>
      <c r="J372" s="36"/>
      <c r="K372" s="36"/>
      <c r="L372" s="167"/>
      <c r="M372" s="174"/>
      <c r="N372" s="175"/>
      <c r="O372" s="43"/>
      <c r="P372" s="35"/>
      <c r="Q372" s="35"/>
      <c r="R372" s="35"/>
      <c r="S372" s="35"/>
      <c r="T372" s="244"/>
      <c r="U372" s="245"/>
      <c r="V372" s="377"/>
      <c r="W372" s="35"/>
      <c r="X372" s="35"/>
      <c r="Y372" s="35"/>
      <c r="Z372" s="167"/>
      <c r="AA372" s="174"/>
      <c r="AB372" s="175"/>
      <c r="AC372" s="167"/>
      <c r="AD372" s="174"/>
      <c r="AE372" s="175"/>
      <c r="AF372" s="167"/>
      <c r="AG372" s="174"/>
      <c r="AH372" s="175"/>
      <c r="AI372" s="167"/>
      <c r="AJ372" s="174"/>
      <c r="AK372" s="175"/>
      <c r="AL372" s="167"/>
      <c r="AM372" s="174"/>
      <c r="AN372" s="175"/>
      <c r="AO372" s="167"/>
      <c r="AP372" s="174"/>
      <c r="AQ372" s="175"/>
      <c r="AR372" s="167"/>
      <c r="AS372" s="174"/>
      <c r="AT372" s="175"/>
      <c r="AU372" s="167"/>
      <c r="AV372" s="174"/>
      <c r="AW372" s="175"/>
      <c r="AX372" s="253"/>
    </row>
    <row r="373" spans="1:50" s="392" customFormat="1" x14ac:dyDescent="0.15">
      <c r="A373" s="71"/>
      <c r="B373" s="71"/>
      <c r="C373" s="248"/>
      <c r="D373" s="249"/>
      <c r="E373" s="250"/>
      <c r="F373" s="248"/>
      <c r="G373" s="248"/>
      <c r="H373" s="248"/>
      <c r="I373" s="248"/>
      <c r="J373" s="248"/>
      <c r="K373" s="248"/>
      <c r="L373" s="248"/>
      <c r="M373" s="248"/>
      <c r="N373" s="248"/>
      <c r="O373" s="248"/>
      <c r="P373" s="248"/>
      <c r="Q373" s="248"/>
      <c r="R373" s="248"/>
      <c r="S373" s="248"/>
      <c r="T373" s="249"/>
      <c r="U373" s="250"/>
      <c r="V373" s="391"/>
      <c r="W373" s="248"/>
      <c r="X373" s="248"/>
      <c r="Y373" s="248"/>
      <c r="Z373" s="248"/>
      <c r="AA373" s="248"/>
      <c r="AB373" s="248"/>
      <c r="AC373" s="248"/>
      <c r="AD373" s="248"/>
      <c r="AE373" s="248"/>
      <c r="AF373" s="248"/>
      <c r="AG373" s="248"/>
      <c r="AH373" s="248"/>
      <c r="AI373" s="248"/>
      <c r="AJ373" s="248"/>
      <c r="AK373" s="248"/>
      <c r="AL373" s="248"/>
      <c r="AM373" s="248"/>
      <c r="AN373" s="248"/>
      <c r="AO373" s="248"/>
      <c r="AP373" s="248"/>
      <c r="AQ373" s="248"/>
      <c r="AR373" s="248"/>
      <c r="AS373" s="248"/>
      <c r="AT373" s="248"/>
      <c r="AU373" s="248"/>
      <c r="AV373" s="248"/>
      <c r="AW373" s="248"/>
    </row>
  </sheetData>
  <mergeCells count="1">
    <mergeCell ref="P5:Q5"/>
  </mergeCells>
  <conditionalFormatting sqref="E7:E37">
    <cfRule type="top10" dxfId="305" priority="52" stopIfTrue="1" rank="1"/>
  </conditionalFormatting>
  <conditionalFormatting sqref="E38:E66">
    <cfRule type="top10" dxfId="304" priority="51" stopIfTrue="1" rank="1"/>
  </conditionalFormatting>
  <conditionalFormatting sqref="E67:E94">
    <cfRule type="top10" dxfId="303" priority="50" stopIfTrue="1" rank="1"/>
  </conditionalFormatting>
  <conditionalFormatting sqref="E95">
    <cfRule type="top10" dxfId="302" priority="44" stopIfTrue="1" rank="1"/>
  </conditionalFormatting>
  <conditionalFormatting sqref="E96:E97">
    <cfRule type="top10" dxfId="301" priority="42" stopIfTrue="1" rank="1"/>
  </conditionalFormatting>
  <conditionalFormatting sqref="E98">
    <cfRule type="top10" dxfId="300" priority="41" stopIfTrue="1" rank="1"/>
  </conditionalFormatting>
  <conditionalFormatting sqref="E99:E123">
    <cfRule type="top10" dxfId="299" priority="49" stopIfTrue="1" rank="1"/>
  </conditionalFormatting>
  <conditionalFormatting sqref="E124">
    <cfRule type="top10" dxfId="298" priority="40" stopIfTrue="1" rank="1"/>
  </conditionalFormatting>
  <conditionalFormatting sqref="E125">
    <cfRule type="top10" dxfId="297" priority="39" stopIfTrue="1" rank="1"/>
  </conditionalFormatting>
  <conditionalFormatting sqref="E126:E127">
    <cfRule type="top10" dxfId="296" priority="38" stopIfTrue="1" rank="1"/>
  </conditionalFormatting>
  <conditionalFormatting sqref="E128">
    <cfRule type="top10" dxfId="295" priority="37" stopIfTrue="1" rank="1"/>
  </conditionalFormatting>
  <conditionalFormatting sqref="E129:E154">
    <cfRule type="top10" dxfId="294" priority="48" stopIfTrue="1" rank="1"/>
  </conditionalFormatting>
  <conditionalFormatting sqref="E155">
    <cfRule type="top10" dxfId="293" priority="36" stopIfTrue="1" rank="1"/>
  </conditionalFormatting>
  <conditionalFormatting sqref="E156">
    <cfRule type="top10" dxfId="292" priority="35" stopIfTrue="1" rank="1"/>
  </conditionalFormatting>
  <conditionalFormatting sqref="E157:E158">
    <cfRule type="top10" dxfId="291" priority="34" stopIfTrue="1" rank="1"/>
  </conditionalFormatting>
  <conditionalFormatting sqref="E159">
    <cfRule type="top10" dxfId="290" priority="33" stopIfTrue="1" rank="1"/>
  </conditionalFormatting>
  <conditionalFormatting sqref="E160:E184">
    <cfRule type="top10" dxfId="289" priority="58" stopIfTrue="1" rank="1"/>
  </conditionalFormatting>
  <conditionalFormatting sqref="E185">
    <cfRule type="top10" dxfId="288" priority="32" stopIfTrue="1" rank="1"/>
  </conditionalFormatting>
  <conditionalFormatting sqref="E186">
    <cfRule type="top10" dxfId="287" priority="31" stopIfTrue="1" rank="1"/>
  </conditionalFormatting>
  <conditionalFormatting sqref="E187:E188">
    <cfRule type="top10" dxfId="286" priority="30" stopIfTrue="1" rank="1"/>
  </conditionalFormatting>
  <conditionalFormatting sqref="E189">
    <cfRule type="top10" dxfId="285" priority="29" stopIfTrue="1" rank="1"/>
  </conditionalFormatting>
  <conditionalFormatting sqref="E190:E215">
    <cfRule type="top10" dxfId="284" priority="57" stopIfTrue="1" rank="1"/>
  </conditionalFormatting>
  <conditionalFormatting sqref="E216">
    <cfRule type="top10" dxfId="283" priority="28" stopIfTrue="1" rank="1"/>
  </conditionalFormatting>
  <conditionalFormatting sqref="E217">
    <cfRule type="top10" dxfId="282" priority="27" stopIfTrue="1" rank="1"/>
  </conditionalFormatting>
  <conditionalFormatting sqref="E218:E219">
    <cfRule type="top10" dxfId="281" priority="26" stopIfTrue="1" rank="1"/>
  </conditionalFormatting>
  <conditionalFormatting sqref="E220">
    <cfRule type="top10" dxfId="280" priority="25" stopIfTrue="1" rank="1"/>
  </conditionalFormatting>
  <conditionalFormatting sqref="E221:E246">
    <cfRule type="top10" dxfId="279" priority="56" stopIfTrue="1" rank="1"/>
  </conditionalFormatting>
  <conditionalFormatting sqref="E247">
    <cfRule type="top10" dxfId="278" priority="24" stopIfTrue="1" rank="1"/>
  </conditionalFormatting>
  <conditionalFormatting sqref="E248">
    <cfRule type="top10" dxfId="277" priority="23" stopIfTrue="1" rank="1"/>
  </conditionalFormatting>
  <conditionalFormatting sqref="E249:E250">
    <cfRule type="top10" dxfId="276" priority="22" stopIfTrue="1" rank="1"/>
  </conditionalFormatting>
  <conditionalFormatting sqref="E251">
    <cfRule type="top10" dxfId="275" priority="21" stopIfTrue="1" rank="1"/>
  </conditionalFormatting>
  <conditionalFormatting sqref="E252:E276">
    <cfRule type="top10" dxfId="274" priority="55" stopIfTrue="1" rank="1"/>
  </conditionalFormatting>
  <conditionalFormatting sqref="E277">
    <cfRule type="top10" dxfId="273" priority="20" stopIfTrue="1" rank="1"/>
  </conditionalFormatting>
  <conditionalFormatting sqref="E278">
    <cfRule type="top10" dxfId="272" priority="19" stopIfTrue="1" rank="1"/>
  </conditionalFormatting>
  <conditionalFormatting sqref="E279:E280">
    <cfRule type="top10" dxfId="271" priority="18" stopIfTrue="1" rank="1"/>
  </conditionalFormatting>
  <conditionalFormatting sqref="E281">
    <cfRule type="top10" dxfId="270" priority="17" stopIfTrue="1" rank="1"/>
  </conditionalFormatting>
  <conditionalFormatting sqref="E282:E307">
    <cfRule type="top10" dxfId="269" priority="47" stopIfTrue="1" rank="1"/>
  </conditionalFormatting>
  <conditionalFormatting sqref="E308">
    <cfRule type="top10" dxfId="268" priority="16" stopIfTrue="1" rank="1"/>
  </conditionalFormatting>
  <conditionalFormatting sqref="E309">
    <cfRule type="top10" dxfId="267" priority="15" stopIfTrue="1" rank="1"/>
  </conditionalFormatting>
  <conditionalFormatting sqref="E310:E311">
    <cfRule type="top10" dxfId="266" priority="14" stopIfTrue="1" rank="1"/>
  </conditionalFormatting>
  <conditionalFormatting sqref="E312">
    <cfRule type="top10" dxfId="265" priority="13" stopIfTrue="1" rank="1"/>
  </conditionalFormatting>
  <conditionalFormatting sqref="E313:E337">
    <cfRule type="top10" dxfId="264" priority="54" stopIfTrue="1" rank="1"/>
  </conditionalFormatting>
  <conditionalFormatting sqref="E338">
    <cfRule type="top10" dxfId="263" priority="12" stopIfTrue="1" rank="1"/>
  </conditionalFormatting>
  <conditionalFormatting sqref="E339">
    <cfRule type="top10" dxfId="262" priority="11" stopIfTrue="1" rank="1"/>
  </conditionalFormatting>
  <conditionalFormatting sqref="E340:E341">
    <cfRule type="top10" dxfId="261" priority="10" stopIfTrue="1" rank="1"/>
  </conditionalFormatting>
  <conditionalFormatting sqref="E342">
    <cfRule type="top10" dxfId="260" priority="9" stopIfTrue="1" rank="1"/>
  </conditionalFormatting>
  <conditionalFormatting sqref="E343:E366">
    <cfRule type="top10" dxfId="259" priority="53" stopIfTrue="1" rank="1"/>
  </conditionalFormatting>
  <conditionalFormatting sqref="E367">
    <cfRule type="top10" dxfId="258" priority="8" stopIfTrue="1" rank="1"/>
  </conditionalFormatting>
  <conditionalFormatting sqref="E368">
    <cfRule type="top10" dxfId="257" priority="7" stopIfTrue="1" rank="1"/>
  </conditionalFormatting>
  <conditionalFormatting sqref="E369">
    <cfRule type="top10" dxfId="256" priority="6" stopIfTrue="1" rank="1"/>
  </conditionalFormatting>
  <conditionalFormatting sqref="E370">
    <cfRule type="top10" dxfId="255" priority="2" stopIfTrue="1" rank="1"/>
  </conditionalFormatting>
  <conditionalFormatting sqref="E371">
    <cfRule type="top10" dxfId="254" priority="1" stopIfTrue="1" rank="1"/>
  </conditionalFormatting>
  <conditionalFormatting sqref="E372">
    <cfRule type="top10" dxfId="253" priority="4" stopIfTrue="1" rank="1"/>
  </conditionalFormatting>
  <conditionalFormatting sqref="E373">
    <cfRule type="top10" dxfId="252" priority="3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  <rowBreaks count="4" manualBreakCount="4">
    <brk id="127" max="35" man="1"/>
    <brk id="188" max="35" man="1"/>
    <brk id="250" max="35" man="1"/>
    <brk id="311" max="35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68"/>
  <sheetViews>
    <sheetView zoomScaleNormal="85" zoomScaleSheetLayoutView="100" workbookViewId="0">
      <pane ySplit="1" topLeftCell="A2" activePane="bottomLeft" state="frozen"/>
      <selection activeCell="A6" sqref="A6:Q19"/>
      <selection pane="bottomLeft" activeCell="D1" sqref="D1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6.6640625" style="46" bestFit="1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241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14042</v>
      </c>
      <c r="E2" s="166">
        <v>-1541</v>
      </c>
      <c r="F2" s="172">
        <v>-1542</v>
      </c>
      <c r="G2" s="173">
        <v>330</v>
      </c>
      <c r="H2" s="26">
        <v>-240</v>
      </c>
      <c r="I2" s="29">
        <v>-1542</v>
      </c>
      <c r="J2" s="29">
        <v>-225</v>
      </c>
      <c r="K2" s="27"/>
    </row>
    <row r="3" spans="1:11" x14ac:dyDescent="0.15">
      <c r="A3" s="200" t="s">
        <v>15</v>
      </c>
      <c r="B3" s="173">
        <v>2</v>
      </c>
      <c r="C3" s="242">
        <v>0.75</v>
      </c>
      <c r="D3" s="243">
        <v>15561</v>
      </c>
      <c r="E3" s="166">
        <v>-1451</v>
      </c>
      <c r="F3" s="172">
        <v>-1532</v>
      </c>
      <c r="G3" s="173">
        <v>315</v>
      </c>
      <c r="H3" s="26">
        <v>38</v>
      </c>
      <c r="I3" s="29">
        <v>-1532</v>
      </c>
      <c r="J3" s="29">
        <v>-225</v>
      </c>
      <c r="K3" s="27"/>
    </row>
    <row r="4" spans="1:11" x14ac:dyDescent="0.15">
      <c r="A4" s="200" t="s">
        <v>15</v>
      </c>
      <c r="B4" s="173">
        <v>3</v>
      </c>
      <c r="C4" s="242">
        <v>0.75</v>
      </c>
      <c r="D4" s="243">
        <v>16184</v>
      </c>
      <c r="E4" s="166">
        <v>-1572</v>
      </c>
      <c r="F4" s="172">
        <v>-1155</v>
      </c>
      <c r="G4" s="173">
        <v>280</v>
      </c>
      <c r="H4" s="26">
        <v>-147</v>
      </c>
      <c r="I4" s="29">
        <v>-1155</v>
      </c>
      <c r="J4" s="29">
        <v>-225</v>
      </c>
      <c r="K4" s="27"/>
    </row>
    <row r="5" spans="1:11" x14ac:dyDescent="0.15">
      <c r="A5" s="200" t="s">
        <v>15</v>
      </c>
      <c r="B5" s="173">
        <v>4</v>
      </c>
      <c r="C5" s="242">
        <v>0.75</v>
      </c>
      <c r="D5" s="243">
        <v>15633</v>
      </c>
      <c r="E5" s="166">
        <v>-1344</v>
      </c>
      <c r="F5" s="172">
        <v>-1589</v>
      </c>
      <c r="G5" s="173">
        <v>250</v>
      </c>
      <c r="H5" s="26">
        <v>-116</v>
      </c>
      <c r="I5" s="29">
        <v>-1589</v>
      </c>
      <c r="J5" s="29">
        <v>-225</v>
      </c>
      <c r="K5" s="27"/>
    </row>
    <row r="6" spans="1:11" x14ac:dyDescent="0.15">
      <c r="A6" s="200" t="s">
        <v>15</v>
      </c>
      <c r="B6" s="173">
        <v>5</v>
      </c>
      <c r="C6" s="242">
        <v>0.75</v>
      </c>
      <c r="D6" s="243">
        <v>16126</v>
      </c>
      <c r="E6" s="166">
        <v>-1566</v>
      </c>
      <c r="F6" s="172">
        <v>-1505</v>
      </c>
      <c r="G6" s="173">
        <v>330</v>
      </c>
      <c r="H6" s="26">
        <v>200</v>
      </c>
      <c r="I6" s="29">
        <v>-1505</v>
      </c>
      <c r="J6" s="29">
        <v>-225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16289</v>
      </c>
      <c r="E7" s="166">
        <v>-1133</v>
      </c>
      <c r="F7" s="172">
        <v>-1504</v>
      </c>
      <c r="G7" s="173">
        <v>330</v>
      </c>
      <c r="H7" s="26">
        <v>30</v>
      </c>
      <c r="I7" s="29">
        <v>-1504</v>
      </c>
      <c r="J7" s="29">
        <v>-225</v>
      </c>
      <c r="K7" s="27"/>
    </row>
    <row r="8" spans="1:11" x14ac:dyDescent="0.15">
      <c r="A8" s="200" t="s">
        <v>15</v>
      </c>
      <c r="B8" s="173">
        <v>7</v>
      </c>
      <c r="C8" s="242">
        <v>0.75</v>
      </c>
      <c r="D8" s="243">
        <v>15188</v>
      </c>
      <c r="E8" s="166">
        <v>-1161</v>
      </c>
      <c r="F8" s="172">
        <v>-1516</v>
      </c>
      <c r="G8" s="173">
        <v>330</v>
      </c>
      <c r="H8" s="26">
        <v>-66</v>
      </c>
      <c r="I8" s="29">
        <v>-1516</v>
      </c>
      <c r="J8" s="29">
        <v>-225</v>
      </c>
      <c r="K8" s="27"/>
    </row>
    <row r="9" spans="1:11" x14ac:dyDescent="0.15">
      <c r="A9" s="200" t="s">
        <v>15</v>
      </c>
      <c r="B9" s="173">
        <v>8</v>
      </c>
      <c r="C9" s="242">
        <v>0.75</v>
      </c>
      <c r="D9" s="243">
        <v>16201</v>
      </c>
      <c r="E9" s="166">
        <v>-1395</v>
      </c>
      <c r="F9" s="172">
        <v>-1543</v>
      </c>
      <c r="G9" s="173">
        <v>330</v>
      </c>
      <c r="H9" s="26">
        <v>-52</v>
      </c>
      <c r="I9" s="29">
        <v>-1543</v>
      </c>
      <c r="J9" s="29">
        <v>-225</v>
      </c>
      <c r="K9" s="27"/>
    </row>
    <row r="10" spans="1:11" x14ac:dyDescent="0.15">
      <c r="A10" s="200" t="s">
        <v>15</v>
      </c>
      <c r="B10" s="173">
        <v>9</v>
      </c>
      <c r="C10" s="242">
        <v>0.75</v>
      </c>
      <c r="D10" s="243">
        <v>16659</v>
      </c>
      <c r="E10" s="166">
        <v>-1330</v>
      </c>
      <c r="F10" s="172">
        <v>-1504</v>
      </c>
      <c r="G10" s="173">
        <v>330</v>
      </c>
      <c r="H10" s="26">
        <v>38</v>
      </c>
      <c r="I10" s="29">
        <v>-1504</v>
      </c>
      <c r="J10" s="29">
        <v>-225</v>
      </c>
      <c r="K10" s="27"/>
    </row>
    <row r="11" spans="1:11" x14ac:dyDescent="0.15">
      <c r="A11" s="200" t="s">
        <v>15</v>
      </c>
      <c r="B11" s="173">
        <v>10</v>
      </c>
      <c r="C11" s="242">
        <v>0.75</v>
      </c>
      <c r="D11" s="243">
        <v>16666</v>
      </c>
      <c r="E11" s="166">
        <v>-1449</v>
      </c>
      <c r="F11" s="172">
        <v>-1504</v>
      </c>
      <c r="G11" s="173">
        <v>330</v>
      </c>
      <c r="H11" s="26">
        <v>-97</v>
      </c>
      <c r="I11" s="29">
        <v>-1504</v>
      </c>
      <c r="J11" s="29">
        <v>-225</v>
      </c>
      <c r="K11" s="27"/>
    </row>
    <row r="12" spans="1:11" x14ac:dyDescent="0.15">
      <c r="A12" s="200" t="s">
        <v>15</v>
      </c>
      <c r="B12" s="173">
        <v>11</v>
      </c>
      <c r="C12" s="242">
        <v>0.75</v>
      </c>
      <c r="D12" s="243">
        <v>16956</v>
      </c>
      <c r="E12" s="166">
        <v>-1600</v>
      </c>
      <c r="F12" s="172">
        <v>-1543</v>
      </c>
      <c r="G12" s="173">
        <v>330</v>
      </c>
      <c r="H12" s="26">
        <v>-187</v>
      </c>
      <c r="I12" s="29">
        <v>-1543</v>
      </c>
      <c r="J12" s="29">
        <v>-225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16704</v>
      </c>
      <c r="E13" s="166">
        <v>-1502</v>
      </c>
      <c r="F13" s="172">
        <v>-1428</v>
      </c>
      <c r="G13" s="173">
        <v>323</v>
      </c>
      <c r="H13" s="26">
        <v>-32</v>
      </c>
      <c r="I13" s="29">
        <v>-1428</v>
      </c>
      <c r="J13" s="29">
        <v>-225</v>
      </c>
      <c r="K13" s="27"/>
    </row>
    <row r="14" spans="1:11" x14ac:dyDescent="0.15">
      <c r="A14" s="200" t="s">
        <v>15</v>
      </c>
      <c r="B14" s="173">
        <v>13</v>
      </c>
      <c r="C14" s="242">
        <v>0.75</v>
      </c>
      <c r="D14" s="243">
        <v>15046</v>
      </c>
      <c r="E14" s="166">
        <v>-1274</v>
      </c>
      <c r="F14" s="172">
        <v>-1377</v>
      </c>
      <c r="G14" s="173">
        <v>330</v>
      </c>
      <c r="H14" s="26">
        <v>-97</v>
      </c>
      <c r="I14" s="29">
        <v>-1377</v>
      </c>
      <c r="J14" s="29">
        <v>-225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15818</v>
      </c>
      <c r="E15" s="166">
        <v>-1251</v>
      </c>
      <c r="F15" s="172">
        <v>-1415</v>
      </c>
      <c r="G15" s="173">
        <v>330</v>
      </c>
      <c r="H15" s="26">
        <v>-240</v>
      </c>
      <c r="I15" s="29">
        <v>-1415</v>
      </c>
      <c r="J15" s="29">
        <v>-225</v>
      </c>
      <c r="K15" s="27"/>
    </row>
    <row r="16" spans="1:11" x14ac:dyDescent="0.15">
      <c r="A16" s="200" t="s">
        <v>15</v>
      </c>
      <c r="B16" s="173">
        <v>15</v>
      </c>
      <c r="C16" s="242">
        <v>0.75</v>
      </c>
      <c r="D16" s="243">
        <v>16188</v>
      </c>
      <c r="E16" s="166">
        <v>-1556</v>
      </c>
      <c r="F16" s="172">
        <v>-1415</v>
      </c>
      <c r="G16" s="173">
        <v>330</v>
      </c>
      <c r="H16" s="26">
        <v>-212</v>
      </c>
      <c r="I16" s="29">
        <v>-1415</v>
      </c>
      <c r="J16" s="29">
        <v>-225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17114</v>
      </c>
      <c r="E17" s="166">
        <v>-1439</v>
      </c>
      <c r="F17" s="172">
        <v>-1524</v>
      </c>
      <c r="G17" s="173">
        <v>330</v>
      </c>
      <c r="H17" s="26">
        <v>-249</v>
      </c>
      <c r="I17" s="29">
        <v>-1524</v>
      </c>
      <c r="J17" s="29">
        <v>-225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15994</v>
      </c>
      <c r="E18" s="166">
        <v>-1600</v>
      </c>
      <c r="F18" s="172">
        <v>-1522</v>
      </c>
      <c r="G18" s="173">
        <v>141</v>
      </c>
      <c r="H18" s="26">
        <v>-141</v>
      </c>
      <c r="I18" s="29">
        <v>-1522</v>
      </c>
      <c r="J18" s="29">
        <v>-225</v>
      </c>
      <c r="K18" s="27"/>
    </row>
    <row r="19" spans="1:11" x14ac:dyDescent="0.15">
      <c r="A19" s="200" t="s">
        <v>15</v>
      </c>
      <c r="B19" s="173">
        <v>18</v>
      </c>
      <c r="C19" s="242">
        <v>0.75</v>
      </c>
      <c r="D19" s="243">
        <v>15588</v>
      </c>
      <c r="E19" s="166">
        <v>-1600</v>
      </c>
      <c r="F19" s="172">
        <v>-1482</v>
      </c>
      <c r="G19" s="173">
        <v>36</v>
      </c>
      <c r="H19" s="26">
        <v>-50</v>
      </c>
      <c r="I19" s="29">
        <v>-1482</v>
      </c>
      <c r="J19" s="29">
        <v>-225</v>
      </c>
      <c r="K19" s="27"/>
    </row>
    <row r="20" spans="1:11" x14ac:dyDescent="0.15">
      <c r="A20" s="200" t="s">
        <v>15</v>
      </c>
      <c r="B20" s="173">
        <v>19</v>
      </c>
      <c r="C20" s="242">
        <v>0.75</v>
      </c>
      <c r="D20" s="243">
        <v>16323</v>
      </c>
      <c r="E20" s="166">
        <v>-888</v>
      </c>
      <c r="F20" s="172">
        <v>-1522</v>
      </c>
      <c r="G20" s="173">
        <v>330</v>
      </c>
      <c r="H20" s="26">
        <v>-457</v>
      </c>
      <c r="I20" s="29">
        <v>-1522</v>
      </c>
      <c r="J20" s="29">
        <v>-225</v>
      </c>
      <c r="K20" s="27"/>
    </row>
    <row r="21" spans="1:11" x14ac:dyDescent="0.15">
      <c r="A21" s="200" t="s">
        <v>15</v>
      </c>
      <c r="B21" s="173">
        <v>20</v>
      </c>
      <c r="C21" s="242">
        <v>0.75</v>
      </c>
      <c r="D21" s="243">
        <v>16277</v>
      </c>
      <c r="E21" s="166">
        <v>-1363</v>
      </c>
      <c r="F21" s="172">
        <v>-1522</v>
      </c>
      <c r="G21" s="173">
        <v>330</v>
      </c>
      <c r="H21" s="26">
        <v>-461</v>
      </c>
      <c r="I21" s="29">
        <v>-1522</v>
      </c>
      <c r="J21" s="29">
        <v>-225</v>
      </c>
      <c r="K21" s="27"/>
    </row>
    <row r="22" spans="1:11" x14ac:dyDescent="0.15">
      <c r="A22" s="200" t="s">
        <v>15</v>
      </c>
      <c r="B22" s="173">
        <v>21</v>
      </c>
      <c r="C22" s="242">
        <v>0.75</v>
      </c>
      <c r="D22" s="243">
        <v>15827</v>
      </c>
      <c r="E22" s="166">
        <v>-1600</v>
      </c>
      <c r="F22" s="172">
        <v>-1516</v>
      </c>
      <c r="G22" s="173">
        <v>226</v>
      </c>
      <c r="H22" s="26">
        <v>-407</v>
      </c>
      <c r="I22" s="29">
        <v>-1516</v>
      </c>
      <c r="J22" s="29">
        <v>-225</v>
      </c>
      <c r="K22" s="27"/>
    </row>
    <row r="23" spans="1:11" x14ac:dyDescent="0.15">
      <c r="A23" s="200" t="s">
        <v>15</v>
      </c>
      <c r="B23" s="173">
        <v>22</v>
      </c>
      <c r="C23" s="242">
        <v>0.75</v>
      </c>
      <c r="D23" s="243">
        <v>16091</v>
      </c>
      <c r="E23" s="166">
        <v>-894</v>
      </c>
      <c r="F23" s="172">
        <v>-1516</v>
      </c>
      <c r="G23" s="173">
        <v>330</v>
      </c>
      <c r="H23" s="26">
        <v>-424</v>
      </c>
      <c r="I23" s="29">
        <v>-1516</v>
      </c>
      <c r="J23" s="29">
        <v>-225</v>
      </c>
      <c r="K23" s="27"/>
    </row>
    <row r="24" spans="1:11" x14ac:dyDescent="0.15">
      <c r="A24" s="200" t="s">
        <v>15</v>
      </c>
      <c r="B24" s="173">
        <v>23</v>
      </c>
      <c r="C24" s="242">
        <v>0.75</v>
      </c>
      <c r="D24" s="243">
        <v>16976</v>
      </c>
      <c r="E24" s="166">
        <v>-1519</v>
      </c>
      <c r="F24" s="172">
        <v>-1503</v>
      </c>
      <c r="G24" s="173">
        <v>330</v>
      </c>
      <c r="H24" s="26">
        <v>-509</v>
      </c>
      <c r="I24" s="29">
        <v>-1503</v>
      </c>
      <c r="J24" s="29">
        <v>-225</v>
      </c>
      <c r="K24" s="27"/>
    </row>
    <row r="25" spans="1:11" x14ac:dyDescent="0.15">
      <c r="A25" s="200" t="s">
        <v>15</v>
      </c>
      <c r="B25" s="173">
        <v>24</v>
      </c>
      <c r="C25" s="242">
        <v>0.75</v>
      </c>
      <c r="D25" s="243">
        <v>16688</v>
      </c>
      <c r="E25" s="166">
        <v>-1428</v>
      </c>
      <c r="F25" s="172">
        <v>-1521</v>
      </c>
      <c r="G25" s="173">
        <v>330</v>
      </c>
      <c r="H25" s="26">
        <v>-512</v>
      </c>
      <c r="I25" s="29">
        <v>-1521</v>
      </c>
      <c r="J25" s="29">
        <v>-225</v>
      </c>
      <c r="K25" s="27"/>
    </row>
    <row r="26" spans="1:11" x14ac:dyDescent="0.15">
      <c r="A26" s="200" t="s">
        <v>15</v>
      </c>
      <c r="B26" s="173">
        <v>25</v>
      </c>
      <c r="C26" s="242">
        <v>0.75</v>
      </c>
      <c r="D26" s="243">
        <v>16918</v>
      </c>
      <c r="E26" s="166">
        <v>-1115</v>
      </c>
      <c r="F26" s="172">
        <v>-1485</v>
      </c>
      <c r="G26" s="173">
        <v>250</v>
      </c>
      <c r="H26" s="26">
        <v>-308</v>
      </c>
      <c r="I26" s="29">
        <v>-1485</v>
      </c>
      <c r="J26" s="29">
        <v>-225</v>
      </c>
      <c r="K26" s="27"/>
    </row>
    <row r="27" spans="1:11" x14ac:dyDescent="0.15">
      <c r="A27" s="200" t="s">
        <v>15</v>
      </c>
      <c r="B27" s="173">
        <v>26</v>
      </c>
      <c r="C27" s="242">
        <v>0.75</v>
      </c>
      <c r="D27" s="243">
        <v>16209</v>
      </c>
      <c r="E27" s="166">
        <v>-1453</v>
      </c>
      <c r="F27" s="172">
        <v>-1557</v>
      </c>
      <c r="G27" s="173">
        <v>330</v>
      </c>
      <c r="H27" s="26">
        <v>-524</v>
      </c>
      <c r="I27" s="29">
        <v>-1557</v>
      </c>
      <c r="J27" s="29">
        <v>-225</v>
      </c>
      <c r="K27" s="27"/>
    </row>
    <row r="28" spans="1:11" x14ac:dyDescent="0.15">
      <c r="A28" s="200" t="s">
        <v>15</v>
      </c>
      <c r="B28" s="173">
        <v>27</v>
      </c>
      <c r="C28" s="242">
        <v>0.75</v>
      </c>
      <c r="D28" s="243">
        <v>15823</v>
      </c>
      <c r="E28" s="166">
        <v>-1148</v>
      </c>
      <c r="F28" s="172">
        <v>-1541</v>
      </c>
      <c r="G28" s="173">
        <v>330</v>
      </c>
      <c r="H28" s="26">
        <v>-475</v>
      </c>
      <c r="I28" s="29">
        <v>-1541</v>
      </c>
      <c r="J28" s="29">
        <v>-225</v>
      </c>
      <c r="K28" s="27"/>
    </row>
    <row r="29" spans="1:11" x14ac:dyDescent="0.15">
      <c r="A29" s="200" t="s">
        <v>15</v>
      </c>
      <c r="B29" s="173">
        <v>28</v>
      </c>
      <c r="C29" s="242">
        <v>0.75</v>
      </c>
      <c r="D29" s="243">
        <v>14578</v>
      </c>
      <c r="E29" s="166">
        <v>-1317</v>
      </c>
      <c r="F29" s="172">
        <v>-1500</v>
      </c>
      <c r="G29" s="173">
        <v>330</v>
      </c>
      <c r="H29" s="26">
        <v>-506</v>
      </c>
      <c r="I29" s="29">
        <v>-1500</v>
      </c>
      <c r="J29" s="29">
        <v>-225</v>
      </c>
      <c r="K29" s="27"/>
    </row>
    <row r="30" spans="1:11" x14ac:dyDescent="0.15">
      <c r="A30" s="200" t="s">
        <v>15</v>
      </c>
      <c r="B30" s="173">
        <v>29</v>
      </c>
      <c r="C30" s="242">
        <v>0.75</v>
      </c>
      <c r="D30" s="243">
        <v>15090</v>
      </c>
      <c r="E30" s="166">
        <v>-1456</v>
      </c>
      <c r="F30" s="172">
        <v>-1473</v>
      </c>
      <c r="G30" s="173">
        <v>330</v>
      </c>
      <c r="H30" s="26">
        <v>-337</v>
      </c>
      <c r="I30" s="29">
        <v>-1473</v>
      </c>
      <c r="J30" s="29">
        <v>-225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15676</v>
      </c>
      <c r="E31" s="166">
        <v>-1000</v>
      </c>
      <c r="F31" s="172">
        <v>-1474</v>
      </c>
      <c r="G31" s="173">
        <v>330</v>
      </c>
      <c r="H31" s="26">
        <v>-391</v>
      </c>
      <c r="I31" s="29">
        <v>-1474</v>
      </c>
      <c r="J31" s="29">
        <v>-225</v>
      </c>
      <c r="K31" s="27"/>
    </row>
    <row r="32" spans="1:11" x14ac:dyDescent="0.15">
      <c r="A32" s="333" t="s">
        <v>15</v>
      </c>
      <c r="B32" s="203">
        <v>31</v>
      </c>
      <c r="C32" s="244">
        <v>0.79166666666666663</v>
      </c>
      <c r="D32" s="245">
        <v>16737</v>
      </c>
      <c r="E32" s="167">
        <v>-1388</v>
      </c>
      <c r="F32" s="174">
        <v>-1535</v>
      </c>
      <c r="G32" s="175">
        <v>330</v>
      </c>
      <c r="H32" s="43">
        <v>-542</v>
      </c>
      <c r="I32" s="35">
        <v>-1535</v>
      </c>
      <c r="J32" s="35">
        <v>-225</v>
      </c>
      <c r="K32" s="27"/>
    </row>
    <row r="33" spans="1:11" x14ac:dyDescent="0.15">
      <c r="A33" s="200" t="s">
        <v>16</v>
      </c>
      <c r="B33" s="204">
        <v>1</v>
      </c>
      <c r="C33" s="242">
        <v>0.79166666666666663</v>
      </c>
      <c r="D33" s="243">
        <v>17159</v>
      </c>
      <c r="E33" s="166">
        <v>-1545</v>
      </c>
      <c r="F33" s="172">
        <v>10</v>
      </c>
      <c r="G33" s="173">
        <v>80</v>
      </c>
      <c r="H33" s="26">
        <v>-640</v>
      </c>
      <c r="I33" s="29">
        <v>-1528</v>
      </c>
      <c r="J33" s="29">
        <v>-225</v>
      </c>
      <c r="K33" s="27"/>
    </row>
    <row r="34" spans="1:11" x14ac:dyDescent="0.15">
      <c r="A34" s="200" t="s">
        <v>16</v>
      </c>
      <c r="B34" s="173">
        <v>2</v>
      </c>
      <c r="C34" s="242">
        <v>0.79166666666666663</v>
      </c>
      <c r="D34" s="243">
        <v>16984</v>
      </c>
      <c r="E34" s="166">
        <v>-1385</v>
      </c>
      <c r="F34" s="172">
        <v>0</v>
      </c>
      <c r="G34" s="173">
        <v>114</v>
      </c>
      <c r="H34" s="26">
        <v>-865</v>
      </c>
      <c r="I34" s="29">
        <v>-1528</v>
      </c>
      <c r="J34" s="29">
        <v>-225</v>
      </c>
      <c r="K34" s="27"/>
    </row>
    <row r="35" spans="1:11" x14ac:dyDescent="0.15">
      <c r="A35" s="200" t="s">
        <v>16</v>
      </c>
      <c r="B35" s="173">
        <v>3</v>
      </c>
      <c r="C35" s="242">
        <v>0.79166666666666663</v>
      </c>
      <c r="D35" s="243">
        <v>19529</v>
      </c>
      <c r="E35" s="166">
        <v>-785</v>
      </c>
      <c r="F35" s="172">
        <v>-35</v>
      </c>
      <c r="G35" s="173">
        <v>330</v>
      </c>
      <c r="H35" s="26">
        <v>-254</v>
      </c>
      <c r="I35" s="29">
        <v>-1281</v>
      </c>
      <c r="J35" s="29">
        <v>-225</v>
      </c>
      <c r="K35" s="27"/>
    </row>
    <row r="36" spans="1:11" x14ac:dyDescent="0.15">
      <c r="A36" s="200" t="s">
        <v>16</v>
      </c>
      <c r="B36" s="173">
        <v>4</v>
      </c>
      <c r="C36" s="242">
        <v>0.75</v>
      </c>
      <c r="D36" s="243">
        <v>19349</v>
      </c>
      <c r="E36" s="166">
        <v>-754</v>
      </c>
      <c r="F36" s="172">
        <v>-50</v>
      </c>
      <c r="G36" s="173">
        <v>117</v>
      </c>
      <c r="H36" s="26">
        <v>-505</v>
      </c>
      <c r="I36" s="29">
        <v>500</v>
      </c>
      <c r="J36" s="29">
        <v>-225</v>
      </c>
      <c r="K36" s="27"/>
    </row>
    <row r="37" spans="1:11" x14ac:dyDescent="0.15">
      <c r="A37" s="200" t="s">
        <v>16</v>
      </c>
      <c r="B37" s="173">
        <v>5</v>
      </c>
      <c r="C37" s="242">
        <v>0.75</v>
      </c>
      <c r="D37" s="243">
        <v>16102</v>
      </c>
      <c r="E37" s="166">
        <v>-1600</v>
      </c>
      <c r="F37" s="172">
        <v>0</v>
      </c>
      <c r="G37" s="173">
        <v>100</v>
      </c>
      <c r="H37" s="26">
        <v>-492</v>
      </c>
      <c r="I37" s="29">
        <v>-973</v>
      </c>
      <c r="J37" s="29">
        <v>-225</v>
      </c>
      <c r="K37" s="27"/>
    </row>
    <row r="38" spans="1:11" x14ac:dyDescent="0.15">
      <c r="A38" s="200" t="s">
        <v>16</v>
      </c>
      <c r="B38" s="173">
        <v>6</v>
      </c>
      <c r="C38" s="242">
        <v>0.79166666666666663</v>
      </c>
      <c r="D38" s="243">
        <v>16366</v>
      </c>
      <c r="E38" s="166">
        <v>-858</v>
      </c>
      <c r="F38" s="172">
        <v>30</v>
      </c>
      <c r="G38" s="173">
        <v>160</v>
      </c>
      <c r="H38" s="26">
        <v>-802</v>
      </c>
      <c r="I38" s="29">
        <v>-1569</v>
      </c>
      <c r="J38" s="29">
        <v>-225</v>
      </c>
      <c r="K38" s="27"/>
    </row>
    <row r="39" spans="1:11" x14ac:dyDescent="0.15">
      <c r="A39" s="200" t="s">
        <v>16</v>
      </c>
      <c r="B39" s="173">
        <v>7</v>
      </c>
      <c r="C39" s="242">
        <v>0.79166666666666663</v>
      </c>
      <c r="D39" s="243">
        <v>16764</v>
      </c>
      <c r="E39" s="166">
        <v>-700</v>
      </c>
      <c r="F39" s="172">
        <v>74</v>
      </c>
      <c r="G39" s="173">
        <v>80</v>
      </c>
      <c r="H39" s="26">
        <v>-380</v>
      </c>
      <c r="I39" s="29">
        <v>-1400</v>
      </c>
      <c r="J39" s="29">
        <v>-225</v>
      </c>
      <c r="K39" s="27"/>
    </row>
    <row r="40" spans="1:11" x14ac:dyDescent="0.15">
      <c r="A40" s="200" t="s">
        <v>16</v>
      </c>
      <c r="B40" s="173">
        <v>8</v>
      </c>
      <c r="C40" s="242">
        <v>0.79166666666666663</v>
      </c>
      <c r="D40" s="243">
        <v>15871</v>
      </c>
      <c r="E40" s="166">
        <v>-1231</v>
      </c>
      <c r="F40" s="172">
        <v>0</v>
      </c>
      <c r="G40" s="173">
        <v>330</v>
      </c>
      <c r="H40" s="26">
        <v>-511</v>
      </c>
      <c r="I40" s="29">
        <v>-1511</v>
      </c>
      <c r="J40" s="29">
        <v>-225</v>
      </c>
      <c r="K40" s="27"/>
    </row>
    <row r="41" spans="1:11" x14ac:dyDescent="0.15">
      <c r="A41" s="200" t="s">
        <v>16</v>
      </c>
      <c r="B41" s="173">
        <v>9</v>
      </c>
      <c r="C41" s="242">
        <v>0.75</v>
      </c>
      <c r="D41" s="243">
        <v>15977</v>
      </c>
      <c r="E41" s="166">
        <v>-1052</v>
      </c>
      <c r="F41" s="172">
        <v>98</v>
      </c>
      <c r="G41" s="173">
        <v>330</v>
      </c>
      <c r="H41" s="26">
        <v>-18</v>
      </c>
      <c r="I41" s="29">
        <v>-1511</v>
      </c>
      <c r="J41" s="29">
        <v>-225</v>
      </c>
      <c r="K41" s="27"/>
    </row>
    <row r="42" spans="1:11" x14ac:dyDescent="0.15">
      <c r="A42" s="200" t="s">
        <v>16</v>
      </c>
      <c r="B42" s="173">
        <v>10</v>
      </c>
      <c r="C42" s="242">
        <v>0.79166666666666663</v>
      </c>
      <c r="D42" s="243">
        <v>14480</v>
      </c>
      <c r="E42" s="166">
        <v>-1069</v>
      </c>
      <c r="F42" s="172">
        <v>20</v>
      </c>
      <c r="G42" s="173">
        <v>330</v>
      </c>
      <c r="H42" s="26">
        <v>-455</v>
      </c>
      <c r="I42" s="29">
        <v>-1511</v>
      </c>
      <c r="J42" s="29">
        <v>-225</v>
      </c>
      <c r="K42" s="27"/>
    </row>
    <row r="43" spans="1:11" x14ac:dyDescent="0.15">
      <c r="A43" s="200" t="s">
        <v>16</v>
      </c>
      <c r="B43" s="173">
        <v>11</v>
      </c>
      <c r="C43" s="242">
        <v>0.79166666666666663</v>
      </c>
      <c r="D43" s="243">
        <v>14657</v>
      </c>
      <c r="E43" s="166">
        <v>-1175</v>
      </c>
      <c r="F43" s="172">
        <v>181</v>
      </c>
      <c r="G43" s="173">
        <v>330</v>
      </c>
      <c r="H43" s="26">
        <v>-478</v>
      </c>
      <c r="I43" s="29">
        <v>-1511</v>
      </c>
      <c r="J43" s="29">
        <v>-225</v>
      </c>
      <c r="K43" s="27"/>
    </row>
    <row r="44" spans="1:11" x14ac:dyDescent="0.15">
      <c r="A44" s="200" t="s">
        <v>16</v>
      </c>
      <c r="B44" s="173">
        <v>12</v>
      </c>
      <c r="C44" s="242">
        <v>0.75</v>
      </c>
      <c r="D44" s="243">
        <v>15024</v>
      </c>
      <c r="E44" s="166">
        <v>-922</v>
      </c>
      <c r="F44" s="172">
        <v>20</v>
      </c>
      <c r="G44" s="173">
        <v>330</v>
      </c>
      <c r="H44" s="26">
        <v>-433</v>
      </c>
      <c r="I44" s="29">
        <v>-1383</v>
      </c>
      <c r="J44" s="29">
        <v>-225</v>
      </c>
      <c r="K44" s="27"/>
    </row>
    <row r="45" spans="1:11" x14ac:dyDescent="0.15">
      <c r="A45" s="200" t="s">
        <v>16</v>
      </c>
      <c r="B45" s="173">
        <v>13</v>
      </c>
      <c r="C45" s="242">
        <v>0.79166666666666663</v>
      </c>
      <c r="D45" s="243">
        <v>15622</v>
      </c>
      <c r="E45" s="166">
        <v>-1054</v>
      </c>
      <c r="F45" s="172">
        <v>170</v>
      </c>
      <c r="G45" s="173">
        <v>330</v>
      </c>
      <c r="H45" s="26">
        <v>-418</v>
      </c>
      <c r="I45" s="29">
        <v>-1383</v>
      </c>
      <c r="J45" s="29">
        <v>-225</v>
      </c>
      <c r="K45" s="27"/>
    </row>
    <row r="46" spans="1:11" x14ac:dyDescent="0.15">
      <c r="A46" s="200" t="s">
        <v>16</v>
      </c>
      <c r="B46" s="173">
        <v>14</v>
      </c>
      <c r="C46" s="242">
        <v>0.79166666666666663</v>
      </c>
      <c r="D46" s="243">
        <v>15144</v>
      </c>
      <c r="E46" s="166">
        <v>-1147</v>
      </c>
      <c r="F46" s="172">
        <v>44</v>
      </c>
      <c r="G46" s="173">
        <v>80</v>
      </c>
      <c r="H46" s="26">
        <v>-391</v>
      </c>
      <c r="I46" s="29">
        <v>-1383</v>
      </c>
      <c r="J46" s="29">
        <v>-225</v>
      </c>
      <c r="K46" s="27"/>
    </row>
    <row r="47" spans="1:11" x14ac:dyDescent="0.15">
      <c r="A47" s="200" t="s">
        <v>16</v>
      </c>
      <c r="B47" s="173">
        <v>15</v>
      </c>
      <c r="C47" s="242">
        <v>0.79166666666666663</v>
      </c>
      <c r="D47" s="243">
        <v>14902</v>
      </c>
      <c r="E47" s="166">
        <v>-913</v>
      </c>
      <c r="F47" s="172">
        <v>175</v>
      </c>
      <c r="G47" s="173">
        <v>330</v>
      </c>
      <c r="H47" s="26">
        <v>-627</v>
      </c>
      <c r="I47" s="29">
        <v>-1383</v>
      </c>
      <c r="J47" s="29">
        <v>-225</v>
      </c>
      <c r="K47" s="27"/>
    </row>
    <row r="48" spans="1:11" x14ac:dyDescent="0.15">
      <c r="A48" s="200" t="s">
        <v>16</v>
      </c>
      <c r="B48" s="173">
        <v>16</v>
      </c>
      <c r="C48" s="242">
        <v>0.79166666666666663</v>
      </c>
      <c r="D48" s="243">
        <v>14438</v>
      </c>
      <c r="E48" s="166">
        <v>-782</v>
      </c>
      <c r="F48" s="172">
        <v>157</v>
      </c>
      <c r="G48" s="173">
        <v>330</v>
      </c>
      <c r="H48" s="26">
        <v>-705</v>
      </c>
      <c r="I48" s="29">
        <v>-1383</v>
      </c>
      <c r="J48" s="29">
        <v>-225</v>
      </c>
      <c r="K48" s="27"/>
    </row>
    <row r="49" spans="1:11" x14ac:dyDescent="0.15">
      <c r="A49" s="200" t="s">
        <v>16</v>
      </c>
      <c r="B49" s="173">
        <v>17</v>
      </c>
      <c r="C49" s="242">
        <v>0.79166666666666663</v>
      </c>
      <c r="D49" s="243">
        <v>14921</v>
      </c>
      <c r="E49" s="166">
        <v>-1245</v>
      </c>
      <c r="F49" s="172">
        <v>190</v>
      </c>
      <c r="G49" s="173">
        <v>330</v>
      </c>
      <c r="H49" s="26">
        <v>-502</v>
      </c>
      <c r="I49" s="29">
        <v>-1383</v>
      </c>
      <c r="J49" s="29">
        <v>-225</v>
      </c>
      <c r="K49" s="27"/>
    </row>
    <row r="50" spans="1:11" x14ac:dyDescent="0.15">
      <c r="A50" s="200" t="s">
        <v>16</v>
      </c>
      <c r="B50" s="173">
        <v>18</v>
      </c>
      <c r="C50" s="242">
        <v>0.79166666666666663</v>
      </c>
      <c r="D50" s="243">
        <v>14821</v>
      </c>
      <c r="E50" s="166">
        <v>-1441</v>
      </c>
      <c r="F50" s="172">
        <v>51</v>
      </c>
      <c r="G50" s="173">
        <v>330</v>
      </c>
      <c r="H50" s="26">
        <v>-474</v>
      </c>
      <c r="I50" s="29">
        <v>-1383</v>
      </c>
      <c r="J50" s="29">
        <v>-225</v>
      </c>
      <c r="K50" s="27"/>
    </row>
    <row r="51" spans="1:11" x14ac:dyDescent="0.15">
      <c r="A51" s="200" t="s">
        <v>16</v>
      </c>
      <c r="B51" s="173">
        <v>19</v>
      </c>
      <c r="C51" s="242">
        <v>0.79166666666666663</v>
      </c>
      <c r="D51" s="243">
        <v>14525</v>
      </c>
      <c r="E51" s="166">
        <v>-1129</v>
      </c>
      <c r="F51" s="172">
        <v>0</v>
      </c>
      <c r="G51" s="173">
        <v>211</v>
      </c>
      <c r="H51" s="26">
        <v>-436</v>
      </c>
      <c r="I51" s="29">
        <v>-1383</v>
      </c>
      <c r="J51" s="29">
        <v>-225</v>
      </c>
      <c r="K51" s="27"/>
    </row>
    <row r="52" spans="1:11" x14ac:dyDescent="0.15">
      <c r="A52" s="200" t="s">
        <v>16</v>
      </c>
      <c r="B52" s="173">
        <v>20</v>
      </c>
      <c r="C52" s="242">
        <v>0.79166666666666663</v>
      </c>
      <c r="D52" s="243">
        <v>14512</v>
      </c>
      <c r="E52" s="166">
        <v>-318</v>
      </c>
      <c r="F52" s="172">
        <v>172</v>
      </c>
      <c r="G52" s="173">
        <v>330</v>
      </c>
      <c r="H52" s="26">
        <v>-635</v>
      </c>
      <c r="I52" s="29">
        <v>-1382</v>
      </c>
      <c r="J52" s="29">
        <v>-225</v>
      </c>
      <c r="K52" s="27"/>
    </row>
    <row r="53" spans="1:11" x14ac:dyDescent="0.15">
      <c r="A53" s="200" t="s">
        <v>16</v>
      </c>
      <c r="B53" s="173">
        <v>21</v>
      </c>
      <c r="C53" s="242">
        <v>0.75</v>
      </c>
      <c r="D53" s="243">
        <v>15707</v>
      </c>
      <c r="E53" s="166">
        <v>-1173</v>
      </c>
      <c r="F53" s="172">
        <v>90</v>
      </c>
      <c r="G53" s="173">
        <v>330</v>
      </c>
      <c r="H53" s="26">
        <v>-356</v>
      </c>
      <c r="I53" s="29">
        <v>-1382</v>
      </c>
      <c r="J53" s="29">
        <v>-225</v>
      </c>
      <c r="K53" s="27"/>
    </row>
    <row r="54" spans="1:11" x14ac:dyDescent="0.15">
      <c r="A54" s="200" t="s">
        <v>16</v>
      </c>
      <c r="B54" s="173">
        <v>22</v>
      </c>
      <c r="C54" s="242">
        <v>0.79166666666666663</v>
      </c>
      <c r="D54" s="243">
        <v>15749</v>
      </c>
      <c r="E54" s="166">
        <v>-947</v>
      </c>
      <c r="F54" s="172">
        <v>178</v>
      </c>
      <c r="G54" s="173">
        <v>330</v>
      </c>
      <c r="H54" s="26">
        <v>-513</v>
      </c>
      <c r="I54" s="29">
        <v>-1382</v>
      </c>
      <c r="J54" s="29">
        <v>-225</v>
      </c>
      <c r="K54" s="27"/>
    </row>
    <row r="55" spans="1:11" x14ac:dyDescent="0.15">
      <c r="A55" s="200" t="s">
        <v>16</v>
      </c>
      <c r="B55" s="173">
        <v>23</v>
      </c>
      <c r="C55" s="242">
        <v>0.79166666666666663</v>
      </c>
      <c r="D55" s="243">
        <v>16782</v>
      </c>
      <c r="E55" s="166">
        <v>-1325</v>
      </c>
      <c r="F55" s="172">
        <v>48</v>
      </c>
      <c r="G55" s="173">
        <v>330</v>
      </c>
      <c r="H55" s="26">
        <v>-74</v>
      </c>
      <c r="I55" s="29">
        <v>-1382</v>
      </c>
      <c r="J55" s="29">
        <v>-225</v>
      </c>
      <c r="K55" s="27"/>
    </row>
    <row r="56" spans="1:11" x14ac:dyDescent="0.15">
      <c r="A56" s="200" t="s">
        <v>16</v>
      </c>
      <c r="B56" s="173">
        <v>24</v>
      </c>
      <c r="C56" s="242">
        <v>0.79166666666666663</v>
      </c>
      <c r="D56" s="243">
        <v>16728</v>
      </c>
      <c r="E56" s="166">
        <v>-1481</v>
      </c>
      <c r="F56" s="172">
        <v>-104</v>
      </c>
      <c r="G56" s="173">
        <v>140</v>
      </c>
      <c r="H56" s="26">
        <v>-267</v>
      </c>
      <c r="I56" s="29">
        <v>-1400</v>
      </c>
      <c r="J56" s="29">
        <v>-225</v>
      </c>
      <c r="K56" s="27"/>
    </row>
    <row r="57" spans="1:11" x14ac:dyDescent="0.15">
      <c r="A57" s="200" t="s">
        <v>16</v>
      </c>
      <c r="B57" s="173">
        <v>25</v>
      </c>
      <c r="C57" s="242">
        <v>0.79166666666666663</v>
      </c>
      <c r="D57" s="243">
        <v>16991</v>
      </c>
      <c r="E57" s="166">
        <v>-1600</v>
      </c>
      <c r="F57" s="172">
        <v>-59</v>
      </c>
      <c r="G57" s="173">
        <v>9</v>
      </c>
      <c r="H57" s="26">
        <v>-152</v>
      </c>
      <c r="I57" s="29">
        <v>-1419</v>
      </c>
      <c r="J57" s="29">
        <v>-225</v>
      </c>
      <c r="K57" s="27"/>
    </row>
    <row r="58" spans="1:11" x14ac:dyDescent="0.15">
      <c r="A58" s="200" t="s">
        <v>16</v>
      </c>
      <c r="B58" s="173">
        <v>26</v>
      </c>
      <c r="C58" s="242">
        <v>0.79166666666666663</v>
      </c>
      <c r="D58" s="243">
        <v>16382</v>
      </c>
      <c r="E58" s="166">
        <v>-1600</v>
      </c>
      <c r="F58" s="172">
        <v>161</v>
      </c>
      <c r="G58" s="173">
        <v>0</v>
      </c>
      <c r="H58" s="26">
        <v>-85</v>
      </c>
      <c r="I58" s="29">
        <v>-1402</v>
      </c>
      <c r="J58" s="29">
        <v>-225</v>
      </c>
      <c r="K58" s="27"/>
    </row>
    <row r="59" spans="1:11" x14ac:dyDescent="0.15">
      <c r="A59" s="200" t="s">
        <v>16</v>
      </c>
      <c r="B59" s="173">
        <v>27</v>
      </c>
      <c r="C59" s="242">
        <v>0.79166666666666663</v>
      </c>
      <c r="D59" s="243">
        <v>16663</v>
      </c>
      <c r="E59" s="166">
        <v>-1543</v>
      </c>
      <c r="F59" s="172">
        <v>65</v>
      </c>
      <c r="G59" s="173">
        <v>160</v>
      </c>
      <c r="H59" s="26">
        <v>-88</v>
      </c>
      <c r="I59" s="29">
        <v>-1402</v>
      </c>
      <c r="J59" s="29">
        <v>-225</v>
      </c>
      <c r="K59" s="27"/>
    </row>
    <row r="60" spans="1:11" x14ac:dyDescent="0.15">
      <c r="A60" s="70" t="s">
        <v>16</v>
      </c>
      <c r="B60" s="43">
        <v>28</v>
      </c>
      <c r="C60" s="386">
        <v>0.79166666666666663</v>
      </c>
      <c r="D60" s="245">
        <v>16814</v>
      </c>
      <c r="E60" s="167">
        <v>-1600</v>
      </c>
      <c r="F60" s="174">
        <v>92</v>
      </c>
      <c r="G60" s="175">
        <v>80</v>
      </c>
      <c r="H60" s="43">
        <v>-295</v>
      </c>
      <c r="I60" s="35">
        <v>-1511</v>
      </c>
      <c r="J60" s="35">
        <v>-225</v>
      </c>
      <c r="K60" s="27"/>
    </row>
    <row r="61" spans="1:11" x14ac:dyDescent="0.15">
      <c r="A61" s="200" t="s">
        <v>17</v>
      </c>
      <c r="B61" s="173">
        <v>1</v>
      </c>
      <c r="C61" s="242">
        <v>0.79166666666666663</v>
      </c>
      <c r="D61" s="243">
        <v>15789</v>
      </c>
      <c r="E61" s="166">
        <v>-1327</v>
      </c>
      <c r="F61" s="172">
        <v>100</v>
      </c>
      <c r="G61" s="173">
        <v>80</v>
      </c>
      <c r="H61" s="26">
        <v>-337</v>
      </c>
      <c r="I61" s="29">
        <v>-1512</v>
      </c>
      <c r="J61" s="29">
        <v>-225</v>
      </c>
      <c r="K61" s="150"/>
    </row>
    <row r="62" spans="1:11" x14ac:dyDescent="0.15">
      <c r="A62" s="200" t="s">
        <v>17</v>
      </c>
      <c r="B62" s="173">
        <v>2</v>
      </c>
      <c r="C62" s="242">
        <v>0.79166666666666663</v>
      </c>
      <c r="D62" s="243">
        <v>15670</v>
      </c>
      <c r="E62" s="166">
        <v>-1477</v>
      </c>
      <c r="F62" s="172">
        <v>100</v>
      </c>
      <c r="G62" s="173">
        <v>291</v>
      </c>
      <c r="H62" s="26">
        <v>-382</v>
      </c>
      <c r="I62" s="29">
        <v>-1483</v>
      </c>
      <c r="J62" s="29">
        <v>-225</v>
      </c>
    </row>
    <row r="63" spans="1:11" x14ac:dyDescent="0.15">
      <c r="A63" s="200" t="s">
        <v>17</v>
      </c>
      <c r="B63" s="173">
        <v>3</v>
      </c>
      <c r="C63" s="242">
        <v>0.79166666666666663</v>
      </c>
      <c r="D63" s="243">
        <v>15018</v>
      </c>
      <c r="E63" s="166">
        <v>-655</v>
      </c>
      <c r="F63" s="172">
        <v>75</v>
      </c>
      <c r="G63" s="173">
        <v>330</v>
      </c>
      <c r="H63" s="26">
        <v>-379</v>
      </c>
      <c r="I63" s="29">
        <v>-1512</v>
      </c>
      <c r="J63" s="29">
        <v>-225</v>
      </c>
    </row>
    <row r="64" spans="1:11" x14ac:dyDescent="0.15">
      <c r="A64" s="200" t="s">
        <v>17</v>
      </c>
      <c r="B64" s="173">
        <v>4</v>
      </c>
      <c r="C64" s="242">
        <v>0.79166666666666663</v>
      </c>
      <c r="D64" s="243">
        <v>15291</v>
      </c>
      <c r="E64" s="166">
        <v>-1351</v>
      </c>
      <c r="F64" s="172">
        <v>-65</v>
      </c>
      <c r="G64" s="173">
        <v>265</v>
      </c>
      <c r="H64" s="26">
        <v>-200</v>
      </c>
      <c r="I64" s="29">
        <v>-1512</v>
      </c>
      <c r="J64" s="29">
        <v>-225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14971</v>
      </c>
      <c r="E65" s="166">
        <v>-1600</v>
      </c>
      <c r="F65" s="172">
        <v>49</v>
      </c>
      <c r="G65" s="173">
        <v>160</v>
      </c>
      <c r="H65" s="26">
        <v>-545</v>
      </c>
      <c r="I65" s="29">
        <v>-1512</v>
      </c>
      <c r="J65" s="29">
        <v>-225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15471</v>
      </c>
      <c r="E66" s="166">
        <v>-251</v>
      </c>
      <c r="F66" s="172">
        <v>49</v>
      </c>
      <c r="G66" s="173">
        <v>330</v>
      </c>
      <c r="H66" s="26">
        <v>-201</v>
      </c>
      <c r="I66" s="29">
        <v>-1512</v>
      </c>
      <c r="J66" s="29">
        <v>-225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16041</v>
      </c>
      <c r="E67" s="166">
        <v>-465</v>
      </c>
      <c r="F67" s="172">
        <v>65</v>
      </c>
      <c r="G67" s="173">
        <v>330</v>
      </c>
      <c r="H67" s="26">
        <v>-220</v>
      </c>
      <c r="I67" s="29">
        <v>-1512</v>
      </c>
      <c r="J67" s="29">
        <v>-225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15423</v>
      </c>
      <c r="E68" s="166">
        <v>-316</v>
      </c>
      <c r="F68" s="172">
        <v>87</v>
      </c>
      <c r="G68" s="173">
        <v>133</v>
      </c>
      <c r="H68" s="26">
        <v>-104</v>
      </c>
      <c r="I68" s="29">
        <v>-1512</v>
      </c>
      <c r="J68" s="29">
        <v>-225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15039</v>
      </c>
      <c r="E69" s="166">
        <v>-624</v>
      </c>
      <c r="F69" s="172">
        <v>39</v>
      </c>
      <c r="G69" s="173">
        <v>170</v>
      </c>
      <c r="H69" s="26">
        <v>-70</v>
      </c>
      <c r="I69" s="29">
        <v>-1512</v>
      </c>
      <c r="J69" s="29">
        <v>-225</v>
      </c>
    </row>
    <row r="70" spans="1:10" x14ac:dyDescent="0.15">
      <c r="A70" s="200" t="s">
        <v>17</v>
      </c>
      <c r="B70" s="173">
        <v>10</v>
      </c>
      <c r="C70" s="242">
        <v>0.79166666666666663</v>
      </c>
      <c r="D70" s="243">
        <v>14517</v>
      </c>
      <c r="E70" s="166">
        <v>-280</v>
      </c>
      <c r="F70" s="172">
        <v>62</v>
      </c>
      <c r="G70" s="173">
        <v>330</v>
      </c>
      <c r="H70" s="26">
        <v>57</v>
      </c>
      <c r="I70" s="29">
        <v>-1510</v>
      </c>
      <c r="J70" s="29">
        <v>-225</v>
      </c>
    </row>
    <row r="71" spans="1:10" x14ac:dyDescent="0.15">
      <c r="A71" s="200" t="s">
        <v>17</v>
      </c>
      <c r="B71" s="173">
        <v>11</v>
      </c>
      <c r="C71" s="242">
        <v>0.79166666666666663</v>
      </c>
      <c r="D71" s="243">
        <v>14488</v>
      </c>
      <c r="E71" s="166">
        <v>185</v>
      </c>
      <c r="F71" s="172">
        <v>100</v>
      </c>
      <c r="G71" s="173">
        <v>330</v>
      </c>
      <c r="H71" s="26">
        <v>-147</v>
      </c>
      <c r="I71" s="29">
        <v>-1428</v>
      </c>
      <c r="J71" s="29">
        <v>-225</v>
      </c>
    </row>
    <row r="72" spans="1:10" x14ac:dyDescent="0.15">
      <c r="A72" s="200" t="s">
        <v>17</v>
      </c>
      <c r="B72" s="173">
        <v>12</v>
      </c>
      <c r="C72" s="242">
        <v>0.83333333333333337</v>
      </c>
      <c r="D72" s="243">
        <v>14296</v>
      </c>
      <c r="E72" s="166">
        <v>234</v>
      </c>
      <c r="F72" s="172">
        <v>95</v>
      </c>
      <c r="G72" s="173">
        <v>330</v>
      </c>
      <c r="H72" s="26">
        <v>-269</v>
      </c>
      <c r="I72" s="29">
        <v>-1474</v>
      </c>
      <c r="J72" s="29">
        <v>-225</v>
      </c>
    </row>
    <row r="73" spans="1:10" x14ac:dyDescent="0.15">
      <c r="A73" s="200" t="s">
        <v>17</v>
      </c>
      <c r="B73" s="173">
        <v>13</v>
      </c>
      <c r="C73" s="242">
        <v>0.79166666666666663</v>
      </c>
      <c r="D73" s="243">
        <v>15242</v>
      </c>
      <c r="E73" s="166">
        <v>-57</v>
      </c>
      <c r="F73" s="172">
        <v>73</v>
      </c>
      <c r="G73" s="173">
        <v>330</v>
      </c>
      <c r="H73" s="26">
        <v>-278</v>
      </c>
      <c r="I73" s="29">
        <v>-1495</v>
      </c>
      <c r="J73" s="29">
        <v>-225</v>
      </c>
    </row>
    <row r="74" spans="1:10" x14ac:dyDescent="0.15">
      <c r="A74" s="200" t="s">
        <v>17</v>
      </c>
      <c r="B74" s="173">
        <v>14</v>
      </c>
      <c r="C74" s="242">
        <v>0.79166666666666663</v>
      </c>
      <c r="D74" s="243">
        <v>15543</v>
      </c>
      <c r="E74" s="166">
        <v>-159</v>
      </c>
      <c r="F74" s="172">
        <v>93</v>
      </c>
      <c r="G74" s="173">
        <v>330</v>
      </c>
      <c r="H74" s="26">
        <v>-558</v>
      </c>
      <c r="I74" s="29">
        <v>-1461</v>
      </c>
      <c r="J74" s="29">
        <v>-225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15391</v>
      </c>
      <c r="E75" s="166">
        <v>-58</v>
      </c>
      <c r="F75" s="172">
        <v>99</v>
      </c>
      <c r="G75" s="173">
        <v>330</v>
      </c>
      <c r="H75" s="26">
        <v>-539</v>
      </c>
      <c r="I75" s="29">
        <v>-1401</v>
      </c>
      <c r="J75" s="29">
        <v>-225</v>
      </c>
    </row>
    <row r="76" spans="1:10" x14ac:dyDescent="0.15">
      <c r="A76" s="200" t="s">
        <v>17</v>
      </c>
      <c r="B76" s="173">
        <v>16</v>
      </c>
      <c r="C76" s="242">
        <v>0.33333333333333331</v>
      </c>
      <c r="D76" s="243">
        <v>14664</v>
      </c>
      <c r="E76" s="166">
        <v>51</v>
      </c>
      <c r="F76" s="172">
        <v>90</v>
      </c>
      <c r="G76" s="173">
        <v>319</v>
      </c>
      <c r="H76" s="26">
        <v>-458</v>
      </c>
      <c r="I76" s="29">
        <v>-1428</v>
      </c>
      <c r="J76" s="29">
        <v>-225</v>
      </c>
    </row>
    <row r="77" spans="1:10" x14ac:dyDescent="0.15">
      <c r="A77" s="200" t="s">
        <v>17</v>
      </c>
      <c r="B77" s="173">
        <v>17</v>
      </c>
      <c r="C77" s="242">
        <v>0.33333333333333331</v>
      </c>
      <c r="D77" s="243">
        <v>13960</v>
      </c>
      <c r="E77" s="166">
        <v>-34</v>
      </c>
      <c r="F77" s="172">
        <v>40</v>
      </c>
      <c r="G77" s="173">
        <v>80</v>
      </c>
      <c r="H77" s="26">
        <v>-155</v>
      </c>
      <c r="I77" s="29">
        <v>-1462</v>
      </c>
      <c r="J77" s="29">
        <v>-225</v>
      </c>
    </row>
    <row r="78" spans="1:10" x14ac:dyDescent="0.15">
      <c r="A78" s="200" t="s">
        <v>17</v>
      </c>
      <c r="B78" s="173">
        <v>18</v>
      </c>
      <c r="C78" s="242">
        <v>0.83333333333333337</v>
      </c>
      <c r="D78" s="243">
        <v>13006</v>
      </c>
      <c r="E78" s="166">
        <v>-356</v>
      </c>
      <c r="F78" s="172">
        <v>50</v>
      </c>
      <c r="G78" s="173">
        <v>330</v>
      </c>
      <c r="H78" s="26">
        <v>-387</v>
      </c>
      <c r="I78" s="29">
        <v>-1444</v>
      </c>
      <c r="J78" s="29">
        <v>-225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14906</v>
      </c>
      <c r="E79" s="166">
        <v>-31</v>
      </c>
      <c r="F79" s="172">
        <v>89</v>
      </c>
      <c r="G79" s="173">
        <v>330</v>
      </c>
      <c r="H79" s="26">
        <v>-656</v>
      </c>
      <c r="I79" s="29">
        <v>-1446</v>
      </c>
      <c r="J79" s="29">
        <v>-225</v>
      </c>
    </row>
    <row r="80" spans="1:10" x14ac:dyDescent="0.15">
      <c r="A80" s="200" t="s">
        <v>17</v>
      </c>
      <c r="B80" s="173">
        <v>20</v>
      </c>
      <c r="C80" s="242">
        <v>0.33333333333333331</v>
      </c>
      <c r="D80" s="243">
        <v>14834</v>
      </c>
      <c r="E80" s="166">
        <v>497</v>
      </c>
      <c r="F80" s="172">
        <v>30</v>
      </c>
      <c r="G80" s="173">
        <v>330</v>
      </c>
      <c r="H80" s="26">
        <v>-508</v>
      </c>
      <c r="I80" s="29">
        <v>-1512</v>
      </c>
      <c r="J80" s="29">
        <v>-225</v>
      </c>
    </row>
    <row r="81" spans="1:10" x14ac:dyDescent="0.15">
      <c r="A81" s="200" t="s">
        <v>17</v>
      </c>
      <c r="B81" s="173">
        <v>21</v>
      </c>
      <c r="C81" s="242">
        <v>0.33333333333333331</v>
      </c>
      <c r="D81" s="243">
        <v>14308</v>
      </c>
      <c r="E81" s="166">
        <v>13</v>
      </c>
      <c r="F81" s="172">
        <v>30</v>
      </c>
      <c r="G81" s="173">
        <v>235</v>
      </c>
      <c r="H81" s="26">
        <v>-351</v>
      </c>
      <c r="I81" s="29">
        <v>-1445</v>
      </c>
      <c r="J81" s="29">
        <v>-225</v>
      </c>
    </row>
    <row r="82" spans="1:10" x14ac:dyDescent="0.15">
      <c r="A82" s="200" t="s">
        <v>17</v>
      </c>
      <c r="B82" s="173">
        <v>22</v>
      </c>
      <c r="C82" s="242">
        <v>0.83333333333333337</v>
      </c>
      <c r="D82" s="243">
        <v>13894</v>
      </c>
      <c r="E82" s="166">
        <v>134</v>
      </c>
      <c r="F82" s="172">
        <v>80</v>
      </c>
      <c r="G82" s="173">
        <v>330</v>
      </c>
      <c r="H82" s="26">
        <v>-151</v>
      </c>
      <c r="I82" s="29">
        <v>-1401</v>
      </c>
      <c r="J82" s="29">
        <v>-225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13898</v>
      </c>
      <c r="E83" s="166">
        <v>428</v>
      </c>
      <c r="F83" s="172">
        <v>90</v>
      </c>
      <c r="G83" s="173">
        <v>330</v>
      </c>
      <c r="H83" s="26">
        <v>-303</v>
      </c>
      <c r="I83" s="29">
        <v>-1461</v>
      </c>
      <c r="J83" s="29">
        <v>-225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13366</v>
      </c>
      <c r="E84" s="166">
        <v>254</v>
      </c>
      <c r="F84" s="172">
        <v>90</v>
      </c>
      <c r="G84" s="173">
        <v>330</v>
      </c>
      <c r="H84" s="26">
        <v>-376</v>
      </c>
      <c r="I84" s="29">
        <v>-1450</v>
      </c>
      <c r="J84" s="29">
        <v>-225</v>
      </c>
    </row>
    <row r="85" spans="1:10" x14ac:dyDescent="0.15">
      <c r="A85" s="200" t="s">
        <v>17</v>
      </c>
      <c r="B85" s="173">
        <v>25</v>
      </c>
      <c r="C85" s="242">
        <v>0.79166666666666663</v>
      </c>
      <c r="D85" s="243">
        <v>14115</v>
      </c>
      <c r="E85" s="166">
        <v>488</v>
      </c>
      <c r="F85" s="172">
        <v>100</v>
      </c>
      <c r="G85" s="173">
        <v>330</v>
      </c>
      <c r="H85" s="26">
        <v>-242</v>
      </c>
      <c r="I85" s="29">
        <v>-1490</v>
      </c>
      <c r="J85" s="29">
        <v>-225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13076</v>
      </c>
      <c r="E86" s="166">
        <v>-159</v>
      </c>
      <c r="F86" s="172">
        <v>90</v>
      </c>
      <c r="G86" s="173">
        <v>330</v>
      </c>
      <c r="H86" s="26">
        <v>-214</v>
      </c>
      <c r="I86" s="29">
        <v>-1490</v>
      </c>
      <c r="J86" s="29">
        <v>-225</v>
      </c>
    </row>
    <row r="87" spans="1:10" x14ac:dyDescent="0.15">
      <c r="A87" s="200" t="s">
        <v>17</v>
      </c>
      <c r="B87" s="173">
        <v>27</v>
      </c>
      <c r="C87" s="242">
        <v>0.83333333333333337</v>
      </c>
      <c r="D87" s="243">
        <v>13916</v>
      </c>
      <c r="E87" s="166">
        <v>308</v>
      </c>
      <c r="F87" s="172">
        <v>90</v>
      </c>
      <c r="G87" s="173">
        <v>330</v>
      </c>
      <c r="H87" s="26">
        <v>200</v>
      </c>
      <c r="I87" s="29">
        <v>-1445</v>
      </c>
      <c r="J87" s="29">
        <v>-225</v>
      </c>
    </row>
    <row r="88" spans="1:10" x14ac:dyDescent="0.15">
      <c r="A88" s="200" t="s">
        <v>17</v>
      </c>
      <c r="B88" s="173">
        <v>28</v>
      </c>
      <c r="C88" s="242">
        <v>0.83333333333333337</v>
      </c>
      <c r="D88" s="243">
        <v>14303</v>
      </c>
      <c r="E88" s="166">
        <v>172</v>
      </c>
      <c r="F88" s="172">
        <v>90</v>
      </c>
      <c r="G88" s="173">
        <v>330</v>
      </c>
      <c r="H88" s="26">
        <v>176</v>
      </c>
      <c r="I88" s="29">
        <v>-1511</v>
      </c>
      <c r="J88" s="29">
        <v>-225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13914</v>
      </c>
      <c r="E89" s="166">
        <v>251</v>
      </c>
      <c r="F89" s="172">
        <v>53</v>
      </c>
      <c r="G89" s="173">
        <v>330</v>
      </c>
      <c r="H89" s="26">
        <v>66</v>
      </c>
      <c r="I89" s="29">
        <v>-1512</v>
      </c>
      <c r="J89" s="29">
        <v>-225</v>
      </c>
    </row>
    <row r="90" spans="1:10" x14ac:dyDescent="0.15">
      <c r="A90" s="200" t="s">
        <v>17</v>
      </c>
      <c r="B90" s="173">
        <v>30</v>
      </c>
      <c r="C90" s="242">
        <v>0.83333333333333337</v>
      </c>
      <c r="D90" s="243">
        <v>14696</v>
      </c>
      <c r="E90" s="166">
        <v>-208</v>
      </c>
      <c r="F90" s="172">
        <v>100</v>
      </c>
      <c r="G90" s="173">
        <v>330</v>
      </c>
      <c r="H90" s="26">
        <v>-54</v>
      </c>
      <c r="I90" s="29">
        <v>-1509</v>
      </c>
      <c r="J90" s="29">
        <v>-225</v>
      </c>
    </row>
    <row r="91" spans="1:10" x14ac:dyDescent="0.15">
      <c r="A91" s="333" t="s">
        <v>17</v>
      </c>
      <c r="B91" s="175">
        <v>31</v>
      </c>
      <c r="C91" s="242">
        <v>0.33333333333333331</v>
      </c>
      <c r="D91" s="243">
        <v>14051</v>
      </c>
      <c r="E91" s="166">
        <v>-273</v>
      </c>
      <c r="F91" s="172">
        <v>55</v>
      </c>
      <c r="G91" s="173">
        <v>210</v>
      </c>
      <c r="H91" s="26">
        <v>134</v>
      </c>
      <c r="I91" s="29">
        <v>-1509</v>
      </c>
      <c r="J91" s="29">
        <v>-225</v>
      </c>
    </row>
    <row r="92" spans="1:10" x14ac:dyDescent="0.15">
      <c r="A92" s="200" t="s">
        <v>18</v>
      </c>
      <c r="B92" s="173">
        <v>1</v>
      </c>
      <c r="C92" s="252">
        <v>0.5</v>
      </c>
      <c r="D92" s="251">
        <v>13438</v>
      </c>
      <c r="E92" s="165">
        <v>-300</v>
      </c>
      <c r="F92" s="219">
        <v>100</v>
      </c>
      <c r="G92" s="212">
        <v>330</v>
      </c>
      <c r="H92" s="44">
        <v>-13</v>
      </c>
      <c r="I92" s="45">
        <v>-1526</v>
      </c>
      <c r="J92" s="45">
        <v>-225</v>
      </c>
    </row>
    <row r="93" spans="1:10" x14ac:dyDescent="0.15">
      <c r="A93" s="200" t="s">
        <v>18</v>
      </c>
      <c r="B93" s="173">
        <v>2</v>
      </c>
      <c r="C93" s="242">
        <v>0.83333333333333337</v>
      </c>
      <c r="D93" s="243">
        <v>13455</v>
      </c>
      <c r="E93" s="166">
        <v>-676</v>
      </c>
      <c r="F93" s="172">
        <v>50</v>
      </c>
      <c r="G93" s="173">
        <v>330</v>
      </c>
      <c r="H93" s="26">
        <v>-25</v>
      </c>
      <c r="I93" s="29">
        <v>-1510</v>
      </c>
      <c r="J93" s="29">
        <v>-225</v>
      </c>
    </row>
    <row r="94" spans="1:10" x14ac:dyDescent="0.15">
      <c r="A94" s="200" t="s">
        <v>18</v>
      </c>
      <c r="B94" s="173">
        <v>3</v>
      </c>
      <c r="C94" s="242">
        <v>0.83333333333333337</v>
      </c>
      <c r="D94" s="243">
        <v>13748</v>
      </c>
      <c r="E94" s="166">
        <v>-631</v>
      </c>
      <c r="F94" s="172">
        <v>100</v>
      </c>
      <c r="G94" s="173">
        <v>330</v>
      </c>
      <c r="H94" s="26">
        <v>-262</v>
      </c>
      <c r="I94" s="29">
        <v>-1479</v>
      </c>
      <c r="J94" s="29">
        <v>-225</v>
      </c>
    </row>
    <row r="95" spans="1:10" x14ac:dyDescent="0.15">
      <c r="A95" s="200" t="s">
        <v>18</v>
      </c>
      <c r="B95" s="173">
        <v>4</v>
      </c>
      <c r="C95" s="378">
        <v>0.83333333333333337</v>
      </c>
      <c r="D95" s="383">
        <v>13410</v>
      </c>
      <c r="E95" s="166">
        <v>-521</v>
      </c>
      <c r="F95" s="172">
        <v>44</v>
      </c>
      <c r="G95" s="173">
        <v>330</v>
      </c>
      <c r="H95" s="26">
        <v>-611</v>
      </c>
      <c r="I95" s="29">
        <v>-1440</v>
      </c>
      <c r="J95" s="29">
        <v>-225</v>
      </c>
    </row>
    <row r="96" spans="1:10" x14ac:dyDescent="0.15">
      <c r="A96" s="200" t="s">
        <v>18</v>
      </c>
      <c r="B96" s="173">
        <v>5</v>
      </c>
      <c r="C96" s="242">
        <v>0.83333333333333337</v>
      </c>
      <c r="D96" s="243">
        <v>14299</v>
      </c>
      <c r="E96" s="166">
        <v>415</v>
      </c>
      <c r="F96" s="172">
        <v>85</v>
      </c>
      <c r="G96" s="173">
        <v>330</v>
      </c>
      <c r="H96" s="26">
        <v>-517</v>
      </c>
      <c r="I96" s="29">
        <v>-1526</v>
      </c>
      <c r="J96" s="29">
        <v>-225</v>
      </c>
    </row>
    <row r="97" spans="1:10" x14ac:dyDescent="0.15">
      <c r="A97" s="200" t="s">
        <v>18</v>
      </c>
      <c r="B97" s="173">
        <v>6</v>
      </c>
      <c r="C97" s="242">
        <v>0.83333333333333337</v>
      </c>
      <c r="D97" s="243">
        <v>13445</v>
      </c>
      <c r="E97" s="166">
        <v>191</v>
      </c>
      <c r="F97" s="172">
        <v>90</v>
      </c>
      <c r="G97" s="173">
        <v>330</v>
      </c>
      <c r="H97" s="26">
        <v>-567</v>
      </c>
      <c r="I97" s="29">
        <v>-1504</v>
      </c>
      <c r="J97" s="29">
        <v>-225</v>
      </c>
    </row>
    <row r="98" spans="1:10" x14ac:dyDescent="0.15">
      <c r="A98" s="200" t="s">
        <v>18</v>
      </c>
      <c r="B98" s="173">
        <v>7</v>
      </c>
      <c r="C98" s="242">
        <v>0.83333333333333337</v>
      </c>
      <c r="D98" s="243">
        <v>13257</v>
      </c>
      <c r="E98" s="166">
        <v>122</v>
      </c>
      <c r="F98" s="172">
        <v>7</v>
      </c>
      <c r="G98" s="173">
        <v>330</v>
      </c>
      <c r="H98" s="26">
        <v>-667</v>
      </c>
      <c r="I98" s="29">
        <v>-1478</v>
      </c>
      <c r="J98" s="29">
        <v>-225</v>
      </c>
    </row>
    <row r="99" spans="1:10" x14ac:dyDescent="0.15">
      <c r="A99" s="200" t="s">
        <v>18</v>
      </c>
      <c r="B99" s="173">
        <v>8</v>
      </c>
      <c r="C99" s="242">
        <v>0.875</v>
      </c>
      <c r="D99" s="243">
        <v>12674</v>
      </c>
      <c r="E99" s="166">
        <v>-190</v>
      </c>
      <c r="F99" s="172">
        <v>0</v>
      </c>
      <c r="G99" s="173">
        <v>240</v>
      </c>
      <c r="H99" s="26">
        <v>-648</v>
      </c>
      <c r="I99" s="29">
        <v>-1525</v>
      </c>
      <c r="J99" s="29">
        <v>-225</v>
      </c>
    </row>
    <row r="100" spans="1:10" x14ac:dyDescent="0.15">
      <c r="A100" s="200" t="s">
        <v>18</v>
      </c>
      <c r="B100" s="173">
        <v>9</v>
      </c>
      <c r="C100" s="242">
        <v>0.875</v>
      </c>
      <c r="D100" s="243">
        <v>12348</v>
      </c>
      <c r="E100" s="166">
        <v>-166</v>
      </c>
      <c r="F100" s="172">
        <v>20</v>
      </c>
      <c r="G100" s="173">
        <v>330</v>
      </c>
      <c r="H100" s="26">
        <v>-583</v>
      </c>
      <c r="I100" s="29">
        <v>-1526</v>
      </c>
      <c r="J100" s="29">
        <v>-225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13166</v>
      </c>
      <c r="E101" s="166">
        <v>-100</v>
      </c>
      <c r="F101" s="172">
        <v>80</v>
      </c>
      <c r="G101" s="173">
        <v>330</v>
      </c>
      <c r="H101" s="26">
        <v>-610</v>
      </c>
      <c r="I101" s="29">
        <v>-1465</v>
      </c>
      <c r="J101" s="29">
        <v>-225</v>
      </c>
    </row>
    <row r="102" spans="1:10" x14ac:dyDescent="0.15">
      <c r="A102" s="200" t="s">
        <v>18</v>
      </c>
      <c r="B102" s="173">
        <v>11</v>
      </c>
      <c r="C102" s="242">
        <v>0.83333333333333337</v>
      </c>
      <c r="D102" s="243">
        <v>13247</v>
      </c>
      <c r="E102" s="166">
        <v>-61</v>
      </c>
      <c r="F102" s="172">
        <v>0</v>
      </c>
      <c r="G102" s="173">
        <v>330</v>
      </c>
      <c r="H102" s="26">
        <v>-598</v>
      </c>
      <c r="I102" s="29">
        <v>-1510</v>
      </c>
      <c r="J102" s="29">
        <v>-215</v>
      </c>
    </row>
    <row r="103" spans="1:10" x14ac:dyDescent="0.15">
      <c r="A103" s="200" t="s">
        <v>18</v>
      </c>
      <c r="B103" s="173">
        <v>12</v>
      </c>
      <c r="C103" s="242">
        <v>0.83333333333333337</v>
      </c>
      <c r="D103" s="243">
        <v>13235</v>
      </c>
      <c r="E103" s="166">
        <v>89</v>
      </c>
      <c r="F103" s="172">
        <v>65</v>
      </c>
      <c r="G103" s="173">
        <v>330</v>
      </c>
      <c r="H103" s="26">
        <v>-675</v>
      </c>
      <c r="I103" s="29">
        <v>-1504</v>
      </c>
      <c r="J103" s="29">
        <v>-215</v>
      </c>
    </row>
    <row r="104" spans="1:10" x14ac:dyDescent="0.15">
      <c r="A104" s="200" t="s">
        <v>18</v>
      </c>
      <c r="B104" s="173">
        <v>13</v>
      </c>
      <c r="C104" s="242">
        <v>0.83333333333333337</v>
      </c>
      <c r="D104" s="243">
        <v>14454</v>
      </c>
      <c r="E104" s="166">
        <v>197</v>
      </c>
      <c r="F104" s="172">
        <v>100</v>
      </c>
      <c r="G104" s="173">
        <v>330</v>
      </c>
      <c r="H104" s="26">
        <v>-659</v>
      </c>
      <c r="I104" s="29">
        <v>-1502</v>
      </c>
      <c r="J104" s="29">
        <v>-225</v>
      </c>
    </row>
    <row r="105" spans="1:10" x14ac:dyDescent="0.15">
      <c r="A105" s="200" t="s">
        <v>18</v>
      </c>
      <c r="B105" s="173">
        <v>14</v>
      </c>
      <c r="C105" s="378">
        <v>0.79166666666666663</v>
      </c>
      <c r="D105" s="383">
        <v>13936</v>
      </c>
      <c r="E105" s="166">
        <v>-27</v>
      </c>
      <c r="F105" s="172">
        <v>75</v>
      </c>
      <c r="G105" s="173">
        <v>330</v>
      </c>
      <c r="H105" s="26">
        <v>-548</v>
      </c>
      <c r="I105" s="29">
        <v>-1510</v>
      </c>
      <c r="J105" s="29">
        <v>-225</v>
      </c>
    </row>
    <row r="106" spans="1:10" x14ac:dyDescent="0.15">
      <c r="A106" s="200" t="s">
        <v>18</v>
      </c>
      <c r="B106" s="173">
        <v>15</v>
      </c>
      <c r="C106" s="242">
        <v>0.83333333333333337</v>
      </c>
      <c r="D106" s="243">
        <v>12218</v>
      </c>
      <c r="E106" s="166">
        <v>0</v>
      </c>
      <c r="F106" s="172">
        <v>25</v>
      </c>
      <c r="G106" s="173">
        <v>99</v>
      </c>
      <c r="H106" s="26">
        <v>-475</v>
      </c>
      <c r="I106" s="29">
        <v>-1525</v>
      </c>
      <c r="J106" s="29">
        <v>-225</v>
      </c>
    </row>
    <row r="107" spans="1:10" x14ac:dyDescent="0.15">
      <c r="A107" s="200" t="s">
        <v>18</v>
      </c>
      <c r="B107" s="173">
        <v>16</v>
      </c>
      <c r="C107" s="242">
        <v>0.83333333333333337</v>
      </c>
      <c r="D107" s="243">
        <v>12338</v>
      </c>
      <c r="E107" s="166">
        <v>118</v>
      </c>
      <c r="F107" s="172">
        <v>0</v>
      </c>
      <c r="G107" s="173">
        <v>330</v>
      </c>
      <c r="H107" s="26">
        <v>-489</v>
      </c>
      <c r="I107" s="29">
        <v>-1526</v>
      </c>
      <c r="J107" s="29">
        <v>-225</v>
      </c>
    </row>
    <row r="108" spans="1:10" x14ac:dyDescent="0.15">
      <c r="A108" s="200" t="s">
        <v>18</v>
      </c>
      <c r="B108" s="173">
        <v>17</v>
      </c>
      <c r="C108" s="242">
        <v>0.83333333333333337</v>
      </c>
      <c r="D108" s="243">
        <v>13109</v>
      </c>
      <c r="E108" s="166">
        <v>198</v>
      </c>
      <c r="F108" s="172">
        <v>0</v>
      </c>
      <c r="G108" s="173">
        <v>330</v>
      </c>
      <c r="H108" s="26">
        <v>-381</v>
      </c>
      <c r="I108" s="29">
        <v>-1526</v>
      </c>
      <c r="J108" s="29">
        <v>-225</v>
      </c>
    </row>
    <row r="109" spans="1:10" x14ac:dyDescent="0.15">
      <c r="A109" s="200" t="s">
        <v>18</v>
      </c>
      <c r="B109" s="173">
        <v>18</v>
      </c>
      <c r="C109" s="242">
        <v>0.83333333333333337</v>
      </c>
      <c r="D109" s="243">
        <v>13037</v>
      </c>
      <c r="E109" s="166">
        <v>-179</v>
      </c>
      <c r="F109" s="172">
        <v>-25</v>
      </c>
      <c r="G109" s="173">
        <v>250</v>
      </c>
      <c r="H109" s="26">
        <v>-451</v>
      </c>
      <c r="I109" s="29">
        <v>-1488</v>
      </c>
      <c r="J109" s="29">
        <v>-225</v>
      </c>
    </row>
    <row r="110" spans="1:10" x14ac:dyDescent="0.15">
      <c r="A110" s="200" t="s">
        <v>18</v>
      </c>
      <c r="B110" s="173">
        <v>19</v>
      </c>
      <c r="C110" s="242">
        <v>0.83333333333333337</v>
      </c>
      <c r="D110" s="243">
        <v>13339</v>
      </c>
      <c r="E110" s="166">
        <v>176</v>
      </c>
      <c r="F110" s="172">
        <v>-25</v>
      </c>
      <c r="G110" s="173">
        <v>150</v>
      </c>
      <c r="H110" s="26">
        <v>-348</v>
      </c>
      <c r="I110" s="29">
        <v>-1504</v>
      </c>
      <c r="J110" s="29">
        <v>-225</v>
      </c>
    </row>
    <row r="111" spans="1:10" x14ac:dyDescent="0.15">
      <c r="A111" s="200" t="s">
        <v>18</v>
      </c>
      <c r="B111" s="173">
        <v>20</v>
      </c>
      <c r="C111" s="242">
        <v>0.875</v>
      </c>
      <c r="D111" s="243">
        <v>12777</v>
      </c>
      <c r="E111" s="166">
        <v>343</v>
      </c>
      <c r="F111" s="172">
        <v>-25</v>
      </c>
      <c r="G111" s="173">
        <v>175</v>
      </c>
      <c r="H111" s="26">
        <v>-441</v>
      </c>
      <c r="I111" s="29">
        <v>-1526</v>
      </c>
      <c r="J111" s="29">
        <v>-225</v>
      </c>
    </row>
    <row r="112" spans="1:10" x14ac:dyDescent="0.15">
      <c r="A112" s="200" t="s">
        <v>18</v>
      </c>
      <c r="B112" s="173">
        <v>21</v>
      </c>
      <c r="C112" s="242">
        <v>0.875</v>
      </c>
      <c r="D112" s="243">
        <v>12289</v>
      </c>
      <c r="E112" s="166">
        <v>314</v>
      </c>
      <c r="F112" s="172">
        <v>-25</v>
      </c>
      <c r="G112" s="173">
        <v>160</v>
      </c>
      <c r="H112" s="26">
        <v>-262</v>
      </c>
      <c r="I112" s="29">
        <v>-1525</v>
      </c>
      <c r="J112" s="29">
        <v>-225</v>
      </c>
    </row>
    <row r="113" spans="1:10" x14ac:dyDescent="0.15">
      <c r="A113" s="200" t="s">
        <v>18</v>
      </c>
      <c r="B113" s="173">
        <v>22</v>
      </c>
      <c r="C113" s="242">
        <v>0.83333333333333337</v>
      </c>
      <c r="D113" s="243">
        <v>12127</v>
      </c>
      <c r="E113" s="166">
        <v>-266</v>
      </c>
      <c r="F113" s="172">
        <v>0</v>
      </c>
      <c r="G113" s="173">
        <v>240</v>
      </c>
      <c r="H113" s="26">
        <v>-272</v>
      </c>
      <c r="I113" s="29">
        <v>-1525</v>
      </c>
      <c r="J113" s="29">
        <v>-225</v>
      </c>
    </row>
    <row r="114" spans="1:10" x14ac:dyDescent="0.15">
      <c r="A114" s="200" t="s">
        <v>18</v>
      </c>
      <c r="B114" s="173">
        <v>23</v>
      </c>
      <c r="C114" s="242">
        <v>0.83333333333333337</v>
      </c>
      <c r="D114" s="243">
        <v>12772</v>
      </c>
      <c r="E114" s="166">
        <v>-449</v>
      </c>
      <c r="F114" s="172">
        <v>0</v>
      </c>
      <c r="G114" s="173">
        <v>330</v>
      </c>
      <c r="H114" s="26">
        <v>-283</v>
      </c>
      <c r="I114" s="29">
        <v>-1526</v>
      </c>
      <c r="J114" s="29">
        <v>-225</v>
      </c>
    </row>
    <row r="115" spans="1:10" x14ac:dyDescent="0.15">
      <c r="A115" s="200" t="s">
        <v>18</v>
      </c>
      <c r="B115" s="173">
        <v>24</v>
      </c>
      <c r="C115" s="242">
        <v>0.83333333333333337</v>
      </c>
      <c r="D115" s="243">
        <v>13046</v>
      </c>
      <c r="E115" s="166">
        <v>-509</v>
      </c>
      <c r="F115" s="172">
        <v>0</v>
      </c>
      <c r="G115" s="173">
        <v>240</v>
      </c>
      <c r="H115" s="26">
        <v>-179</v>
      </c>
      <c r="I115" s="29">
        <v>-1525</v>
      </c>
      <c r="J115" s="29">
        <v>-225</v>
      </c>
    </row>
    <row r="116" spans="1:10" x14ac:dyDescent="0.15">
      <c r="A116" s="200" t="s">
        <v>18</v>
      </c>
      <c r="B116" s="173">
        <v>25</v>
      </c>
      <c r="C116" s="242">
        <v>0.83333333333333337</v>
      </c>
      <c r="D116" s="243">
        <v>13018</v>
      </c>
      <c r="E116" s="166">
        <v>-416</v>
      </c>
      <c r="F116" s="172">
        <v>0</v>
      </c>
      <c r="G116" s="173">
        <v>160</v>
      </c>
      <c r="H116" s="26">
        <v>-82</v>
      </c>
      <c r="I116" s="29">
        <v>-1525</v>
      </c>
      <c r="J116" s="29">
        <v>-225</v>
      </c>
    </row>
    <row r="117" spans="1:10" x14ac:dyDescent="0.15">
      <c r="A117" s="200" t="s">
        <v>18</v>
      </c>
      <c r="B117" s="173">
        <v>26</v>
      </c>
      <c r="C117" s="242">
        <v>0.875</v>
      </c>
      <c r="D117" s="243">
        <v>12954</v>
      </c>
      <c r="E117" s="166">
        <v>-323</v>
      </c>
      <c r="F117" s="172">
        <v>0</v>
      </c>
      <c r="G117" s="173">
        <v>330</v>
      </c>
      <c r="H117" s="26">
        <v>-59</v>
      </c>
      <c r="I117" s="29">
        <v>-1525</v>
      </c>
      <c r="J117" s="29">
        <v>-225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12906</v>
      </c>
      <c r="E118" s="166">
        <v>-572</v>
      </c>
      <c r="F118" s="172">
        <v>25</v>
      </c>
      <c r="G118" s="173">
        <v>326</v>
      </c>
      <c r="H118" s="26">
        <v>-40</v>
      </c>
      <c r="I118" s="29">
        <v>-1525</v>
      </c>
      <c r="J118" s="29">
        <v>-225</v>
      </c>
    </row>
    <row r="119" spans="1:10" x14ac:dyDescent="0.15">
      <c r="A119" s="200" t="s">
        <v>18</v>
      </c>
      <c r="B119" s="173">
        <v>28</v>
      </c>
      <c r="C119" s="242">
        <v>0.83333333333333337</v>
      </c>
      <c r="D119" s="243">
        <v>12316</v>
      </c>
      <c r="E119" s="166">
        <v>-616</v>
      </c>
      <c r="F119" s="172">
        <v>37</v>
      </c>
      <c r="G119" s="173">
        <v>330</v>
      </c>
      <c r="H119" s="26">
        <v>-306</v>
      </c>
      <c r="I119" s="29">
        <v>-1525</v>
      </c>
      <c r="J119" s="29">
        <v>-225</v>
      </c>
    </row>
    <row r="120" spans="1:10" x14ac:dyDescent="0.15">
      <c r="A120" s="200" t="s">
        <v>18</v>
      </c>
      <c r="B120" s="173">
        <v>29</v>
      </c>
      <c r="C120" s="242">
        <v>0.83333333333333337</v>
      </c>
      <c r="D120" s="243">
        <v>12257</v>
      </c>
      <c r="E120" s="166">
        <v>-42</v>
      </c>
      <c r="F120" s="172">
        <v>36</v>
      </c>
      <c r="G120" s="173">
        <v>330</v>
      </c>
      <c r="H120" s="26">
        <v>-343</v>
      </c>
      <c r="I120" s="29">
        <v>-1525</v>
      </c>
      <c r="J120" s="29">
        <v>-225</v>
      </c>
    </row>
    <row r="121" spans="1:10" x14ac:dyDescent="0.15">
      <c r="A121" s="202" t="s">
        <v>18</v>
      </c>
      <c r="B121" s="175">
        <v>30</v>
      </c>
      <c r="C121" s="242">
        <v>0.79166666666666663</v>
      </c>
      <c r="D121" s="243">
        <v>13139</v>
      </c>
      <c r="E121" s="166">
        <v>-789</v>
      </c>
      <c r="F121" s="172">
        <v>0</v>
      </c>
      <c r="G121" s="173">
        <v>330</v>
      </c>
      <c r="H121" s="26">
        <v>-468</v>
      </c>
      <c r="I121" s="29">
        <v>-1523</v>
      </c>
      <c r="J121" s="29">
        <v>-225</v>
      </c>
    </row>
    <row r="122" spans="1:10" x14ac:dyDescent="0.15">
      <c r="A122" s="200" t="s">
        <v>19</v>
      </c>
      <c r="B122" s="173">
        <v>1</v>
      </c>
      <c r="C122" s="252">
        <v>0.875</v>
      </c>
      <c r="D122" s="251">
        <v>12876</v>
      </c>
      <c r="E122" s="165">
        <v>-361</v>
      </c>
      <c r="F122" s="219">
        <v>116</v>
      </c>
      <c r="G122" s="212">
        <v>330</v>
      </c>
      <c r="H122" s="44">
        <v>-475</v>
      </c>
      <c r="I122" s="45">
        <v>-1401</v>
      </c>
      <c r="J122" s="45">
        <v>-225</v>
      </c>
    </row>
    <row r="123" spans="1:10" x14ac:dyDescent="0.15">
      <c r="A123" s="200" t="s">
        <v>19</v>
      </c>
      <c r="B123" s="173">
        <v>2</v>
      </c>
      <c r="C123" s="242">
        <v>0.83333333333333337</v>
      </c>
      <c r="D123" s="243">
        <v>13173</v>
      </c>
      <c r="E123" s="166">
        <v>-520</v>
      </c>
      <c r="F123" s="172">
        <v>0</v>
      </c>
      <c r="G123" s="173">
        <v>330</v>
      </c>
      <c r="H123" s="26">
        <v>-359</v>
      </c>
      <c r="I123" s="29">
        <v>-1401</v>
      </c>
      <c r="J123" s="29">
        <v>-225</v>
      </c>
    </row>
    <row r="124" spans="1:10" x14ac:dyDescent="0.15">
      <c r="A124" s="200" t="s">
        <v>19</v>
      </c>
      <c r="B124" s="173">
        <v>3</v>
      </c>
      <c r="C124" s="242">
        <v>0.83333333333333337</v>
      </c>
      <c r="D124" s="243">
        <v>13299</v>
      </c>
      <c r="E124" s="166">
        <v>-546</v>
      </c>
      <c r="F124" s="172">
        <v>50</v>
      </c>
      <c r="G124" s="173">
        <v>330</v>
      </c>
      <c r="H124" s="26">
        <v>-160</v>
      </c>
      <c r="I124" s="29">
        <v>-1401</v>
      </c>
      <c r="J124" s="29">
        <v>-225</v>
      </c>
    </row>
    <row r="125" spans="1:10" x14ac:dyDescent="0.15">
      <c r="A125" s="200" t="s">
        <v>19</v>
      </c>
      <c r="B125" s="173">
        <v>4</v>
      </c>
      <c r="C125" s="242">
        <v>0.875</v>
      </c>
      <c r="D125" s="243">
        <v>13247</v>
      </c>
      <c r="E125" s="166">
        <v>-580</v>
      </c>
      <c r="F125" s="172">
        <v>50</v>
      </c>
      <c r="G125" s="173">
        <v>330</v>
      </c>
      <c r="H125" s="26">
        <v>-221</v>
      </c>
      <c r="I125" s="29">
        <v>-1365</v>
      </c>
      <c r="J125" s="29">
        <v>-222</v>
      </c>
    </row>
    <row r="126" spans="1:10" x14ac:dyDescent="0.15">
      <c r="A126" s="200" t="s">
        <v>19</v>
      </c>
      <c r="B126" s="173">
        <v>5</v>
      </c>
      <c r="C126" s="242">
        <v>0.875</v>
      </c>
      <c r="D126" s="243">
        <v>12454</v>
      </c>
      <c r="E126" s="166">
        <v>-706</v>
      </c>
      <c r="F126" s="172">
        <v>0</v>
      </c>
      <c r="G126" s="173">
        <v>281</v>
      </c>
      <c r="H126" s="26">
        <v>-106</v>
      </c>
      <c r="I126" s="29">
        <v>-1379</v>
      </c>
      <c r="J126" s="29">
        <v>-225</v>
      </c>
    </row>
    <row r="127" spans="1:10" x14ac:dyDescent="0.15">
      <c r="A127" s="200" t="s">
        <v>19</v>
      </c>
      <c r="B127" s="173">
        <v>6</v>
      </c>
      <c r="C127" s="242">
        <v>0.875</v>
      </c>
      <c r="D127" s="243">
        <v>11879</v>
      </c>
      <c r="E127" s="166">
        <v>-506</v>
      </c>
      <c r="F127" s="172">
        <v>88</v>
      </c>
      <c r="G127" s="173">
        <v>330</v>
      </c>
      <c r="H127" s="26">
        <v>-107</v>
      </c>
      <c r="I127" s="29">
        <v>-1273</v>
      </c>
      <c r="J127" s="29">
        <v>-225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12734</v>
      </c>
      <c r="E128" s="166">
        <v>-255</v>
      </c>
      <c r="F128" s="172">
        <v>140</v>
      </c>
      <c r="G128" s="173">
        <v>330</v>
      </c>
      <c r="H128" s="26">
        <v>-211</v>
      </c>
      <c r="I128" s="29">
        <v>-1191</v>
      </c>
      <c r="J128" s="29">
        <v>-225</v>
      </c>
    </row>
    <row r="129" spans="1:10" x14ac:dyDescent="0.15">
      <c r="A129" s="200" t="s">
        <v>19</v>
      </c>
      <c r="B129" s="173">
        <v>8</v>
      </c>
      <c r="C129" s="242">
        <v>0.83333333333333337</v>
      </c>
      <c r="D129" s="243">
        <v>13204</v>
      </c>
      <c r="E129" s="166">
        <v>-261</v>
      </c>
      <c r="F129" s="172">
        <v>73</v>
      </c>
      <c r="G129" s="173">
        <v>330</v>
      </c>
      <c r="H129" s="26">
        <v>-286</v>
      </c>
      <c r="I129" s="29">
        <v>-1401</v>
      </c>
      <c r="J129" s="29">
        <v>-225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12751</v>
      </c>
      <c r="E130" s="166">
        <v>-552</v>
      </c>
      <c r="F130" s="172">
        <v>0</v>
      </c>
      <c r="G130" s="173">
        <v>282</v>
      </c>
      <c r="H130" s="26">
        <v>-312</v>
      </c>
      <c r="I130" s="29">
        <v>-1339</v>
      </c>
      <c r="J130" s="29">
        <v>-225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12988</v>
      </c>
      <c r="E131" s="166">
        <v>-576</v>
      </c>
      <c r="F131" s="172">
        <v>0</v>
      </c>
      <c r="G131" s="173">
        <v>330</v>
      </c>
      <c r="H131" s="26">
        <v>-340</v>
      </c>
      <c r="I131" s="29">
        <v>-1340</v>
      </c>
      <c r="J131" s="29">
        <v>-225</v>
      </c>
    </row>
    <row r="132" spans="1:10" x14ac:dyDescent="0.15">
      <c r="A132" s="200" t="s">
        <v>19</v>
      </c>
      <c r="B132" s="173">
        <v>11</v>
      </c>
      <c r="C132" s="242">
        <v>0.83333333333333337</v>
      </c>
      <c r="D132" s="243">
        <v>13444</v>
      </c>
      <c r="E132" s="166">
        <v>-485</v>
      </c>
      <c r="F132" s="172">
        <v>0</v>
      </c>
      <c r="G132" s="173">
        <v>330</v>
      </c>
      <c r="H132" s="26">
        <v>-108</v>
      </c>
      <c r="I132" s="29">
        <v>-1401</v>
      </c>
      <c r="J132" s="29">
        <v>-225</v>
      </c>
    </row>
    <row r="133" spans="1:10" x14ac:dyDescent="0.15">
      <c r="A133" s="200" t="s">
        <v>19</v>
      </c>
      <c r="B133" s="173">
        <v>12</v>
      </c>
      <c r="C133" s="242">
        <v>0.79166666666666663</v>
      </c>
      <c r="D133" s="243">
        <v>13894</v>
      </c>
      <c r="E133" s="166">
        <v>94</v>
      </c>
      <c r="F133" s="172">
        <v>35</v>
      </c>
      <c r="G133" s="173">
        <v>330</v>
      </c>
      <c r="H133" s="26">
        <v>-372</v>
      </c>
      <c r="I133" s="29">
        <v>-1401</v>
      </c>
      <c r="J133" s="29">
        <v>-225</v>
      </c>
    </row>
    <row r="134" spans="1:10" x14ac:dyDescent="0.15">
      <c r="A134" s="200" t="s">
        <v>19</v>
      </c>
      <c r="B134" s="173">
        <v>13</v>
      </c>
      <c r="C134" s="242">
        <v>0.83333333333333337</v>
      </c>
      <c r="D134" s="243">
        <v>13057</v>
      </c>
      <c r="E134" s="166">
        <v>-131</v>
      </c>
      <c r="F134" s="172">
        <v>25</v>
      </c>
      <c r="G134" s="173">
        <v>330</v>
      </c>
      <c r="H134" s="26">
        <v>-311</v>
      </c>
      <c r="I134" s="29">
        <v>-1402</v>
      </c>
      <c r="J134" s="29">
        <v>-225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12120</v>
      </c>
      <c r="E135" s="166">
        <v>-496</v>
      </c>
      <c r="F135" s="172">
        <v>23</v>
      </c>
      <c r="G135" s="173">
        <v>330</v>
      </c>
      <c r="H135" s="26">
        <v>-147</v>
      </c>
      <c r="I135" s="29">
        <v>-1401</v>
      </c>
      <c r="J135" s="29">
        <v>-225</v>
      </c>
    </row>
    <row r="136" spans="1:10" x14ac:dyDescent="0.15">
      <c r="A136" s="200" t="s">
        <v>19</v>
      </c>
      <c r="B136" s="173">
        <v>15</v>
      </c>
      <c r="C136" s="242">
        <v>0.83333333333333337</v>
      </c>
      <c r="D136" s="243">
        <v>13193</v>
      </c>
      <c r="E136" s="166">
        <v>-418</v>
      </c>
      <c r="F136" s="172">
        <v>122</v>
      </c>
      <c r="G136" s="173">
        <v>330</v>
      </c>
      <c r="H136" s="26">
        <v>-283</v>
      </c>
      <c r="I136" s="29">
        <v>-1405</v>
      </c>
      <c r="J136" s="29">
        <v>0</v>
      </c>
    </row>
    <row r="137" spans="1:10" x14ac:dyDescent="0.15">
      <c r="A137" s="200" t="s">
        <v>19</v>
      </c>
      <c r="B137" s="173">
        <v>16</v>
      </c>
      <c r="C137" s="242">
        <v>0.83333333333333337</v>
      </c>
      <c r="D137" s="243">
        <v>13567</v>
      </c>
      <c r="E137" s="166">
        <v>414</v>
      </c>
      <c r="F137" s="172">
        <v>35</v>
      </c>
      <c r="G137" s="173">
        <v>0</v>
      </c>
      <c r="H137" s="26">
        <v>-245</v>
      </c>
      <c r="I137" s="29">
        <v>-1405</v>
      </c>
      <c r="J137" s="29">
        <v>0</v>
      </c>
    </row>
    <row r="138" spans="1:10" x14ac:dyDescent="0.15">
      <c r="A138" s="200" t="s">
        <v>19</v>
      </c>
      <c r="B138" s="173">
        <v>17</v>
      </c>
      <c r="C138" s="242">
        <v>0.875</v>
      </c>
      <c r="D138" s="243">
        <v>12806</v>
      </c>
      <c r="E138" s="166">
        <v>-526</v>
      </c>
      <c r="F138" s="172">
        <v>1</v>
      </c>
      <c r="G138" s="173">
        <v>0</v>
      </c>
      <c r="H138" s="26">
        <v>63</v>
      </c>
      <c r="I138" s="29">
        <v>-1406</v>
      </c>
      <c r="J138" s="29">
        <v>0</v>
      </c>
    </row>
    <row r="139" spans="1:10" x14ac:dyDescent="0.15">
      <c r="A139" s="200" t="s">
        <v>19</v>
      </c>
      <c r="B139" s="173">
        <v>18</v>
      </c>
      <c r="C139" s="242">
        <v>0.875</v>
      </c>
      <c r="D139" s="243">
        <v>12697</v>
      </c>
      <c r="E139" s="166">
        <v>-965</v>
      </c>
      <c r="F139" s="172">
        <v>25</v>
      </c>
      <c r="G139" s="173">
        <v>0</v>
      </c>
      <c r="H139" s="26">
        <v>-36</v>
      </c>
      <c r="I139" s="29">
        <v>-1406</v>
      </c>
      <c r="J139" s="29">
        <v>0</v>
      </c>
    </row>
    <row r="140" spans="1:10" x14ac:dyDescent="0.15">
      <c r="A140" s="200" t="s">
        <v>19</v>
      </c>
      <c r="B140" s="173">
        <v>19</v>
      </c>
      <c r="C140" s="242">
        <v>0.875</v>
      </c>
      <c r="D140" s="243">
        <v>12426</v>
      </c>
      <c r="E140" s="166">
        <v>-152</v>
      </c>
      <c r="F140" s="172">
        <v>0</v>
      </c>
      <c r="G140" s="173">
        <v>0</v>
      </c>
      <c r="H140" s="26">
        <v>-299</v>
      </c>
      <c r="I140" s="29">
        <v>-1240</v>
      </c>
      <c r="J140" s="29">
        <v>0</v>
      </c>
    </row>
    <row r="141" spans="1:10" x14ac:dyDescent="0.15">
      <c r="A141" s="200" t="s">
        <v>19</v>
      </c>
      <c r="B141" s="173">
        <v>20</v>
      </c>
      <c r="C141" s="242">
        <v>0.79166666666666663</v>
      </c>
      <c r="D141" s="243">
        <v>12560</v>
      </c>
      <c r="E141" s="166">
        <v>-273</v>
      </c>
      <c r="F141" s="172">
        <v>79</v>
      </c>
      <c r="G141" s="173">
        <v>0</v>
      </c>
      <c r="H141" s="26">
        <v>-274</v>
      </c>
      <c r="I141" s="29">
        <v>-1405</v>
      </c>
      <c r="J141" s="29">
        <v>0</v>
      </c>
    </row>
    <row r="142" spans="1:10" x14ac:dyDescent="0.15">
      <c r="A142" s="200" t="s">
        <v>19</v>
      </c>
      <c r="B142" s="173">
        <v>21</v>
      </c>
      <c r="C142" s="242">
        <v>0.875</v>
      </c>
      <c r="D142" s="243">
        <v>12798</v>
      </c>
      <c r="E142" s="166">
        <v>-344</v>
      </c>
      <c r="F142" s="172">
        <v>68</v>
      </c>
      <c r="G142" s="173">
        <v>100</v>
      </c>
      <c r="H142" s="26">
        <v>-278</v>
      </c>
      <c r="I142" s="29">
        <v>-1406</v>
      </c>
      <c r="J142" s="29">
        <v>-225</v>
      </c>
    </row>
    <row r="143" spans="1:10" x14ac:dyDescent="0.15">
      <c r="A143" s="200" t="s">
        <v>19</v>
      </c>
      <c r="B143" s="173">
        <v>22</v>
      </c>
      <c r="C143" s="242">
        <v>0.875</v>
      </c>
      <c r="D143" s="243">
        <v>12985</v>
      </c>
      <c r="E143" s="166">
        <v>-437</v>
      </c>
      <c r="F143" s="172">
        <v>0</v>
      </c>
      <c r="G143" s="173">
        <v>330</v>
      </c>
      <c r="H143" s="26">
        <v>-12</v>
      </c>
      <c r="I143" s="29">
        <v>-1406</v>
      </c>
      <c r="J143" s="29">
        <v>-225</v>
      </c>
    </row>
    <row r="144" spans="1:10" x14ac:dyDescent="0.15">
      <c r="A144" s="200" t="s">
        <v>19</v>
      </c>
      <c r="B144" s="173">
        <v>23</v>
      </c>
      <c r="C144" s="242">
        <v>0.875</v>
      </c>
      <c r="D144" s="243">
        <v>12958</v>
      </c>
      <c r="E144" s="166">
        <v>-614</v>
      </c>
      <c r="F144" s="172">
        <v>0</v>
      </c>
      <c r="G144" s="173">
        <v>330</v>
      </c>
      <c r="H144" s="26">
        <v>-258</v>
      </c>
      <c r="I144" s="29">
        <v>-1406</v>
      </c>
      <c r="J144" s="29">
        <v>-225</v>
      </c>
    </row>
    <row r="145" spans="1:10" x14ac:dyDescent="0.15">
      <c r="A145" s="200" t="s">
        <v>19</v>
      </c>
      <c r="B145" s="173">
        <v>24</v>
      </c>
      <c r="C145" s="242">
        <v>0.79166666666666663</v>
      </c>
      <c r="D145" s="243">
        <v>13527</v>
      </c>
      <c r="E145" s="166">
        <v>-871</v>
      </c>
      <c r="F145" s="172">
        <v>0</v>
      </c>
      <c r="G145" s="173">
        <v>188</v>
      </c>
      <c r="H145" s="26">
        <v>-132</v>
      </c>
      <c r="I145" s="29">
        <v>-1304</v>
      </c>
      <c r="J145" s="29">
        <v>0</v>
      </c>
    </row>
    <row r="146" spans="1:10" x14ac:dyDescent="0.15">
      <c r="A146" s="200" t="s">
        <v>19</v>
      </c>
      <c r="B146" s="173">
        <v>25</v>
      </c>
      <c r="C146" s="242">
        <v>0.875</v>
      </c>
      <c r="D146" s="243">
        <v>12885</v>
      </c>
      <c r="E146" s="166">
        <v>-614</v>
      </c>
      <c r="F146" s="172">
        <v>0</v>
      </c>
      <c r="G146" s="173">
        <v>330</v>
      </c>
      <c r="H146" s="26">
        <v>-176</v>
      </c>
      <c r="I146" s="29">
        <v>-1344</v>
      </c>
      <c r="J146" s="29">
        <v>0</v>
      </c>
    </row>
    <row r="147" spans="1:10" x14ac:dyDescent="0.15">
      <c r="A147" s="200" t="s">
        <v>19</v>
      </c>
      <c r="B147" s="173">
        <v>26</v>
      </c>
      <c r="C147" s="242">
        <v>0.875</v>
      </c>
      <c r="D147" s="243">
        <v>12470</v>
      </c>
      <c r="E147" s="166">
        <v>-1084</v>
      </c>
      <c r="F147" s="172">
        <v>0</v>
      </c>
      <c r="G147" s="173">
        <v>330</v>
      </c>
      <c r="H147" s="26">
        <v>-417</v>
      </c>
      <c r="I147" s="29">
        <v>-1339</v>
      </c>
      <c r="J147" s="29">
        <v>0</v>
      </c>
    </row>
    <row r="148" spans="1:10" x14ac:dyDescent="0.15">
      <c r="A148" s="200" t="s">
        <v>19</v>
      </c>
      <c r="B148" s="173">
        <v>27</v>
      </c>
      <c r="C148" s="242">
        <v>0.875</v>
      </c>
      <c r="D148" s="243">
        <v>12521</v>
      </c>
      <c r="E148" s="166">
        <v>-1080</v>
      </c>
      <c r="F148" s="172">
        <v>0</v>
      </c>
      <c r="G148" s="173">
        <v>330</v>
      </c>
      <c r="H148" s="26">
        <v>-124</v>
      </c>
      <c r="I148" s="29">
        <v>-1203</v>
      </c>
      <c r="J148" s="29">
        <v>0</v>
      </c>
    </row>
    <row r="149" spans="1:10" x14ac:dyDescent="0.15">
      <c r="A149" s="200" t="s">
        <v>19</v>
      </c>
      <c r="B149" s="173">
        <v>28</v>
      </c>
      <c r="C149" s="242">
        <v>0.83333333333333337</v>
      </c>
      <c r="D149" s="243">
        <v>13753</v>
      </c>
      <c r="E149" s="166">
        <v>-929</v>
      </c>
      <c r="F149" s="172">
        <v>0</v>
      </c>
      <c r="G149" s="173">
        <v>330</v>
      </c>
      <c r="H149" s="26">
        <v>-539</v>
      </c>
      <c r="I149" s="29">
        <v>-1405</v>
      </c>
      <c r="J149" s="29">
        <v>-225</v>
      </c>
    </row>
    <row r="150" spans="1:10" x14ac:dyDescent="0.15">
      <c r="A150" s="200" t="s">
        <v>19</v>
      </c>
      <c r="B150" s="173">
        <v>29</v>
      </c>
      <c r="C150" s="242">
        <v>0.83333333333333337</v>
      </c>
      <c r="D150" s="243">
        <v>12874</v>
      </c>
      <c r="E150" s="166">
        <v>-353</v>
      </c>
      <c r="F150" s="172">
        <v>0</v>
      </c>
      <c r="G150" s="173">
        <v>330</v>
      </c>
      <c r="H150" s="26">
        <v>-313</v>
      </c>
      <c r="I150" s="29">
        <v>-1343</v>
      </c>
      <c r="J150" s="29">
        <v>-225</v>
      </c>
    </row>
    <row r="151" spans="1:10" x14ac:dyDescent="0.15">
      <c r="A151" s="200" t="s">
        <v>19</v>
      </c>
      <c r="B151" s="173">
        <v>30</v>
      </c>
      <c r="C151" s="242">
        <v>0.83333333333333337</v>
      </c>
      <c r="D151" s="243">
        <v>13520</v>
      </c>
      <c r="E151" s="166">
        <v>-110</v>
      </c>
      <c r="F151" s="172">
        <v>0</v>
      </c>
      <c r="G151" s="173">
        <v>330</v>
      </c>
      <c r="H151" s="26">
        <v>-587</v>
      </c>
      <c r="I151" s="29">
        <v>-1343</v>
      </c>
      <c r="J151" s="29">
        <v>-225</v>
      </c>
    </row>
    <row r="152" spans="1:10" x14ac:dyDescent="0.15">
      <c r="A152" s="202" t="s">
        <v>19</v>
      </c>
      <c r="B152" s="175">
        <v>31</v>
      </c>
      <c r="C152" s="242">
        <v>0.83333333333333337</v>
      </c>
      <c r="D152" s="243">
        <v>14497</v>
      </c>
      <c r="E152" s="166">
        <v>-889</v>
      </c>
      <c r="F152" s="172">
        <v>0</v>
      </c>
      <c r="G152" s="173">
        <v>330</v>
      </c>
      <c r="H152" s="26">
        <v>-442</v>
      </c>
      <c r="I152" s="29">
        <v>-1406</v>
      </c>
      <c r="J152" s="29">
        <v>-225</v>
      </c>
    </row>
    <row r="153" spans="1:10" x14ac:dyDescent="0.15">
      <c r="A153" s="200" t="s">
        <v>20</v>
      </c>
      <c r="B153" s="173">
        <v>1</v>
      </c>
      <c r="C153" s="252">
        <v>0.79166666666666663</v>
      </c>
      <c r="D153" s="251">
        <v>17089</v>
      </c>
      <c r="E153" s="165">
        <v>-1149</v>
      </c>
      <c r="F153" s="219">
        <v>0</v>
      </c>
      <c r="G153" s="212">
        <v>330</v>
      </c>
      <c r="H153" s="44">
        <v>-359</v>
      </c>
      <c r="I153" s="45">
        <v>-887</v>
      </c>
      <c r="J153" s="45">
        <v>-225</v>
      </c>
    </row>
    <row r="154" spans="1:10" x14ac:dyDescent="0.15">
      <c r="A154" s="200" t="s">
        <v>20</v>
      </c>
      <c r="B154" s="173">
        <v>2</v>
      </c>
      <c r="C154" s="242">
        <v>0.70833333333333337</v>
      </c>
      <c r="D154" s="243">
        <v>17275</v>
      </c>
      <c r="E154" s="166">
        <v>-421</v>
      </c>
      <c r="F154" s="172">
        <v>0</v>
      </c>
      <c r="G154" s="173">
        <v>3</v>
      </c>
      <c r="H154" s="26">
        <v>-637</v>
      </c>
      <c r="I154" s="29">
        <v>-1100</v>
      </c>
      <c r="J154" s="29">
        <v>-225</v>
      </c>
    </row>
    <row r="155" spans="1:10" x14ac:dyDescent="0.15">
      <c r="A155" s="200" t="s">
        <v>20</v>
      </c>
      <c r="B155" s="173">
        <v>3</v>
      </c>
      <c r="C155" s="242">
        <v>0.875</v>
      </c>
      <c r="D155" s="243">
        <v>11921</v>
      </c>
      <c r="E155" s="166">
        <v>-1100</v>
      </c>
      <c r="F155" s="172">
        <v>0</v>
      </c>
      <c r="G155" s="173">
        <v>47</v>
      </c>
      <c r="H155" s="26">
        <v>-186</v>
      </c>
      <c r="I155" s="29">
        <v>-891</v>
      </c>
      <c r="J155" s="29">
        <v>-225</v>
      </c>
    </row>
    <row r="156" spans="1:10" x14ac:dyDescent="0.15">
      <c r="A156" s="200" t="s">
        <v>20</v>
      </c>
      <c r="B156" s="173">
        <v>4</v>
      </c>
      <c r="C156" s="242">
        <v>0.83333333333333337</v>
      </c>
      <c r="D156" s="243">
        <v>12378</v>
      </c>
      <c r="E156" s="166">
        <v>-910</v>
      </c>
      <c r="F156" s="172">
        <v>0</v>
      </c>
      <c r="G156" s="173">
        <v>170</v>
      </c>
      <c r="H156" s="26">
        <v>-363</v>
      </c>
      <c r="I156" s="29">
        <v>-891</v>
      </c>
      <c r="J156" s="29">
        <v>-225</v>
      </c>
    </row>
    <row r="157" spans="1:10" x14ac:dyDescent="0.15">
      <c r="A157" s="200" t="s">
        <v>20</v>
      </c>
      <c r="B157" s="173">
        <v>5</v>
      </c>
      <c r="C157" s="242">
        <v>0.83333333333333337</v>
      </c>
      <c r="D157" s="243">
        <v>13173</v>
      </c>
      <c r="E157" s="166">
        <v>-515</v>
      </c>
      <c r="F157" s="172">
        <v>0</v>
      </c>
      <c r="G157" s="173">
        <v>330</v>
      </c>
      <c r="H157" s="26">
        <v>-452</v>
      </c>
      <c r="I157" s="29">
        <v>-1032</v>
      </c>
      <c r="J157" s="29">
        <v>-225</v>
      </c>
    </row>
    <row r="158" spans="1:10" x14ac:dyDescent="0.15">
      <c r="A158" s="200" t="s">
        <v>20</v>
      </c>
      <c r="B158" s="173">
        <v>6</v>
      </c>
      <c r="C158" s="242">
        <v>0.79166666666666663</v>
      </c>
      <c r="D158" s="243">
        <v>13407</v>
      </c>
      <c r="E158" s="166">
        <v>-338</v>
      </c>
      <c r="F158" s="172">
        <v>0</v>
      </c>
      <c r="G158" s="173">
        <v>330</v>
      </c>
      <c r="H158" s="26">
        <v>-486</v>
      </c>
      <c r="I158" s="29">
        <v>-1100</v>
      </c>
      <c r="J158" s="29">
        <v>-225</v>
      </c>
    </row>
    <row r="159" spans="1:10" x14ac:dyDescent="0.15">
      <c r="A159" s="200" t="s">
        <v>20</v>
      </c>
      <c r="B159" s="173">
        <v>7</v>
      </c>
      <c r="C159" s="242">
        <v>0.79166666666666663</v>
      </c>
      <c r="D159" s="243">
        <v>13189</v>
      </c>
      <c r="E159" s="166">
        <v>-1161</v>
      </c>
      <c r="F159" s="172">
        <v>0</v>
      </c>
      <c r="G159" s="173">
        <v>330</v>
      </c>
      <c r="H159" s="26">
        <v>-135</v>
      </c>
      <c r="I159" s="29">
        <v>-892</v>
      </c>
      <c r="J159" s="29">
        <v>-225</v>
      </c>
    </row>
    <row r="160" spans="1:10" x14ac:dyDescent="0.15">
      <c r="A160" s="200" t="s">
        <v>20</v>
      </c>
      <c r="B160" s="173">
        <v>8</v>
      </c>
      <c r="C160" s="242">
        <v>0.875</v>
      </c>
      <c r="D160" s="243">
        <v>13043</v>
      </c>
      <c r="E160" s="166">
        <v>-1074</v>
      </c>
      <c r="F160" s="172">
        <v>0</v>
      </c>
      <c r="G160" s="173">
        <v>330</v>
      </c>
      <c r="H160" s="26">
        <v>-93</v>
      </c>
      <c r="I160" s="29">
        <v>-604</v>
      </c>
      <c r="J160" s="29">
        <v>-225</v>
      </c>
    </row>
    <row r="161" spans="1:10" x14ac:dyDescent="0.15">
      <c r="A161" s="200" t="s">
        <v>20</v>
      </c>
      <c r="B161" s="173">
        <v>9</v>
      </c>
      <c r="C161" s="242">
        <v>0.875</v>
      </c>
      <c r="D161" s="243">
        <v>12628</v>
      </c>
      <c r="E161" s="166">
        <v>-1026</v>
      </c>
      <c r="F161" s="172">
        <v>0</v>
      </c>
      <c r="G161" s="173">
        <v>330</v>
      </c>
      <c r="H161" s="26">
        <v>-52</v>
      </c>
      <c r="I161" s="29">
        <v>-756</v>
      </c>
      <c r="J161" s="29">
        <v>-225</v>
      </c>
    </row>
    <row r="162" spans="1:10" x14ac:dyDescent="0.15">
      <c r="A162" s="200" t="s">
        <v>20</v>
      </c>
      <c r="B162" s="173">
        <v>10</v>
      </c>
      <c r="C162" s="242">
        <v>0.875</v>
      </c>
      <c r="D162" s="243">
        <v>12358</v>
      </c>
      <c r="E162" s="166">
        <v>-896</v>
      </c>
      <c r="F162" s="172">
        <v>0</v>
      </c>
      <c r="G162" s="173">
        <v>330</v>
      </c>
      <c r="H162" s="26">
        <v>-58</v>
      </c>
      <c r="I162" s="29">
        <v>-1038</v>
      </c>
      <c r="J162" s="29">
        <v>-225</v>
      </c>
    </row>
    <row r="163" spans="1:10" x14ac:dyDescent="0.15">
      <c r="A163" s="200" t="s">
        <v>20</v>
      </c>
      <c r="B163" s="173">
        <v>11</v>
      </c>
      <c r="C163" s="242">
        <v>0.83333333333333337</v>
      </c>
      <c r="D163" s="243">
        <v>14139</v>
      </c>
      <c r="E163" s="166">
        <v>-670</v>
      </c>
      <c r="F163" s="172">
        <v>0</v>
      </c>
      <c r="G163" s="173">
        <v>330</v>
      </c>
      <c r="H163" s="26">
        <v>-87</v>
      </c>
      <c r="I163" s="29">
        <v>-1100</v>
      </c>
      <c r="J163" s="29">
        <v>-225</v>
      </c>
    </row>
    <row r="164" spans="1:10" x14ac:dyDescent="0.15">
      <c r="A164" s="200" t="s">
        <v>20</v>
      </c>
      <c r="B164" s="173">
        <v>12</v>
      </c>
      <c r="C164" s="242">
        <v>0.79166666666666663</v>
      </c>
      <c r="D164" s="243">
        <v>15704</v>
      </c>
      <c r="E164" s="166">
        <v>-903</v>
      </c>
      <c r="F164" s="172">
        <v>0</v>
      </c>
      <c r="G164" s="173">
        <v>330</v>
      </c>
      <c r="H164" s="26">
        <v>-347</v>
      </c>
      <c r="I164" s="29">
        <v>-1100</v>
      </c>
      <c r="J164" s="29">
        <v>-225</v>
      </c>
    </row>
    <row r="165" spans="1:10" x14ac:dyDescent="0.15">
      <c r="A165" s="200" t="s">
        <v>20</v>
      </c>
      <c r="B165" s="173">
        <v>13</v>
      </c>
      <c r="C165" s="242">
        <v>0.79166666666666663</v>
      </c>
      <c r="D165" s="243">
        <v>15616</v>
      </c>
      <c r="E165" s="166">
        <v>-658</v>
      </c>
      <c r="F165" s="172">
        <v>0</v>
      </c>
      <c r="G165" s="173">
        <v>330</v>
      </c>
      <c r="H165" s="26">
        <v>-422</v>
      </c>
      <c r="I165" s="29">
        <v>-1247</v>
      </c>
      <c r="J165" s="29">
        <v>-225</v>
      </c>
    </row>
    <row r="166" spans="1:10" x14ac:dyDescent="0.15">
      <c r="A166" s="200" t="s">
        <v>20</v>
      </c>
      <c r="B166" s="173">
        <v>14</v>
      </c>
      <c r="C166" s="242">
        <v>0.75</v>
      </c>
      <c r="D166" s="243">
        <v>15094</v>
      </c>
      <c r="E166" s="166">
        <v>-1065</v>
      </c>
      <c r="F166" s="172">
        <v>0</v>
      </c>
      <c r="G166" s="173">
        <v>330</v>
      </c>
      <c r="H166" s="26">
        <v>-383</v>
      </c>
      <c r="I166" s="29">
        <v>-1116</v>
      </c>
      <c r="J166" s="29">
        <v>-225</v>
      </c>
    </row>
    <row r="167" spans="1:10" x14ac:dyDescent="0.15">
      <c r="A167" s="200" t="s">
        <v>20</v>
      </c>
      <c r="B167" s="173">
        <v>15</v>
      </c>
      <c r="C167" s="242">
        <v>0.83333333333333337</v>
      </c>
      <c r="D167" s="243">
        <v>15166</v>
      </c>
      <c r="E167" s="166">
        <v>-389</v>
      </c>
      <c r="F167" s="172">
        <v>0</v>
      </c>
      <c r="G167" s="173">
        <v>330</v>
      </c>
      <c r="H167" s="26">
        <v>-365</v>
      </c>
      <c r="I167" s="29">
        <v>-1247</v>
      </c>
      <c r="J167" s="29">
        <v>-225</v>
      </c>
    </row>
    <row r="168" spans="1:10" x14ac:dyDescent="0.15">
      <c r="A168" s="200" t="s">
        <v>20</v>
      </c>
      <c r="B168" s="173">
        <v>16</v>
      </c>
      <c r="C168" s="242">
        <v>0.75</v>
      </c>
      <c r="D168" s="243">
        <v>15108</v>
      </c>
      <c r="E168" s="166">
        <v>-268</v>
      </c>
      <c r="F168" s="172">
        <v>0</v>
      </c>
      <c r="G168" s="173">
        <v>299</v>
      </c>
      <c r="H168" s="26">
        <v>-352</v>
      </c>
      <c r="I168" s="29">
        <v>-803</v>
      </c>
      <c r="J168" s="29">
        <v>-225</v>
      </c>
    </row>
    <row r="169" spans="1:10" x14ac:dyDescent="0.15">
      <c r="A169" s="200" t="s">
        <v>20</v>
      </c>
      <c r="B169" s="173">
        <v>17</v>
      </c>
      <c r="C169" s="242">
        <v>0.79166666666666663</v>
      </c>
      <c r="D169" s="243">
        <v>12832</v>
      </c>
      <c r="E169" s="166">
        <v>-848</v>
      </c>
      <c r="F169" s="172">
        <v>0</v>
      </c>
      <c r="G169" s="173">
        <v>280</v>
      </c>
      <c r="H169" s="26">
        <v>-451</v>
      </c>
      <c r="I169" s="29">
        <v>-1345</v>
      </c>
      <c r="J169" s="29">
        <v>-225</v>
      </c>
    </row>
    <row r="170" spans="1:10" x14ac:dyDescent="0.15">
      <c r="A170" s="200" t="s">
        <v>20</v>
      </c>
      <c r="B170" s="173">
        <v>18</v>
      </c>
      <c r="C170" s="242">
        <v>0.875</v>
      </c>
      <c r="D170" s="243">
        <v>13148</v>
      </c>
      <c r="E170" s="166">
        <v>-123</v>
      </c>
      <c r="F170" s="172">
        <v>0</v>
      </c>
      <c r="G170" s="173">
        <v>330</v>
      </c>
      <c r="H170" s="26">
        <v>-461</v>
      </c>
      <c r="I170" s="29">
        <v>-1345</v>
      </c>
      <c r="J170" s="29">
        <v>-225</v>
      </c>
    </row>
    <row r="171" spans="1:10" x14ac:dyDescent="0.15">
      <c r="A171" s="200" t="s">
        <v>20</v>
      </c>
      <c r="B171" s="173">
        <v>19</v>
      </c>
      <c r="C171" s="242">
        <v>0.83333333333333337</v>
      </c>
      <c r="D171" s="243">
        <v>14308</v>
      </c>
      <c r="E171" s="166">
        <v>-385</v>
      </c>
      <c r="F171" s="172">
        <v>0</v>
      </c>
      <c r="G171" s="173">
        <v>330</v>
      </c>
      <c r="H171" s="26">
        <v>-365</v>
      </c>
      <c r="I171" s="29">
        <v>-1345</v>
      </c>
      <c r="J171" s="29">
        <v>-225</v>
      </c>
    </row>
    <row r="172" spans="1:10" x14ac:dyDescent="0.15">
      <c r="A172" s="200" t="s">
        <v>20</v>
      </c>
      <c r="B172" s="173">
        <v>20</v>
      </c>
      <c r="C172" s="242">
        <v>0.83333333333333337</v>
      </c>
      <c r="D172" s="243">
        <v>14149</v>
      </c>
      <c r="E172" s="166">
        <v>390</v>
      </c>
      <c r="F172" s="172">
        <v>0</v>
      </c>
      <c r="G172" s="173">
        <v>330</v>
      </c>
      <c r="H172" s="26">
        <v>-341</v>
      </c>
      <c r="I172" s="29">
        <v>-1116</v>
      </c>
      <c r="J172" s="29">
        <v>-225</v>
      </c>
    </row>
    <row r="173" spans="1:10" x14ac:dyDescent="0.15">
      <c r="A173" s="200" t="s">
        <v>20</v>
      </c>
      <c r="B173" s="173">
        <v>21</v>
      </c>
      <c r="C173" s="242">
        <v>0.83333333333333337</v>
      </c>
      <c r="D173" s="243">
        <v>14071</v>
      </c>
      <c r="E173" s="166">
        <v>-140</v>
      </c>
      <c r="F173" s="172">
        <v>0</v>
      </c>
      <c r="G173" s="173">
        <v>330</v>
      </c>
      <c r="H173" s="26">
        <v>-408</v>
      </c>
      <c r="I173" s="29">
        <v>-969</v>
      </c>
      <c r="J173" s="29">
        <v>-225</v>
      </c>
    </row>
    <row r="174" spans="1:10" x14ac:dyDescent="0.15">
      <c r="A174" s="200" t="s">
        <v>20</v>
      </c>
      <c r="B174" s="173">
        <v>22</v>
      </c>
      <c r="C174" s="242">
        <v>0.83333333333333337</v>
      </c>
      <c r="D174" s="243">
        <v>14409</v>
      </c>
      <c r="E174" s="166">
        <v>-709</v>
      </c>
      <c r="F174" s="172">
        <v>0</v>
      </c>
      <c r="G174" s="173">
        <v>219</v>
      </c>
      <c r="H174" s="26">
        <v>-177</v>
      </c>
      <c r="I174" s="29">
        <v>-522</v>
      </c>
      <c r="J174" s="29">
        <v>0</v>
      </c>
    </row>
    <row r="175" spans="1:10" x14ac:dyDescent="0.15">
      <c r="A175" s="200" t="s">
        <v>20</v>
      </c>
      <c r="B175" s="173">
        <v>23</v>
      </c>
      <c r="C175" s="242">
        <v>0.79166666666666663</v>
      </c>
      <c r="D175" s="243">
        <v>15733</v>
      </c>
      <c r="E175" s="166">
        <v>-1002</v>
      </c>
      <c r="F175" s="172">
        <v>0</v>
      </c>
      <c r="G175" s="173">
        <v>0</v>
      </c>
      <c r="H175" s="26">
        <v>-139</v>
      </c>
      <c r="I175" s="29">
        <v>0</v>
      </c>
      <c r="J175" s="29">
        <v>-225</v>
      </c>
    </row>
    <row r="176" spans="1:10" x14ac:dyDescent="0.15">
      <c r="A176" s="200" t="s">
        <v>20</v>
      </c>
      <c r="B176" s="173">
        <v>24</v>
      </c>
      <c r="C176" s="242">
        <v>0.83333333333333337</v>
      </c>
      <c r="D176" s="243">
        <v>15369</v>
      </c>
      <c r="E176" s="166">
        <v>-870</v>
      </c>
      <c r="F176" s="172">
        <v>0</v>
      </c>
      <c r="G176" s="173">
        <v>205</v>
      </c>
      <c r="H176" s="26">
        <v>-464</v>
      </c>
      <c r="I176" s="29">
        <v>-577</v>
      </c>
      <c r="J176" s="29">
        <v>-225</v>
      </c>
    </row>
    <row r="177" spans="1:10" x14ac:dyDescent="0.15">
      <c r="A177" s="200" t="s">
        <v>20</v>
      </c>
      <c r="B177" s="173">
        <v>25</v>
      </c>
      <c r="C177" s="242">
        <v>0.79166666666666663</v>
      </c>
      <c r="D177" s="243">
        <v>18034</v>
      </c>
      <c r="E177" s="166">
        <v>-1301</v>
      </c>
      <c r="F177" s="172">
        <v>0</v>
      </c>
      <c r="G177" s="173">
        <v>181</v>
      </c>
      <c r="H177" s="26">
        <v>-478</v>
      </c>
      <c r="I177" s="29">
        <v>-1246</v>
      </c>
      <c r="J177" s="29">
        <v>-225</v>
      </c>
    </row>
    <row r="178" spans="1:10" x14ac:dyDescent="0.15">
      <c r="A178" s="200" t="s">
        <v>20</v>
      </c>
      <c r="B178" s="173">
        <v>26</v>
      </c>
      <c r="C178" s="242">
        <v>0.75</v>
      </c>
      <c r="D178" s="243">
        <v>18202</v>
      </c>
      <c r="E178" s="166">
        <v>-1390</v>
      </c>
      <c r="F178" s="172">
        <v>0</v>
      </c>
      <c r="G178" s="173">
        <v>205</v>
      </c>
      <c r="H178" s="26">
        <v>-545</v>
      </c>
      <c r="I178" s="29">
        <v>-1246</v>
      </c>
      <c r="J178" s="29">
        <v>-225</v>
      </c>
    </row>
    <row r="179" spans="1:10" x14ac:dyDescent="0.15">
      <c r="A179" s="200" t="s">
        <v>20</v>
      </c>
      <c r="B179" s="173">
        <v>27</v>
      </c>
      <c r="C179" s="242">
        <v>0.79166666666666663</v>
      </c>
      <c r="D179" s="243">
        <v>17037</v>
      </c>
      <c r="E179" s="166">
        <v>-1400</v>
      </c>
      <c r="F179" s="172">
        <v>0</v>
      </c>
      <c r="G179" s="173">
        <v>2</v>
      </c>
      <c r="H179" s="26">
        <v>-518</v>
      </c>
      <c r="I179" s="29">
        <v>-1534</v>
      </c>
      <c r="J179" s="29">
        <v>-225</v>
      </c>
    </row>
    <row r="180" spans="1:10" x14ac:dyDescent="0.15">
      <c r="A180" s="200" t="s">
        <v>20</v>
      </c>
      <c r="B180" s="173">
        <v>28</v>
      </c>
      <c r="C180" s="242">
        <v>0.79166666666666663</v>
      </c>
      <c r="D180" s="243">
        <v>17493</v>
      </c>
      <c r="E180" s="166">
        <v>-1400</v>
      </c>
      <c r="F180" s="172">
        <v>0</v>
      </c>
      <c r="G180" s="173">
        <v>64</v>
      </c>
      <c r="H180" s="26">
        <v>-668</v>
      </c>
      <c r="I180" s="29">
        <v>-1151</v>
      </c>
      <c r="J180" s="29">
        <v>-225</v>
      </c>
    </row>
    <row r="181" spans="1:10" x14ac:dyDescent="0.15">
      <c r="A181" s="200" t="s">
        <v>20</v>
      </c>
      <c r="B181" s="173">
        <v>29</v>
      </c>
      <c r="C181" s="242">
        <v>0.79166666666666663</v>
      </c>
      <c r="D181" s="243">
        <v>17458</v>
      </c>
      <c r="E181" s="166">
        <v>-1400</v>
      </c>
      <c r="F181" s="172">
        <v>0</v>
      </c>
      <c r="G181" s="173">
        <v>124</v>
      </c>
      <c r="H181" s="26">
        <v>-708</v>
      </c>
      <c r="I181" s="29">
        <v>-1428</v>
      </c>
      <c r="J181" s="29">
        <v>-225</v>
      </c>
    </row>
    <row r="182" spans="1:10" x14ac:dyDescent="0.15">
      <c r="A182" s="202" t="s">
        <v>20</v>
      </c>
      <c r="B182" s="175">
        <v>30</v>
      </c>
      <c r="C182" s="242">
        <v>0.79166666666666663</v>
      </c>
      <c r="D182" s="243">
        <v>17484</v>
      </c>
      <c r="E182" s="166">
        <v>-1200</v>
      </c>
      <c r="F182" s="172">
        <v>0</v>
      </c>
      <c r="G182" s="173">
        <v>110</v>
      </c>
      <c r="H182" s="26">
        <v>-406</v>
      </c>
      <c r="I182" s="29">
        <v>-1402</v>
      </c>
      <c r="J182" s="29">
        <v>-225</v>
      </c>
    </row>
    <row r="183" spans="1:10" x14ac:dyDescent="0.15">
      <c r="A183" s="200" t="s">
        <v>21</v>
      </c>
      <c r="B183" s="173">
        <v>1</v>
      </c>
      <c r="C183" s="252">
        <v>0.79166666666666663</v>
      </c>
      <c r="D183" s="251">
        <v>16200</v>
      </c>
      <c r="E183" s="165">
        <v>-789</v>
      </c>
      <c r="F183" s="219">
        <v>8</v>
      </c>
      <c r="G183" s="212">
        <v>157</v>
      </c>
      <c r="H183" s="44">
        <v>-147</v>
      </c>
      <c r="I183" s="45">
        <v>-1237</v>
      </c>
      <c r="J183" s="45">
        <v>-225</v>
      </c>
    </row>
    <row r="184" spans="1:10" x14ac:dyDescent="0.15">
      <c r="A184" s="200" t="s">
        <v>21</v>
      </c>
      <c r="B184" s="173">
        <v>2</v>
      </c>
      <c r="C184" s="242">
        <v>0.79166666666666663</v>
      </c>
      <c r="D184" s="243">
        <v>15466</v>
      </c>
      <c r="E184" s="166">
        <v>-1190</v>
      </c>
      <c r="F184" s="172">
        <v>21</v>
      </c>
      <c r="G184" s="173">
        <v>330</v>
      </c>
      <c r="H184" s="26">
        <v>-127</v>
      </c>
      <c r="I184" s="29">
        <v>-783</v>
      </c>
      <c r="J184" s="29">
        <v>-225</v>
      </c>
    </row>
    <row r="185" spans="1:10" x14ac:dyDescent="0.15">
      <c r="A185" s="200" t="s">
        <v>21</v>
      </c>
      <c r="B185" s="173">
        <v>3</v>
      </c>
      <c r="C185" s="242">
        <v>0.79166666666666663</v>
      </c>
      <c r="D185" s="243">
        <v>17761</v>
      </c>
      <c r="E185" s="166">
        <v>-614</v>
      </c>
      <c r="F185" s="172">
        <v>83</v>
      </c>
      <c r="G185" s="173">
        <v>304</v>
      </c>
      <c r="H185" s="26">
        <v>-469</v>
      </c>
      <c r="I185" s="29">
        <v>-1599</v>
      </c>
      <c r="J185" s="29">
        <v>-225</v>
      </c>
    </row>
    <row r="186" spans="1:10" x14ac:dyDescent="0.15">
      <c r="A186" s="200" t="s">
        <v>21</v>
      </c>
      <c r="B186" s="173">
        <v>4</v>
      </c>
      <c r="C186" s="242">
        <v>0.83333333333333337</v>
      </c>
      <c r="D186" s="243">
        <v>15395</v>
      </c>
      <c r="E186" s="166">
        <v>-1310</v>
      </c>
      <c r="F186" s="172">
        <v>43</v>
      </c>
      <c r="G186" s="173">
        <v>271</v>
      </c>
      <c r="H186" s="26">
        <v>-238</v>
      </c>
      <c r="I186" s="29">
        <v>-1020</v>
      </c>
      <c r="J186" s="29">
        <v>0</v>
      </c>
    </row>
    <row r="187" spans="1:10" x14ac:dyDescent="0.15">
      <c r="A187" s="200" t="s">
        <v>21</v>
      </c>
      <c r="B187" s="173">
        <v>5</v>
      </c>
      <c r="C187" s="242">
        <v>0.79166666666666663</v>
      </c>
      <c r="D187" s="243">
        <v>21223</v>
      </c>
      <c r="E187" s="166">
        <v>-1117</v>
      </c>
      <c r="F187" s="172">
        <v>-9</v>
      </c>
      <c r="G187" s="173">
        <v>330</v>
      </c>
      <c r="H187" s="26">
        <v>-100</v>
      </c>
      <c r="I187" s="29">
        <v>-1288</v>
      </c>
      <c r="J187" s="29">
        <v>-225</v>
      </c>
    </row>
    <row r="188" spans="1:10" x14ac:dyDescent="0.15">
      <c r="A188" s="200" t="s">
        <v>21</v>
      </c>
      <c r="B188" s="173">
        <v>6</v>
      </c>
      <c r="C188" s="242">
        <v>0.79166666666666663</v>
      </c>
      <c r="D188" s="243">
        <v>22335</v>
      </c>
      <c r="E188" s="166">
        <v>-1400</v>
      </c>
      <c r="F188" s="172">
        <v>-159</v>
      </c>
      <c r="G188" s="173">
        <v>330</v>
      </c>
      <c r="H188" s="26">
        <v>-43</v>
      </c>
      <c r="I188" s="29">
        <v>-1055</v>
      </c>
      <c r="J188" s="29">
        <v>-225</v>
      </c>
    </row>
    <row r="189" spans="1:10" x14ac:dyDescent="0.15">
      <c r="A189" s="200" t="s">
        <v>21</v>
      </c>
      <c r="B189" s="173">
        <v>7</v>
      </c>
      <c r="C189" s="242">
        <v>0.75</v>
      </c>
      <c r="D189" s="243">
        <v>21016</v>
      </c>
      <c r="E189" s="166">
        <v>-1256</v>
      </c>
      <c r="F189" s="172">
        <v>0</v>
      </c>
      <c r="G189" s="173">
        <v>330</v>
      </c>
      <c r="H189" s="26">
        <v>-500</v>
      </c>
      <c r="I189" s="29">
        <v>-1522</v>
      </c>
      <c r="J189" s="29">
        <v>-225</v>
      </c>
    </row>
    <row r="190" spans="1:10" x14ac:dyDescent="0.15">
      <c r="A190" s="200" t="s">
        <v>21</v>
      </c>
      <c r="B190" s="173">
        <v>8</v>
      </c>
      <c r="C190" s="242">
        <v>0.79166666666666663</v>
      </c>
      <c r="D190" s="243">
        <v>19319</v>
      </c>
      <c r="E190" s="166">
        <v>-437</v>
      </c>
      <c r="F190" s="172">
        <v>19</v>
      </c>
      <c r="G190" s="173">
        <v>330</v>
      </c>
      <c r="H190" s="26">
        <v>-457</v>
      </c>
      <c r="I190" s="29">
        <v>-1253</v>
      </c>
      <c r="J190" s="29">
        <v>-225</v>
      </c>
    </row>
    <row r="191" spans="1:10" x14ac:dyDescent="0.15">
      <c r="A191" s="200" t="s">
        <v>21</v>
      </c>
      <c r="B191" s="173">
        <v>9</v>
      </c>
      <c r="C191" s="242">
        <v>0.75</v>
      </c>
      <c r="D191" s="243">
        <v>17873</v>
      </c>
      <c r="E191" s="166">
        <v>-296</v>
      </c>
      <c r="F191" s="172">
        <v>50</v>
      </c>
      <c r="G191" s="173">
        <v>204</v>
      </c>
      <c r="H191" s="26">
        <v>-313</v>
      </c>
      <c r="I191" s="29">
        <v>-1244</v>
      </c>
      <c r="J191" s="29">
        <v>-225</v>
      </c>
    </row>
    <row r="192" spans="1:10" x14ac:dyDescent="0.15">
      <c r="A192" s="200" t="s">
        <v>21</v>
      </c>
      <c r="B192" s="173">
        <v>10</v>
      </c>
      <c r="C192" s="242">
        <v>0.75</v>
      </c>
      <c r="D192" s="243">
        <v>17650</v>
      </c>
      <c r="E192" s="166">
        <v>-248</v>
      </c>
      <c r="F192" s="172">
        <v>150</v>
      </c>
      <c r="G192" s="173">
        <v>321</v>
      </c>
      <c r="H192" s="26">
        <v>-403</v>
      </c>
      <c r="I192" s="29">
        <v>-1105</v>
      </c>
      <c r="J192" s="29">
        <v>-225</v>
      </c>
    </row>
    <row r="193" spans="1:10" x14ac:dyDescent="0.15">
      <c r="A193" s="200" t="s">
        <v>21</v>
      </c>
      <c r="B193" s="173">
        <v>11</v>
      </c>
      <c r="C193" s="242">
        <v>0.79166666666666663</v>
      </c>
      <c r="D193" s="243">
        <v>20499</v>
      </c>
      <c r="E193" s="166">
        <v>-546</v>
      </c>
      <c r="F193" s="172">
        <v>52</v>
      </c>
      <c r="G193" s="173">
        <v>330</v>
      </c>
      <c r="H193" s="26">
        <v>-436</v>
      </c>
      <c r="I193" s="29">
        <v>-1130</v>
      </c>
      <c r="J193" s="29">
        <v>-225</v>
      </c>
    </row>
    <row r="194" spans="1:10" x14ac:dyDescent="0.15">
      <c r="A194" s="200" t="s">
        <v>21</v>
      </c>
      <c r="B194" s="173">
        <v>12</v>
      </c>
      <c r="C194" s="242">
        <v>0.75</v>
      </c>
      <c r="D194" s="243">
        <v>21310</v>
      </c>
      <c r="E194" s="166">
        <v>-280</v>
      </c>
      <c r="F194" s="172">
        <v>-120</v>
      </c>
      <c r="G194" s="173">
        <v>330</v>
      </c>
      <c r="H194" s="26">
        <v>-340</v>
      </c>
      <c r="I194" s="29">
        <v>-1522</v>
      </c>
      <c r="J194" s="29">
        <v>-225</v>
      </c>
    </row>
    <row r="195" spans="1:10" x14ac:dyDescent="0.15">
      <c r="A195" s="200" t="s">
        <v>21</v>
      </c>
      <c r="B195" s="173">
        <v>13</v>
      </c>
      <c r="C195" s="242">
        <v>0.79166666666666663</v>
      </c>
      <c r="D195" s="243">
        <v>21199</v>
      </c>
      <c r="E195" s="166">
        <v>-493</v>
      </c>
      <c r="F195" s="172">
        <v>-130</v>
      </c>
      <c r="G195" s="173">
        <v>330</v>
      </c>
      <c r="H195" s="26">
        <v>-272</v>
      </c>
      <c r="I195" s="29">
        <v>-1303</v>
      </c>
      <c r="J195" s="29">
        <v>-225</v>
      </c>
    </row>
    <row r="196" spans="1:10" x14ac:dyDescent="0.15">
      <c r="A196" s="200" t="s">
        <v>21</v>
      </c>
      <c r="B196" s="173">
        <v>14</v>
      </c>
      <c r="C196" s="242">
        <v>0.79166666666666663</v>
      </c>
      <c r="D196" s="243">
        <v>18714</v>
      </c>
      <c r="E196" s="166">
        <v>-581</v>
      </c>
      <c r="F196" s="172">
        <v>0</v>
      </c>
      <c r="G196" s="173">
        <v>330</v>
      </c>
      <c r="H196" s="26">
        <v>-361</v>
      </c>
      <c r="I196" s="29">
        <v>-1201</v>
      </c>
      <c r="J196" s="29">
        <v>-225</v>
      </c>
    </row>
    <row r="197" spans="1:10" x14ac:dyDescent="0.15">
      <c r="A197" s="200" t="s">
        <v>21</v>
      </c>
      <c r="B197" s="173">
        <v>15</v>
      </c>
      <c r="C197" s="242">
        <v>0.79166666666666663</v>
      </c>
      <c r="D197" s="243">
        <v>20092</v>
      </c>
      <c r="E197" s="166">
        <v>-604</v>
      </c>
      <c r="F197" s="172">
        <v>0</v>
      </c>
      <c r="G197" s="173">
        <v>330</v>
      </c>
      <c r="H197" s="26">
        <v>-453</v>
      </c>
      <c r="I197" s="29">
        <v>-1382</v>
      </c>
      <c r="J197" s="29">
        <v>-225</v>
      </c>
    </row>
    <row r="198" spans="1:10" x14ac:dyDescent="0.15">
      <c r="A198" s="200" t="s">
        <v>21</v>
      </c>
      <c r="B198" s="173">
        <v>16</v>
      </c>
      <c r="C198" s="242">
        <v>0.75</v>
      </c>
      <c r="D198" s="243">
        <v>18064</v>
      </c>
      <c r="E198" s="166">
        <v>-1244</v>
      </c>
      <c r="F198" s="172">
        <v>0</v>
      </c>
      <c r="G198" s="173">
        <v>330</v>
      </c>
      <c r="H198" s="26">
        <v>-412</v>
      </c>
      <c r="I198" s="29">
        <v>-1088</v>
      </c>
      <c r="J198" s="29">
        <v>-107</v>
      </c>
    </row>
    <row r="199" spans="1:10" x14ac:dyDescent="0.15">
      <c r="A199" s="200" t="s">
        <v>21</v>
      </c>
      <c r="B199" s="173">
        <v>17</v>
      </c>
      <c r="C199" s="242">
        <v>0.79166666666666663</v>
      </c>
      <c r="D199" s="243">
        <v>21432</v>
      </c>
      <c r="E199" s="166">
        <v>-811</v>
      </c>
      <c r="F199" s="172">
        <v>-144</v>
      </c>
      <c r="G199" s="173">
        <v>330</v>
      </c>
      <c r="H199" s="26">
        <v>-534</v>
      </c>
      <c r="I199" s="29">
        <v>-990</v>
      </c>
      <c r="J199" s="29">
        <v>-225</v>
      </c>
    </row>
    <row r="200" spans="1:10" x14ac:dyDescent="0.15">
      <c r="A200" s="200" t="s">
        <v>21</v>
      </c>
      <c r="B200" s="173">
        <v>18</v>
      </c>
      <c r="C200" s="242">
        <v>0.75</v>
      </c>
      <c r="D200" s="243">
        <v>20137</v>
      </c>
      <c r="E200" s="166">
        <v>-1276</v>
      </c>
      <c r="F200" s="172">
        <v>46</v>
      </c>
      <c r="G200" s="173">
        <v>330</v>
      </c>
      <c r="H200" s="26">
        <v>-469</v>
      </c>
      <c r="I200" s="29">
        <v>-1140</v>
      </c>
      <c r="J200" s="29">
        <v>-225</v>
      </c>
    </row>
    <row r="201" spans="1:10" x14ac:dyDescent="0.15">
      <c r="A201" s="200" t="s">
        <v>21</v>
      </c>
      <c r="B201" s="173">
        <v>19</v>
      </c>
      <c r="C201" s="242">
        <v>0.79166666666666663</v>
      </c>
      <c r="D201" s="243">
        <v>19645</v>
      </c>
      <c r="E201" s="166">
        <v>-621</v>
      </c>
      <c r="F201" s="172">
        <v>-25</v>
      </c>
      <c r="G201" s="173">
        <v>232</v>
      </c>
      <c r="H201" s="26">
        <v>-452</v>
      </c>
      <c r="I201" s="29">
        <v>-1215</v>
      </c>
      <c r="J201" s="29">
        <v>-225</v>
      </c>
    </row>
    <row r="202" spans="1:10" x14ac:dyDescent="0.15">
      <c r="A202" s="200" t="s">
        <v>21</v>
      </c>
      <c r="B202" s="173">
        <v>20</v>
      </c>
      <c r="C202" s="242">
        <v>0.79166666666666663</v>
      </c>
      <c r="D202" s="243">
        <v>19664</v>
      </c>
      <c r="E202" s="166">
        <v>-590</v>
      </c>
      <c r="F202" s="172">
        <v>15</v>
      </c>
      <c r="G202" s="173">
        <v>330</v>
      </c>
      <c r="H202" s="26">
        <v>-308</v>
      </c>
      <c r="I202" s="29">
        <v>-1116</v>
      </c>
      <c r="J202" s="29">
        <v>-225</v>
      </c>
    </row>
    <row r="203" spans="1:10" x14ac:dyDescent="0.15">
      <c r="A203" s="200" t="s">
        <v>21</v>
      </c>
      <c r="B203" s="173">
        <v>21</v>
      </c>
      <c r="C203" s="242">
        <v>0.75</v>
      </c>
      <c r="D203" s="243">
        <v>17841</v>
      </c>
      <c r="E203" s="166">
        <v>-112</v>
      </c>
      <c r="F203" s="172">
        <v>0</v>
      </c>
      <c r="G203" s="173">
        <v>247</v>
      </c>
      <c r="H203" s="26">
        <v>-130</v>
      </c>
      <c r="I203" s="29">
        <v>-918</v>
      </c>
      <c r="J203" s="29">
        <v>0</v>
      </c>
    </row>
    <row r="204" spans="1:10" x14ac:dyDescent="0.15">
      <c r="A204" s="200" t="s">
        <v>21</v>
      </c>
      <c r="B204" s="173">
        <v>22</v>
      </c>
      <c r="C204" s="242">
        <v>0.79166666666666663</v>
      </c>
      <c r="D204" s="243">
        <v>17218</v>
      </c>
      <c r="E204" s="166">
        <v>-684</v>
      </c>
      <c r="F204" s="172">
        <v>23</v>
      </c>
      <c r="G204" s="173">
        <v>330</v>
      </c>
      <c r="H204" s="26">
        <v>-321</v>
      </c>
      <c r="I204" s="29">
        <v>-918</v>
      </c>
      <c r="J204" s="29">
        <v>0</v>
      </c>
    </row>
    <row r="205" spans="1:10" x14ac:dyDescent="0.15">
      <c r="A205" s="200" t="s">
        <v>21</v>
      </c>
      <c r="B205" s="173">
        <v>23</v>
      </c>
      <c r="C205" s="242">
        <v>0.79166666666666663</v>
      </c>
      <c r="D205" s="243">
        <v>18600</v>
      </c>
      <c r="E205" s="166">
        <v>-720</v>
      </c>
      <c r="F205" s="172">
        <v>0</v>
      </c>
      <c r="G205" s="173">
        <v>330</v>
      </c>
      <c r="H205" s="26">
        <v>-211</v>
      </c>
      <c r="I205" s="29">
        <v>-1017</v>
      </c>
      <c r="J205" s="29">
        <v>0</v>
      </c>
    </row>
    <row r="206" spans="1:10" x14ac:dyDescent="0.15">
      <c r="A206" s="200" t="s">
        <v>21</v>
      </c>
      <c r="B206" s="173">
        <v>24</v>
      </c>
      <c r="C206" s="242">
        <v>0.79166666666666663</v>
      </c>
      <c r="D206" s="243">
        <v>20449</v>
      </c>
      <c r="E206" s="166">
        <v>-871</v>
      </c>
      <c r="F206" s="172">
        <v>75</v>
      </c>
      <c r="G206" s="173">
        <v>330</v>
      </c>
      <c r="H206" s="26">
        <v>-376</v>
      </c>
      <c r="I206" s="29">
        <v>-1118</v>
      </c>
      <c r="J206" s="29">
        <v>-225</v>
      </c>
    </row>
    <row r="207" spans="1:10" x14ac:dyDescent="0.15">
      <c r="A207" s="200" t="s">
        <v>21</v>
      </c>
      <c r="B207" s="173">
        <v>25</v>
      </c>
      <c r="C207" s="242">
        <v>0.70833333333333337</v>
      </c>
      <c r="D207" s="243">
        <v>19879</v>
      </c>
      <c r="E207" s="166">
        <v>-367</v>
      </c>
      <c r="F207" s="172">
        <v>108</v>
      </c>
      <c r="G207" s="173">
        <v>330</v>
      </c>
      <c r="H207" s="26">
        <v>-517</v>
      </c>
      <c r="I207" s="29">
        <v>-1057</v>
      </c>
      <c r="J207" s="29">
        <v>-225</v>
      </c>
    </row>
    <row r="208" spans="1:10" x14ac:dyDescent="0.15">
      <c r="A208" s="200" t="s">
        <v>21</v>
      </c>
      <c r="B208" s="173">
        <v>26</v>
      </c>
      <c r="C208" s="242">
        <v>0.79166666666666663</v>
      </c>
      <c r="D208" s="243">
        <v>21183</v>
      </c>
      <c r="E208" s="166">
        <v>-922</v>
      </c>
      <c r="F208" s="172">
        <v>-149</v>
      </c>
      <c r="G208" s="173">
        <v>330</v>
      </c>
      <c r="H208" s="26">
        <v>-479</v>
      </c>
      <c r="I208" s="29">
        <v>-1348</v>
      </c>
      <c r="J208" s="29">
        <v>-225</v>
      </c>
    </row>
    <row r="209" spans="1:10" x14ac:dyDescent="0.15">
      <c r="A209" s="200" t="s">
        <v>21</v>
      </c>
      <c r="B209" s="173">
        <v>27</v>
      </c>
      <c r="C209" s="242">
        <v>0.75</v>
      </c>
      <c r="D209" s="243">
        <v>22167</v>
      </c>
      <c r="E209" s="166">
        <v>-1070</v>
      </c>
      <c r="F209" s="172">
        <v>-126</v>
      </c>
      <c r="G209" s="173">
        <v>330</v>
      </c>
      <c r="H209" s="26">
        <v>-525</v>
      </c>
      <c r="I209" s="29">
        <v>-1361</v>
      </c>
      <c r="J209" s="29">
        <v>-225</v>
      </c>
    </row>
    <row r="210" spans="1:10" x14ac:dyDescent="0.15">
      <c r="A210" s="200" t="s">
        <v>21</v>
      </c>
      <c r="B210" s="173">
        <v>28</v>
      </c>
      <c r="C210" s="242">
        <v>0.79166666666666663</v>
      </c>
      <c r="D210" s="243">
        <v>22226</v>
      </c>
      <c r="E210" s="166">
        <v>-252</v>
      </c>
      <c r="F210" s="172">
        <v>-139</v>
      </c>
      <c r="G210" s="173">
        <v>330</v>
      </c>
      <c r="H210" s="26">
        <v>-467</v>
      </c>
      <c r="I210" s="29">
        <v>-1429</v>
      </c>
      <c r="J210" s="29">
        <v>-225</v>
      </c>
    </row>
    <row r="211" spans="1:10" x14ac:dyDescent="0.15">
      <c r="A211" s="200" t="s">
        <v>21</v>
      </c>
      <c r="B211" s="173">
        <v>29</v>
      </c>
      <c r="C211" s="242">
        <v>0.79166666666666663</v>
      </c>
      <c r="D211" s="243">
        <v>19813</v>
      </c>
      <c r="E211" s="166">
        <v>-192</v>
      </c>
      <c r="F211" s="172">
        <v>136</v>
      </c>
      <c r="G211" s="173">
        <v>330</v>
      </c>
      <c r="H211" s="26">
        <v>-426</v>
      </c>
      <c r="I211" s="29">
        <v>-1449</v>
      </c>
      <c r="J211" s="29">
        <v>-225</v>
      </c>
    </row>
    <row r="212" spans="1:10" x14ac:dyDescent="0.15">
      <c r="A212" s="200" t="s">
        <v>21</v>
      </c>
      <c r="B212" s="173">
        <v>30</v>
      </c>
      <c r="C212" s="242">
        <v>0.83333333333333337</v>
      </c>
      <c r="D212" s="243">
        <v>15403</v>
      </c>
      <c r="E212" s="166">
        <v>-156</v>
      </c>
      <c r="F212" s="172">
        <v>134</v>
      </c>
      <c r="G212" s="173">
        <v>330</v>
      </c>
      <c r="H212" s="26">
        <v>-135</v>
      </c>
      <c r="I212" s="29">
        <v>-971</v>
      </c>
      <c r="J212" s="29">
        <v>-225</v>
      </c>
    </row>
    <row r="213" spans="1:10" x14ac:dyDescent="0.15">
      <c r="A213" s="202" t="s">
        <v>21</v>
      </c>
      <c r="B213" s="175">
        <v>31</v>
      </c>
      <c r="C213" s="242">
        <v>0.79166666666666663</v>
      </c>
      <c r="D213" s="243">
        <v>17030</v>
      </c>
      <c r="E213" s="166">
        <v>-315</v>
      </c>
      <c r="F213" s="172">
        <v>25</v>
      </c>
      <c r="G213" s="173">
        <v>330</v>
      </c>
      <c r="H213" s="26">
        <v>-398</v>
      </c>
      <c r="I213" s="29">
        <v>-1057</v>
      </c>
      <c r="J213" s="29">
        <v>-225</v>
      </c>
    </row>
    <row r="214" spans="1:10" x14ac:dyDescent="0.15">
      <c r="A214" s="200" t="s">
        <v>22</v>
      </c>
      <c r="B214" s="173">
        <v>1</v>
      </c>
      <c r="C214" s="252">
        <v>0.79166666666666663</v>
      </c>
      <c r="D214" s="251">
        <v>15783</v>
      </c>
      <c r="E214" s="165">
        <v>-143</v>
      </c>
      <c r="F214" s="219">
        <v>0</v>
      </c>
      <c r="G214" s="212">
        <v>330</v>
      </c>
      <c r="H214" s="44">
        <v>-264</v>
      </c>
      <c r="I214" s="45">
        <v>-918</v>
      </c>
      <c r="J214" s="45">
        <v>-225</v>
      </c>
    </row>
    <row r="215" spans="1:10" x14ac:dyDescent="0.15">
      <c r="A215" s="200" t="s">
        <v>22</v>
      </c>
      <c r="B215" s="173">
        <v>2</v>
      </c>
      <c r="C215" s="242">
        <v>0.79166666666666663</v>
      </c>
      <c r="D215" s="243">
        <v>15556</v>
      </c>
      <c r="E215" s="166">
        <v>-409</v>
      </c>
      <c r="F215" s="172">
        <v>40</v>
      </c>
      <c r="G215" s="173">
        <v>330</v>
      </c>
      <c r="H215" s="26">
        <v>-243</v>
      </c>
      <c r="I215" s="29">
        <v>-918</v>
      </c>
      <c r="J215" s="29">
        <v>-225</v>
      </c>
    </row>
    <row r="216" spans="1:10" x14ac:dyDescent="0.15">
      <c r="A216" s="200" t="s">
        <v>22</v>
      </c>
      <c r="B216" s="173">
        <v>3</v>
      </c>
      <c r="C216" s="242">
        <v>0.79166666666666663</v>
      </c>
      <c r="D216" s="243">
        <v>16106</v>
      </c>
      <c r="E216" s="166">
        <v>-316</v>
      </c>
      <c r="F216" s="172">
        <v>75</v>
      </c>
      <c r="G216" s="173">
        <v>330</v>
      </c>
      <c r="H216" s="26">
        <v>-382</v>
      </c>
      <c r="I216" s="29">
        <v>-1065</v>
      </c>
      <c r="J216" s="29">
        <v>-225</v>
      </c>
    </row>
    <row r="217" spans="1:10" x14ac:dyDescent="0.15">
      <c r="A217" s="200" t="s">
        <v>22</v>
      </c>
      <c r="B217" s="173">
        <v>4</v>
      </c>
      <c r="C217" s="242">
        <v>0.75</v>
      </c>
      <c r="D217" s="243">
        <v>16256</v>
      </c>
      <c r="E217" s="166">
        <v>-61</v>
      </c>
      <c r="F217" s="172">
        <v>25</v>
      </c>
      <c r="G217" s="173">
        <v>330</v>
      </c>
      <c r="H217" s="26">
        <v>-390</v>
      </c>
      <c r="I217" s="29">
        <v>-1015</v>
      </c>
      <c r="J217" s="29">
        <v>-225</v>
      </c>
    </row>
    <row r="218" spans="1:10" x14ac:dyDescent="0.15">
      <c r="A218" s="200" t="s">
        <v>22</v>
      </c>
      <c r="B218" s="173">
        <v>5</v>
      </c>
      <c r="C218" s="242">
        <v>0.79166666666666663</v>
      </c>
      <c r="D218" s="243">
        <v>16650</v>
      </c>
      <c r="E218" s="166">
        <v>-480</v>
      </c>
      <c r="F218" s="172">
        <v>0</v>
      </c>
      <c r="G218" s="173">
        <v>330</v>
      </c>
      <c r="H218" s="26">
        <v>-363</v>
      </c>
      <c r="I218" s="29">
        <v>-1068</v>
      </c>
      <c r="J218" s="29">
        <v>-225</v>
      </c>
    </row>
    <row r="219" spans="1:10" x14ac:dyDescent="0.15">
      <c r="A219" s="200" t="s">
        <v>22</v>
      </c>
      <c r="B219" s="173">
        <v>6</v>
      </c>
      <c r="C219" s="242">
        <v>0.79166666666666663</v>
      </c>
      <c r="D219" s="243">
        <v>17055</v>
      </c>
      <c r="E219" s="166">
        <v>-283</v>
      </c>
      <c r="F219" s="172">
        <v>65</v>
      </c>
      <c r="G219" s="173">
        <v>330</v>
      </c>
      <c r="H219" s="26">
        <v>-365</v>
      </c>
      <c r="I219" s="29">
        <v>-1096</v>
      </c>
      <c r="J219" s="29">
        <v>-225</v>
      </c>
    </row>
    <row r="220" spans="1:10" x14ac:dyDescent="0.15">
      <c r="A220" s="200" t="s">
        <v>22</v>
      </c>
      <c r="B220" s="173">
        <v>7</v>
      </c>
      <c r="C220" s="242">
        <v>0.79166666666666663</v>
      </c>
      <c r="D220" s="243">
        <v>16190</v>
      </c>
      <c r="E220" s="166">
        <v>-501</v>
      </c>
      <c r="F220" s="172">
        <v>116</v>
      </c>
      <c r="G220" s="173">
        <v>0</v>
      </c>
      <c r="H220" s="26">
        <v>-318</v>
      </c>
      <c r="I220" s="29">
        <v>-918</v>
      </c>
      <c r="J220" s="29">
        <v>-39</v>
      </c>
    </row>
    <row r="221" spans="1:10" x14ac:dyDescent="0.15">
      <c r="A221" s="200" t="s">
        <v>22</v>
      </c>
      <c r="B221" s="173">
        <v>8</v>
      </c>
      <c r="C221" s="242">
        <v>0.75</v>
      </c>
      <c r="D221" s="243">
        <v>18771</v>
      </c>
      <c r="E221" s="166">
        <v>-519</v>
      </c>
      <c r="F221" s="172">
        <v>50</v>
      </c>
      <c r="G221" s="173">
        <v>0</v>
      </c>
      <c r="H221" s="26">
        <v>-423</v>
      </c>
      <c r="I221" s="29">
        <v>-1185</v>
      </c>
      <c r="J221" s="29">
        <v>-225</v>
      </c>
    </row>
    <row r="222" spans="1:10" x14ac:dyDescent="0.15">
      <c r="A222" s="200" t="s">
        <v>22</v>
      </c>
      <c r="B222" s="173">
        <v>9</v>
      </c>
      <c r="C222" s="242">
        <v>0.79166666666666663</v>
      </c>
      <c r="D222" s="243">
        <v>18355</v>
      </c>
      <c r="E222" s="166">
        <v>-693</v>
      </c>
      <c r="F222" s="172">
        <v>135</v>
      </c>
      <c r="G222" s="173">
        <v>0</v>
      </c>
      <c r="H222" s="26">
        <v>-373</v>
      </c>
      <c r="I222" s="29">
        <v>-1000</v>
      </c>
      <c r="J222" s="29">
        <v>-225</v>
      </c>
    </row>
    <row r="223" spans="1:10" x14ac:dyDescent="0.15">
      <c r="A223" s="200" t="s">
        <v>22</v>
      </c>
      <c r="B223" s="173">
        <v>10</v>
      </c>
      <c r="C223" s="242">
        <v>0.75</v>
      </c>
      <c r="D223" s="243">
        <v>17621</v>
      </c>
      <c r="E223" s="166">
        <v>-935</v>
      </c>
      <c r="F223" s="172">
        <v>108</v>
      </c>
      <c r="G223" s="173">
        <v>0</v>
      </c>
      <c r="H223" s="26">
        <v>-393</v>
      </c>
      <c r="I223" s="29">
        <v>-898</v>
      </c>
      <c r="J223" s="29">
        <v>-225</v>
      </c>
    </row>
    <row r="224" spans="1:10" x14ac:dyDescent="0.15">
      <c r="A224" s="200" t="s">
        <v>22</v>
      </c>
      <c r="B224" s="173">
        <v>11</v>
      </c>
      <c r="C224" s="242">
        <v>0.79166666666666663</v>
      </c>
      <c r="D224" s="243">
        <v>17325</v>
      </c>
      <c r="E224" s="166">
        <v>-395</v>
      </c>
      <c r="F224" s="172">
        <v>160</v>
      </c>
      <c r="G224" s="173">
        <v>0</v>
      </c>
      <c r="H224" s="26">
        <v>-429</v>
      </c>
      <c r="I224" s="29">
        <v>-1185</v>
      </c>
      <c r="J224" s="29">
        <v>-225</v>
      </c>
    </row>
    <row r="225" spans="1:10" x14ac:dyDescent="0.15">
      <c r="A225" s="200" t="s">
        <v>22</v>
      </c>
      <c r="B225" s="173">
        <v>12</v>
      </c>
      <c r="C225" s="242">
        <v>0.79166666666666663</v>
      </c>
      <c r="D225" s="243">
        <v>16796</v>
      </c>
      <c r="E225" s="166">
        <v>-59</v>
      </c>
      <c r="F225" s="172">
        <v>160</v>
      </c>
      <c r="G225" s="173">
        <v>0</v>
      </c>
      <c r="H225" s="26">
        <v>-377</v>
      </c>
      <c r="I225" s="29">
        <v>-1185</v>
      </c>
      <c r="J225" s="29">
        <v>-225</v>
      </c>
    </row>
    <row r="226" spans="1:10" x14ac:dyDescent="0.15">
      <c r="A226" s="200" t="s">
        <v>22</v>
      </c>
      <c r="B226" s="173">
        <v>13</v>
      </c>
      <c r="C226" s="242">
        <v>0.79166666666666663</v>
      </c>
      <c r="D226" s="243">
        <v>18783</v>
      </c>
      <c r="E226" s="166">
        <v>-434</v>
      </c>
      <c r="F226" s="172">
        <v>67</v>
      </c>
      <c r="G226" s="173">
        <v>0</v>
      </c>
      <c r="H226" s="26">
        <v>-390</v>
      </c>
      <c r="I226" s="29">
        <v>-1185</v>
      </c>
      <c r="J226" s="29">
        <v>-225</v>
      </c>
    </row>
    <row r="227" spans="1:10" x14ac:dyDescent="0.15">
      <c r="A227" s="200" t="s">
        <v>22</v>
      </c>
      <c r="B227" s="173">
        <v>14</v>
      </c>
      <c r="C227" s="242">
        <v>0.79166666666666663</v>
      </c>
      <c r="D227" s="243">
        <v>18714</v>
      </c>
      <c r="E227" s="166">
        <v>-700</v>
      </c>
      <c r="F227" s="172">
        <v>25</v>
      </c>
      <c r="G227" s="173">
        <v>0</v>
      </c>
      <c r="H227" s="26">
        <v>-373</v>
      </c>
      <c r="I227" s="29">
        <v>-1252</v>
      </c>
      <c r="J227" s="29">
        <v>-225</v>
      </c>
    </row>
    <row r="228" spans="1:10" x14ac:dyDescent="0.15">
      <c r="A228" s="200" t="s">
        <v>22</v>
      </c>
      <c r="B228" s="173">
        <v>15</v>
      </c>
      <c r="C228" s="242">
        <v>0.79166666666666663</v>
      </c>
      <c r="D228" s="243">
        <v>16129</v>
      </c>
      <c r="E228" s="166">
        <v>-188</v>
      </c>
      <c r="F228" s="172">
        <v>98</v>
      </c>
      <c r="G228" s="173">
        <v>0</v>
      </c>
      <c r="H228" s="26">
        <v>-382</v>
      </c>
      <c r="I228" s="29">
        <v>-1185</v>
      </c>
      <c r="J228" s="29">
        <v>-225</v>
      </c>
    </row>
    <row r="229" spans="1:10" x14ac:dyDescent="0.15">
      <c r="A229" s="200" t="s">
        <v>22</v>
      </c>
      <c r="B229" s="173">
        <v>16</v>
      </c>
      <c r="C229" s="242">
        <v>0.79166666666666663</v>
      </c>
      <c r="D229" s="243">
        <v>16226</v>
      </c>
      <c r="E229" s="166">
        <v>-475</v>
      </c>
      <c r="F229" s="172">
        <v>160</v>
      </c>
      <c r="G229" s="173">
        <v>0</v>
      </c>
      <c r="H229" s="26">
        <v>-369</v>
      </c>
      <c r="I229" s="29">
        <v>-1185</v>
      </c>
      <c r="J229" s="29">
        <v>-225</v>
      </c>
    </row>
    <row r="230" spans="1:10" x14ac:dyDescent="0.15">
      <c r="A230" s="200" t="s">
        <v>22</v>
      </c>
      <c r="B230" s="173">
        <v>17</v>
      </c>
      <c r="C230" s="242">
        <v>0.83333333333333337</v>
      </c>
      <c r="D230" s="243">
        <v>15940</v>
      </c>
      <c r="E230" s="166">
        <v>-318</v>
      </c>
      <c r="F230" s="172">
        <v>79</v>
      </c>
      <c r="G230" s="173">
        <v>0</v>
      </c>
      <c r="H230" s="26">
        <v>-389</v>
      </c>
      <c r="I230" s="29">
        <v>-1332</v>
      </c>
      <c r="J230" s="29">
        <v>-225</v>
      </c>
    </row>
    <row r="231" spans="1:10" x14ac:dyDescent="0.15">
      <c r="A231" s="200" t="s">
        <v>22</v>
      </c>
      <c r="B231" s="173">
        <v>18</v>
      </c>
      <c r="C231" s="242">
        <v>0.79166666666666663</v>
      </c>
      <c r="D231" s="243">
        <v>17166</v>
      </c>
      <c r="E231" s="166">
        <v>-348</v>
      </c>
      <c r="F231" s="172">
        <v>146</v>
      </c>
      <c r="G231" s="173">
        <v>0</v>
      </c>
      <c r="H231" s="26">
        <v>-378</v>
      </c>
      <c r="I231" s="29">
        <v>-1286</v>
      </c>
      <c r="J231" s="29">
        <v>-225</v>
      </c>
    </row>
    <row r="232" spans="1:10" x14ac:dyDescent="0.15">
      <c r="A232" s="200" t="s">
        <v>22</v>
      </c>
      <c r="B232" s="173">
        <v>19</v>
      </c>
      <c r="C232" s="242">
        <v>0.83333333333333337</v>
      </c>
      <c r="D232" s="243">
        <v>13873</v>
      </c>
      <c r="E232" s="166">
        <v>-209</v>
      </c>
      <c r="F232" s="172">
        <v>25</v>
      </c>
      <c r="G232" s="173">
        <v>0</v>
      </c>
      <c r="H232" s="26">
        <v>-153</v>
      </c>
      <c r="I232" s="29">
        <v>-788</v>
      </c>
      <c r="J232" s="29">
        <v>0</v>
      </c>
    </row>
    <row r="233" spans="1:10" x14ac:dyDescent="0.15">
      <c r="A233" s="200" t="s">
        <v>22</v>
      </c>
      <c r="B233" s="173">
        <v>20</v>
      </c>
      <c r="C233" s="242">
        <v>0.79166666666666663</v>
      </c>
      <c r="D233" s="243">
        <v>16328</v>
      </c>
      <c r="E233" s="166">
        <v>-37</v>
      </c>
      <c r="F233" s="172">
        <v>100</v>
      </c>
      <c r="G233" s="173">
        <v>0</v>
      </c>
      <c r="H233" s="26">
        <v>-353</v>
      </c>
      <c r="I233" s="29">
        <v>-918</v>
      </c>
      <c r="J233" s="29">
        <v>0</v>
      </c>
    </row>
    <row r="234" spans="1:10" x14ac:dyDescent="0.15">
      <c r="A234" s="200" t="s">
        <v>22</v>
      </c>
      <c r="B234" s="173">
        <v>21</v>
      </c>
      <c r="C234" s="242">
        <v>0.79166666666666663</v>
      </c>
      <c r="D234" s="243">
        <v>19335</v>
      </c>
      <c r="E234" s="166">
        <v>-387</v>
      </c>
      <c r="F234" s="172">
        <v>160</v>
      </c>
      <c r="G234" s="173">
        <v>0</v>
      </c>
      <c r="H234" s="26">
        <v>-348</v>
      </c>
      <c r="I234" s="29">
        <v>-1185</v>
      </c>
      <c r="J234" s="29">
        <v>-225</v>
      </c>
    </row>
    <row r="235" spans="1:10" x14ac:dyDescent="0.15">
      <c r="A235" s="200" t="s">
        <v>22</v>
      </c>
      <c r="B235" s="173">
        <v>22</v>
      </c>
      <c r="C235" s="242">
        <v>0.79166666666666663</v>
      </c>
      <c r="D235" s="243">
        <v>16482</v>
      </c>
      <c r="E235" s="166">
        <v>-109</v>
      </c>
      <c r="F235" s="172">
        <v>140</v>
      </c>
      <c r="G235" s="173">
        <v>0</v>
      </c>
      <c r="H235" s="26">
        <v>-375</v>
      </c>
      <c r="I235" s="29">
        <v>-1185</v>
      </c>
      <c r="J235" s="29">
        <v>-225</v>
      </c>
    </row>
    <row r="236" spans="1:10" x14ac:dyDescent="0.15">
      <c r="A236" s="200" t="s">
        <v>22</v>
      </c>
      <c r="B236" s="173">
        <v>23</v>
      </c>
      <c r="C236" s="242">
        <v>0.79166666666666663</v>
      </c>
      <c r="D236" s="243">
        <v>15965</v>
      </c>
      <c r="E236" s="166">
        <v>-451</v>
      </c>
      <c r="F236" s="172">
        <v>160</v>
      </c>
      <c r="G236" s="173">
        <v>0</v>
      </c>
      <c r="H236" s="26">
        <v>-378</v>
      </c>
      <c r="I236" s="29">
        <v>-1185</v>
      </c>
      <c r="J236" s="29">
        <v>-225</v>
      </c>
    </row>
    <row r="237" spans="1:10" x14ac:dyDescent="0.15">
      <c r="A237" s="200" t="s">
        <v>22</v>
      </c>
      <c r="B237" s="173">
        <v>24</v>
      </c>
      <c r="C237" s="242">
        <v>0.75</v>
      </c>
      <c r="D237" s="243">
        <v>15238</v>
      </c>
      <c r="E237" s="166">
        <v>-405</v>
      </c>
      <c r="F237" s="172">
        <v>50</v>
      </c>
      <c r="G237" s="173">
        <v>0</v>
      </c>
      <c r="H237" s="26">
        <v>-319</v>
      </c>
      <c r="I237" s="29">
        <v>-1185</v>
      </c>
      <c r="J237" s="29">
        <v>-225</v>
      </c>
    </row>
    <row r="238" spans="1:10" x14ac:dyDescent="0.15">
      <c r="A238" s="200" t="s">
        <v>22</v>
      </c>
      <c r="B238" s="173">
        <v>25</v>
      </c>
      <c r="C238" s="242">
        <v>0.75</v>
      </c>
      <c r="D238" s="243">
        <v>15458</v>
      </c>
      <c r="E238" s="166">
        <v>71</v>
      </c>
      <c r="F238" s="172">
        <v>160</v>
      </c>
      <c r="G238" s="173">
        <v>0</v>
      </c>
      <c r="H238" s="26">
        <v>-398</v>
      </c>
      <c r="I238" s="29">
        <v>-974</v>
      </c>
      <c r="J238" s="29">
        <v>0</v>
      </c>
    </row>
    <row r="239" spans="1:10" x14ac:dyDescent="0.15">
      <c r="A239" s="200" t="s">
        <v>22</v>
      </c>
      <c r="B239" s="173">
        <v>26</v>
      </c>
      <c r="C239" s="242">
        <v>0.79166666666666663</v>
      </c>
      <c r="D239" s="243">
        <v>17227</v>
      </c>
      <c r="E239" s="166">
        <v>71</v>
      </c>
      <c r="F239" s="172">
        <v>60</v>
      </c>
      <c r="G239" s="173">
        <v>0</v>
      </c>
      <c r="H239" s="26">
        <v>-316</v>
      </c>
      <c r="I239" s="29">
        <v>-918</v>
      </c>
      <c r="J239" s="29">
        <v>-225</v>
      </c>
    </row>
    <row r="240" spans="1:10" x14ac:dyDescent="0.15">
      <c r="A240" s="200" t="s">
        <v>22</v>
      </c>
      <c r="B240" s="173">
        <v>27</v>
      </c>
      <c r="C240" s="242">
        <v>0.79166666666666663</v>
      </c>
      <c r="D240" s="243">
        <v>16057</v>
      </c>
      <c r="E240" s="166">
        <v>95</v>
      </c>
      <c r="F240" s="172">
        <v>60</v>
      </c>
      <c r="G240" s="173">
        <v>0</v>
      </c>
      <c r="H240" s="26">
        <v>-59</v>
      </c>
      <c r="I240" s="29">
        <v>-878</v>
      </c>
      <c r="J240" s="29">
        <v>0</v>
      </c>
    </row>
    <row r="241" spans="1:10" x14ac:dyDescent="0.15">
      <c r="A241" s="200" t="s">
        <v>22</v>
      </c>
      <c r="B241" s="173">
        <v>28</v>
      </c>
      <c r="C241" s="242">
        <v>0.79166666666666663</v>
      </c>
      <c r="D241" s="243">
        <v>16617</v>
      </c>
      <c r="E241" s="166">
        <v>-130</v>
      </c>
      <c r="F241" s="172">
        <v>160</v>
      </c>
      <c r="G241" s="173">
        <v>0</v>
      </c>
      <c r="H241" s="26">
        <v>-248</v>
      </c>
      <c r="I241" s="29">
        <v>-918</v>
      </c>
      <c r="J241" s="29">
        <v>-134</v>
      </c>
    </row>
    <row r="242" spans="1:10" x14ac:dyDescent="0.15">
      <c r="A242" s="200" t="s">
        <v>22</v>
      </c>
      <c r="B242" s="173">
        <v>29</v>
      </c>
      <c r="C242" s="242">
        <v>0.83333333333333337</v>
      </c>
      <c r="D242" s="243">
        <v>17475</v>
      </c>
      <c r="E242" s="166">
        <v>-379</v>
      </c>
      <c r="F242" s="172">
        <v>160</v>
      </c>
      <c r="G242" s="173">
        <v>0</v>
      </c>
      <c r="H242" s="26">
        <v>-407</v>
      </c>
      <c r="I242" s="29">
        <v>-1185</v>
      </c>
      <c r="J242" s="29">
        <v>0</v>
      </c>
    </row>
    <row r="243" spans="1:10" x14ac:dyDescent="0.15">
      <c r="A243" s="200" t="s">
        <v>22</v>
      </c>
      <c r="B243" s="173">
        <v>30</v>
      </c>
      <c r="C243" s="242">
        <v>0.75</v>
      </c>
      <c r="D243" s="243">
        <v>17808</v>
      </c>
      <c r="E243" s="166">
        <v>-357</v>
      </c>
      <c r="F243" s="172">
        <v>-19</v>
      </c>
      <c r="G243" s="173">
        <v>0</v>
      </c>
      <c r="H243" s="26">
        <v>-354</v>
      </c>
      <c r="I243" s="29">
        <v>-1185</v>
      </c>
      <c r="J243" s="29">
        <v>-225</v>
      </c>
    </row>
    <row r="244" spans="1:10" x14ac:dyDescent="0.15">
      <c r="A244" s="202" t="s">
        <v>22</v>
      </c>
      <c r="B244" s="175">
        <v>31</v>
      </c>
      <c r="C244" s="242">
        <v>0.79166666666666663</v>
      </c>
      <c r="D244" s="243">
        <v>15040</v>
      </c>
      <c r="E244" s="166">
        <v>-603</v>
      </c>
      <c r="F244" s="172">
        <v>140</v>
      </c>
      <c r="G244" s="173">
        <v>0</v>
      </c>
      <c r="H244" s="26">
        <v>-372</v>
      </c>
      <c r="I244" s="29">
        <v>-918</v>
      </c>
      <c r="J244" s="29">
        <v>0</v>
      </c>
    </row>
    <row r="245" spans="1:10" x14ac:dyDescent="0.15">
      <c r="A245" s="200" t="s">
        <v>23</v>
      </c>
      <c r="B245" s="173">
        <v>1</v>
      </c>
      <c r="C245" s="252">
        <v>0.79166666666666663</v>
      </c>
      <c r="D245" s="251">
        <v>14355</v>
      </c>
      <c r="E245" s="165">
        <v>-1207</v>
      </c>
      <c r="F245" s="219">
        <v>146</v>
      </c>
      <c r="G245" s="212">
        <v>0</v>
      </c>
      <c r="H245" s="44">
        <v>-385</v>
      </c>
      <c r="I245" s="45">
        <v>-1077</v>
      </c>
      <c r="J245" s="45">
        <v>-225</v>
      </c>
    </row>
    <row r="246" spans="1:10" x14ac:dyDescent="0.15">
      <c r="A246" s="200" t="s">
        <v>23</v>
      </c>
      <c r="B246" s="173">
        <v>2</v>
      </c>
      <c r="C246" s="242">
        <v>0.79166666666666663</v>
      </c>
      <c r="D246" s="243">
        <v>14259</v>
      </c>
      <c r="E246" s="166">
        <v>-490</v>
      </c>
      <c r="F246" s="172">
        <v>105</v>
      </c>
      <c r="G246" s="173">
        <v>0</v>
      </c>
      <c r="H246" s="26">
        <v>-505</v>
      </c>
      <c r="I246" s="29">
        <v>-1197</v>
      </c>
      <c r="J246" s="29">
        <v>-225</v>
      </c>
    </row>
    <row r="247" spans="1:10" x14ac:dyDescent="0.15">
      <c r="A247" s="200" t="s">
        <v>23</v>
      </c>
      <c r="B247" s="173">
        <v>3</v>
      </c>
      <c r="C247" s="242">
        <v>0.79166666666666663</v>
      </c>
      <c r="D247" s="243">
        <v>17385</v>
      </c>
      <c r="E247" s="166">
        <v>-437</v>
      </c>
      <c r="F247" s="172">
        <v>70</v>
      </c>
      <c r="G247" s="173">
        <v>0</v>
      </c>
      <c r="H247" s="26">
        <v>-437</v>
      </c>
      <c r="I247" s="29">
        <v>-1077</v>
      </c>
      <c r="J247" s="29">
        <v>-225</v>
      </c>
    </row>
    <row r="248" spans="1:10" x14ac:dyDescent="0.15">
      <c r="A248" s="200" t="s">
        <v>23</v>
      </c>
      <c r="B248" s="173">
        <v>4</v>
      </c>
      <c r="C248" s="242">
        <v>0.79166666666666663</v>
      </c>
      <c r="D248" s="243">
        <v>19644</v>
      </c>
      <c r="E248" s="166">
        <v>-46</v>
      </c>
      <c r="F248" s="172">
        <v>99</v>
      </c>
      <c r="G248" s="173">
        <v>0</v>
      </c>
      <c r="H248" s="26">
        <v>-376</v>
      </c>
      <c r="I248" s="29">
        <v>-1405</v>
      </c>
      <c r="J248" s="29">
        <v>-225</v>
      </c>
    </row>
    <row r="249" spans="1:10" x14ac:dyDescent="0.15">
      <c r="A249" s="200" t="s">
        <v>23</v>
      </c>
      <c r="B249" s="173">
        <v>5</v>
      </c>
      <c r="C249" s="242">
        <v>0.75</v>
      </c>
      <c r="D249" s="243">
        <v>22093</v>
      </c>
      <c r="E249" s="166">
        <v>-640</v>
      </c>
      <c r="F249" s="172">
        <v>-64</v>
      </c>
      <c r="G249" s="173">
        <v>0</v>
      </c>
      <c r="H249" s="26">
        <v>-450</v>
      </c>
      <c r="I249" s="29">
        <v>-1405</v>
      </c>
      <c r="J249" s="29">
        <v>-225</v>
      </c>
    </row>
    <row r="250" spans="1:10" x14ac:dyDescent="0.15">
      <c r="A250" s="200" t="s">
        <v>23</v>
      </c>
      <c r="B250" s="173">
        <v>6</v>
      </c>
      <c r="C250" s="242">
        <v>0.79166666666666663</v>
      </c>
      <c r="D250" s="243">
        <v>22425</v>
      </c>
      <c r="E250" s="166">
        <v>-1064</v>
      </c>
      <c r="F250" s="172">
        <v>-83</v>
      </c>
      <c r="G250" s="173">
        <v>0</v>
      </c>
      <c r="H250" s="26">
        <v>-450</v>
      </c>
      <c r="I250" s="29">
        <v>-1436</v>
      </c>
      <c r="J250" s="29">
        <v>-225</v>
      </c>
    </row>
    <row r="251" spans="1:10" x14ac:dyDescent="0.15">
      <c r="A251" s="200" t="s">
        <v>23</v>
      </c>
      <c r="B251" s="173">
        <v>7</v>
      </c>
      <c r="C251" s="242">
        <v>0.75</v>
      </c>
      <c r="D251" s="243">
        <v>23521</v>
      </c>
      <c r="E251" s="166">
        <v>-847</v>
      </c>
      <c r="F251" s="172">
        <v>-170</v>
      </c>
      <c r="G251" s="173">
        <v>0</v>
      </c>
      <c r="H251" s="26">
        <v>-298</v>
      </c>
      <c r="I251" s="29">
        <v>-1641</v>
      </c>
      <c r="J251" s="29">
        <v>-225</v>
      </c>
    </row>
    <row r="252" spans="1:10" x14ac:dyDescent="0.15">
      <c r="A252" s="200" t="s">
        <v>23</v>
      </c>
      <c r="B252" s="173">
        <v>8</v>
      </c>
      <c r="C252" s="242">
        <v>0.625</v>
      </c>
      <c r="D252" s="243">
        <v>20258</v>
      </c>
      <c r="E252" s="166">
        <v>-968</v>
      </c>
      <c r="F252" s="172">
        <v>-119</v>
      </c>
      <c r="G252" s="173">
        <v>0</v>
      </c>
      <c r="H252" s="26">
        <v>-375</v>
      </c>
      <c r="I252" s="29">
        <v>-1067</v>
      </c>
      <c r="J252" s="29">
        <v>0</v>
      </c>
    </row>
    <row r="253" spans="1:10" x14ac:dyDescent="0.15">
      <c r="A253" s="200" t="s">
        <v>23</v>
      </c>
      <c r="B253" s="173">
        <v>9</v>
      </c>
      <c r="C253" s="242">
        <v>0.75</v>
      </c>
      <c r="D253" s="243">
        <v>18619</v>
      </c>
      <c r="E253" s="166">
        <v>-578</v>
      </c>
      <c r="F253" s="172">
        <v>0</v>
      </c>
      <c r="G253" s="173">
        <v>0</v>
      </c>
      <c r="H253" s="26">
        <v>-410</v>
      </c>
      <c r="I253" s="29">
        <v>-1077</v>
      </c>
      <c r="J253" s="29">
        <v>-225</v>
      </c>
    </row>
    <row r="254" spans="1:10" x14ac:dyDescent="0.15">
      <c r="A254" s="200" t="s">
        <v>23</v>
      </c>
      <c r="B254" s="173">
        <v>10</v>
      </c>
      <c r="C254" s="242">
        <v>0.83333333333333337</v>
      </c>
      <c r="D254" s="243">
        <v>16547</v>
      </c>
      <c r="E254" s="166">
        <v>-605</v>
      </c>
      <c r="F254" s="172">
        <v>0</v>
      </c>
      <c r="G254" s="173">
        <v>0</v>
      </c>
      <c r="H254" s="26">
        <v>-318</v>
      </c>
      <c r="I254" s="29">
        <v>-1077</v>
      </c>
      <c r="J254" s="29">
        <v>-225</v>
      </c>
    </row>
    <row r="255" spans="1:10" x14ac:dyDescent="0.15">
      <c r="A255" s="200" t="s">
        <v>23</v>
      </c>
      <c r="B255" s="173">
        <v>11</v>
      </c>
      <c r="C255" s="242">
        <v>0.75</v>
      </c>
      <c r="D255" s="243">
        <v>18263</v>
      </c>
      <c r="E255" s="166">
        <v>-539</v>
      </c>
      <c r="F255" s="172">
        <v>50</v>
      </c>
      <c r="G255" s="173">
        <v>0</v>
      </c>
      <c r="H255" s="26">
        <v>-360</v>
      </c>
      <c r="I255" s="29">
        <v>-1077</v>
      </c>
      <c r="J255" s="29">
        <v>-225</v>
      </c>
    </row>
    <row r="256" spans="1:10" x14ac:dyDescent="0.15">
      <c r="A256" s="200" t="s">
        <v>23</v>
      </c>
      <c r="B256" s="173">
        <v>12</v>
      </c>
      <c r="C256" s="242">
        <v>0.79166666666666663</v>
      </c>
      <c r="D256" s="243">
        <v>18633</v>
      </c>
      <c r="E256" s="166">
        <v>-384</v>
      </c>
      <c r="F256" s="172">
        <v>50</v>
      </c>
      <c r="G256" s="173">
        <v>0</v>
      </c>
      <c r="H256" s="26">
        <v>-293</v>
      </c>
      <c r="I256" s="29">
        <v>-1077</v>
      </c>
      <c r="J256" s="29">
        <v>-225</v>
      </c>
    </row>
    <row r="257" spans="1:10" x14ac:dyDescent="0.15">
      <c r="A257" s="200" t="s">
        <v>23</v>
      </c>
      <c r="B257" s="173">
        <v>13</v>
      </c>
      <c r="C257" s="242">
        <v>0.79166666666666663</v>
      </c>
      <c r="D257" s="243">
        <v>17162</v>
      </c>
      <c r="E257" s="166">
        <v>-761</v>
      </c>
      <c r="F257" s="172">
        <v>25</v>
      </c>
      <c r="G257" s="173">
        <v>0</v>
      </c>
      <c r="H257" s="26">
        <v>-391</v>
      </c>
      <c r="I257" s="29">
        <v>-1077</v>
      </c>
      <c r="J257" s="29">
        <v>-225</v>
      </c>
    </row>
    <row r="258" spans="1:10" x14ac:dyDescent="0.15">
      <c r="A258" s="200" t="s">
        <v>23</v>
      </c>
      <c r="B258" s="173">
        <v>14</v>
      </c>
      <c r="C258" s="242">
        <v>0.79166666666666663</v>
      </c>
      <c r="D258" s="243">
        <v>15920</v>
      </c>
      <c r="E258" s="166">
        <v>-465</v>
      </c>
      <c r="F258" s="172">
        <v>150</v>
      </c>
      <c r="G258" s="173">
        <v>0</v>
      </c>
      <c r="H258" s="26">
        <v>-413</v>
      </c>
      <c r="I258" s="29">
        <v>-1077</v>
      </c>
      <c r="J258" s="29">
        <v>-225</v>
      </c>
    </row>
    <row r="259" spans="1:10" x14ac:dyDescent="0.15">
      <c r="A259" s="200" t="s">
        <v>23</v>
      </c>
      <c r="B259" s="173">
        <v>15</v>
      </c>
      <c r="C259" s="242">
        <v>0.83333333333333337</v>
      </c>
      <c r="D259" s="243">
        <v>13720</v>
      </c>
      <c r="E259" s="166">
        <v>-326</v>
      </c>
      <c r="F259" s="172">
        <v>160</v>
      </c>
      <c r="G259" s="173">
        <v>0</v>
      </c>
      <c r="H259" s="26">
        <v>-368</v>
      </c>
      <c r="I259" s="29">
        <v>-1077</v>
      </c>
      <c r="J259" s="29">
        <v>-225</v>
      </c>
    </row>
    <row r="260" spans="1:10" x14ac:dyDescent="0.15">
      <c r="A260" s="200" t="s">
        <v>23</v>
      </c>
      <c r="B260" s="173">
        <v>16</v>
      </c>
      <c r="C260" s="242">
        <v>0.83333333333333337</v>
      </c>
      <c r="D260" s="243">
        <v>13005</v>
      </c>
      <c r="E260" s="166">
        <v>-195</v>
      </c>
      <c r="F260" s="172">
        <v>0</v>
      </c>
      <c r="G260" s="173">
        <v>0</v>
      </c>
      <c r="H260" s="26">
        <v>-367</v>
      </c>
      <c r="I260" s="29">
        <v>-739</v>
      </c>
      <c r="J260" s="29">
        <v>0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14411</v>
      </c>
      <c r="E261" s="166">
        <v>-697</v>
      </c>
      <c r="F261" s="172">
        <v>110</v>
      </c>
      <c r="G261" s="173">
        <v>0</v>
      </c>
      <c r="H261" s="26">
        <v>-392</v>
      </c>
      <c r="I261" s="29">
        <v>-739</v>
      </c>
      <c r="J261" s="29">
        <v>-208</v>
      </c>
    </row>
    <row r="262" spans="1:10" x14ac:dyDescent="0.15">
      <c r="A262" s="200" t="s">
        <v>23</v>
      </c>
      <c r="B262" s="173">
        <v>18</v>
      </c>
      <c r="C262" s="242">
        <v>0.79166666666666663</v>
      </c>
      <c r="D262" s="243">
        <v>15094</v>
      </c>
      <c r="E262" s="166">
        <v>-1164</v>
      </c>
      <c r="F262" s="172">
        <v>110</v>
      </c>
      <c r="G262" s="173">
        <v>0</v>
      </c>
      <c r="H262" s="26">
        <v>-353</v>
      </c>
      <c r="I262" s="29">
        <v>0</v>
      </c>
      <c r="J262" s="29">
        <v>-225</v>
      </c>
    </row>
    <row r="263" spans="1:10" x14ac:dyDescent="0.15">
      <c r="A263" s="200" t="s">
        <v>23</v>
      </c>
      <c r="B263" s="173">
        <v>19</v>
      </c>
      <c r="C263" s="242">
        <v>0.83333333333333337</v>
      </c>
      <c r="D263" s="243">
        <v>14698</v>
      </c>
      <c r="E263" s="166">
        <v>-594</v>
      </c>
      <c r="F263" s="172">
        <v>123</v>
      </c>
      <c r="G263" s="173">
        <v>0</v>
      </c>
      <c r="H263" s="26">
        <v>-433</v>
      </c>
      <c r="I263" s="29">
        <v>0</v>
      </c>
      <c r="J263" s="29">
        <v>-200</v>
      </c>
    </row>
    <row r="264" spans="1:10" x14ac:dyDescent="0.15">
      <c r="A264" s="200" t="s">
        <v>23</v>
      </c>
      <c r="B264" s="173">
        <v>20</v>
      </c>
      <c r="C264" s="242">
        <v>0.83333333333333337</v>
      </c>
      <c r="D264" s="243">
        <v>14615</v>
      </c>
      <c r="E264" s="166">
        <v>-525</v>
      </c>
      <c r="F264" s="172">
        <v>160</v>
      </c>
      <c r="G264" s="173">
        <v>0</v>
      </c>
      <c r="H264" s="26">
        <v>-458</v>
      </c>
      <c r="I264" s="29">
        <v>0</v>
      </c>
      <c r="J264" s="29">
        <v>-225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14436</v>
      </c>
      <c r="E265" s="166">
        <v>-617</v>
      </c>
      <c r="F265" s="172">
        <v>125</v>
      </c>
      <c r="G265" s="173">
        <v>0</v>
      </c>
      <c r="H265" s="26">
        <v>-367</v>
      </c>
      <c r="I265" s="29">
        <v>0</v>
      </c>
      <c r="J265" s="29">
        <v>-148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13424</v>
      </c>
      <c r="E266" s="166">
        <v>-910</v>
      </c>
      <c r="F266" s="172">
        <v>85</v>
      </c>
      <c r="G266" s="173">
        <v>0</v>
      </c>
      <c r="H266" s="26">
        <v>-354</v>
      </c>
      <c r="I266" s="29">
        <v>0</v>
      </c>
      <c r="J266" s="29">
        <v>-225</v>
      </c>
    </row>
    <row r="267" spans="1:10" x14ac:dyDescent="0.15">
      <c r="A267" s="200" t="s">
        <v>23</v>
      </c>
      <c r="B267" s="173">
        <v>23</v>
      </c>
      <c r="C267" s="242">
        <v>0.79166666666666663</v>
      </c>
      <c r="D267" s="243">
        <v>12823</v>
      </c>
      <c r="E267" s="166">
        <v>-625</v>
      </c>
      <c r="F267" s="172">
        <v>35</v>
      </c>
      <c r="G267" s="173">
        <v>0</v>
      </c>
      <c r="H267" s="26">
        <v>-403</v>
      </c>
      <c r="I267" s="29">
        <v>0</v>
      </c>
      <c r="J267" s="29">
        <v>0</v>
      </c>
    </row>
    <row r="268" spans="1:10" x14ac:dyDescent="0.15">
      <c r="A268" s="200" t="s">
        <v>23</v>
      </c>
      <c r="B268" s="173">
        <v>24</v>
      </c>
      <c r="C268" s="242">
        <v>0.79166666666666663</v>
      </c>
      <c r="D268" s="243">
        <v>13433</v>
      </c>
      <c r="E268" s="166">
        <v>-593</v>
      </c>
      <c r="F268" s="172">
        <v>80</v>
      </c>
      <c r="G268" s="173">
        <v>0</v>
      </c>
      <c r="H268" s="26">
        <v>-361</v>
      </c>
      <c r="I268" s="29">
        <v>0</v>
      </c>
      <c r="J268" s="29">
        <v>-225</v>
      </c>
    </row>
    <row r="269" spans="1:10" x14ac:dyDescent="0.15">
      <c r="A269" s="200" t="s">
        <v>23</v>
      </c>
      <c r="B269" s="173">
        <v>25</v>
      </c>
      <c r="C269" s="242">
        <v>0.79166666666666663</v>
      </c>
      <c r="D269" s="243">
        <v>14102</v>
      </c>
      <c r="E269" s="166">
        <v>-458</v>
      </c>
      <c r="F269" s="172">
        <v>110</v>
      </c>
      <c r="G269" s="173">
        <v>0</v>
      </c>
      <c r="H269" s="26">
        <v>-392</v>
      </c>
      <c r="I269" s="29">
        <v>0</v>
      </c>
      <c r="J269" s="29">
        <v>-144</v>
      </c>
    </row>
    <row r="270" spans="1:10" x14ac:dyDescent="0.15">
      <c r="A270" s="200" t="s">
        <v>23</v>
      </c>
      <c r="B270" s="173">
        <v>26</v>
      </c>
      <c r="C270" s="242">
        <v>0.83333333333333337</v>
      </c>
      <c r="D270" s="243">
        <v>13777</v>
      </c>
      <c r="E270" s="166">
        <v>-601</v>
      </c>
      <c r="F270" s="172">
        <v>85</v>
      </c>
      <c r="G270" s="173">
        <v>0</v>
      </c>
      <c r="H270" s="26">
        <v>-307</v>
      </c>
      <c r="I270" s="29">
        <v>0</v>
      </c>
      <c r="J270" s="29">
        <v>-225</v>
      </c>
    </row>
    <row r="271" spans="1:10" x14ac:dyDescent="0.15">
      <c r="A271" s="200" t="s">
        <v>23</v>
      </c>
      <c r="B271" s="173">
        <v>27</v>
      </c>
      <c r="C271" s="242">
        <v>0.83333333333333337</v>
      </c>
      <c r="D271" s="243">
        <v>13840</v>
      </c>
      <c r="E271" s="166">
        <v>-229</v>
      </c>
      <c r="F271" s="172">
        <v>120</v>
      </c>
      <c r="G271" s="173">
        <v>0</v>
      </c>
      <c r="H271" s="26">
        <v>-299</v>
      </c>
      <c r="I271" s="29">
        <v>0</v>
      </c>
      <c r="J271" s="29">
        <v>-132</v>
      </c>
    </row>
    <row r="272" spans="1:10" x14ac:dyDescent="0.15">
      <c r="A272" s="200" t="s">
        <v>23</v>
      </c>
      <c r="B272" s="173">
        <v>28</v>
      </c>
      <c r="C272" s="242">
        <v>0.83333333333333337</v>
      </c>
      <c r="D272" s="243">
        <v>13854</v>
      </c>
      <c r="E272" s="166">
        <v>-353</v>
      </c>
      <c r="F272" s="172">
        <v>85</v>
      </c>
      <c r="G272" s="173">
        <v>0</v>
      </c>
      <c r="H272" s="26">
        <v>-352</v>
      </c>
      <c r="I272" s="29">
        <v>0</v>
      </c>
      <c r="J272" s="29">
        <v>-225</v>
      </c>
    </row>
    <row r="273" spans="1:10" x14ac:dyDescent="0.15">
      <c r="A273" s="200" t="s">
        <v>23</v>
      </c>
      <c r="B273" s="173">
        <v>29</v>
      </c>
      <c r="C273" s="242">
        <v>0.79166666666666663</v>
      </c>
      <c r="D273" s="243">
        <v>13770</v>
      </c>
      <c r="E273" s="166">
        <v>-406</v>
      </c>
      <c r="F273" s="172">
        <v>4</v>
      </c>
      <c r="G273" s="173">
        <v>0</v>
      </c>
      <c r="H273" s="26">
        <v>-298</v>
      </c>
      <c r="I273" s="29">
        <v>0</v>
      </c>
      <c r="J273" s="29">
        <v>0</v>
      </c>
    </row>
    <row r="274" spans="1:10" x14ac:dyDescent="0.15">
      <c r="A274" s="202" t="s">
        <v>23</v>
      </c>
      <c r="B274" s="175">
        <v>30</v>
      </c>
      <c r="C274" s="242">
        <v>0.79166666666666663</v>
      </c>
      <c r="D274" s="243">
        <v>12791</v>
      </c>
      <c r="E274" s="166">
        <v>70</v>
      </c>
      <c r="F274" s="172">
        <v>136</v>
      </c>
      <c r="G274" s="173">
        <v>0</v>
      </c>
      <c r="H274" s="26">
        <v>-285</v>
      </c>
      <c r="I274" s="29">
        <v>0</v>
      </c>
      <c r="J274" s="29">
        <v>-153</v>
      </c>
    </row>
    <row r="275" spans="1:10" x14ac:dyDescent="0.15">
      <c r="A275" s="200" t="s">
        <v>24</v>
      </c>
      <c r="B275" s="173">
        <v>1</v>
      </c>
      <c r="C275" s="252">
        <v>0.83333333333333337</v>
      </c>
      <c r="D275" s="251">
        <v>13614</v>
      </c>
      <c r="E275" s="165">
        <v>-535</v>
      </c>
      <c r="F275" s="219">
        <v>190</v>
      </c>
      <c r="G275" s="212">
        <v>0</v>
      </c>
      <c r="H275" s="44">
        <v>-355</v>
      </c>
      <c r="I275" s="45">
        <v>0</v>
      </c>
      <c r="J275" s="45">
        <v>-225</v>
      </c>
    </row>
    <row r="276" spans="1:10" x14ac:dyDescent="0.15">
      <c r="A276" s="200" t="s">
        <v>24</v>
      </c>
      <c r="B276" s="173">
        <v>2</v>
      </c>
      <c r="C276" s="242">
        <v>0.79166666666666663</v>
      </c>
      <c r="D276" s="243">
        <v>14452</v>
      </c>
      <c r="E276" s="166">
        <v>-674</v>
      </c>
      <c r="F276" s="172">
        <v>58</v>
      </c>
      <c r="G276" s="173">
        <v>0</v>
      </c>
      <c r="H276" s="26">
        <v>-358</v>
      </c>
      <c r="I276" s="29">
        <v>-219</v>
      </c>
      <c r="J276" s="29">
        <v>-225</v>
      </c>
    </row>
    <row r="277" spans="1:10" x14ac:dyDescent="0.15">
      <c r="A277" s="200" t="s">
        <v>24</v>
      </c>
      <c r="B277" s="173">
        <v>3</v>
      </c>
      <c r="C277" s="242">
        <v>0.79166666666666663</v>
      </c>
      <c r="D277" s="243">
        <v>15532</v>
      </c>
      <c r="E277" s="166">
        <v>-702</v>
      </c>
      <c r="F277" s="172">
        <v>187</v>
      </c>
      <c r="G277" s="173">
        <v>0</v>
      </c>
      <c r="H277" s="26">
        <v>-458</v>
      </c>
      <c r="I277" s="29">
        <v>-1093</v>
      </c>
      <c r="J277" s="29">
        <v>-225</v>
      </c>
    </row>
    <row r="278" spans="1:10" x14ac:dyDescent="0.15">
      <c r="A278" s="200" t="s">
        <v>24</v>
      </c>
      <c r="B278" s="173">
        <v>4</v>
      </c>
      <c r="C278" s="242">
        <v>0.79166666666666663</v>
      </c>
      <c r="D278" s="243">
        <v>16353</v>
      </c>
      <c r="E278" s="166">
        <v>51</v>
      </c>
      <c r="F278" s="172">
        <v>104</v>
      </c>
      <c r="G278" s="173">
        <v>0</v>
      </c>
      <c r="H278" s="26">
        <v>-359</v>
      </c>
      <c r="I278" s="29">
        <v>-1093</v>
      </c>
      <c r="J278" s="29">
        <v>-225</v>
      </c>
    </row>
    <row r="279" spans="1:10" x14ac:dyDescent="0.15">
      <c r="A279" s="200" t="s">
        <v>24</v>
      </c>
      <c r="B279" s="173">
        <v>5</v>
      </c>
      <c r="C279" s="242">
        <v>0.79166666666666663</v>
      </c>
      <c r="D279" s="243">
        <v>15413</v>
      </c>
      <c r="E279" s="166">
        <v>-590</v>
      </c>
      <c r="F279" s="172">
        <v>185</v>
      </c>
      <c r="G279" s="173">
        <v>0</v>
      </c>
      <c r="H279" s="26">
        <v>-501</v>
      </c>
      <c r="I279" s="29">
        <v>-1093</v>
      </c>
      <c r="J279" s="29">
        <v>-225</v>
      </c>
    </row>
    <row r="280" spans="1:10" x14ac:dyDescent="0.15">
      <c r="A280" s="200" t="s">
        <v>24</v>
      </c>
      <c r="B280" s="173">
        <v>6</v>
      </c>
      <c r="C280" s="242">
        <v>0.79166666666666663</v>
      </c>
      <c r="D280" s="243">
        <v>14626</v>
      </c>
      <c r="E280" s="166">
        <v>-694</v>
      </c>
      <c r="F280" s="172">
        <v>130</v>
      </c>
      <c r="G280" s="173">
        <v>0</v>
      </c>
      <c r="H280" s="26">
        <v>-363</v>
      </c>
      <c r="I280" s="29">
        <v>-918</v>
      </c>
      <c r="J280" s="29">
        <v>0</v>
      </c>
    </row>
    <row r="281" spans="1:10" x14ac:dyDescent="0.15">
      <c r="A281" s="200" t="s">
        <v>24</v>
      </c>
      <c r="B281" s="173">
        <v>7</v>
      </c>
      <c r="C281" s="242">
        <v>0.79166666666666663</v>
      </c>
      <c r="D281" s="243">
        <v>13628</v>
      </c>
      <c r="E281" s="166">
        <v>-428</v>
      </c>
      <c r="F281" s="172">
        <v>57</v>
      </c>
      <c r="G281" s="173">
        <v>0</v>
      </c>
      <c r="H281" s="26">
        <v>-424</v>
      </c>
      <c r="I281" s="29">
        <v>-1093</v>
      </c>
      <c r="J281" s="29">
        <v>-225</v>
      </c>
    </row>
    <row r="282" spans="1:10" x14ac:dyDescent="0.15">
      <c r="A282" s="200" t="s">
        <v>24</v>
      </c>
      <c r="B282" s="173">
        <v>8</v>
      </c>
      <c r="C282" s="242">
        <v>0.79166666666666663</v>
      </c>
      <c r="D282" s="243">
        <v>12676</v>
      </c>
      <c r="E282" s="166">
        <v>-657</v>
      </c>
      <c r="F282" s="172">
        <v>0</v>
      </c>
      <c r="G282" s="173">
        <v>0</v>
      </c>
      <c r="H282" s="26">
        <v>-406</v>
      </c>
      <c r="I282" s="29">
        <v>-918</v>
      </c>
      <c r="J282" s="29">
        <v>-225</v>
      </c>
    </row>
    <row r="283" spans="1:10" x14ac:dyDescent="0.15">
      <c r="A283" s="200" t="s">
        <v>24</v>
      </c>
      <c r="B283" s="173">
        <v>9</v>
      </c>
      <c r="C283" s="242">
        <v>0.79166666666666663</v>
      </c>
      <c r="D283" s="243">
        <v>13835</v>
      </c>
      <c r="E283" s="166">
        <v>-408</v>
      </c>
      <c r="F283" s="172">
        <v>84</v>
      </c>
      <c r="G283" s="173">
        <v>0</v>
      </c>
      <c r="H283" s="26">
        <v>-340</v>
      </c>
      <c r="I283" s="29">
        <v>-1093</v>
      </c>
      <c r="J283" s="29">
        <v>-225</v>
      </c>
    </row>
    <row r="284" spans="1:10" x14ac:dyDescent="0.15">
      <c r="A284" s="200" t="s">
        <v>24</v>
      </c>
      <c r="B284" s="173">
        <v>10</v>
      </c>
      <c r="C284" s="242">
        <v>0.79166666666666663</v>
      </c>
      <c r="D284" s="243">
        <v>14028</v>
      </c>
      <c r="E284" s="166">
        <v>-707</v>
      </c>
      <c r="F284" s="172">
        <v>-50</v>
      </c>
      <c r="G284" s="173">
        <v>0</v>
      </c>
      <c r="H284" s="26">
        <v>-305</v>
      </c>
      <c r="I284" s="29">
        <v>-1093</v>
      </c>
      <c r="J284" s="29">
        <v>-225</v>
      </c>
    </row>
    <row r="285" spans="1:10" x14ac:dyDescent="0.15">
      <c r="A285" s="200" t="s">
        <v>24</v>
      </c>
      <c r="B285" s="173">
        <v>11</v>
      </c>
      <c r="C285" s="242">
        <v>0.79166666666666663</v>
      </c>
      <c r="D285" s="243">
        <v>14046</v>
      </c>
      <c r="E285" s="166">
        <v>-999</v>
      </c>
      <c r="F285" s="172">
        <v>100</v>
      </c>
      <c r="G285" s="173">
        <v>0</v>
      </c>
      <c r="H285" s="26">
        <v>-357</v>
      </c>
      <c r="I285" s="29">
        <v>-1240</v>
      </c>
      <c r="J285" s="29">
        <v>-225</v>
      </c>
    </row>
    <row r="286" spans="1:10" x14ac:dyDescent="0.15">
      <c r="A286" s="200" t="s">
        <v>24</v>
      </c>
      <c r="B286" s="173">
        <v>12</v>
      </c>
      <c r="C286" s="242">
        <v>0.79166666666666663</v>
      </c>
      <c r="D286" s="243">
        <v>13938</v>
      </c>
      <c r="E286" s="166">
        <v>-756</v>
      </c>
      <c r="F286" s="172">
        <v>75</v>
      </c>
      <c r="G286" s="173">
        <v>0</v>
      </c>
      <c r="H286" s="26">
        <v>-297</v>
      </c>
      <c r="I286" s="29">
        <v>-918</v>
      </c>
      <c r="J286" s="29">
        <v>-20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13302</v>
      </c>
      <c r="E287" s="166">
        <v>-344</v>
      </c>
      <c r="F287" s="172">
        <v>65</v>
      </c>
      <c r="G287" s="173">
        <v>0</v>
      </c>
      <c r="H287" s="26">
        <v>-374</v>
      </c>
      <c r="I287" s="29">
        <v>-918</v>
      </c>
      <c r="J287" s="29">
        <v>0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12883</v>
      </c>
      <c r="E288" s="166">
        <v>-764</v>
      </c>
      <c r="F288" s="172">
        <v>0</v>
      </c>
      <c r="G288" s="173">
        <v>0</v>
      </c>
      <c r="H288" s="26">
        <v>-345</v>
      </c>
      <c r="I288" s="29">
        <v>-817</v>
      </c>
      <c r="J288" s="29">
        <v>0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13277</v>
      </c>
      <c r="E289" s="166">
        <v>-99</v>
      </c>
      <c r="F289" s="172">
        <v>64</v>
      </c>
      <c r="G289" s="173">
        <v>0</v>
      </c>
      <c r="H289" s="26">
        <v>-344</v>
      </c>
      <c r="I289" s="29">
        <v>-817</v>
      </c>
      <c r="J289" s="29">
        <v>0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14243</v>
      </c>
      <c r="E290" s="166">
        <v>-499</v>
      </c>
      <c r="F290" s="172">
        <v>-75</v>
      </c>
      <c r="G290" s="173">
        <v>0</v>
      </c>
      <c r="H290" s="26">
        <v>-269</v>
      </c>
      <c r="I290" s="29">
        <v>-817</v>
      </c>
      <c r="J290" s="29">
        <v>0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14040</v>
      </c>
      <c r="E291" s="166">
        <v>-352</v>
      </c>
      <c r="F291" s="172">
        <v>75</v>
      </c>
      <c r="G291" s="173">
        <v>0</v>
      </c>
      <c r="H291" s="26">
        <v>-47</v>
      </c>
      <c r="I291" s="29">
        <v>-452</v>
      </c>
      <c r="J291" s="29">
        <v>0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14153</v>
      </c>
      <c r="E292" s="166">
        <v>-322</v>
      </c>
      <c r="F292" s="172">
        <v>31</v>
      </c>
      <c r="G292" s="173">
        <v>0</v>
      </c>
      <c r="H292" s="26">
        <v>189</v>
      </c>
      <c r="I292" s="29">
        <v>-1019</v>
      </c>
      <c r="J292" s="29">
        <v>0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13917</v>
      </c>
      <c r="E293" s="166">
        <v>-66</v>
      </c>
      <c r="F293" s="172">
        <v>125</v>
      </c>
      <c r="G293" s="173">
        <v>0</v>
      </c>
      <c r="H293" s="26">
        <v>-171</v>
      </c>
      <c r="I293" s="29">
        <v>-1240</v>
      </c>
      <c r="J293" s="29">
        <v>-161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13832</v>
      </c>
      <c r="E294" s="166">
        <v>-373</v>
      </c>
      <c r="F294" s="172">
        <v>60</v>
      </c>
      <c r="G294" s="173">
        <v>0</v>
      </c>
      <c r="H294" s="26">
        <v>-141</v>
      </c>
      <c r="I294" s="29">
        <v>-1093</v>
      </c>
      <c r="J294" s="29">
        <v>-161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13018</v>
      </c>
      <c r="E295" s="166">
        <v>16</v>
      </c>
      <c r="F295" s="172">
        <v>50</v>
      </c>
      <c r="G295" s="173">
        <v>0</v>
      </c>
      <c r="H295" s="26">
        <v>-43</v>
      </c>
      <c r="I295" s="29">
        <v>-631</v>
      </c>
      <c r="J295" s="29">
        <v>0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13425</v>
      </c>
      <c r="E296" s="166">
        <v>-237</v>
      </c>
      <c r="F296" s="172">
        <v>190</v>
      </c>
      <c r="G296" s="173">
        <v>0</v>
      </c>
      <c r="H296" s="26">
        <v>55</v>
      </c>
      <c r="I296" s="29">
        <v>-1098</v>
      </c>
      <c r="J296" s="29">
        <v>-225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14222</v>
      </c>
      <c r="E297" s="166">
        <v>-287</v>
      </c>
      <c r="F297" s="172">
        <v>85</v>
      </c>
      <c r="G297" s="173">
        <v>0</v>
      </c>
      <c r="H297" s="26">
        <v>186</v>
      </c>
      <c r="I297" s="29">
        <v>-1093</v>
      </c>
      <c r="J297" s="29">
        <v>-161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14197</v>
      </c>
      <c r="E298" s="166">
        <v>-130</v>
      </c>
      <c r="F298" s="172">
        <v>155</v>
      </c>
      <c r="G298" s="173">
        <v>0</v>
      </c>
      <c r="H298" s="26">
        <v>18</v>
      </c>
      <c r="I298" s="29">
        <v>-1093</v>
      </c>
      <c r="J298" s="29">
        <v>0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14191</v>
      </c>
      <c r="E299" s="166">
        <v>172</v>
      </c>
      <c r="F299" s="172">
        <v>115</v>
      </c>
      <c r="G299" s="173">
        <v>0</v>
      </c>
      <c r="H299" s="26">
        <v>-17</v>
      </c>
      <c r="I299" s="29">
        <v>-1093</v>
      </c>
      <c r="J299" s="29">
        <v>-161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14335</v>
      </c>
      <c r="E300" s="166">
        <v>-159</v>
      </c>
      <c r="F300" s="172">
        <v>0</v>
      </c>
      <c r="G300" s="173">
        <v>0</v>
      </c>
      <c r="H300" s="26">
        <v>64</v>
      </c>
      <c r="I300" s="29">
        <v>-1453</v>
      </c>
      <c r="J300" s="29">
        <v>-225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13859</v>
      </c>
      <c r="E301" s="166">
        <v>-456</v>
      </c>
      <c r="F301" s="172">
        <v>0</v>
      </c>
      <c r="G301" s="173">
        <v>50</v>
      </c>
      <c r="H301" s="26">
        <v>-69</v>
      </c>
      <c r="I301" s="29">
        <v>-1429</v>
      </c>
      <c r="J301" s="29">
        <v>-161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13567</v>
      </c>
      <c r="E302" s="166">
        <v>-258</v>
      </c>
      <c r="F302" s="172">
        <v>0</v>
      </c>
      <c r="G302" s="173">
        <v>32</v>
      </c>
      <c r="H302" s="26">
        <v>-225</v>
      </c>
      <c r="I302" s="29">
        <v>-760</v>
      </c>
      <c r="J302" s="29">
        <v>-161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13550</v>
      </c>
      <c r="E303" s="166">
        <v>-898</v>
      </c>
      <c r="F303" s="172">
        <v>0</v>
      </c>
      <c r="G303" s="173">
        <v>149</v>
      </c>
      <c r="H303" s="26">
        <v>-101</v>
      </c>
      <c r="I303" s="29">
        <v>-695</v>
      </c>
      <c r="J303" s="29">
        <v>-161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14585</v>
      </c>
      <c r="E304" s="166">
        <v>-837</v>
      </c>
      <c r="F304" s="172">
        <v>0</v>
      </c>
      <c r="G304" s="173">
        <v>143</v>
      </c>
      <c r="H304" s="26">
        <v>195</v>
      </c>
      <c r="I304" s="29">
        <v>-1187</v>
      </c>
      <c r="J304" s="29">
        <v>-56</v>
      </c>
    </row>
    <row r="305" spans="1:10" x14ac:dyDescent="0.15">
      <c r="A305" s="202" t="s">
        <v>24</v>
      </c>
      <c r="B305" s="175">
        <v>31</v>
      </c>
      <c r="C305" s="242">
        <v>0.79166666666666663</v>
      </c>
      <c r="D305" s="243">
        <v>13837</v>
      </c>
      <c r="E305" s="166">
        <v>-731</v>
      </c>
      <c r="F305" s="172">
        <v>35</v>
      </c>
      <c r="G305" s="173">
        <v>190</v>
      </c>
      <c r="H305" s="26">
        <v>124</v>
      </c>
      <c r="I305" s="29">
        <v>-868</v>
      </c>
      <c r="J305" s="29">
        <v>-225</v>
      </c>
    </row>
    <row r="306" spans="1:10" x14ac:dyDescent="0.15">
      <c r="A306" s="200" t="s">
        <v>25</v>
      </c>
      <c r="B306" s="173">
        <v>1</v>
      </c>
      <c r="C306" s="252">
        <v>0.79166666666666663</v>
      </c>
      <c r="D306" s="251">
        <v>15237</v>
      </c>
      <c r="E306" s="165">
        <v>-866</v>
      </c>
      <c r="F306" s="219">
        <v>65</v>
      </c>
      <c r="G306" s="212">
        <v>183</v>
      </c>
      <c r="H306" s="44">
        <v>63</v>
      </c>
      <c r="I306" s="45">
        <v>-1603</v>
      </c>
      <c r="J306" s="45">
        <v>-225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15085</v>
      </c>
      <c r="E307" s="166">
        <v>-1020</v>
      </c>
      <c r="F307" s="172">
        <v>85</v>
      </c>
      <c r="G307" s="173">
        <v>52</v>
      </c>
      <c r="H307" s="26">
        <v>-130</v>
      </c>
      <c r="I307" s="29">
        <v>-1437</v>
      </c>
      <c r="J307" s="29">
        <v>-225</v>
      </c>
    </row>
    <row r="308" spans="1:10" x14ac:dyDescent="0.15">
      <c r="A308" s="200" t="s">
        <v>25</v>
      </c>
      <c r="B308" s="173">
        <v>3</v>
      </c>
      <c r="C308" s="242">
        <v>0.33333333333333331</v>
      </c>
      <c r="D308" s="243">
        <v>14137</v>
      </c>
      <c r="E308" s="166">
        <v>-905</v>
      </c>
      <c r="F308" s="172">
        <v>55</v>
      </c>
      <c r="G308" s="173">
        <v>57</v>
      </c>
      <c r="H308" s="26">
        <v>-320</v>
      </c>
      <c r="I308" s="29">
        <v>-1313</v>
      </c>
      <c r="J308" s="29">
        <v>-225</v>
      </c>
    </row>
    <row r="309" spans="1:10" x14ac:dyDescent="0.15">
      <c r="A309" s="200" t="s">
        <v>25</v>
      </c>
      <c r="B309" s="173">
        <v>4</v>
      </c>
      <c r="C309" s="242">
        <v>0.79166666666666663</v>
      </c>
      <c r="D309" s="243">
        <v>13212</v>
      </c>
      <c r="E309" s="166">
        <v>-564</v>
      </c>
      <c r="F309" s="172">
        <v>0</v>
      </c>
      <c r="G309" s="173">
        <v>147</v>
      </c>
      <c r="H309" s="26">
        <v>-429</v>
      </c>
      <c r="I309" s="29">
        <v>-1020</v>
      </c>
      <c r="J309" s="29">
        <v>-225</v>
      </c>
    </row>
    <row r="310" spans="1:10" x14ac:dyDescent="0.15">
      <c r="A310" s="200" t="s">
        <v>25</v>
      </c>
      <c r="B310" s="173">
        <v>5</v>
      </c>
      <c r="C310" s="242">
        <v>0.75</v>
      </c>
      <c r="D310" s="243">
        <v>13738</v>
      </c>
      <c r="E310" s="166">
        <v>-473</v>
      </c>
      <c r="F310" s="172">
        <v>0</v>
      </c>
      <c r="G310" s="173">
        <v>102</v>
      </c>
      <c r="H310" s="26">
        <v>-176</v>
      </c>
      <c r="I310" s="29">
        <v>-1083</v>
      </c>
      <c r="J310" s="29">
        <v>-225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15018</v>
      </c>
      <c r="E311" s="166">
        <v>-905</v>
      </c>
      <c r="F311" s="172">
        <v>125</v>
      </c>
      <c r="G311" s="173">
        <v>306</v>
      </c>
      <c r="H311" s="26">
        <v>-68</v>
      </c>
      <c r="I311" s="29">
        <v>-1335</v>
      </c>
      <c r="J311" s="29">
        <v>-225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14521</v>
      </c>
      <c r="E312" s="166">
        <v>-853</v>
      </c>
      <c r="F312" s="172">
        <v>190</v>
      </c>
      <c r="G312" s="173">
        <v>219</v>
      </c>
      <c r="H312" s="26">
        <v>-515</v>
      </c>
      <c r="I312" s="29">
        <v>-1217</v>
      </c>
      <c r="J312" s="29">
        <v>-225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15435</v>
      </c>
      <c r="E313" s="166">
        <v>-1086</v>
      </c>
      <c r="F313" s="172">
        <v>190</v>
      </c>
      <c r="G313" s="173">
        <v>283</v>
      </c>
      <c r="H313" s="26">
        <v>-439</v>
      </c>
      <c r="I313" s="29">
        <v>-1106</v>
      </c>
      <c r="J313" s="29">
        <v>-225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15462</v>
      </c>
      <c r="E314" s="166">
        <v>-984</v>
      </c>
      <c r="F314" s="172">
        <v>151</v>
      </c>
      <c r="G314" s="173">
        <v>305</v>
      </c>
      <c r="H314" s="26">
        <v>-87</v>
      </c>
      <c r="I314" s="29">
        <v>-1220</v>
      </c>
      <c r="J314" s="29">
        <v>-167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14823</v>
      </c>
      <c r="E315" s="166">
        <v>-869</v>
      </c>
      <c r="F315" s="172">
        <v>173</v>
      </c>
      <c r="G315" s="173">
        <v>330</v>
      </c>
      <c r="H315" s="26">
        <v>-418</v>
      </c>
      <c r="I315" s="29">
        <v>-1136</v>
      </c>
      <c r="J315" s="29">
        <v>-225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14148</v>
      </c>
      <c r="E316" s="166">
        <v>-1427</v>
      </c>
      <c r="F316" s="172">
        <v>190</v>
      </c>
      <c r="G316" s="173">
        <v>0</v>
      </c>
      <c r="H316" s="26">
        <v>-406</v>
      </c>
      <c r="I316" s="29">
        <v>-1020</v>
      </c>
      <c r="J316" s="29">
        <v>-225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15315</v>
      </c>
      <c r="E317" s="166">
        <v>-1071</v>
      </c>
      <c r="F317" s="172">
        <v>75</v>
      </c>
      <c r="G317" s="173">
        <v>0</v>
      </c>
      <c r="H317" s="26">
        <v>-405</v>
      </c>
      <c r="I317" s="29">
        <v>-1145</v>
      </c>
      <c r="J317" s="29">
        <v>-225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15933</v>
      </c>
      <c r="E318" s="166">
        <v>-1198</v>
      </c>
      <c r="F318" s="172">
        <v>90</v>
      </c>
      <c r="G318" s="173">
        <v>0</v>
      </c>
      <c r="H318" s="26">
        <v>-15</v>
      </c>
      <c r="I318" s="29">
        <v>-941</v>
      </c>
      <c r="J318" s="29">
        <v>-225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15585</v>
      </c>
      <c r="E319" s="166">
        <v>-872</v>
      </c>
      <c r="F319" s="172">
        <v>194</v>
      </c>
      <c r="G319" s="173">
        <v>0</v>
      </c>
      <c r="H319" s="26">
        <v>-296</v>
      </c>
      <c r="I319" s="29">
        <v>-1111</v>
      </c>
      <c r="J319" s="29">
        <v>-225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15395</v>
      </c>
      <c r="E320" s="166">
        <v>-23</v>
      </c>
      <c r="F320" s="172">
        <v>190</v>
      </c>
      <c r="G320" s="173">
        <v>0</v>
      </c>
      <c r="H320" s="26">
        <v>27</v>
      </c>
      <c r="I320" s="29">
        <v>-1163</v>
      </c>
      <c r="J320" s="29">
        <v>-218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14674</v>
      </c>
      <c r="E321" s="166">
        <v>-542</v>
      </c>
      <c r="F321" s="172">
        <v>179</v>
      </c>
      <c r="G321" s="173">
        <v>0</v>
      </c>
      <c r="H321" s="26">
        <v>-68</v>
      </c>
      <c r="I321" s="29">
        <v>-1310</v>
      </c>
      <c r="J321" s="29">
        <v>-225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14353</v>
      </c>
      <c r="E322" s="166">
        <v>-766</v>
      </c>
      <c r="F322" s="172">
        <v>50</v>
      </c>
      <c r="G322" s="173">
        <v>0</v>
      </c>
      <c r="H322" s="26">
        <v>-276</v>
      </c>
      <c r="I322" s="29">
        <v>-896</v>
      </c>
      <c r="J322" s="29">
        <v>-225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14093</v>
      </c>
      <c r="E323" s="166">
        <v>-489</v>
      </c>
      <c r="F323" s="172">
        <v>94</v>
      </c>
      <c r="G323" s="173">
        <v>0</v>
      </c>
      <c r="H323" s="26">
        <v>-172</v>
      </c>
      <c r="I323" s="29">
        <v>-1385</v>
      </c>
      <c r="J323" s="29">
        <v>-225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14702</v>
      </c>
      <c r="E324" s="166">
        <v>-1320</v>
      </c>
      <c r="F324" s="172">
        <v>-119</v>
      </c>
      <c r="G324" s="173">
        <v>0</v>
      </c>
      <c r="H324" s="26">
        <v>-43</v>
      </c>
      <c r="I324" s="29">
        <v>-1126</v>
      </c>
      <c r="J324" s="29">
        <v>-225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16213</v>
      </c>
      <c r="E325" s="166">
        <v>-1336</v>
      </c>
      <c r="F325" s="172">
        <v>35</v>
      </c>
      <c r="G325" s="173">
        <v>0</v>
      </c>
      <c r="H325" s="26">
        <v>-454</v>
      </c>
      <c r="I325" s="29">
        <v>-1210</v>
      </c>
      <c r="J325" s="29">
        <v>-225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16190</v>
      </c>
      <c r="E326" s="166">
        <v>-994</v>
      </c>
      <c r="F326" s="172">
        <v>0</v>
      </c>
      <c r="G326" s="173">
        <v>0</v>
      </c>
      <c r="H326" s="26">
        <v>-172</v>
      </c>
      <c r="I326" s="29">
        <v>-930</v>
      </c>
      <c r="J326" s="29">
        <v>-225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15339</v>
      </c>
      <c r="E327" s="166">
        <v>-909</v>
      </c>
      <c r="F327" s="172">
        <v>0</v>
      </c>
      <c r="G327" s="173">
        <v>0</v>
      </c>
      <c r="H327" s="26">
        <v>-449</v>
      </c>
      <c r="I327" s="29">
        <v>-1216</v>
      </c>
      <c r="J327" s="29">
        <v>-225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12436</v>
      </c>
      <c r="E328" s="166">
        <v>-440</v>
      </c>
      <c r="F328" s="172">
        <v>19</v>
      </c>
      <c r="G328" s="173">
        <v>0</v>
      </c>
      <c r="H328" s="26">
        <v>-444</v>
      </c>
      <c r="I328" s="29">
        <v>-1216</v>
      </c>
      <c r="J328" s="29">
        <v>-225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14562</v>
      </c>
      <c r="E329" s="166">
        <v>-1520</v>
      </c>
      <c r="F329" s="172">
        <v>-40</v>
      </c>
      <c r="G329" s="173">
        <v>0</v>
      </c>
      <c r="H329" s="26">
        <v>-461</v>
      </c>
      <c r="I329" s="29">
        <v>-1604</v>
      </c>
      <c r="J329" s="29">
        <v>-225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15386</v>
      </c>
      <c r="E330" s="166">
        <v>-1275</v>
      </c>
      <c r="F330" s="172">
        <v>35</v>
      </c>
      <c r="G330" s="173">
        <v>0</v>
      </c>
      <c r="H330" s="26">
        <v>-272</v>
      </c>
      <c r="I330" s="29">
        <v>-1692</v>
      </c>
      <c r="J330" s="29">
        <v>-225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15404</v>
      </c>
      <c r="E331" s="166">
        <v>-1600</v>
      </c>
      <c r="F331" s="172">
        <v>-15</v>
      </c>
      <c r="G331" s="173">
        <v>0</v>
      </c>
      <c r="H331" s="26">
        <v>-268</v>
      </c>
      <c r="I331" s="29">
        <v>-1558</v>
      </c>
      <c r="J331" s="29">
        <v>-225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15773</v>
      </c>
      <c r="E332" s="166">
        <v>-1030</v>
      </c>
      <c r="F332" s="172">
        <v>200</v>
      </c>
      <c r="G332" s="173">
        <v>0</v>
      </c>
      <c r="H332" s="26">
        <v>-605</v>
      </c>
      <c r="I332" s="29">
        <v>-1545</v>
      </c>
      <c r="J332" s="29">
        <v>-225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16924</v>
      </c>
      <c r="E333" s="166">
        <v>-1416</v>
      </c>
      <c r="F333" s="172">
        <v>40</v>
      </c>
      <c r="G333" s="173">
        <v>0</v>
      </c>
      <c r="H333" s="26">
        <v>-488</v>
      </c>
      <c r="I333" s="29">
        <v>-1750</v>
      </c>
      <c r="J333" s="29">
        <v>-225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17144</v>
      </c>
      <c r="E334" s="166">
        <v>-1600</v>
      </c>
      <c r="F334" s="172">
        <v>0</v>
      </c>
      <c r="G334" s="173">
        <v>0</v>
      </c>
      <c r="H334" s="26">
        <v>-353</v>
      </c>
      <c r="I334" s="29">
        <v>-1750</v>
      </c>
      <c r="J334" s="29">
        <v>-225</v>
      </c>
    </row>
    <row r="335" spans="1:10" x14ac:dyDescent="0.15">
      <c r="A335" s="202" t="s">
        <v>25</v>
      </c>
      <c r="B335" s="175">
        <v>30</v>
      </c>
      <c r="C335" s="242">
        <v>0.75</v>
      </c>
      <c r="D335" s="243">
        <v>16222</v>
      </c>
      <c r="E335" s="166">
        <v>-1600</v>
      </c>
      <c r="F335" s="172">
        <v>0</v>
      </c>
      <c r="G335" s="173">
        <v>0</v>
      </c>
      <c r="H335" s="26">
        <v>-580</v>
      </c>
      <c r="I335" s="29">
        <v>-1603</v>
      </c>
      <c r="J335" s="29">
        <v>-225</v>
      </c>
    </row>
    <row r="336" spans="1:10" x14ac:dyDescent="0.15">
      <c r="A336" s="200" t="s">
        <v>26</v>
      </c>
      <c r="B336" s="173">
        <v>1</v>
      </c>
      <c r="C336" s="252">
        <v>0.75</v>
      </c>
      <c r="D336" s="251">
        <v>15289</v>
      </c>
      <c r="E336" s="165">
        <v>-1397</v>
      </c>
      <c r="F336" s="219">
        <v>110</v>
      </c>
      <c r="G336" s="212">
        <v>0</v>
      </c>
      <c r="H336" s="44">
        <v>-330</v>
      </c>
      <c r="I336" s="45">
        <v>-1021</v>
      </c>
      <c r="J336" s="45">
        <v>-225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14371</v>
      </c>
      <c r="E337" s="166">
        <v>-1114</v>
      </c>
      <c r="F337" s="172">
        <v>43</v>
      </c>
      <c r="G337" s="173">
        <v>0</v>
      </c>
      <c r="H337" s="26">
        <v>-296</v>
      </c>
      <c r="I337" s="29">
        <v>-1011</v>
      </c>
      <c r="J337" s="29">
        <v>0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15614</v>
      </c>
      <c r="E338" s="166">
        <v>-1381</v>
      </c>
      <c r="F338" s="172">
        <v>59</v>
      </c>
      <c r="G338" s="173">
        <v>0</v>
      </c>
      <c r="H338" s="26">
        <v>-428</v>
      </c>
      <c r="I338" s="29">
        <v>-1065</v>
      </c>
      <c r="J338" s="29">
        <v>-225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16105</v>
      </c>
      <c r="E339" s="166">
        <v>-1080</v>
      </c>
      <c r="F339" s="172">
        <v>0</v>
      </c>
      <c r="G339" s="173">
        <v>0</v>
      </c>
      <c r="H339" s="26">
        <v>-179</v>
      </c>
      <c r="I339" s="29">
        <v>-1726</v>
      </c>
      <c r="J339" s="29">
        <v>-225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16899</v>
      </c>
      <c r="E340" s="166">
        <v>-900</v>
      </c>
      <c r="F340" s="172">
        <v>-85</v>
      </c>
      <c r="G340" s="173">
        <v>0</v>
      </c>
      <c r="H340" s="26">
        <v>-43</v>
      </c>
      <c r="I340" s="29">
        <v>-1400</v>
      </c>
      <c r="J340" s="29">
        <v>-225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17210</v>
      </c>
      <c r="E341" s="166">
        <v>-691</v>
      </c>
      <c r="F341" s="172">
        <v>-95</v>
      </c>
      <c r="G341" s="173">
        <v>0</v>
      </c>
      <c r="H341" s="26">
        <v>-237</v>
      </c>
      <c r="I341" s="29">
        <v>-1400</v>
      </c>
      <c r="J341" s="29">
        <v>-225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17576</v>
      </c>
      <c r="E342" s="166">
        <v>-806</v>
      </c>
      <c r="F342" s="172">
        <v>-90</v>
      </c>
      <c r="G342" s="173">
        <v>0</v>
      </c>
      <c r="H342" s="26">
        <v>-154</v>
      </c>
      <c r="I342" s="29">
        <v>-1400</v>
      </c>
      <c r="J342" s="29">
        <v>-225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16385</v>
      </c>
      <c r="E343" s="166">
        <v>-900</v>
      </c>
      <c r="F343" s="172">
        <v>-46</v>
      </c>
      <c r="G343" s="173">
        <v>0</v>
      </c>
      <c r="H343" s="26">
        <v>-338</v>
      </c>
      <c r="I343" s="29">
        <v>-1400</v>
      </c>
      <c r="J343" s="29">
        <v>-225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14762</v>
      </c>
      <c r="E344" s="166">
        <v>-900</v>
      </c>
      <c r="F344" s="172">
        <v>-60</v>
      </c>
      <c r="G344" s="173">
        <v>0</v>
      </c>
      <c r="H344" s="26">
        <v>-238</v>
      </c>
      <c r="I344" s="29">
        <v>-1400</v>
      </c>
      <c r="J344" s="29">
        <v>-225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15090</v>
      </c>
      <c r="E345" s="166">
        <v>-1091</v>
      </c>
      <c r="F345" s="172">
        <v>124</v>
      </c>
      <c r="G345" s="173">
        <v>0</v>
      </c>
      <c r="H345" s="26">
        <v>-483</v>
      </c>
      <c r="I345" s="29">
        <v>-1309</v>
      </c>
      <c r="J345" s="29">
        <v>-225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16592</v>
      </c>
      <c r="E346" s="166">
        <v>-1214</v>
      </c>
      <c r="F346" s="172">
        <v>119</v>
      </c>
      <c r="G346" s="173">
        <v>330</v>
      </c>
      <c r="H346" s="26">
        <v>-549</v>
      </c>
      <c r="I346" s="29">
        <v>-1477</v>
      </c>
      <c r="J346" s="29">
        <v>-225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16726</v>
      </c>
      <c r="E347" s="166">
        <v>-1386</v>
      </c>
      <c r="F347" s="172">
        <v>0</v>
      </c>
      <c r="G347" s="173">
        <v>330</v>
      </c>
      <c r="H347" s="26">
        <v>-515</v>
      </c>
      <c r="I347" s="29">
        <v>-1565</v>
      </c>
      <c r="J347" s="29">
        <v>-225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16929</v>
      </c>
      <c r="E348" s="166">
        <v>-1501</v>
      </c>
      <c r="F348" s="172">
        <v>45</v>
      </c>
      <c r="G348" s="173">
        <v>330</v>
      </c>
      <c r="H348" s="26">
        <v>-587</v>
      </c>
      <c r="I348" s="29">
        <v>-1651</v>
      </c>
      <c r="J348" s="29">
        <v>-225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17303</v>
      </c>
      <c r="E349" s="166">
        <v>-1349</v>
      </c>
      <c r="F349" s="172">
        <v>35</v>
      </c>
      <c r="G349" s="173">
        <v>102</v>
      </c>
      <c r="H349" s="26">
        <v>-496</v>
      </c>
      <c r="I349" s="29">
        <v>-1652</v>
      </c>
      <c r="J349" s="29">
        <v>-225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15642</v>
      </c>
      <c r="E350" s="166">
        <v>-1600</v>
      </c>
      <c r="F350" s="172">
        <v>0</v>
      </c>
      <c r="G350" s="173">
        <v>330</v>
      </c>
      <c r="H350" s="26">
        <v>-582</v>
      </c>
      <c r="I350" s="29">
        <v>-1370</v>
      </c>
      <c r="J350" s="29">
        <v>-225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14837</v>
      </c>
      <c r="E351" s="166">
        <v>-904</v>
      </c>
      <c r="F351" s="172">
        <v>10</v>
      </c>
      <c r="G351" s="173">
        <v>174</v>
      </c>
      <c r="H351" s="26">
        <v>-434</v>
      </c>
      <c r="I351" s="29">
        <v>-1413</v>
      </c>
      <c r="J351" s="29">
        <v>-225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15406</v>
      </c>
      <c r="E352" s="166">
        <v>-850</v>
      </c>
      <c r="F352" s="172">
        <v>139</v>
      </c>
      <c r="G352" s="173">
        <v>248</v>
      </c>
      <c r="H352" s="26">
        <v>-601</v>
      </c>
      <c r="I352" s="29">
        <v>-1324</v>
      </c>
      <c r="J352" s="29">
        <v>-225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14648</v>
      </c>
      <c r="E353" s="166">
        <v>-719</v>
      </c>
      <c r="F353" s="172">
        <v>190</v>
      </c>
      <c r="G353" s="173">
        <v>330</v>
      </c>
      <c r="H353" s="26">
        <v>-539</v>
      </c>
      <c r="I353" s="29">
        <v>-1218</v>
      </c>
      <c r="J353" s="29">
        <v>-225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16010</v>
      </c>
      <c r="E354" s="166">
        <v>-1082</v>
      </c>
      <c r="F354" s="172">
        <v>190</v>
      </c>
      <c r="G354" s="173">
        <v>330</v>
      </c>
      <c r="H354" s="26">
        <v>-426</v>
      </c>
      <c r="I354" s="29">
        <v>-1203</v>
      </c>
      <c r="J354" s="29">
        <v>-225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16637</v>
      </c>
      <c r="E355" s="166">
        <v>-1600</v>
      </c>
      <c r="F355" s="172">
        <v>95</v>
      </c>
      <c r="G355" s="173">
        <v>330</v>
      </c>
      <c r="H355" s="26">
        <v>-417</v>
      </c>
      <c r="I355" s="29">
        <v>-1726</v>
      </c>
      <c r="J355" s="29">
        <v>-225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17328</v>
      </c>
      <c r="E356" s="166">
        <v>-1600</v>
      </c>
      <c r="F356" s="172">
        <v>-142</v>
      </c>
      <c r="G356" s="173">
        <v>330</v>
      </c>
      <c r="H356" s="26">
        <v>-569</v>
      </c>
      <c r="I356" s="29">
        <v>-1647</v>
      </c>
      <c r="J356" s="29">
        <v>-225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17148</v>
      </c>
      <c r="E357" s="166">
        <v>-1535</v>
      </c>
      <c r="F357" s="172">
        <v>-7</v>
      </c>
      <c r="G357" s="173">
        <v>0</v>
      </c>
      <c r="H357" s="26">
        <v>-449</v>
      </c>
      <c r="I357" s="29">
        <v>-1794</v>
      </c>
      <c r="J357" s="29">
        <v>-225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16058</v>
      </c>
      <c r="E358" s="166">
        <v>-1007</v>
      </c>
      <c r="F358" s="172">
        <v>110</v>
      </c>
      <c r="G358" s="173">
        <v>0</v>
      </c>
      <c r="H358" s="26">
        <v>-487</v>
      </c>
      <c r="I358" s="29">
        <v>-1487</v>
      </c>
      <c r="J358" s="29">
        <v>-225</v>
      </c>
    </row>
    <row r="359" spans="1:10" x14ac:dyDescent="0.15">
      <c r="A359" s="200" t="s">
        <v>26</v>
      </c>
      <c r="B359" s="173">
        <v>24</v>
      </c>
      <c r="C359" s="242">
        <v>0.70833333333333337</v>
      </c>
      <c r="D359" s="243">
        <v>14742</v>
      </c>
      <c r="E359" s="166">
        <v>-1073</v>
      </c>
      <c r="F359" s="172">
        <v>60</v>
      </c>
      <c r="G359" s="173">
        <v>0</v>
      </c>
      <c r="H359" s="26">
        <v>-394</v>
      </c>
      <c r="I359" s="29">
        <v>-1634</v>
      </c>
      <c r="J359" s="29">
        <v>-225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13486</v>
      </c>
      <c r="E360" s="166">
        <v>-1104</v>
      </c>
      <c r="F360" s="172">
        <v>75</v>
      </c>
      <c r="G360" s="173">
        <v>42</v>
      </c>
      <c r="H360" s="26">
        <v>-460</v>
      </c>
      <c r="I360" s="29">
        <v>-1466</v>
      </c>
      <c r="J360" s="29">
        <v>-225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15499</v>
      </c>
      <c r="E361" s="166">
        <v>-998</v>
      </c>
      <c r="F361" s="172">
        <v>95</v>
      </c>
      <c r="G361" s="173">
        <v>330</v>
      </c>
      <c r="H361" s="26">
        <v>-426</v>
      </c>
      <c r="I361" s="29">
        <v>-1555</v>
      </c>
      <c r="J361" s="29">
        <v>-225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15433</v>
      </c>
      <c r="E362" s="166">
        <v>-885</v>
      </c>
      <c r="F362" s="172">
        <v>90</v>
      </c>
      <c r="G362" s="173">
        <v>149</v>
      </c>
      <c r="H362" s="26">
        <v>-403</v>
      </c>
      <c r="I362" s="29">
        <v>-1319</v>
      </c>
      <c r="J362" s="29">
        <v>-225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15562</v>
      </c>
      <c r="E363" s="166">
        <v>-658</v>
      </c>
      <c r="F363" s="172">
        <v>95</v>
      </c>
      <c r="G363" s="173">
        <v>147</v>
      </c>
      <c r="H363" s="26">
        <v>-389</v>
      </c>
      <c r="I363" s="29">
        <v>-1436</v>
      </c>
      <c r="J363" s="29">
        <v>-225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15223</v>
      </c>
      <c r="E364" s="166">
        <v>-894</v>
      </c>
      <c r="F364" s="172">
        <v>40</v>
      </c>
      <c r="G364" s="173">
        <v>228</v>
      </c>
      <c r="H364" s="26">
        <v>-460</v>
      </c>
      <c r="I364" s="29">
        <v>-1319</v>
      </c>
      <c r="J364" s="29">
        <v>-225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14977</v>
      </c>
      <c r="E365" s="166">
        <v>-657</v>
      </c>
      <c r="F365" s="172">
        <v>160</v>
      </c>
      <c r="G365" s="173">
        <v>0</v>
      </c>
      <c r="H365" s="26">
        <v>7</v>
      </c>
      <c r="I365" s="29">
        <v>-791</v>
      </c>
      <c r="J365" s="29">
        <v>-225</v>
      </c>
    </row>
    <row r="366" spans="1:10" x14ac:dyDescent="0.15">
      <c r="A366" s="202" t="s">
        <v>26</v>
      </c>
      <c r="B366" s="175">
        <v>31</v>
      </c>
      <c r="C366" s="244">
        <v>0.75</v>
      </c>
      <c r="D366" s="245">
        <v>15691</v>
      </c>
      <c r="E366" s="167">
        <v>-996</v>
      </c>
      <c r="F366" s="174">
        <v>115</v>
      </c>
      <c r="G366" s="175">
        <v>159</v>
      </c>
      <c r="H366" s="43">
        <v>-160</v>
      </c>
      <c r="I366" s="35">
        <v>-622</v>
      </c>
      <c r="J366" s="35">
        <v>0</v>
      </c>
    </row>
    <row r="367" spans="1:10" x14ac:dyDescent="0.15">
      <c r="C367" s="387"/>
      <c r="D367" s="247"/>
      <c r="E367" s="150"/>
      <c r="F367" s="150"/>
      <c r="G367" s="150"/>
      <c r="H367" s="150"/>
      <c r="I367" s="150"/>
      <c r="J367" s="150"/>
    </row>
    <row r="368" spans="1:10" x14ac:dyDescent="0.15">
      <c r="D368" s="247"/>
    </row>
  </sheetData>
  <conditionalFormatting sqref="D2:D32">
    <cfRule type="top10" dxfId="251" priority="6" stopIfTrue="1" rank="1"/>
  </conditionalFormatting>
  <conditionalFormatting sqref="D33:D61">
    <cfRule type="top10" dxfId="250" priority="5" stopIfTrue="1" rank="1"/>
  </conditionalFormatting>
  <conditionalFormatting sqref="D62:D92">
    <cfRule type="top10" dxfId="249" priority="4" stopIfTrue="1" rank="1"/>
  </conditionalFormatting>
  <conditionalFormatting sqref="D93:D122">
    <cfRule type="top10" dxfId="248" priority="3" stopIfTrue="1" rank="1"/>
  </conditionalFormatting>
  <conditionalFormatting sqref="D123:D153">
    <cfRule type="top10" dxfId="247" priority="2" stopIfTrue="1" rank="1"/>
  </conditionalFormatting>
  <conditionalFormatting sqref="D154:D183">
    <cfRule type="top10" dxfId="246" priority="12" stopIfTrue="1" rank="1"/>
  </conditionalFormatting>
  <conditionalFormatting sqref="D184:D214">
    <cfRule type="top10" dxfId="245" priority="11" stopIfTrue="1" rank="1"/>
  </conditionalFormatting>
  <conditionalFormatting sqref="D215:D245">
    <cfRule type="top10" dxfId="244" priority="10" stopIfTrue="1" rank="1"/>
  </conditionalFormatting>
  <conditionalFormatting sqref="D246:D275">
    <cfRule type="top10" dxfId="243" priority="9" stopIfTrue="1" rank="1"/>
  </conditionalFormatting>
  <conditionalFormatting sqref="D276:D306">
    <cfRule type="top10" dxfId="242" priority="1" stopIfTrue="1" rank="1"/>
  </conditionalFormatting>
  <conditionalFormatting sqref="D307:D336">
    <cfRule type="top10" dxfId="241" priority="8" stopIfTrue="1" rank="1"/>
  </conditionalFormatting>
  <conditionalFormatting sqref="D337:D367">
    <cfRule type="top10" dxfId="240" priority="7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68"/>
  <sheetViews>
    <sheetView zoomScale="85" zoomScaleNormal="85" zoomScaleSheetLayoutView="100" workbookViewId="0">
      <pane ySplit="1" topLeftCell="A2" activePane="bottomLeft" state="frozen"/>
      <selection activeCell="A6" sqref="A6:Q19"/>
      <selection pane="bottomLeft" sqref="A1:J1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20.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15892</v>
      </c>
      <c r="E2" s="166">
        <v>-1437</v>
      </c>
      <c r="F2" s="172">
        <v>-1318</v>
      </c>
      <c r="G2" s="173">
        <v>0</v>
      </c>
      <c r="H2" s="26">
        <v>-375</v>
      </c>
      <c r="I2" s="29">
        <v>-1318</v>
      </c>
      <c r="J2" s="29">
        <v>-225</v>
      </c>
      <c r="K2" s="27"/>
    </row>
    <row r="3" spans="1:11" x14ac:dyDescent="0.15">
      <c r="A3" s="200" t="s">
        <v>15</v>
      </c>
      <c r="B3" s="173">
        <v>2</v>
      </c>
      <c r="C3" s="242">
        <v>0.75</v>
      </c>
      <c r="D3" s="243">
        <v>15533</v>
      </c>
      <c r="E3" s="166">
        <v>-1424</v>
      </c>
      <c r="F3" s="172">
        <v>-1318</v>
      </c>
      <c r="G3" s="173">
        <v>0</v>
      </c>
      <c r="H3" s="26">
        <v>-468</v>
      </c>
      <c r="I3" s="29">
        <v>-1318</v>
      </c>
      <c r="J3" s="29">
        <v>-225</v>
      </c>
      <c r="K3" s="27"/>
    </row>
    <row r="4" spans="1:11" x14ac:dyDescent="0.15">
      <c r="A4" s="200" t="s">
        <v>15</v>
      </c>
      <c r="B4" s="173">
        <v>3</v>
      </c>
      <c r="C4" s="242">
        <v>0.75</v>
      </c>
      <c r="D4" s="243">
        <v>16683</v>
      </c>
      <c r="E4" s="166">
        <v>-1425</v>
      </c>
      <c r="F4" s="172">
        <v>-1318</v>
      </c>
      <c r="G4" s="173">
        <v>0</v>
      </c>
      <c r="H4" s="26">
        <v>-401</v>
      </c>
      <c r="I4" s="29">
        <v>-1318</v>
      </c>
      <c r="J4" s="29">
        <v>-225</v>
      </c>
      <c r="K4" s="27"/>
    </row>
    <row r="5" spans="1:11" x14ac:dyDescent="0.15">
      <c r="A5" s="200" t="s">
        <v>15</v>
      </c>
      <c r="B5" s="173">
        <v>4</v>
      </c>
      <c r="C5" s="242">
        <v>0.75</v>
      </c>
      <c r="D5" s="243">
        <v>16861</v>
      </c>
      <c r="E5" s="166">
        <v>-1403</v>
      </c>
      <c r="F5" s="172">
        <v>-1318</v>
      </c>
      <c r="G5" s="173">
        <v>0</v>
      </c>
      <c r="H5" s="26">
        <v>-444</v>
      </c>
      <c r="I5" s="29">
        <v>-1318</v>
      </c>
      <c r="J5" s="29">
        <v>-225</v>
      </c>
      <c r="K5" s="27"/>
    </row>
    <row r="6" spans="1:11" x14ac:dyDescent="0.15">
      <c r="A6" s="200" t="s">
        <v>15</v>
      </c>
      <c r="B6" s="173">
        <v>5</v>
      </c>
      <c r="C6" s="242">
        <v>0.75</v>
      </c>
      <c r="D6" s="243">
        <v>17120</v>
      </c>
      <c r="E6" s="166">
        <v>-1404</v>
      </c>
      <c r="F6" s="172">
        <v>-1318</v>
      </c>
      <c r="G6" s="173">
        <v>0</v>
      </c>
      <c r="H6" s="26">
        <v>-169</v>
      </c>
      <c r="I6" s="29">
        <v>-1318</v>
      </c>
      <c r="J6" s="29">
        <v>-225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17039</v>
      </c>
      <c r="E7" s="166">
        <v>-1432</v>
      </c>
      <c r="F7" s="172">
        <v>-1318</v>
      </c>
      <c r="G7" s="173">
        <v>0</v>
      </c>
      <c r="H7" s="26">
        <v>-143</v>
      </c>
      <c r="I7" s="29">
        <v>-1318</v>
      </c>
      <c r="J7" s="29">
        <v>-225</v>
      </c>
      <c r="K7" s="27"/>
    </row>
    <row r="8" spans="1:11" x14ac:dyDescent="0.15">
      <c r="A8" s="200" t="s">
        <v>15</v>
      </c>
      <c r="B8" s="173">
        <v>7</v>
      </c>
      <c r="C8" s="242">
        <v>0.75</v>
      </c>
      <c r="D8" s="243">
        <v>16918</v>
      </c>
      <c r="E8" s="166">
        <v>-1429</v>
      </c>
      <c r="F8" s="172">
        <v>-1318</v>
      </c>
      <c r="G8" s="173">
        <v>0</v>
      </c>
      <c r="H8" s="26">
        <v>-460</v>
      </c>
      <c r="I8" s="29">
        <v>-1318</v>
      </c>
      <c r="J8" s="29">
        <v>-225</v>
      </c>
      <c r="K8" s="27"/>
    </row>
    <row r="9" spans="1:11" x14ac:dyDescent="0.15">
      <c r="A9" s="200" t="s">
        <v>15</v>
      </c>
      <c r="B9" s="173">
        <v>8</v>
      </c>
      <c r="C9" s="242">
        <v>0.75</v>
      </c>
      <c r="D9" s="243">
        <v>16666</v>
      </c>
      <c r="E9" s="166">
        <v>-1170</v>
      </c>
      <c r="F9" s="172">
        <v>-1305</v>
      </c>
      <c r="G9" s="173">
        <v>0</v>
      </c>
      <c r="H9" s="26">
        <v>-37</v>
      </c>
      <c r="I9" s="29">
        <v>-1305</v>
      </c>
      <c r="J9" s="29">
        <v>-225</v>
      </c>
      <c r="K9" s="27"/>
    </row>
    <row r="10" spans="1:11" x14ac:dyDescent="0.15">
      <c r="A10" s="200" t="s">
        <v>15</v>
      </c>
      <c r="B10" s="173">
        <v>9</v>
      </c>
      <c r="C10" s="242">
        <v>0.75</v>
      </c>
      <c r="D10" s="243">
        <v>16223</v>
      </c>
      <c r="E10" s="166">
        <v>-1439</v>
      </c>
      <c r="F10" s="172">
        <v>-1318</v>
      </c>
      <c r="G10" s="173">
        <v>0</v>
      </c>
      <c r="H10" s="26">
        <v>13</v>
      </c>
      <c r="I10" s="29">
        <v>-1318</v>
      </c>
      <c r="J10" s="29">
        <v>-225</v>
      </c>
      <c r="K10" s="27"/>
    </row>
    <row r="11" spans="1:11" x14ac:dyDescent="0.15">
      <c r="A11" s="200" t="s">
        <v>15</v>
      </c>
      <c r="B11" s="173">
        <v>10</v>
      </c>
      <c r="C11" s="242">
        <v>0.75</v>
      </c>
      <c r="D11" s="243">
        <v>16191</v>
      </c>
      <c r="E11" s="166">
        <v>-1420</v>
      </c>
      <c r="F11" s="172">
        <v>-1318</v>
      </c>
      <c r="G11" s="173">
        <v>0</v>
      </c>
      <c r="H11" s="26">
        <v>-81</v>
      </c>
      <c r="I11" s="29">
        <v>-1318</v>
      </c>
      <c r="J11" s="29">
        <v>-225</v>
      </c>
      <c r="K11" s="27"/>
    </row>
    <row r="12" spans="1:11" x14ac:dyDescent="0.15">
      <c r="A12" s="200" t="s">
        <v>15</v>
      </c>
      <c r="B12" s="173">
        <v>11</v>
      </c>
      <c r="C12" s="242">
        <v>0.75</v>
      </c>
      <c r="D12" s="243">
        <v>17425</v>
      </c>
      <c r="E12" s="166">
        <v>-1414</v>
      </c>
      <c r="F12" s="172">
        <v>-1318</v>
      </c>
      <c r="G12" s="173">
        <v>0</v>
      </c>
      <c r="H12" s="26">
        <v>-26</v>
      </c>
      <c r="I12" s="29">
        <v>-1318</v>
      </c>
      <c r="J12" s="29">
        <v>-225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16923</v>
      </c>
      <c r="E13" s="166">
        <v>-1410</v>
      </c>
      <c r="F13" s="172">
        <v>-1318</v>
      </c>
      <c r="G13" s="173">
        <v>0</v>
      </c>
      <c r="H13" s="26">
        <v>-47</v>
      </c>
      <c r="I13" s="29">
        <v>-1318</v>
      </c>
      <c r="J13" s="29">
        <v>-225</v>
      </c>
      <c r="K13" s="27"/>
    </row>
    <row r="14" spans="1:11" x14ac:dyDescent="0.15">
      <c r="A14" s="200" t="s">
        <v>15</v>
      </c>
      <c r="B14" s="173">
        <v>13</v>
      </c>
      <c r="C14" s="242">
        <v>0.75</v>
      </c>
      <c r="D14" s="243">
        <v>16719</v>
      </c>
      <c r="E14" s="166">
        <v>-1449</v>
      </c>
      <c r="F14" s="172">
        <v>-1318</v>
      </c>
      <c r="G14" s="173">
        <v>0</v>
      </c>
      <c r="H14" s="26">
        <v>-19</v>
      </c>
      <c r="I14" s="29">
        <v>-1318</v>
      </c>
      <c r="J14" s="29">
        <v>-225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16536</v>
      </c>
      <c r="E15" s="166">
        <v>-1500</v>
      </c>
      <c r="F15" s="172">
        <v>-1318</v>
      </c>
      <c r="G15" s="173">
        <v>0</v>
      </c>
      <c r="H15" s="26">
        <v>-416</v>
      </c>
      <c r="I15" s="29">
        <v>-1318</v>
      </c>
      <c r="J15" s="29">
        <v>-225</v>
      </c>
      <c r="K15" s="27"/>
    </row>
    <row r="16" spans="1:11" x14ac:dyDescent="0.15">
      <c r="A16" s="200" t="s">
        <v>15</v>
      </c>
      <c r="B16" s="173">
        <v>15</v>
      </c>
      <c r="C16" s="242">
        <v>0.75</v>
      </c>
      <c r="D16" s="243">
        <v>15993</v>
      </c>
      <c r="E16" s="166">
        <v>-1387</v>
      </c>
      <c r="F16" s="172">
        <v>-1318</v>
      </c>
      <c r="G16" s="173">
        <v>0</v>
      </c>
      <c r="H16" s="26">
        <v>-416</v>
      </c>
      <c r="I16" s="29">
        <v>-1318</v>
      </c>
      <c r="J16" s="29">
        <v>-225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15081</v>
      </c>
      <c r="E17" s="166">
        <v>-1482</v>
      </c>
      <c r="F17" s="172">
        <v>-1318</v>
      </c>
      <c r="G17" s="173">
        <v>0</v>
      </c>
      <c r="H17" s="26">
        <v>-497</v>
      </c>
      <c r="I17" s="29">
        <v>-1318</v>
      </c>
      <c r="J17" s="29">
        <v>-225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15455</v>
      </c>
      <c r="E18" s="166">
        <v>-1287</v>
      </c>
      <c r="F18" s="172">
        <v>-1318</v>
      </c>
      <c r="G18" s="173">
        <v>0</v>
      </c>
      <c r="H18" s="26">
        <v>-562</v>
      </c>
      <c r="I18" s="29">
        <v>-1318</v>
      </c>
      <c r="J18" s="29">
        <v>-225</v>
      </c>
      <c r="K18" s="27"/>
    </row>
    <row r="19" spans="1:11" x14ac:dyDescent="0.15">
      <c r="A19" s="200" t="s">
        <v>15</v>
      </c>
      <c r="B19" s="173">
        <v>18</v>
      </c>
      <c r="C19" s="242">
        <v>0.75</v>
      </c>
      <c r="D19" s="243">
        <v>16413</v>
      </c>
      <c r="E19" s="166">
        <v>-1420</v>
      </c>
      <c r="F19" s="172">
        <v>-1318</v>
      </c>
      <c r="G19" s="173">
        <v>0</v>
      </c>
      <c r="H19" s="26">
        <v>-522</v>
      </c>
      <c r="I19" s="29">
        <v>-1318</v>
      </c>
      <c r="J19" s="29">
        <v>-225</v>
      </c>
      <c r="K19" s="27"/>
    </row>
    <row r="20" spans="1:11" x14ac:dyDescent="0.15">
      <c r="A20" s="200" t="s">
        <v>15</v>
      </c>
      <c r="B20" s="173">
        <v>19</v>
      </c>
      <c r="C20" s="242">
        <v>0.75</v>
      </c>
      <c r="D20" s="243">
        <v>16793</v>
      </c>
      <c r="E20" s="166">
        <v>-1372</v>
      </c>
      <c r="F20" s="172">
        <v>-1318</v>
      </c>
      <c r="G20" s="173">
        <v>100</v>
      </c>
      <c r="H20" s="26">
        <v>66</v>
      </c>
      <c r="I20" s="29">
        <v>-1318</v>
      </c>
      <c r="J20" s="29">
        <v>-225</v>
      </c>
      <c r="K20" s="27"/>
    </row>
    <row r="21" spans="1:11" x14ac:dyDescent="0.15">
      <c r="A21" s="200" t="s">
        <v>15</v>
      </c>
      <c r="B21" s="173">
        <v>20</v>
      </c>
      <c r="C21" s="242">
        <v>0.75</v>
      </c>
      <c r="D21" s="243">
        <v>17048</v>
      </c>
      <c r="E21" s="166">
        <v>-1322</v>
      </c>
      <c r="F21" s="172">
        <v>-1318</v>
      </c>
      <c r="G21" s="173">
        <v>150</v>
      </c>
      <c r="H21" s="26">
        <v>261</v>
      </c>
      <c r="I21" s="29">
        <v>-1318</v>
      </c>
      <c r="J21" s="29">
        <v>-225</v>
      </c>
      <c r="K21" s="27"/>
    </row>
    <row r="22" spans="1:11" x14ac:dyDescent="0.15">
      <c r="A22" s="200" t="s">
        <v>15</v>
      </c>
      <c r="B22" s="173">
        <v>21</v>
      </c>
      <c r="C22" s="242">
        <v>0.75</v>
      </c>
      <c r="D22" s="243">
        <v>17296</v>
      </c>
      <c r="E22" s="166">
        <v>-1499</v>
      </c>
      <c r="F22" s="172">
        <v>-1318</v>
      </c>
      <c r="G22" s="173">
        <v>200</v>
      </c>
      <c r="H22" s="26">
        <v>344</v>
      </c>
      <c r="I22" s="29">
        <v>-1318</v>
      </c>
      <c r="J22" s="29">
        <v>-225</v>
      </c>
      <c r="K22" s="27"/>
    </row>
    <row r="23" spans="1:11" x14ac:dyDescent="0.15">
      <c r="A23" s="200" t="s">
        <v>15</v>
      </c>
      <c r="B23" s="173">
        <v>22</v>
      </c>
      <c r="C23" s="242">
        <v>0.75</v>
      </c>
      <c r="D23" s="243">
        <v>16128</v>
      </c>
      <c r="E23" s="166">
        <v>-1295</v>
      </c>
      <c r="F23" s="172">
        <v>-1318</v>
      </c>
      <c r="G23" s="173">
        <v>225</v>
      </c>
      <c r="H23" s="26">
        <v>400</v>
      </c>
      <c r="I23" s="29">
        <v>-1318</v>
      </c>
      <c r="J23" s="29">
        <v>-225</v>
      </c>
      <c r="K23" s="27"/>
    </row>
    <row r="24" spans="1:11" x14ac:dyDescent="0.15">
      <c r="A24" s="200" t="s">
        <v>15</v>
      </c>
      <c r="B24" s="173">
        <v>23</v>
      </c>
      <c r="C24" s="242">
        <v>0.75</v>
      </c>
      <c r="D24" s="243">
        <v>16809</v>
      </c>
      <c r="E24" s="166">
        <v>-1207</v>
      </c>
      <c r="F24" s="172">
        <v>-1318</v>
      </c>
      <c r="G24" s="173">
        <v>200</v>
      </c>
      <c r="H24" s="26">
        <v>-83</v>
      </c>
      <c r="I24" s="29">
        <v>-1318</v>
      </c>
      <c r="J24" s="29">
        <v>-225</v>
      </c>
      <c r="K24" s="27"/>
    </row>
    <row r="25" spans="1:11" x14ac:dyDescent="0.15">
      <c r="A25" s="200" t="s">
        <v>15</v>
      </c>
      <c r="B25" s="173">
        <v>24</v>
      </c>
      <c r="C25" s="242">
        <v>0.75</v>
      </c>
      <c r="D25" s="243">
        <v>17147</v>
      </c>
      <c r="E25" s="166">
        <v>-1457</v>
      </c>
      <c r="F25" s="172">
        <v>-1318</v>
      </c>
      <c r="G25" s="173">
        <v>150</v>
      </c>
      <c r="H25" s="26">
        <v>5</v>
      </c>
      <c r="I25" s="29">
        <v>-1318</v>
      </c>
      <c r="J25" s="29">
        <v>-225</v>
      </c>
      <c r="K25" s="27"/>
    </row>
    <row r="26" spans="1:11" x14ac:dyDescent="0.15">
      <c r="A26" s="200" t="s">
        <v>15</v>
      </c>
      <c r="B26" s="173">
        <v>25</v>
      </c>
      <c r="C26" s="242">
        <v>0.75</v>
      </c>
      <c r="D26" s="243">
        <v>17517</v>
      </c>
      <c r="E26" s="166">
        <v>-1432</v>
      </c>
      <c r="F26" s="172">
        <v>-1318</v>
      </c>
      <c r="G26" s="173">
        <v>150</v>
      </c>
      <c r="H26" s="26">
        <v>-20</v>
      </c>
      <c r="I26" s="29">
        <v>-1318</v>
      </c>
      <c r="J26" s="29">
        <v>-225</v>
      </c>
      <c r="K26" s="27"/>
    </row>
    <row r="27" spans="1:11" x14ac:dyDescent="0.15">
      <c r="A27" s="200" t="s">
        <v>15</v>
      </c>
      <c r="B27" s="173">
        <v>26</v>
      </c>
      <c r="C27" s="242">
        <v>0.75</v>
      </c>
      <c r="D27" s="243">
        <v>17610</v>
      </c>
      <c r="E27" s="166">
        <v>-1437</v>
      </c>
      <c r="F27" s="172">
        <v>-1318</v>
      </c>
      <c r="G27" s="173">
        <v>0</v>
      </c>
      <c r="H27" s="26">
        <v>76</v>
      </c>
      <c r="I27" s="29">
        <v>-1318</v>
      </c>
      <c r="J27" s="29">
        <v>-225</v>
      </c>
      <c r="K27" s="27"/>
    </row>
    <row r="28" spans="1:11" x14ac:dyDescent="0.15">
      <c r="A28" s="200" t="s">
        <v>15</v>
      </c>
      <c r="B28" s="173">
        <v>27</v>
      </c>
      <c r="C28" s="242">
        <v>0.75</v>
      </c>
      <c r="D28" s="243">
        <v>17149</v>
      </c>
      <c r="E28" s="166">
        <v>-1422</v>
      </c>
      <c r="F28" s="172">
        <v>-1318</v>
      </c>
      <c r="G28" s="173">
        <v>50</v>
      </c>
      <c r="H28" s="26">
        <v>161</v>
      </c>
      <c r="I28" s="29">
        <v>-1318</v>
      </c>
      <c r="J28" s="29">
        <v>-225</v>
      </c>
      <c r="K28" s="27"/>
    </row>
    <row r="29" spans="1:11" x14ac:dyDescent="0.15">
      <c r="A29" s="200" t="s">
        <v>15</v>
      </c>
      <c r="B29" s="173">
        <v>28</v>
      </c>
      <c r="C29" s="242">
        <v>0.79166666666666663</v>
      </c>
      <c r="D29" s="243">
        <v>17709</v>
      </c>
      <c r="E29" s="166">
        <v>-1500</v>
      </c>
      <c r="F29" s="172">
        <v>-1318</v>
      </c>
      <c r="G29" s="173">
        <v>200</v>
      </c>
      <c r="H29" s="26">
        <v>-7</v>
      </c>
      <c r="I29" s="29">
        <v>-1318</v>
      </c>
      <c r="J29" s="29">
        <v>-225</v>
      </c>
      <c r="K29" s="27"/>
    </row>
    <row r="30" spans="1:11" x14ac:dyDescent="0.15">
      <c r="A30" s="200" t="s">
        <v>15</v>
      </c>
      <c r="B30" s="173">
        <v>29</v>
      </c>
      <c r="C30" s="242">
        <v>0.75</v>
      </c>
      <c r="D30" s="243">
        <v>18703</v>
      </c>
      <c r="E30" s="166">
        <v>-1369</v>
      </c>
      <c r="F30" s="172">
        <v>-1318</v>
      </c>
      <c r="G30" s="173">
        <v>0</v>
      </c>
      <c r="H30" s="26">
        <v>-261</v>
      </c>
      <c r="I30" s="29">
        <v>-1318</v>
      </c>
      <c r="J30" s="29">
        <v>-225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17745</v>
      </c>
      <c r="E31" s="166">
        <v>-1406</v>
      </c>
      <c r="F31" s="172">
        <v>-1318</v>
      </c>
      <c r="G31" s="173">
        <v>50</v>
      </c>
      <c r="H31" s="26">
        <v>-64</v>
      </c>
      <c r="I31" s="29">
        <v>-1318</v>
      </c>
      <c r="J31" s="29">
        <v>-225</v>
      </c>
      <c r="K31" s="27"/>
    </row>
    <row r="32" spans="1:11" x14ac:dyDescent="0.15">
      <c r="A32" s="333" t="s">
        <v>15</v>
      </c>
      <c r="B32" s="203">
        <v>31</v>
      </c>
      <c r="C32" s="244">
        <v>0.75</v>
      </c>
      <c r="D32" s="245">
        <v>17842</v>
      </c>
      <c r="E32" s="167">
        <v>-990</v>
      </c>
      <c r="F32" s="174">
        <v>-1318</v>
      </c>
      <c r="G32" s="175">
        <v>50</v>
      </c>
      <c r="H32" s="43">
        <v>-30</v>
      </c>
      <c r="I32" s="35">
        <v>-1318</v>
      </c>
      <c r="J32" s="35">
        <v>-225</v>
      </c>
      <c r="K32" s="27"/>
    </row>
    <row r="33" spans="1:11" x14ac:dyDescent="0.15">
      <c r="A33" s="200" t="s">
        <v>16</v>
      </c>
      <c r="B33" s="204">
        <v>1</v>
      </c>
      <c r="C33" s="242">
        <v>0.75</v>
      </c>
      <c r="D33" s="243">
        <v>18034</v>
      </c>
      <c r="E33" s="166">
        <v>-1074</v>
      </c>
      <c r="F33" s="172">
        <v>185</v>
      </c>
      <c r="G33" s="173">
        <v>200</v>
      </c>
      <c r="H33" s="26">
        <v>-7</v>
      </c>
      <c r="I33" s="29">
        <v>-1318</v>
      </c>
      <c r="J33" s="29">
        <v>-225</v>
      </c>
      <c r="K33" s="27"/>
    </row>
    <row r="34" spans="1:11" x14ac:dyDescent="0.15">
      <c r="A34" s="200" t="s">
        <v>16</v>
      </c>
      <c r="B34" s="173">
        <v>2</v>
      </c>
      <c r="C34" s="242">
        <v>0.75</v>
      </c>
      <c r="D34" s="243">
        <v>17470</v>
      </c>
      <c r="E34" s="166">
        <v>-1296</v>
      </c>
      <c r="F34" s="172">
        <v>191</v>
      </c>
      <c r="G34" s="173">
        <v>100</v>
      </c>
      <c r="H34" s="26">
        <v>-136</v>
      </c>
      <c r="I34" s="29">
        <v>-1318</v>
      </c>
      <c r="J34" s="29">
        <v>-225</v>
      </c>
      <c r="K34" s="27"/>
    </row>
    <row r="35" spans="1:11" x14ac:dyDescent="0.15">
      <c r="A35" s="200" t="s">
        <v>16</v>
      </c>
      <c r="B35" s="173">
        <v>3</v>
      </c>
      <c r="C35" s="242">
        <v>0.75</v>
      </c>
      <c r="D35" s="243">
        <v>17174</v>
      </c>
      <c r="E35" s="166">
        <v>-1312</v>
      </c>
      <c r="F35" s="172">
        <v>0</v>
      </c>
      <c r="G35" s="173">
        <v>100</v>
      </c>
      <c r="H35" s="26">
        <v>-35</v>
      </c>
      <c r="I35" s="29">
        <v>-1318</v>
      </c>
      <c r="J35" s="29">
        <v>-225</v>
      </c>
      <c r="K35" s="27"/>
    </row>
    <row r="36" spans="1:11" x14ac:dyDescent="0.15">
      <c r="A36" s="200" t="s">
        <v>16</v>
      </c>
      <c r="B36" s="173">
        <v>4</v>
      </c>
      <c r="C36" s="242">
        <v>0.79166666666666663</v>
      </c>
      <c r="D36" s="243">
        <v>16755</v>
      </c>
      <c r="E36" s="166">
        <v>-1465</v>
      </c>
      <c r="F36" s="172">
        <v>0</v>
      </c>
      <c r="G36" s="173">
        <v>0</v>
      </c>
      <c r="H36" s="26">
        <v>-33</v>
      </c>
      <c r="I36" s="29">
        <v>-1318</v>
      </c>
      <c r="J36" s="29">
        <v>-225</v>
      </c>
      <c r="K36" s="27"/>
    </row>
    <row r="37" spans="1:11" x14ac:dyDescent="0.15">
      <c r="A37" s="200" t="s">
        <v>16</v>
      </c>
      <c r="B37" s="173">
        <v>5</v>
      </c>
      <c r="C37" s="242">
        <v>0.45833333333333331</v>
      </c>
      <c r="D37" s="243">
        <v>16365</v>
      </c>
      <c r="E37" s="166">
        <v>-1490</v>
      </c>
      <c r="F37" s="172">
        <v>-70</v>
      </c>
      <c r="G37" s="173">
        <v>0</v>
      </c>
      <c r="H37" s="26">
        <v>-12</v>
      </c>
      <c r="I37" s="29">
        <v>-1318</v>
      </c>
      <c r="J37" s="29">
        <v>-225</v>
      </c>
      <c r="K37" s="27"/>
    </row>
    <row r="38" spans="1:11" x14ac:dyDescent="0.15">
      <c r="A38" s="200" t="s">
        <v>16</v>
      </c>
      <c r="B38" s="173">
        <v>6</v>
      </c>
      <c r="C38" s="242">
        <v>0.79166666666666663</v>
      </c>
      <c r="D38" s="243">
        <v>15645</v>
      </c>
      <c r="E38" s="166">
        <v>-1500</v>
      </c>
      <c r="F38" s="172">
        <v>0</v>
      </c>
      <c r="G38" s="173">
        <v>0</v>
      </c>
      <c r="H38" s="26">
        <v>-276</v>
      </c>
      <c r="I38" s="29">
        <v>-1318</v>
      </c>
      <c r="J38" s="29">
        <v>-225</v>
      </c>
      <c r="K38" s="27"/>
    </row>
    <row r="39" spans="1:11" x14ac:dyDescent="0.15">
      <c r="A39" s="200" t="s">
        <v>16</v>
      </c>
      <c r="B39" s="173">
        <v>7</v>
      </c>
      <c r="C39" s="242">
        <v>0.75</v>
      </c>
      <c r="D39" s="243">
        <v>17122</v>
      </c>
      <c r="E39" s="166">
        <v>-1500</v>
      </c>
      <c r="F39" s="172">
        <v>45</v>
      </c>
      <c r="G39" s="173">
        <v>0</v>
      </c>
      <c r="H39" s="26">
        <v>63</v>
      </c>
      <c r="I39" s="29">
        <v>-1318</v>
      </c>
      <c r="J39" s="29">
        <v>-225</v>
      </c>
      <c r="K39" s="27"/>
    </row>
    <row r="40" spans="1:11" x14ac:dyDescent="0.15">
      <c r="A40" s="200" t="s">
        <v>16</v>
      </c>
      <c r="B40" s="173">
        <v>8</v>
      </c>
      <c r="C40" s="242">
        <v>0.79166666666666663</v>
      </c>
      <c r="D40" s="243">
        <v>17752</v>
      </c>
      <c r="E40" s="166">
        <v>-1459</v>
      </c>
      <c r="F40" s="172">
        <v>85</v>
      </c>
      <c r="G40" s="173">
        <v>100</v>
      </c>
      <c r="H40" s="26">
        <v>-158</v>
      </c>
      <c r="I40" s="29">
        <v>-1318</v>
      </c>
      <c r="J40" s="29">
        <v>-225</v>
      </c>
      <c r="K40" s="27"/>
    </row>
    <row r="41" spans="1:11" x14ac:dyDescent="0.15">
      <c r="A41" s="200" t="s">
        <v>16</v>
      </c>
      <c r="B41" s="173">
        <v>9</v>
      </c>
      <c r="C41" s="242">
        <v>0.75</v>
      </c>
      <c r="D41" s="243">
        <v>17926</v>
      </c>
      <c r="E41" s="166">
        <v>-1424</v>
      </c>
      <c r="F41" s="172">
        <v>109</v>
      </c>
      <c r="G41" s="173">
        <v>37</v>
      </c>
      <c r="H41" s="26">
        <v>-439</v>
      </c>
      <c r="I41" s="29">
        <v>-1318</v>
      </c>
      <c r="J41" s="29">
        <v>-225</v>
      </c>
      <c r="K41" s="27"/>
    </row>
    <row r="42" spans="1:11" x14ac:dyDescent="0.15">
      <c r="A42" s="200" t="s">
        <v>16</v>
      </c>
      <c r="B42" s="173">
        <v>10</v>
      </c>
      <c r="C42" s="242">
        <v>0.79166666666666663</v>
      </c>
      <c r="D42" s="243">
        <v>17618</v>
      </c>
      <c r="E42" s="166">
        <v>-500</v>
      </c>
      <c r="F42" s="172">
        <v>10</v>
      </c>
      <c r="G42" s="173">
        <v>75</v>
      </c>
      <c r="H42" s="26">
        <v>-296</v>
      </c>
      <c r="I42" s="29">
        <v>-1318</v>
      </c>
      <c r="J42" s="29">
        <v>-225</v>
      </c>
      <c r="K42" s="27"/>
    </row>
    <row r="43" spans="1:11" x14ac:dyDescent="0.15">
      <c r="A43" s="200" t="s">
        <v>16</v>
      </c>
      <c r="B43" s="173">
        <v>11</v>
      </c>
      <c r="C43" s="242">
        <v>0.79166666666666663</v>
      </c>
      <c r="D43" s="243">
        <v>17652</v>
      </c>
      <c r="E43" s="166">
        <v>-1459</v>
      </c>
      <c r="F43" s="172">
        <v>20</v>
      </c>
      <c r="G43" s="173">
        <v>50</v>
      </c>
      <c r="H43" s="26">
        <v>-311</v>
      </c>
      <c r="I43" s="29">
        <v>-1318</v>
      </c>
      <c r="J43" s="29">
        <v>-225</v>
      </c>
      <c r="K43" s="27"/>
    </row>
    <row r="44" spans="1:11" x14ac:dyDescent="0.15">
      <c r="A44" s="200" t="s">
        <v>16</v>
      </c>
      <c r="B44" s="173">
        <v>12</v>
      </c>
      <c r="C44" s="242">
        <v>0.79166666666666663</v>
      </c>
      <c r="D44" s="243">
        <v>17378</v>
      </c>
      <c r="E44" s="166">
        <v>-1407</v>
      </c>
      <c r="F44" s="172">
        <v>25</v>
      </c>
      <c r="G44" s="173">
        <v>50</v>
      </c>
      <c r="H44" s="26">
        <v>-178</v>
      </c>
      <c r="I44" s="29">
        <v>-1318</v>
      </c>
      <c r="J44" s="29">
        <v>-225</v>
      </c>
      <c r="K44" s="27"/>
    </row>
    <row r="45" spans="1:11" x14ac:dyDescent="0.15">
      <c r="A45" s="200" t="s">
        <v>16</v>
      </c>
      <c r="B45" s="173">
        <v>13</v>
      </c>
      <c r="C45" s="242">
        <v>0.79166666666666663</v>
      </c>
      <c r="D45" s="243">
        <v>16655</v>
      </c>
      <c r="E45" s="166">
        <v>-908</v>
      </c>
      <c r="F45" s="172">
        <v>75</v>
      </c>
      <c r="G45" s="173">
        <v>25</v>
      </c>
      <c r="H45" s="26">
        <v>-251</v>
      </c>
      <c r="I45" s="29">
        <v>-1318</v>
      </c>
      <c r="J45" s="29">
        <v>-225</v>
      </c>
      <c r="K45" s="27"/>
    </row>
    <row r="46" spans="1:11" x14ac:dyDescent="0.15">
      <c r="A46" s="200" t="s">
        <v>16</v>
      </c>
      <c r="B46" s="173">
        <v>14</v>
      </c>
      <c r="C46" s="242">
        <v>0.79166666666666663</v>
      </c>
      <c r="D46" s="243">
        <v>16088</v>
      </c>
      <c r="E46" s="166">
        <v>-1377</v>
      </c>
      <c r="F46" s="172">
        <v>94</v>
      </c>
      <c r="G46" s="173">
        <v>75</v>
      </c>
      <c r="H46" s="26">
        <v>-174</v>
      </c>
      <c r="I46" s="29">
        <v>-1318</v>
      </c>
      <c r="J46" s="29">
        <v>-225</v>
      </c>
      <c r="K46" s="27"/>
    </row>
    <row r="47" spans="1:11" x14ac:dyDescent="0.15">
      <c r="A47" s="200" t="s">
        <v>16</v>
      </c>
      <c r="B47" s="173">
        <v>15</v>
      </c>
      <c r="C47" s="242">
        <v>0.75</v>
      </c>
      <c r="D47" s="243">
        <v>17256</v>
      </c>
      <c r="E47" s="166">
        <v>-832</v>
      </c>
      <c r="F47" s="172">
        <v>99</v>
      </c>
      <c r="G47" s="173">
        <v>81</v>
      </c>
      <c r="H47" s="26">
        <v>-287</v>
      </c>
      <c r="I47" s="29">
        <v>-1318</v>
      </c>
      <c r="J47" s="29">
        <v>-225</v>
      </c>
      <c r="K47" s="27"/>
    </row>
    <row r="48" spans="1:11" x14ac:dyDescent="0.15">
      <c r="A48" s="200" t="s">
        <v>16</v>
      </c>
      <c r="B48" s="173">
        <v>16</v>
      </c>
      <c r="C48" s="242">
        <v>0.79166666666666663</v>
      </c>
      <c r="D48" s="243">
        <v>16384</v>
      </c>
      <c r="E48" s="166">
        <v>-1461</v>
      </c>
      <c r="F48" s="172">
        <v>85</v>
      </c>
      <c r="G48" s="173">
        <v>150</v>
      </c>
      <c r="H48" s="26">
        <v>-91</v>
      </c>
      <c r="I48" s="29">
        <v>-1318</v>
      </c>
      <c r="J48" s="29">
        <v>-225</v>
      </c>
      <c r="K48" s="27"/>
    </row>
    <row r="49" spans="1:11" x14ac:dyDescent="0.15">
      <c r="A49" s="200" t="s">
        <v>16</v>
      </c>
      <c r="B49" s="173">
        <v>17</v>
      </c>
      <c r="C49" s="242">
        <v>0.79166666666666663</v>
      </c>
      <c r="D49" s="243">
        <v>17292</v>
      </c>
      <c r="E49" s="166">
        <v>-735</v>
      </c>
      <c r="F49" s="172">
        <v>85</v>
      </c>
      <c r="G49" s="173">
        <v>330</v>
      </c>
      <c r="H49" s="26">
        <v>-108</v>
      </c>
      <c r="I49" s="29">
        <v>-1318</v>
      </c>
      <c r="J49" s="29">
        <v>-225</v>
      </c>
      <c r="K49" s="27"/>
    </row>
    <row r="50" spans="1:11" x14ac:dyDescent="0.15">
      <c r="A50" s="200" t="s">
        <v>16</v>
      </c>
      <c r="B50" s="173">
        <v>18</v>
      </c>
      <c r="C50" s="242">
        <v>0.79166666666666663</v>
      </c>
      <c r="D50" s="243">
        <v>17555</v>
      </c>
      <c r="E50" s="166">
        <v>-407</v>
      </c>
      <c r="F50" s="172">
        <v>85</v>
      </c>
      <c r="G50" s="173">
        <v>150</v>
      </c>
      <c r="H50" s="26">
        <v>-151</v>
      </c>
      <c r="I50" s="29">
        <v>-1318</v>
      </c>
      <c r="J50" s="29">
        <v>-225</v>
      </c>
      <c r="K50" s="27"/>
    </row>
    <row r="51" spans="1:11" x14ac:dyDescent="0.15">
      <c r="A51" s="200" t="s">
        <v>16</v>
      </c>
      <c r="B51" s="173">
        <v>19</v>
      </c>
      <c r="C51" s="242">
        <v>0.79166666666666663</v>
      </c>
      <c r="D51" s="243">
        <v>17057</v>
      </c>
      <c r="E51" s="166">
        <v>-513</v>
      </c>
      <c r="F51" s="172">
        <v>85</v>
      </c>
      <c r="G51" s="173">
        <v>309</v>
      </c>
      <c r="H51" s="26">
        <v>-269</v>
      </c>
      <c r="I51" s="29">
        <v>-1318</v>
      </c>
      <c r="J51" s="29">
        <v>-225</v>
      </c>
      <c r="K51" s="27"/>
    </row>
    <row r="52" spans="1:11" x14ac:dyDescent="0.15">
      <c r="A52" s="200" t="s">
        <v>16</v>
      </c>
      <c r="B52" s="173">
        <v>20</v>
      </c>
      <c r="C52" s="242">
        <v>0.79166666666666663</v>
      </c>
      <c r="D52" s="243">
        <v>16209</v>
      </c>
      <c r="E52" s="166">
        <v>-1369</v>
      </c>
      <c r="F52" s="172">
        <v>85</v>
      </c>
      <c r="G52" s="173">
        <v>150</v>
      </c>
      <c r="H52" s="26">
        <v>-50</v>
      </c>
      <c r="I52" s="29">
        <v>-1318</v>
      </c>
      <c r="J52" s="29">
        <v>-225</v>
      </c>
      <c r="K52" s="27"/>
    </row>
    <row r="53" spans="1:11" x14ac:dyDescent="0.15">
      <c r="A53" s="200" t="s">
        <v>16</v>
      </c>
      <c r="B53" s="173">
        <v>21</v>
      </c>
      <c r="C53" s="242">
        <v>0.79166666666666663</v>
      </c>
      <c r="D53" s="243">
        <v>16354</v>
      </c>
      <c r="E53" s="166">
        <v>-1012</v>
      </c>
      <c r="F53" s="172">
        <v>85</v>
      </c>
      <c r="G53" s="173">
        <v>265</v>
      </c>
      <c r="H53" s="26">
        <v>-78</v>
      </c>
      <c r="I53" s="29">
        <v>-1318</v>
      </c>
      <c r="J53" s="29">
        <v>-225</v>
      </c>
      <c r="K53" s="27"/>
    </row>
    <row r="54" spans="1:11" x14ac:dyDescent="0.15">
      <c r="A54" s="200" t="s">
        <v>16</v>
      </c>
      <c r="B54" s="173">
        <v>22</v>
      </c>
      <c r="C54" s="242">
        <v>0.75</v>
      </c>
      <c r="D54" s="243">
        <v>17261</v>
      </c>
      <c r="E54" s="166">
        <v>-1040</v>
      </c>
      <c r="F54" s="172">
        <v>100</v>
      </c>
      <c r="G54" s="173">
        <v>200</v>
      </c>
      <c r="H54" s="26">
        <v>64</v>
      </c>
      <c r="I54" s="29">
        <v>-1318</v>
      </c>
      <c r="J54" s="29">
        <v>-225</v>
      </c>
      <c r="K54" s="27"/>
    </row>
    <row r="55" spans="1:11" x14ac:dyDescent="0.15">
      <c r="A55" s="200" t="s">
        <v>16</v>
      </c>
      <c r="B55" s="173">
        <v>23</v>
      </c>
      <c r="C55" s="242">
        <v>0.79166666666666663</v>
      </c>
      <c r="D55" s="243">
        <v>16274</v>
      </c>
      <c r="E55" s="166">
        <v>-1451</v>
      </c>
      <c r="F55" s="172">
        <v>-25</v>
      </c>
      <c r="G55" s="173">
        <v>200</v>
      </c>
      <c r="H55" s="26">
        <v>-2</v>
      </c>
      <c r="I55" s="29">
        <v>-1318</v>
      </c>
      <c r="J55" s="29">
        <v>-225</v>
      </c>
      <c r="K55" s="27"/>
    </row>
    <row r="56" spans="1:11" x14ac:dyDescent="0.15">
      <c r="A56" s="200" t="s">
        <v>16</v>
      </c>
      <c r="B56" s="173">
        <v>24</v>
      </c>
      <c r="C56" s="242">
        <v>0.79166666666666663</v>
      </c>
      <c r="D56" s="243">
        <v>15631</v>
      </c>
      <c r="E56" s="166">
        <v>-1381</v>
      </c>
      <c r="F56" s="172">
        <v>-50</v>
      </c>
      <c r="G56" s="173">
        <v>150</v>
      </c>
      <c r="H56" s="26">
        <v>-33</v>
      </c>
      <c r="I56" s="29">
        <v>-1318</v>
      </c>
      <c r="J56" s="29">
        <v>-225</v>
      </c>
      <c r="K56" s="27"/>
    </row>
    <row r="57" spans="1:11" x14ac:dyDescent="0.15">
      <c r="A57" s="200" t="s">
        <v>16</v>
      </c>
      <c r="B57" s="173">
        <v>25</v>
      </c>
      <c r="C57" s="242">
        <v>0.79166666666666663</v>
      </c>
      <c r="D57" s="243">
        <v>15890</v>
      </c>
      <c r="E57" s="166">
        <v>-1150</v>
      </c>
      <c r="F57" s="172">
        <v>0</v>
      </c>
      <c r="G57" s="173">
        <v>330</v>
      </c>
      <c r="H57" s="26">
        <v>57</v>
      </c>
      <c r="I57" s="29">
        <v>-1318</v>
      </c>
      <c r="J57" s="29">
        <v>-225</v>
      </c>
      <c r="K57" s="27"/>
    </row>
    <row r="58" spans="1:11" x14ac:dyDescent="0.15">
      <c r="A58" s="200" t="s">
        <v>16</v>
      </c>
      <c r="B58" s="173">
        <v>26</v>
      </c>
      <c r="C58" s="242">
        <v>0.79166666666666663</v>
      </c>
      <c r="D58" s="243">
        <v>15669</v>
      </c>
      <c r="E58" s="166">
        <v>-1353</v>
      </c>
      <c r="F58" s="172">
        <v>0</v>
      </c>
      <c r="G58" s="173">
        <v>330</v>
      </c>
      <c r="H58" s="26">
        <v>130</v>
      </c>
      <c r="I58" s="29">
        <v>-1318</v>
      </c>
      <c r="J58" s="29">
        <v>-225</v>
      </c>
      <c r="K58" s="27"/>
    </row>
    <row r="59" spans="1:11" x14ac:dyDescent="0.15">
      <c r="A59" s="200" t="s">
        <v>16</v>
      </c>
      <c r="B59" s="173">
        <v>27</v>
      </c>
      <c r="C59" s="242">
        <v>0.79166666666666663</v>
      </c>
      <c r="D59" s="243">
        <v>14994</v>
      </c>
      <c r="E59" s="166">
        <v>-980</v>
      </c>
      <c r="F59" s="172">
        <v>100</v>
      </c>
      <c r="G59" s="173">
        <v>200</v>
      </c>
      <c r="H59" s="26">
        <v>-540</v>
      </c>
      <c r="I59" s="29">
        <v>-1318</v>
      </c>
      <c r="J59" s="29">
        <v>-225</v>
      </c>
      <c r="K59" s="27"/>
    </row>
    <row r="60" spans="1:11" x14ac:dyDescent="0.15">
      <c r="A60" s="70" t="s">
        <v>16</v>
      </c>
      <c r="B60" s="43">
        <v>28</v>
      </c>
      <c r="C60" s="386">
        <v>0.79166666666666663</v>
      </c>
      <c r="D60" s="245">
        <v>15245</v>
      </c>
      <c r="E60" s="167">
        <v>-823</v>
      </c>
      <c r="F60" s="174">
        <v>74</v>
      </c>
      <c r="G60" s="175">
        <v>265</v>
      </c>
      <c r="H60" s="43">
        <v>-332</v>
      </c>
      <c r="I60" s="35">
        <v>-1318</v>
      </c>
      <c r="J60" s="35">
        <v>-225</v>
      </c>
      <c r="K60" s="27"/>
    </row>
    <row r="61" spans="1:11" x14ac:dyDescent="0.15">
      <c r="A61" s="200" t="s">
        <v>17</v>
      </c>
      <c r="B61" s="173">
        <v>1</v>
      </c>
      <c r="C61" s="242">
        <v>0.79166666666666663</v>
      </c>
      <c r="D61" s="243">
        <v>16382</v>
      </c>
      <c r="E61" s="166">
        <v>-661</v>
      </c>
      <c r="F61" s="172">
        <v>75</v>
      </c>
      <c r="G61" s="173">
        <v>273</v>
      </c>
      <c r="H61" s="26">
        <v>-467</v>
      </c>
      <c r="I61" s="29">
        <v>-1318</v>
      </c>
      <c r="J61" s="29">
        <v>-225</v>
      </c>
      <c r="K61" s="150"/>
    </row>
    <row r="62" spans="1:11" x14ac:dyDescent="0.15">
      <c r="A62" s="200" t="s">
        <v>17</v>
      </c>
      <c r="B62" s="173">
        <v>2</v>
      </c>
      <c r="C62" s="242">
        <v>0.79166666666666663</v>
      </c>
      <c r="D62" s="243">
        <v>17647</v>
      </c>
      <c r="E62" s="166">
        <v>-400</v>
      </c>
      <c r="F62" s="172">
        <v>-44</v>
      </c>
      <c r="G62" s="173">
        <v>265</v>
      </c>
      <c r="H62" s="26">
        <v>-120</v>
      </c>
      <c r="I62" s="29">
        <v>-1318</v>
      </c>
      <c r="J62" s="29">
        <v>-225</v>
      </c>
    </row>
    <row r="63" spans="1:11" x14ac:dyDescent="0.15">
      <c r="A63" s="200" t="s">
        <v>17</v>
      </c>
      <c r="B63" s="173">
        <v>3</v>
      </c>
      <c r="C63" s="242">
        <v>0.79166666666666663</v>
      </c>
      <c r="D63" s="243">
        <v>16055</v>
      </c>
      <c r="E63" s="166">
        <v>-347</v>
      </c>
      <c r="F63" s="172">
        <v>53</v>
      </c>
      <c r="G63" s="173">
        <v>0</v>
      </c>
      <c r="H63" s="26">
        <v>-240</v>
      </c>
      <c r="I63" s="29">
        <v>-1318</v>
      </c>
      <c r="J63" s="29">
        <v>-225</v>
      </c>
    </row>
    <row r="64" spans="1:11" x14ac:dyDescent="0.15">
      <c r="A64" s="200" t="s">
        <v>17</v>
      </c>
      <c r="B64" s="173">
        <v>4</v>
      </c>
      <c r="C64" s="242">
        <v>0.79166666666666663</v>
      </c>
      <c r="D64" s="243">
        <v>16758</v>
      </c>
      <c r="E64" s="166">
        <v>-400</v>
      </c>
      <c r="F64" s="172">
        <v>0</v>
      </c>
      <c r="G64" s="173">
        <v>100</v>
      </c>
      <c r="H64" s="26">
        <v>-54</v>
      </c>
      <c r="I64" s="29">
        <v>-1318</v>
      </c>
      <c r="J64" s="29">
        <v>-225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16568</v>
      </c>
      <c r="E65" s="166">
        <v>-800</v>
      </c>
      <c r="F65" s="172">
        <v>-52</v>
      </c>
      <c r="G65" s="173">
        <v>0</v>
      </c>
      <c r="H65" s="26">
        <v>68</v>
      </c>
      <c r="I65" s="29">
        <v>-1318</v>
      </c>
      <c r="J65" s="29">
        <v>-225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15858</v>
      </c>
      <c r="E66" s="166">
        <v>-800</v>
      </c>
      <c r="F66" s="172">
        <v>74</v>
      </c>
      <c r="G66" s="173">
        <v>150</v>
      </c>
      <c r="H66" s="26">
        <v>-72</v>
      </c>
      <c r="I66" s="29">
        <v>-1318</v>
      </c>
      <c r="J66" s="29">
        <v>-225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15793</v>
      </c>
      <c r="E67" s="166">
        <v>-727</v>
      </c>
      <c r="F67" s="172">
        <v>80</v>
      </c>
      <c r="G67" s="173">
        <v>213</v>
      </c>
      <c r="H67" s="26">
        <v>67</v>
      </c>
      <c r="I67" s="29">
        <v>-1318</v>
      </c>
      <c r="J67" s="29">
        <v>-225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16341</v>
      </c>
      <c r="E68" s="166">
        <v>-800</v>
      </c>
      <c r="F68" s="172">
        <v>13</v>
      </c>
      <c r="G68" s="173">
        <v>328</v>
      </c>
      <c r="H68" s="26">
        <v>39</v>
      </c>
      <c r="I68" s="29">
        <v>-1318</v>
      </c>
      <c r="J68" s="29">
        <v>-225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15127</v>
      </c>
      <c r="E69" s="166">
        <v>-529</v>
      </c>
      <c r="F69" s="172">
        <v>14</v>
      </c>
      <c r="G69" s="173">
        <v>150</v>
      </c>
      <c r="H69" s="26">
        <v>127</v>
      </c>
      <c r="I69" s="29">
        <v>-1318</v>
      </c>
      <c r="J69" s="29">
        <v>-225</v>
      </c>
    </row>
    <row r="70" spans="1:10" x14ac:dyDescent="0.15">
      <c r="A70" s="200" t="s">
        <v>17</v>
      </c>
      <c r="B70" s="173">
        <v>10</v>
      </c>
      <c r="C70" s="242">
        <v>0.79166666666666663</v>
      </c>
      <c r="D70" s="243">
        <v>15160</v>
      </c>
      <c r="E70" s="166">
        <v>-780</v>
      </c>
      <c r="F70" s="172">
        <v>139</v>
      </c>
      <c r="G70" s="173">
        <v>200</v>
      </c>
      <c r="H70" s="26">
        <v>-28</v>
      </c>
      <c r="I70" s="29">
        <v>-1318</v>
      </c>
      <c r="J70" s="29">
        <v>-225</v>
      </c>
    </row>
    <row r="71" spans="1:10" x14ac:dyDescent="0.15">
      <c r="A71" s="200" t="s">
        <v>17</v>
      </c>
      <c r="B71" s="173">
        <v>11</v>
      </c>
      <c r="C71" s="242">
        <v>0.79166666666666663</v>
      </c>
      <c r="D71" s="243">
        <v>14512</v>
      </c>
      <c r="E71" s="166">
        <v>-800</v>
      </c>
      <c r="F71" s="172">
        <v>100</v>
      </c>
      <c r="G71" s="173">
        <v>286</v>
      </c>
      <c r="H71" s="26">
        <v>-611</v>
      </c>
      <c r="I71" s="29">
        <v>-1318</v>
      </c>
      <c r="J71" s="29">
        <v>-225</v>
      </c>
    </row>
    <row r="72" spans="1:10" x14ac:dyDescent="0.15">
      <c r="A72" s="200" t="s">
        <v>17</v>
      </c>
      <c r="B72" s="173">
        <v>12</v>
      </c>
      <c r="C72" s="242">
        <v>0.79166666666666663</v>
      </c>
      <c r="D72" s="243">
        <v>13818</v>
      </c>
      <c r="E72" s="166">
        <v>-798</v>
      </c>
      <c r="F72" s="172">
        <v>75</v>
      </c>
      <c r="G72" s="173">
        <v>328</v>
      </c>
      <c r="H72" s="26">
        <v>-657</v>
      </c>
      <c r="I72" s="29">
        <v>-1318</v>
      </c>
      <c r="J72" s="29">
        <v>-225</v>
      </c>
    </row>
    <row r="73" spans="1:10" x14ac:dyDescent="0.15">
      <c r="A73" s="200" t="s">
        <v>17</v>
      </c>
      <c r="B73" s="173">
        <v>13</v>
      </c>
      <c r="C73" s="242">
        <v>0.79166666666666663</v>
      </c>
      <c r="D73" s="243">
        <v>14140</v>
      </c>
      <c r="E73" s="166">
        <v>-800</v>
      </c>
      <c r="F73" s="172">
        <v>52</v>
      </c>
      <c r="G73" s="173">
        <v>328</v>
      </c>
      <c r="H73" s="26">
        <v>-601</v>
      </c>
      <c r="I73" s="29">
        <v>-1318</v>
      </c>
      <c r="J73" s="29">
        <v>-225</v>
      </c>
    </row>
    <row r="74" spans="1:10" x14ac:dyDescent="0.15">
      <c r="A74" s="200" t="s">
        <v>17</v>
      </c>
      <c r="B74" s="173">
        <v>14</v>
      </c>
      <c r="C74" s="242">
        <v>0.83333333333333337</v>
      </c>
      <c r="D74" s="243">
        <v>15159</v>
      </c>
      <c r="E74" s="166">
        <v>-790</v>
      </c>
      <c r="F74" s="172">
        <v>24</v>
      </c>
      <c r="G74" s="173">
        <v>328</v>
      </c>
      <c r="H74" s="26">
        <v>-403</v>
      </c>
      <c r="I74" s="29">
        <v>-1318</v>
      </c>
      <c r="J74" s="29">
        <v>-225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16835</v>
      </c>
      <c r="E75" s="166">
        <v>-704</v>
      </c>
      <c r="F75" s="172">
        <v>6</v>
      </c>
      <c r="G75" s="173">
        <v>328</v>
      </c>
      <c r="H75" s="26">
        <v>-167</v>
      </c>
      <c r="I75" s="29">
        <v>-1318</v>
      </c>
      <c r="J75" s="29">
        <v>-225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15912</v>
      </c>
      <c r="E76" s="166">
        <v>-800</v>
      </c>
      <c r="F76" s="172">
        <v>51</v>
      </c>
      <c r="G76" s="173">
        <v>50</v>
      </c>
      <c r="H76" s="26">
        <v>-131</v>
      </c>
      <c r="I76" s="29">
        <v>-1312</v>
      </c>
      <c r="J76" s="29">
        <v>-220</v>
      </c>
    </row>
    <row r="77" spans="1:10" x14ac:dyDescent="0.15">
      <c r="A77" s="200" t="s">
        <v>17</v>
      </c>
      <c r="B77" s="173">
        <v>17</v>
      </c>
      <c r="C77" s="242">
        <v>0.375</v>
      </c>
      <c r="D77" s="243">
        <v>14910</v>
      </c>
      <c r="E77" s="166">
        <v>-547</v>
      </c>
      <c r="F77" s="172">
        <v>-49</v>
      </c>
      <c r="G77" s="173">
        <v>50</v>
      </c>
      <c r="H77" s="26">
        <v>-100</v>
      </c>
      <c r="I77" s="29">
        <v>-1314</v>
      </c>
      <c r="J77" s="29">
        <v>-220</v>
      </c>
    </row>
    <row r="78" spans="1:10" x14ac:dyDescent="0.15">
      <c r="A78" s="200" t="s">
        <v>17</v>
      </c>
      <c r="B78" s="173">
        <v>18</v>
      </c>
      <c r="C78" s="242">
        <v>0.79166666666666663</v>
      </c>
      <c r="D78" s="243">
        <v>15168</v>
      </c>
      <c r="E78" s="166">
        <v>-740</v>
      </c>
      <c r="F78" s="172">
        <v>99</v>
      </c>
      <c r="G78" s="173">
        <v>200</v>
      </c>
      <c r="H78" s="26">
        <v>-458</v>
      </c>
      <c r="I78" s="29">
        <v>-1318</v>
      </c>
      <c r="J78" s="29">
        <v>-225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14854</v>
      </c>
      <c r="E79" s="166">
        <v>-721</v>
      </c>
      <c r="F79" s="172">
        <v>0</v>
      </c>
      <c r="G79" s="173">
        <v>265</v>
      </c>
      <c r="H79" s="26">
        <v>-266</v>
      </c>
      <c r="I79" s="29">
        <v>-1318</v>
      </c>
      <c r="J79" s="29">
        <v>-225</v>
      </c>
    </row>
    <row r="80" spans="1:10" x14ac:dyDescent="0.15">
      <c r="A80" s="200" t="s">
        <v>17</v>
      </c>
      <c r="B80" s="173">
        <v>20</v>
      </c>
      <c r="C80" s="242">
        <v>0.83333333333333337</v>
      </c>
      <c r="D80" s="243">
        <v>13175</v>
      </c>
      <c r="E80" s="166">
        <v>-698</v>
      </c>
      <c r="F80" s="172">
        <v>100</v>
      </c>
      <c r="G80" s="173">
        <v>100</v>
      </c>
      <c r="H80" s="26">
        <v>-468</v>
      </c>
      <c r="I80" s="29">
        <v>-1318</v>
      </c>
      <c r="J80" s="29">
        <v>-225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13212</v>
      </c>
      <c r="E81" s="166">
        <v>-730</v>
      </c>
      <c r="F81" s="172">
        <v>75</v>
      </c>
      <c r="G81" s="173">
        <v>203</v>
      </c>
      <c r="H81" s="26">
        <v>-653</v>
      </c>
      <c r="I81" s="29">
        <v>-1318</v>
      </c>
      <c r="J81" s="29">
        <v>-225</v>
      </c>
    </row>
    <row r="82" spans="1:10" x14ac:dyDescent="0.15">
      <c r="A82" s="200" t="s">
        <v>17</v>
      </c>
      <c r="B82" s="173">
        <v>22</v>
      </c>
      <c r="C82" s="242">
        <v>0.83333333333333337</v>
      </c>
      <c r="D82" s="243">
        <v>13824</v>
      </c>
      <c r="E82" s="166">
        <v>-257</v>
      </c>
      <c r="F82" s="172">
        <v>100</v>
      </c>
      <c r="G82" s="173">
        <v>329</v>
      </c>
      <c r="H82" s="26">
        <v>-606</v>
      </c>
      <c r="I82" s="29">
        <v>-1318</v>
      </c>
      <c r="J82" s="29">
        <v>-225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13624</v>
      </c>
      <c r="E83" s="166">
        <v>-340</v>
      </c>
      <c r="F83" s="172">
        <v>80</v>
      </c>
      <c r="G83" s="173">
        <v>328</v>
      </c>
      <c r="H83" s="26">
        <v>-522</v>
      </c>
      <c r="I83" s="29">
        <v>-1318</v>
      </c>
      <c r="J83" s="29">
        <v>-225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13891</v>
      </c>
      <c r="E84" s="166">
        <v>-681</v>
      </c>
      <c r="F84" s="172">
        <v>84</v>
      </c>
      <c r="G84" s="173">
        <v>285</v>
      </c>
      <c r="H84" s="26">
        <v>-545</v>
      </c>
      <c r="I84" s="29">
        <v>-1318</v>
      </c>
      <c r="J84" s="29">
        <v>-225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13627</v>
      </c>
      <c r="E85" s="166">
        <v>-488</v>
      </c>
      <c r="F85" s="172">
        <v>150</v>
      </c>
      <c r="G85" s="173">
        <v>328</v>
      </c>
      <c r="H85" s="26">
        <v>-651</v>
      </c>
      <c r="I85" s="29">
        <v>-1318</v>
      </c>
      <c r="J85" s="29">
        <v>-225</v>
      </c>
    </row>
    <row r="86" spans="1:10" x14ac:dyDescent="0.15">
      <c r="A86" s="200" t="s">
        <v>17</v>
      </c>
      <c r="B86" s="173">
        <v>26</v>
      </c>
      <c r="C86" s="242">
        <v>0.5</v>
      </c>
      <c r="D86" s="243">
        <v>13295</v>
      </c>
      <c r="E86" s="166">
        <v>-924</v>
      </c>
      <c r="F86" s="172">
        <v>190</v>
      </c>
      <c r="G86" s="173">
        <v>265</v>
      </c>
      <c r="H86" s="26">
        <v>-685</v>
      </c>
      <c r="I86" s="29">
        <v>-1318</v>
      </c>
      <c r="J86" s="29">
        <v>-225</v>
      </c>
    </row>
    <row r="87" spans="1:10" x14ac:dyDescent="0.15">
      <c r="A87" s="200" t="s">
        <v>17</v>
      </c>
      <c r="B87" s="173">
        <v>27</v>
      </c>
      <c r="C87" s="242">
        <v>0.83333333333333337</v>
      </c>
      <c r="D87" s="243">
        <v>12345</v>
      </c>
      <c r="E87" s="166">
        <v>-659</v>
      </c>
      <c r="F87" s="172">
        <v>92</v>
      </c>
      <c r="G87" s="173">
        <v>328</v>
      </c>
      <c r="H87" s="26">
        <v>-618</v>
      </c>
      <c r="I87" s="29">
        <v>-1318</v>
      </c>
      <c r="J87" s="29">
        <v>-225</v>
      </c>
    </row>
    <row r="88" spans="1:10" x14ac:dyDescent="0.15">
      <c r="A88" s="200" t="s">
        <v>17</v>
      </c>
      <c r="B88" s="173">
        <v>28</v>
      </c>
      <c r="C88" s="242">
        <v>0.75</v>
      </c>
      <c r="D88" s="243">
        <v>13774</v>
      </c>
      <c r="E88" s="166">
        <v>-617</v>
      </c>
      <c r="F88" s="172">
        <v>89</v>
      </c>
      <c r="G88" s="173">
        <v>328</v>
      </c>
      <c r="H88" s="26">
        <v>-723</v>
      </c>
      <c r="I88" s="29">
        <v>-1318</v>
      </c>
      <c r="J88" s="29">
        <v>-225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14022</v>
      </c>
      <c r="E89" s="166">
        <v>-413</v>
      </c>
      <c r="F89" s="172">
        <v>79</v>
      </c>
      <c r="G89" s="173">
        <v>328</v>
      </c>
      <c r="H89" s="26">
        <v>-691</v>
      </c>
      <c r="I89" s="29">
        <v>-1318</v>
      </c>
      <c r="J89" s="29">
        <v>-225</v>
      </c>
    </row>
    <row r="90" spans="1:10" x14ac:dyDescent="0.15">
      <c r="A90" s="200" t="s">
        <v>17</v>
      </c>
      <c r="B90" s="173">
        <v>30</v>
      </c>
      <c r="C90" s="242">
        <v>0.83333333333333337</v>
      </c>
      <c r="D90" s="243">
        <v>13676</v>
      </c>
      <c r="E90" s="166">
        <v>-395</v>
      </c>
      <c r="F90" s="172">
        <v>200</v>
      </c>
      <c r="G90" s="173">
        <v>328</v>
      </c>
      <c r="H90" s="26">
        <v>-735</v>
      </c>
      <c r="I90" s="29">
        <v>-1318</v>
      </c>
      <c r="J90" s="29">
        <v>-225</v>
      </c>
    </row>
    <row r="91" spans="1:10" x14ac:dyDescent="0.15">
      <c r="A91" s="333" t="s">
        <v>17</v>
      </c>
      <c r="B91" s="175">
        <v>31</v>
      </c>
      <c r="C91" s="242">
        <v>0.83333333333333337</v>
      </c>
      <c r="D91" s="243">
        <v>13693</v>
      </c>
      <c r="E91" s="166">
        <v>-410</v>
      </c>
      <c r="F91" s="172">
        <v>179</v>
      </c>
      <c r="G91" s="173">
        <v>328</v>
      </c>
      <c r="H91" s="26">
        <v>-816</v>
      </c>
      <c r="I91" s="29">
        <v>-1318</v>
      </c>
      <c r="J91" s="29">
        <v>-225</v>
      </c>
    </row>
    <row r="92" spans="1:10" x14ac:dyDescent="0.15">
      <c r="A92" s="200" t="s">
        <v>18</v>
      </c>
      <c r="B92" s="173">
        <v>1</v>
      </c>
      <c r="C92" s="252">
        <v>0.83333333333333337</v>
      </c>
      <c r="D92" s="251">
        <v>14174</v>
      </c>
      <c r="E92" s="165">
        <v>-239</v>
      </c>
      <c r="F92" s="219">
        <v>115</v>
      </c>
      <c r="G92" s="212">
        <v>0</v>
      </c>
      <c r="H92" s="44">
        <v>-681</v>
      </c>
      <c r="I92" s="45">
        <v>-1318</v>
      </c>
      <c r="J92" s="45">
        <v>-225</v>
      </c>
    </row>
    <row r="93" spans="1:10" x14ac:dyDescent="0.15">
      <c r="A93" s="200" t="s">
        <v>18</v>
      </c>
      <c r="B93" s="173">
        <v>2</v>
      </c>
      <c r="C93" s="242">
        <v>0.83333333333333337</v>
      </c>
      <c r="D93" s="243">
        <v>14303</v>
      </c>
      <c r="E93" s="166">
        <v>-613</v>
      </c>
      <c r="F93" s="172">
        <v>110</v>
      </c>
      <c r="G93" s="173">
        <v>328</v>
      </c>
      <c r="H93" s="26">
        <v>-621</v>
      </c>
      <c r="I93" s="29">
        <v>-1318</v>
      </c>
      <c r="J93" s="29">
        <v>-225</v>
      </c>
    </row>
    <row r="94" spans="1:10" x14ac:dyDescent="0.15">
      <c r="A94" s="200" t="s">
        <v>18</v>
      </c>
      <c r="B94" s="173">
        <v>3</v>
      </c>
      <c r="C94" s="242">
        <v>0.875</v>
      </c>
      <c r="D94" s="243">
        <v>13075</v>
      </c>
      <c r="E94" s="166">
        <v>-614</v>
      </c>
      <c r="F94" s="172">
        <v>170</v>
      </c>
      <c r="G94" s="173">
        <v>328</v>
      </c>
      <c r="H94" s="26">
        <v>-611</v>
      </c>
      <c r="I94" s="29">
        <v>-1318</v>
      </c>
      <c r="J94" s="29">
        <v>-225</v>
      </c>
    </row>
    <row r="95" spans="1:10" x14ac:dyDescent="0.15">
      <c r="A95" s="200" t="s">
        <v>18</v>
      </c>
      <c r="B95" s="173">
        <v>4</v>
      </c>
      <c r="C95" s="378">
        <v>0.875</v>
      </c>
      <c r="D95" s="383">
        <v>12398</v>
      </c>
      <c r="E95" s="166">
        <v>-831</v>
      </c>
      <c r="F95" s="172">
        <v>72</v>
      </c>
      <c r="G95" s="173">
        <v>328</v>
      </c>
      <c r="H95" s="26">
        <v>-721</v>
      </c>
      <c r="I95" s="29">
        <v>-1318</v>
      </c>
      <c r="J95" s="29">
        <v>-224</v>
      </c>
    </row>
    <row r="96" spans="1:10" x14ac:dyDescent="0.15">
      <c r="A96" s="200" t="s">
        <v>18</v>
      </c>
      <c r="B96" s="173">
        <v>5</v>
      </c>
      <c r="C96" s="242">
        <v>0.83333333333333337</v>
      </c>
      <c r="D96" s="243">
        <v>13692</v>
      </c>
      <c r="E96" s="166">
        <v>-324</v>
      </c>
      <c r="F96" s="172">
        <v>170</v>
      </c>
      <c r="G96" s="173">
        <v>328</v>
      </c>
      <c r="H96" s="26">
        <v>-685</v>
      </c>
      <c r="I96" s="29">
        <v>-1318</v>
      </c>
      <c r="J96" s="29">
        <v>-224</v>
      </c>
    </row>
    <row r="97" spans="1:10" x14ac:dyDescent="0.15">
      <c r="A97" s="200" t="s">
        <v>18</v>
      </c>
      <c r="B97" s="173">
        <v>6</v>
      </c>
      <c r="C97" s="242">
        <v>0.83333333333333337</v>
      </c>
      <c r="D97" s="243">
        <v>13326</v>
      </c>
      <c r="E97" s="166">
        <v>-825</v>
      </c>
      <c r="F97" s="172">
        <v>170</v>
      </c>
      <c r="G97" s="173">
        <v>328</v>
      </c>
      <c r="H97" s="26">
        <v>-727</v>
      </c>
      <c r="I97" s="29">
        <v>-1318</v>
      </c>
      <c r="J97" s="29">
        <v>-224</v>
      </c>
    </row>
    <row r="98" spans="1:10" x14ac:dyDescent="0.15">
      <c r="A98" s="200" t="s">
        <v>18</v>
      </c>
      <c r="B98" s="173">
        <v>7</v>
      </c>
      <c r="C98" s="242">
        <v>0.83333333333333337</v>
      </c>
      <c r="D98" s="243">
        <v>13267</v>
      </c>
      <c r="E98" s="166">
        <v>-437</v>
      </c>
      <c r="F98" s="172">
        <v>170</v>
      </c>
      <c r="G98" s="173">
        <v>330</v>
      </c>
      <c r="H98" s="26">
        <v>-664</v>
      </c>
      <c r="I98" s="29">
        <v>-1318</v>
      </c>
      <c r="J98" s="29">
        <v>-224</v>
      </c>
    </row>
    <row r="99" spans="1:10" x14ac:dyDescent="0.15">
      <c r="A99" s="200" t="s">
        <v>18</v>
      </c>
      <c r="B99" s="173">
        <v>8</v>
      </c>
      <c r="C99" s="242">
        <v>0.83333333333333337</v>
      </c>
      <c r="D99" s="243">
        <v>13072</v>
      </c>
      <c r="E99" s="166">
        <v>-719</v>
      </c>
      <c r="F99" s="172">
        <v>170</v>
      </c>
      <c r="G99" s="173">
        <v>330</v>
      </c>
      <c r="H99" s="26">
        <v>-636</v>
      </c>
      <c r="I99" s="29">
        <v>-1318</v>
      </c>
      <c r="J99" s="29">
        <v>-224</v>
      </c>
    </row>
    <row r="100" spans="1:10" x14ac:dyDescent="0.15">
      <c r="A100" s="200" t="s">
        <v>18</v>
      </c>
      <c r="B100" s="173">
        <v>9</v>
      </c>
      <c r="C100" s="242">
        <v>0.83333333333333337</v>
      </c>
      <c r="D100" s="243">
        <v>12656</v>
      </c>
      <c r="E100" s="166">
        <v>-558</v>
      </c>
      <c r="F100" s="172">
        <v>165</v>
      </c>
      <c r="G100" s="173">
        <v>330</v>
      </c>
      <c r="H100" s="26">
        <v>-665</v>
      </c>
      <c r="I100" s="29">
        <v>-1318</v>
      </c>
      <c r="J100" s="29">
        <v>-224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12189</v>
      </c>
      <c r="E101" s="166">
        <v>-18</v>
      </c>
      <c r="F101" s="172">
        <v>170</v>
      </c>
      <c r="G101" s="173">
        <v>330</v>
      </c>
      <c r="H101" s="26">
        <v>-678</v>
      </c>
      <c r="I101" s="29">
        <v>-1319</v>
      </c>
      <c r="J101" s="29">
        <v>-224</v>
      </c>
    </row>
    <row r="102" spans="1:10" x14ac:dyDescent="0.15">
      <c r="A102" s="200" t="s">
        <v>18</v>
      </c>
      <c r="B102" s="173">
        <v>11</v>
      </c>
      <c r="C102" s="242">
        <v>0.83333333333333337</v>
      </c>
      <c r="D102" s="243">
        <v>12862</v>
      </c>
      <c r="E102" s="166">
        <v>-742</v>
      </c>
      <c r="F102" s="172">
        <v>160</v>
      </c>
      <c r="G102" s="173">
        <v>330</v>
      </c>
      <c r="H102" s="26">
        <v>-718</v>
      </c>
      <c r="I102" s="29">
        <v>-1319</v>
      </c>
      <c r="J102" s="29">
        <v>-224</v>
      </c>
    </row>
    <row r="103" spans="1:10" x14ac:dyDescent="0.15">
      <c r="A103" s="200" t="s">
        <v>18</v>
      </c>
      <c r="B103" s="173">
        <v>12</v>
      </c>
      <c r="C103" s="242">
        <v>0.83333333333333337</v>
      </c>
      <c r="D103" s="243">
        <v>13726</v>
      </c>
      <c r="E103" s="166">
        <v>-418</v>
      </c>
      <c r="F103" s="172">
        <v>170</v>
      </c>
      <c r="G103" s="173">
        <v>330</v>
      </c>
      <c r="H103" s="26">
        <v>-700</v>
      </c>
      <c r="I103" s="29">
        <v>-1318</v>
      </c>
      <c r="J103" s="29">
        <v>-224</v>
      </c>
    </row>
    <row r="104" spans="1:10" x14ac:dyDescent="0.15">
      <c r="A104" s="200" t="s">
        <v>18</v>
      </c>
      <c r="B104" s="173">
        <v>13</v>
      </c>
      <c r="C104" s="242">
        <v>0.83333333333333337</v>
      </c>
      <c r="D104" s="243">
        <v>13193</v>
      </c>
      <c r="E104" s="166">
        <v>-369</v>
      </c>
      <c r="F104" s="172">
        <v>165</v>
      </c>
      <c r="G104" s="173">
        <v>330</v>
      </c>
      <c r="H104" s="26">
        <v>-772</v>
      </c>
      <c r="I104" s="29">
        <v>-1318</v>
      </c>
      <c r="J104" s="29">
        <v>-224</v>
      </c>
    </row>
    <row r="105" spans="1:10" x14ac:dyDescent="0.15">
      <c r="A105" s="200" t="s">
        <v>18</v>
      </c>
      <c r="B105" s="173">
        <v>14</v>
      </c>
      <c r="C105" s="378">
        <v>0.83333333333333337</v>
      </c>
      <c r="D105" s="383">
        <v>13057</v>
      </c>
      <c r="E105" s="166">
        <v>-414</v>
      </c>
      <c r="F105" s="172">
        <v>144</v>
      </c>
      <c r="G105" s="173">
        <v>330</v>
      </c>
      <c r="H105" s="26">
        <v>-684</v>
      </c>
      <c r="I105" s="29">
        <v>-1318</v>
      </c>
      <c r="J105" s="29">
        <v>-224</v>
      </c>
    </row>
    <row r="106" spans="1:10" x14ac:dyDescent="0.15">
      <c r="A106" s="200" t="s">
        <v>18</v>
      </c>
      <c r="B106" s="173">
        <v>15</v>
      </c>
      <c r="C106" s="242">
        <v>0.83333333333333337</v>
      </c>
      <c r="D106" s="243">
        <v>13899</v>
      </c>
      <c r="E106" s="166">
        <v>-212</v>
      </c>
      <c r="F106" s="172">
        <v>170</v>
      </c>
      <c r="G106" s="173">
        <v>330</v>
      </c>
      <c r="H106" s="26">
        <v>-697</v>
      </c>
      <c r="I106" s="29">
        <v>-1318</v>
      </c>
      <c r="J106" s="29">
        <v>-224</v>
      </c>
    </row>
    <row r="107" spans="1:10" x14ac:dyDescent="0.15">
      <c r="A107" s="200" t="s">
        <v>18</v>
      </c>
      <c r="B107" s="173">
        <v>16</v>
      </c>
      <c r="C107" s="242">
        <v>0.5</v>
      </c>
      <c r="D107" s="243">
        <v>14404</v>
      </c>
      <c r="E107" s="166">
        <v>-187</v>
      </c>
      <c r="F107" s="172">
        <v>64</v>
      </c>
      <c r="G107" s="173">
        <v>330</v>
      </c>
      <c r="H107" s="26">
        <v>-498</v>
      </c>
      <c r="I107" s="29">
        <v>-1318</v>
      </c>
      <c r="J107" s="29">
        <v>-224</v>
      </c>
    </row>
    <row r="108" spans="1:10" x14ac:dyDescent="0.15">
      <c r="A108" s="200" t="s">
        <v>18</v>
      </c>
      <c r="B108" s="173">
        <v>17</v>
      </c>
      <c r="C108" s="242">
        <v>0.83333333333333337</v>
      </c>
      <c r="D108" s="243">
        <v>12918</v>
      </c>
      <c r="E108" s="166">
        <v>-614</v>
      </c>
      <c r="F108" s="172">
        <v>120</v>
      </c>
      <c r="G108" s="173">
        <v>200</v>
      </c>
      <c r="H108" s="26">
        <v>-534</v>
      </c>
      <c r="I108" s="29">
        <v>-1318</v>
      </c>
      <c r="J108" s="29">
        <v>-224</v>
      </c>
    </row>
    <row r="109" spans="1:10" x14ac:dyDescent="0.15">
      <c r="A109" s="200" t="s">
        <v>18</v>
      </c>
      <c r="B109" s="173">
        <v>18</v>
      </c>
      <c r="C109" s="242">
        <v>0.83333333333333337</v>
      </c>
      <c r="D109" s="243">
        <v>12421</v>
      </c>
      <c r="E109" s="166">
        <v>-866</v>
      </c>
      <c r="F109" s="172">
        <v>135</v>
      </c>
      <c r="G109" s="173">
        <v>229</v>
      </c>
      <c r="H109" s="26">
        <v>-128</v>
      </c>
      <c r="I109" s="29">
        <v>-1318</v>
      </c>
      <c r="J109" s="29">
        <v>-224</v>
      </c>
    </row>
    <row r="110" spans="1:10" x14ac:dyDescent="0.15">
      <c r="A110" s="200" t="s">
        <v>18</v>
      </c>
      <c r="B110" s="173">
        <v>19</v>
      </c>
      <c r="C110" s="242">
        <v>0.83333333333333337</v>
      </c>
      <c r="D110" s="243">
        <v>12906</v>
      </c>
      <c r="E110" s="166">
        <v>-862</v>
      </c>
      <c r="F110" s="172">
        <v>95</v>
      </c>
      <c r="G110" s="173">
        <v>310</v>
      </c>
      <c r="H110" s="26">
        <v>-327</v>
      </c>
      <c r="I110" s="29">
        <v>-1317</v>
      </c>
      <c r="J110" s="29">
        <v>-224</v>
      </c>
    </row>
    <row r="111" spans="1:10" x14ac:dyDescent="0.15">
      <c r="A111" s="200" t="s">
        <v>18</v>
      </c>
      <c r="B111" s="173">
        <v>20</v>
      </c>
      <c r="C111" s="242">
        <v>0.83333333333333337</v>
      </c>
      <c r="D111" s="243">
        <v>12933</v>
      </c>
      <c r="E111" s="166">
        <v>-325</v>
      </c>
      <c r="F111" s="172">
        <v>28</v>
      </c>
      <c r="G111" s="173">
        <v>182</v>
      </c>
      <c r="H111" s="26">
        <v>-488</v>
      </c>
      <c r="I111" s="29">
        <v>-1318</v>
      </c>
      <c r="J111" s="29">
        <v>-224</v>
      </c>
    </row>
    <row r="112" spans="1:10" x14ac:dyDescent="0.15">
      <c r="A112" s="200" t="s">
        <v>18</v>
      </c>
      <c r="B112" s="173">
        <v>21</v>
      </c>
      <c r="C112" s="242">
        <v>0.79166666666666663</v>
      </c>
      <c r="D112" s="243">
        <v>13385</v>
      </c>
      <c r="E112" s="166">
        <v>-974</v>
      </c>
      <c r="F112" s="172">
        <v>0</v>
      </c>
      <c r="G112" s="173">
        <v>330</v>
      </c>
      <c r="H112" s="26">
        <v>-355</v>
      </c>
      <c r="I112" s="29">
        <v>-1318</v>
      </c>
      <c r="J112" s="29">
        <v>-224</v>
      </c>
    </row>
    <row r="113" spans="1:10" x14ac:dyDescent="0.15">
      <c r="A113" s="200" t="s">
        <v>18</v>
      </c>
      <c r="B113" s="173">
        <v>22</v>
      </c>
      <c r="C113" s="242">
        <v>0.83333333333333337</v>
      </c>
      <c r="D113" s="243">
        <v>14019</v>
      </c>
      <c r="E113" s="166">
        <v>-679</v>
      </c>
      <c r="F113" s="172">
        <v>-27</v>
      </c>
      <c r="G113" s="173">
        <v>330</v>
      </c>
      <c r="H113" s="26">
        <v>-470</v>
      </c>
      <c r="I113" s="29">
        <v>-1318</v>
      </c>
      <c r="J113" s="29">
        <v>-224</v>
      </c>
    </row>
    <row r="114" spans="1:10" x14ac:dyDescent="0.15">
      <c r="A114" s="200" t="s">
        <v>18</v>
      </c>
      <c r="B114" s="173">
        <v>23</v>
      </c>
      <c r="C114" s="242">
        <v>0.875</v>
      </c>
      <c r="D114" s="243">
        <v>12762</v>
      </c>
      <c r="E114" s="166">
        <v>-731</v>
      </c>
      <c r="F114" s="172">
        <v>0</v>
      </c>
      <c r="G114" s="173">
        <v>322</v>
      </c>
      <c r="H114" s="26">
        <v>-256</v>
      </c>
      <c r="I114" s="29">
        <v>-1318</v>
      </c>
      <c r="J114" s="29">
        <v>-224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11747</v>
      </c>
      <c r="E115" s="166">
        <v>-226</v>
      </c>
      <c r="F115" s="172">
        <v>0</v>
      </c>
      <c r="G115" s="173">
        <v>265</v>
      </c>
      <c r="H115" s="26">
        <v>-404</v>
      </c>
      <c r="I115" s="29">
        <v>-1318</v>
      </c>
      <c r="J115" s="29">
        <v>-224</v>
      </c>
    </row>
    <row r="116" spans="1:10" x14ac:dyDescent="0.15">
      <c r="A116" s="200" t="s">
        <v>18</v>
      </c>
      <c r="B116" s="173">
        <v>25</v>
      </c>
      <c r="C116" s="242">
        <v>0.83333333333333337</v>
      </c>
      <c r="D116" s="243">
        <v>12433</v>
      </c>
      <c r="E116" s="166">
        <v>-697</v>
      </c>
      <c r="F116" s="172">
        <v>49</v>
      </c>
      <c r="G116" s="173">
        <v>314</v>
      </c>
      <c r="H116" s="26">
        <v>-456</v>
      </c>
      <c r="I116" s="29">
        <v>-1318</v>
      </c>
      <c r="J116" s="29">
        <v>-224</v>
      </c>
    </row>
    <row r="117" spans="1:10" x14ac:dyDescent="0.15">
      <c r="A117" s="200" t="s">
        <v>18</v>
      </c>
      <c r="B117" s="173">
        <v>26</v>
      </c>
      <c r="C117" s="242">
        <v>0.875</v>
      </c>
      <c r="D117" s="243">
        <v>13169</v>
      </c>
      <c r="E117" s="166">
        <v>-353</v>
      </c>
      <c r="F117" s="172">
        <v>0</v>
      </c>
      <c r="G117" s="173">
        <v>330</v>
      </c>
      <c r="H117" s="26">
        <v>-232</v>
      </c>
      <c r="I117" s="29">
        <v>-1318</v>
      </c>
      <c r="J117" s="29">
        <v>-224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12952</v>
      </c>
      <c r="E118" s="166">
        <v>-24</v>
      </c>
      <c r="F118" s="172">
        <v>6</v>
      </c>
      <c r="G118" s="173">
        <v>330</v>
      </c>
      <c r="H118" s="26">
        <v>-178</v>
      </c>
      <c r="I118" s="29">
        <v>-1318</v>
      </c>
      <c r="J118" s="29">
        <v>-224</v>
      </c>
    </row>
    <row r="119" spans="1:10" x14ac:dyDescent="0.15">
      <c r="A119" s="200" t="s">
        <v>18</v>
      </c>
      <c r="B119" s="173">
        <v>28</v>
      </c>
      <c r="C119" s="242">
        <v>0.83333333333333337</v>
      </c>
      <c r="D119" s="243">
        <v>13239</v>
      </c>
      <c r="E119" s="166">
        <v>381</v>
      </c>
      <c r="F119" s="172">
        <v>110</v>
      </c>
      <c r="G119" s="173">
        <v>330</v>
      </c>
      <c r="H119" s="26">
        <v>-201</v>
      </c>
      <c r="I119" s="29">
        <v>-1318</v>
      </c>
      <c r="J119" s="29">
        <v>-224</v>
      </c>
    </row>
    <row r="120" spans="1:10" x14ac:dyDescent="0.15">
      <c r="A120" s="200" t="s">
        <v>18</v>
      </c>
      <c r="B120" s="173">
        <v>29</v>
      </c>
      <c r="C120" s="242">
        <v>0.79166666666666663</v>
      </c>
      <c r="D120" s="243">
        <v>13680</v>
      </c>
      <c r="E120" s="166">
        <v>503</v>
      </c>
      <c r="F120" s="172">
        <v>0</v>
      </c>
      <c r="G120" s="173">
        <v>330</v>
      </c>
      <c r="H120" s="26">
        <v>-255</v>
      </c>
      <c r="I120" s="29">
        <v>-1200</v>
      </c>
      <c r="J120" s="29">
        <v>-224</v>
      </c>
    </row>
    <row r="121" spans="1:10" x14ac:dyDescent="0.15">
      <c r="A121" s="202" t="s">
        <v>18</v>
      </c>
      <c r="B121" s="175">
        <v>30</v>
      </c>
      <c r="C121" s="242">
        <v>0.875</v>
      </c>
      <c r="D121" s="243">
        <v>12567</v>
      </c>
      <c r="E121" s="166">
        <v>288</v>
      </c>
      <c r="F121" s="172">
        <v>0</v>
      </c>
      <c r="G121" s="173">
        <v>265</v>
      </c>
      <c r="H121" s="26">
        <v>-494</v>
      </c>
      <c r="I121" s="29">
        <v>-1192</v>
      </c>
      <c r="J121" s="29">
        <v>-224</v>
      </c>
    </row>
    <row r="122" spans="1:10" x14ac:dyDescent="0.15">
      <c r="A122" s="200" t="s">
        <v>19</v>
      </c>
      <c r="B122" s="173">
        <v>1</v>
      </c>
      <c r="C122" s="252">
        <v>0.875</v>
      </c>
      <c r="D122" s="251">
        <v>11957</v>
      </c>
      <c r="E122" s="165">
        <v>-273</v>
      </c>
      <c r="F122" s="219">
        <v>0</v>
      </c>
      <c r="G122" s="212">
        <v>330</v>
      </c>
      <c r="H122" s="44">
        <v>-603</v>
      </c>
      <c r="I122" s="45">
        <v>-1190</v>
      </c>
      <c r="J122" s="45">
        <v>-224</v>
      </c>
    </row>
    <row r="123" spans="1:10" x14ac:dyDescent="0.15">
      <c r="A123" s="200" t="s">
        <v>19</v>
      </c>
      <c r="B123" s="173">
        <v>2</v>
      </c>
      <c r="C123" s="242">
        <v>0.83333333333333337</v>
      </c>
      <c r="D123" s="243">
        <v>12335</v>
      </c>
      <c r="E123" s="166">
        <v>329</v>
      </c>
      <c r="F123" s="172">
        <v>0</v>
      </c>
      <c r="G123" s="173">
        <v>240</v>
      </c>
      <c r="H123" s="26">
        <v>-693</v>
      </c>
      <c r="I123" s="29">
        <v>-1192</v>
      </c>
      <c r="J123" s="29">
        <v>-224</v>
      </c>
    </row>
    <row r="124" spans="1:10" x14ac:dyDescent="0.15">
      <c r="A124" s="200" t="s">
        <v>19</v>
      </c>
      <c r="B124" s="173">
        <v>3</v>
      </c>
      <c r="C124" s="242">
        <v>0.83333333333333337</v>
      </c>
      <c r="D124" s="243">
        <v>13030</v>
      </c>
      <c r="E124" s="166">
        <v>94</v>
      </c>
      <c r="F124" s="172">
        <v>0</v>
      </c>
      <c r="G124" s="173">
        <v>0</v>
      </c>
      <c r="H124" s="26">
        <v>-391</v>
      </c>
      <c r="I124" s="29">
        <v>-1192</v>
      </c>
      <c r="J124" s="29">
        <v>-224</v>
      </c>
    </row>
    <row r="125" spans="1:10" x14ac:dyDescent="0.15">
      <c r="A125" s="200" t="s">
        <v>19</v>
      </c>
      <c r="B125" s="173">
        <v>4</v>
      </c>
      <c r="C125" s="242">
        <v>0.83333333333333337</v>
      </c>
      <c r="D125" s="243">
        <v>13137</v>
      </c>
      <c r="E125" s="166">
        <v>209</v>
      </c>
      <c r="F125" s="172">
        <v>0</v>
      </c>
      <c r="G125" s="173">
        <v>0</v>
      </c>
      <c r="H125" s="26">
        <v>-139</v>
      </c>
      <c r="I125" s="29">
        <v>-1192</v>
      </c>
      <c r="J125" s="29">
        <v>-224</v>
      </c>
    </row>
    <row r="126" spans="1:10" x14ac:dyDescent="0.15">
      <c r="A126" s="200" t="s">
        <v>19</v>
      </c>
      <c r="B126" s="173">
        <v>5</v>
      </c>
      <c r="C126" s="242">
        <v>0.75</v>
      </c>
      <c r="D126" s="243">
        <v>13601</v>
      </c>
      <c r="E126" s="166">
        <v>72</v>
      </c>
      <c r="F126" s="172">
        <v>0</v>
      </c>
      <c r="G126" s="173">
        <v>0</v>
      </c>
      <c r="H126" s="26">
        <v>-191</v>
      </c>
      <c r="I126" s="29">
        <v>-1192</v>
      </c>
      <c r="J126" s="29">
        <v>-224</v>
      </c>
    </row>
    <row r="127" spans="1:10" x14ac:dyDescent="0.15">
      <c r="A127" s="200" t="s">
        <v>19</v>
      </c>
      <c r="B127" s="173">
        <v>6</v>
      </c>
      <c r="C127" s="242">
        <v>0.875</v>
      </c>
      <c r="D127" s="243">
        <v>12860</v>
      </c>
      <c r="E127" s="166">
        <v>-353</v>
      </c>
      <c r="F127" s="172">
        <v>0</v>
      </c>
      <c r="G127" s="173">
        <v>0</v>
      </c>
      <c r="H127" s="26">
        <v>-109</v>
      </c>
      <c r="I127" s="29">
        <v>-1192</v>
      </c>
      <c r="J127" s="29">
        <v>-224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12429</v>
      </c>
      <c r="E128" s="166">
        <v>-53</v>
      </c>
      <c r="F128" s="172">
        <v>0</v>
      </c>
      <c r="G128" s="173">
        <v>0</v>
      </c>
      <c r="H128" s="26">
        <v>-35</v>
      </c>
      <c r="I128" s="29">
        <v>-1192</v>
      </c>
      <c r="J128" s="29">
        <v>-224</v>
      </c>
    </row>
    <row r="129" spans="1:10" x14ac:dyDescent="0.15">
      <c r="A129" s="200" t="s">
        <v>19</v>
      </c>
      <c r="B129" s="173">
        <v>8</v>
      </c>
      <c r="C129" s="242">
        <v>0.875</v>
      </c>
      <c r="D129" s="243">
        <v>12025</v>
      </c>
      <c r="E129" s="166">
        <v>-422</v>
      </c>
      <c r="F129" s="172">
        <v>0</v>
      </c>
      <c r="G129" s="173">
        <v>80</v>
      </c>
      <c r="H129" s="26">
        <v>-200</v>
      </c>
      <c r="I129" s="29">
        <v>-1192</v>
      </c>
      <c r="J129" s="29">
        <v>-224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11984</v>
      </c>
      <c r="E130" s="166">
        <v>-428</v>
      </c>
      <c r="F130" s="172">
        <v>0</v>
      </c>
      <c r="G130" s="173">
        <v>80</v>
      </c>
      <c r="H130" s="26">
        <v>-133</v>
      </c>
      <c r="I130" s="29">
        <v>-1192</v>
      </c>
      <c r="J130" s="29">
        <v>-224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12896</v>
      </c>
      <c r="E131" s="166">
        <v>-407</v>
      </c>
      <c r="F131" s="172">
        <v>0</v>
      </c>
      <c r="G131" s="173">
        <v>330</v>
      </c>
      <c r="H131" s="26">
        <v>-92</v>
      </c>
      <c r="I131" s="29">
        <v>-1192</v>
      </c>
      <c r="J131" s="29">
        <v>-224</v>
      </c>
    </row>
    <row r="132" spans="1:10" x14ac:dyDescent="0.15">
      <c r="A132" s="200" t="s">
        <v>19</v>
      </c>
      <c r="B132" s="173">
        <v>11</v>
      </c>
      <c r="C132" s="242">
        <v>0.875</v>
      </c>
      <c r="D132" s="243">
        <v>12836</v>
      </c>
      <c r="E132" s="166">
        <v>-512</v>
      </c>
      <c r="F132" s="172">
        <v>0</v>
      </c>
      <c r="G132" s="173">
        <v>330</v>
      </c>
      <c r="H132" s="26">
        <v>-68</v>
      </c>
      <c r="I132" s="29">
        <v>-1318</v>
      </c>
      <c r="J132" s="29">
        <v>-224</v>
      </c>
    </row>
    <row r="133" spans="1:10" x14ac:dyDescent="0.15">
      <c r="A133" s="200" t="s">
        <v>19</v>
      </c>
      <c r="B133" s="173">
        <v>12</v>
      </c>
      <c r="C133" s="242">
        <v>0.875</v>
      </c>
      <c r="D133" s="243">
        <v>12828</v>
      </c>
      <c r="E133" s="166">
        <v>-400</v>
      </c>
      <c r="F133" s="172">
        <v>0</v>
      </c>
      <c r="G133" s="173">
        <v>330</v>
      </c>
      <c r="H133" s="26">
        <v>-57</v>
      </c>
      <c r="I133" s="29">
        <v>-1318</v>
      </c>
      <c r="J133" s="29">
        <v>-224</v>
      </c>
    </row>
    <row r="134" spans="1:10" x14ac:dyDescent="0.15">
      <c r="A134" s="200" t="s">
        <v>19</v>
      </c>
      <c r="B134" s="173">
        <v>13</v>
      </c>
      <c r="C134" s="242">
        <v>0.875</v>
      </c>
      <c r="D134" s="243">
        <v>12792</v>
      </c>
      <c r="E134" s="166">
        <v>-143</v>
      </c>
      <c r="F134" s="172">
        <v>0</v>
      </c>
      <c r="G134" s="173">
        <v>330</v>
      </c>
      <c r="H134" s="26">
        <v>-252</v>
      </c>
      <c r="I134" s="29">
        <v>-1318</v>
      </c>
      <c r="J134" s="29">
        <v>-224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12526</v>
      </c>
      <c r="E135" s="166">
        <v>-221</v>
      </c>
      <c r="F135" s="172">
        <v>0</v>
      </c>
      <c r="G135" s="173">
        <v>289</v>
      </c>
      <c r="H135" s="26">
        <v>-337</v>
      </c>
      <c r="I135" s="29">
        <v>-1318</v>
      </c>
      <c r="J135" s="29">
        <v>-224</v>
      </c>
    </row>
    <row r="136" spans="1:10" x14ac:dyDescent="0.15">
      <c r="A136" s="200" t="s">
        <v>19</v>
      </c>
      <c r="B136" s="173">
        <v>15</v>
      </c>
      <c r="C136" s="242">
        <v>0.875</v>
      </c>
      <c r="D136" s="243">
        <v>12027</v>
      </c>
      <c r="E136" s="166">
        <v>347</v>
      </c>
      <c r="F136" s="172">
        <v>0</v>
      </c>
      <c r="G136" s="173">
        <v>330</v>
      </c>
      <c r="H136" s="26">
        <v>-634</v>
      </c>
      <c r="I136" s="29">
        <v>-1318</v>
      </c>
      <c r="J136" s="29">
        <v>-224</v>
      </c>
    </row>
    <row r="137" spans="1:10" x14ac:dyDescent="0.15">
      <c r="A137" s="200" t="s">
        <v>19</v>
      </c>
      <c r="B137" s="173">
        <v>16</v>
      </c>
      <c r="C137" s="242">
        <v>0.875</v>
      </c>
      <c r="D137" s="243">
        <v>12416</v>
      </c>
      <c r="E137" s="166">
        <v>240</v>
      </c>
      <c r="F137" s="172">
        <v>0</v>
      </c>
      <c r="G137" s="173">
        <v>330</v>
      </c>
      <c r="H137" s="26">
        <v>-521</v>
      </c>
      <c r="I137" s="29">
        <v>-1318</v>
      </c>
      <c r="J137" s="29">
        <v>-224</v>
      </c>
    </row>
    <row r="138" spans="1:10" x14ac:dyDescent="0.15">
      <c r="A138" s="200" t="s">
        <v>19</v>
      </c>
      <c r="B138" s="173">
        <v>17</v>
      </c>
      <c r="C138" s="242">
        <v>0.79166666666666663</v>
      </c>
      <c r="D138" s="243">
        <v>13387</v>
      </c>
      <c r="E138" s="166">
        <v>-323</v>
      </c>
      <c r="F138" s="172">
        <v>0</v>
      </c>
      <c r="G138" s="173">
        <v>330</v>
      </c>
      <c r="H138" s="26">
        <v>-513</v>
      </c>
      <c r="I138" s="29">
        <v>-1318</v>
      </c>
      <c r="J138" s="29">
        <v>-224</v>
      </c>
    </row>
    <row r="139" spans="1:10" x14ac:dyDescent="0.15">
      <c r="A139" s="200" t="s">
        <v>19</v>
      </c>
      <c r="B139" s="173">
        <v>18</v>
      </c>
      <c r="C139" s="242">
        <v>0.79166666666666663</v>
      </c>
      <c r="D139" s="243">
        <v>14151</v>
      </c>
      <c r="E139" s="166">
        <v>-309</v>
      </c>
      <c r="F139" s="172">
        <v>0</v>
      </c>
      <c r="G139" s="173">
        <v>330</v>
      </c>
      <c r="H139" s="26">
        <v>-566</v>
      </c>
      <c r="I139" s="29">
        <v>-1318</v>
      </c>
      <c r="J139" s="29">
        <v>-224</v>
      </c>
    </row>
    <row r="140" spans="1:10" x14ac:dyDescent="0.15">
      <c r="A140" s="200" t="s">
        <v>19</v>
      </c>
      <c r="B140" s="173">
        <v>19</v>
      </c>
      <c r="C140" s="242">
        <v>0.79166666666666663</v>
      </c>
      <c r="D140" s="243">
        <v>14368</v>
      </c>
      <c r="E140" s="166">
        <v>-211</v>
      </c>
      <c r="F140" s="172">
        <v>0</v>
      </c>
      <c r="G140" s="173">
        <v>330</v>
      </c>
      <c r="H140" s="26">
        <v>-547</v>
      </c>
      <c r="I140" s="29">
        <v>-1318</v>
      </c>
      <c r="J140" s="29">
        <v>-224</v>
      </c>
    </row>
    <row r="141" spans="1:10" x14ac:dyDescent="0.15">
      <c r="A141" s="200" t="s">
        <v>19</v>
      </c>
      <c r="B141" s="173">
        <v>20</v>
      </c>
      <c r="C141" s="242">
        <v>0.79166666666666663</v>
      </c>
      <c r="D141" s="243">
        <v>13994</v>
      </c>
      <c r="E141" s="166">
        <v>-143</v>
      </c>
      <c r="F141" s="172">
        <v>0</v>
      </c>
      <c r="G141" s="173">
        <v>330</v>
      </c>
      <c r="H141" s="26">
        <v>-589</v>
      </c>
      <c r="I141" s="29">
        <v>-1320</v>
      </c>
      <c r="J141" s="29">
        <v>-224</v>
      </c>
    </row>
    <row r="142" spans="1:10" x14ac:dyDescent="0.15">
      <c r="A142" s="200" t="s">
        <v>19</v>
      </c>
      <c r="B142" s="173">
        <v>21</v>
      </c>
      <c r="C142" s="242">
        <v>0.79166666666666663</v>
      </c>
      <c r="D142" s="243">
        <v>14415</v>
      </c>
      <c r="E142" s="166">
        <v>-260</v>
      </c>
      <c r="F142" s="172">
        <v>0</v>
      </c>
      <c r="G142" s="173">
        <v>330</v>
      </c>
      <c r="H142" s="26">
        <v>-801</v>
      </c>
      <c r="I142" s="29">
        <v>-1320</v>
      </c>
      <c r="J142" s="29">
        <v>-224</v>
      </c>
    </row>
    <row r="143" spans="1:10" x14ac:dyDescent="0.15">
      <c r="A143" s="200" t="s">
        <v>19</v>
      </c>
      <c r="B143" s="173">
        <v>22</v>
      </c>
      <c r="C143" s="242">
        <v>0.79166666666666663</v>
      </c>
      <c r="D143" s="243">
        <v>15289</v>
      </c>
      <c r="E143" s="166">
        <v>-362</v>
      </c>
      <c r="F143" s="172">
        <v>0</v>
      </c>
      <c r="G143" s="173">
        <v>330</v>
      </c>
      <c r="H143" s="26">
        <v>-660</v>
      </c>
      <c r="I143" s="29">
        <v>-1275</v>
      </c>
      <c r="J143" s="29">
        <v>-224</v>
      </c>
    </row>
    <row r="144" spans="1:10" x14ac:dyDescent="0.15">
      <c r="A144" s="200" t="s">
        <v>19</v>
      </c>
      <c r="B144" s="173">
        <v>23</v>
      </c>
      <c r="C144" s="242">
        <v>0.75</v>
      </c>
      <c r="D144" s="243">
        <v>15974</v>
      </c>
      <c r="E144" s="166">
        <v>-416</v>
      </c>
      <c r="F144" s="172">
        <v>0</v>
      </c>
      <c r="G144" s="173">
        <v>330</v>
      </c>
      <c r="H144" s="26">
        <v>-667</v>
      </c>
      <c r="I144" s="29">
        <v>-1275</v>
      </c>
      <c r="J144" s="29">
        <v>-224</v>
      </c>
    </row>
    <row r="145" spans="1:10" x14ac:dyDescent="0.15">
      <c r="A145" s="200" t="s">
        <v>19</v>
      </c>
      <c r="B145" s="173">
        <v>24</v>
      </c>
      <c r="C145" s="242">
        <v>0.79166666666666663</v>
      </c>
      <c r="D145" s="243">
        <v>13534</v>
      </c>
      <c r="E145" s="166">
        <v>-393</v>
      </c>
      <c r="F145" s="172">
        <v>0</v>
      </c>
      <c r="G145" s="173">
        <v>0</v>
      </c>
      <c r="H145" s="26">
        <v>-327</v>
      </c>
      <c r="I145" s="29">
        <v>-1320</v>
      </c>
      <c r="J145" s="29">
        <v>-225</v>
      </c>
    </row>
    <row r="146" spans="1:10" x14ac:dyDescent="0.15">
      <c r="A146" s="200" t="s">
        <v>19</v>
      </c>
      <c r="B146" s="173">
        <v>25</v>
      </c>
      <c r="C146" s="242">
        <v>0.79166666666666663</v>
      </c>
      <c r="D146" s="243">
        <v>14315</v>
      </c>
      <c r="E146" s="166">
        <v>-474</v>
      </c>
      <c r="F146" s="172">
        <v>25</v>
      </c>
      <c r="G146" s="173">
        <v>330</v>
      </c>
      <c r="H146" s="26">
        <v>-761</v>
      </c>
      <c r="I146" s="29">
        <v>-1320</v>
      </c>
      <c r="J146" s="29">
        <v>-224</v>
      </c>
    </row>
    <row r="147" spans="1:10" x14ac:dyDescent="0.15">
      <c r="A147" s="200" t="s">
        <v>19</v>
      </c>
      <c r="B147" s="173">
        <v>26</v>
      </c>
      <c r="C147" s="242">
        <v>0.79166666666666663</v>
      </c>
      <c r="D147" s="243">
        <v>18398</v>
      </c>
      <c r="E147" s="166">
        <v>-255</v>
      </c>
      <c r="F147" s="172">
        <v>96</v>
      </c>
      <c r="G147" s="173">
        <v>330</v>
      </c>
      <c r="H147" s="26">
        <v>-749</v>
      </c>
      <c r="I147" s="29">
        <v>-1320</v>
      </c>
      <c r="J147" s="29">
        <v>-224</v>
      </c>
    </row>
    <row r="148" spans="1:10" x14ac:dyDescent="0.15">
      <c r="A148" s="200" t="s">
        <v>19</v>
      </c>
      <c r="B148" s="173">
        <v>27</v>
      </c>
      <c r="C148" s="242">
        <v>0.79166666666666663</v>
      </c>
      <c r="D148" s="243">
        <v>15994</v>
      </c>
      <c r="E148" s="166">
        <v>-453</v>
      </c>
      <c r="F148" s="172">
        <v>80</v>
      </c>
      <c r="G148" s="173">
        <v>330</v>
      </c>
      <c r="H148" s="26">
        <v>-618</v>
      </c>
      <c r="I148" s="29">
        <v>-1320</v>
      </c>
      <c r="J148" s="29">
        <v>-224</v>
      </c>
    </row>
    <row r="149" spans="1:10" x14ac:dyDescent="0.15">
      <c r="A149" s="200" t="s">
        <v>19</v>
      </c>
      <c r="B149" s="173">
        <v>28</v>
      </c>
      <c r="C149" s="242">
        <v>0.79166666666666663</v>
      </c>
      <c r="D149" s="243">
        <v>12908</v>
      </c>
      <c r="E149" s="166">
        <v>-629</v>
      </c>
      <c r="F149" s="172">
        <v>158</v>
      </c>
      <c r="G149" s="173">
        <v>330</v>
      </c>
      <c r="H149" s="26">
        <v>-590</v>
      </c>
      <c r="I149" s="29">
        <v>-1320</v>
      </c>
      <c r="J149" s="29">
        <v>-224</v>
      </c>
    </row>
    <row r="150" spans="1:10" x14ac:dyDescent="0.15">
      <c r="A150" s="200" t="s">
        <v>19</v>
      </c>
      <c r="B150" s="173">
        <v>29</v>
      </c>
      <c r="C150" s="242">
        <v>0.83333333333333337</v>
      </c>
      <c r="D150" s="243">
        <v>12237</v>
      </c>
      <c r="E150" s="166">
        <v>-328</v>
      </c>
      <c r="F150" s="172">
        <v>59</v>
      </c>
      <c r="G150" s="173">
        <v>330</v>
      </c>
      <c r="H150" s="26">
        <v>-336</v>
      </c>
      <c r="I150" s="29">
        <v>-1320</v>
      </c>
      <c r="J150" s="29">
        <v>-224</v>
      </c>
    </row>
    <row r="151" spans="1:10" x14ac:dyDescent="0.15">
      <c r="A151" s="200" t="s">
        <v>19</v>
      </c>
      <c r="B151" s="173">
        <v>30</v>
      </c>
      <c r="C151" s="242">
        <v>0.79166666666666663</v>
      </c>
      <c r="D151" s="243">
        <v>12581</v>
      </c>
      <c r="E151" s="166">
        <v>-425</v>
      </c>
      <c r="F151" s="172">
        <v>69</v>
      </c>
      <c r="G151" s="173">
        <v>330</v>
      </c>
      <c r="H151" s="26">
        <v>-560</v>
      </c>
      <c r="I151" s="29">
        <v>-1319</v>
      </c>
      <c r="J151" s="29">
        <v>-224</v>
      </c>
    </row>
    <row r="152" spans="1:10" x14ac:dyDescent="0.15">
      <c r="A152" s="202" t="s">
        <v>19</v>
      </c>
      <c r="B152" s="175">
        <v>31</v>
      </c>
      <c r="C152" s="242">
        <v>0.875</v>
      </c>
      <c r="D152" s="243">
        <v>12341</v>
      </c>
      <c r="E152" s="166">
        <v>-511</v>
      </c>
      <c r="F152" s="172">
        <v>0</v>
      </c>
      <c r="G152" s="173">
        <v>330</v>
      </c>
      <c r="H152" s="26">
        <v>-73</v>
      </c>
      <c r="I152" s="29">
        <v>-1320</v>
      </c>
      <c r="J152" s="29">
        <v>-224</v>
      </c>
    </row>
    <row r="153" spans="1:10" x14ac:dyDescent="0.15">
      <c r="A153" s="200" t="s">
        <v>20</v>
      </c>
      <c r="B153" s="173">
        <v>1</v>
      </c>
      <c r="C153" s="252">
        <v>0.83333333333333337</v>
      </c>
      <c r="D153" s="251">
        <v>13554</v>
      </c>
      <c r="E153" s="165">
        <v>-425</v>
      </c>
      <c r="F153" s="219">
        <v>181</v>
      </c>
      <c r="G153" s="212">
        <v>0</v>
      </c>
      <c r="H153" s="44">
        <v>-590</v>
      </c>
      <c r="I153" s="45">
        <v>-1320</v>
      </c>
      <c r="J153" s="45">
        <v>-224</v>
      </c>
    </row>
    <row r="154" spans="1:10" x14ac:dyDescent="0.15">
      <c r="A154" s="200" t="s">
        <v>20</v>
      </c>
      <c r="B154" s="173">
        <v>2</v>
      </c>
      <c r="C154" s="242">
        <v>0.79166666666666663</v>
      </c>
      <c r="D154" s="243">
        <v>14674</v>
      </c>
      <c r="E154" s="166">
        <v>-760</v>
      </c>
      <c r="F154" s="172">
        <v>20</v>
      </c>
      <c r="G154" s="173">
        <v>330</v>
      </c>
      <c r="H154" s="26">
        <v>-655</v>
      </c>
      <c r="I154" s="29">
        <v>-1320</v>
      </c>
      <c r="J154" s="29">
        <v>-224</v>
      </c>
    </row>
    <row r="155" spans="1:10" x14ac:dyDescent="0.15">
      <c r="A155" s="200" t="s">
        <v>20</v>
      </c>
      <c r="B155" s="173">
        <v>3</v>
      </c>
      <c r="C155" s="242">
        <v>0.79166666666666663</v>
      </c>
      <c r="D155" s="243">
        <v>14905</v>
      </c>
      <c r="E155" s="166">
        <v>-724</v>
      </c>
      <c r="F155" s="172">
        <v>135</v>
      </c>
      <c r="G155" s="173">
        <v>330</v>
      </c>
      <c r="H155" s="26">
        <v>-808</v>
      </c>
      <c r="I155" s="29">
        <v>-1320</v>
      </c>
      <c r="J155" s="29">
        <v>-224</v>
      </c>
    </row>
    <row r="156" spans="1:10" x14ac:dyDescent="0.15">
      <c r="A156" s="200" t="s">
        <v>20</v>
      </c>
      <c r="B156" s="173">
        <v>4</v>
      </c>
      <c r="C156" s="242">
        <v>0.75</v>
      </c>
      <c r="D156" s="243">
        <v>15471</v>
      </c>
      <c r="E156" s="166">
        <v>-164</v>
      </c>
      <c r="F156" s="172">
        <v>150</v>
      </c>
      <c r="G156" s="173">
        <v>330</v>
      </c>
      <c r="H156" s="26">
        <v>-721</v>
      </c>
      <c r="I156" s="29">
        <v>-1320</v>
      </c>
      <c r="J156" s="29">
        <v>-224</v>
      </c>
    </row>
    <row r="157" spans="1:10" x14ac:dyDescent="0.15">
      <c r="A157" s="200" t="s">
        <v>20</v>
      </c>
      <c r="B157" s="173">
        <v>5</v>
      </c>
      <c r="C157" s="242">
        <v>0.75</v>
      </c>
      <c r="D157" s="243">
        <v>18187</v>
      </c>
      <c r="E157" s="166">
        <v>-508</v>
      </c>
      <c r="F157" s="172">
        <v>0</v>
      </c>
      <c r="G157" s="173">
        <v>330</v>
      </c>
      <c r="H157" s="26">
        <v>-802</v>
      </c>
      <c r="I157" s="29">
        <v>-1320</v>
      </c>
      <c r="J157" s="29">
        <v>-224</v>
      </c>
    </row>
    <row r="158" spans="1:10" x14ac:dyDescent="0.15">
      <c r="A158" s="200" t="s">
        <v>20</v>
      </c>
      <c r="B158" s="173">
        <v>6</v>
      </c>
      <c r="C158" s="242">
        <v>0.79166666666666663</v>
      </c>
      <c r="D158" s="243">
        <v>20229</v>
      </c>
      <c r="E158" s="166">
        <v>-394</v>
      </c>
      <c r="F158" s="172">
        <v>68</v>
      </c>
      <c r="G158" s="173">
        <v>330</v>
      </c>
      <c r="H158" s="26">
        <v>-506</v>
      </c>
      <c r="I158" s="29">
        <v>-1320</v>
      </c>
      <c r="J158" s="29">
        <v>-225</v>
      </c>
    </row>
    <row r="159" spans="1:10" x14ac:dyDescent="0.15">
      <c r="A159" s="200" t="s">
        <v>20</v>
      </c>
      <c r="B159" s="173">
        <v>7</v>
      </c>
      <c r="C159" s="242">
        <v>0.75</v>
      </c>
      <c r="D159" s="243">
        <v>22618</v>
      </c>
      <c r="E159" s="166">
        <v>-715</v>
      </c>
      <c r="F159" s="172">
        <v>-50</v>
      </c>
      <c r="G159" s="173">
        <v>330</v>
      </c>
      <c r="H159" s="26">
        <v>-395</v>
      </c>
      <c r="I159" s="29">
        <v>-1370</v>
      </c>
      <c r="J159" s="29">
        <v>-225</v>
      </c>
    </row>
    <row r="160" spans="1:10" x14ac:dyDescent="0.15">
      <c r="A160" s="200" t="s">
        <v>20</v>
      </c>
      <c r="B160" s="173">
        <v>8</v>
      </c>
      <c r="C160" s="242">
        <v>0.625</v>
      </c>
      <c r="D160" s="243">
        <v>22551</v>
      </c>
      <c r="E160" s="166">
        <v>-988</v>
      </c>
      <c r="F160" s="172">
        <v>-131</v>
      </c>
      <c r="G160" s="173">
        <v>282</v>
      </c>
      <c r="H160" s="26">
        <v>-361</v>
      </c>
      <c r="I160" s="29">
        <v>-1320</v>
      </c>
      <c r="J160" s="29">
        <v>-225</v>
      </c>
    </row>
    <row r="161" spans="1:10" x14ac:dyDescent="0.15">
      <c r="A161" s="200" t="s">
        <v>20</v>
      </c>
      <c r="B161" s="173">
        <v>9</v>
      </c>
      <c r="C161" s="242">
        <v>0.75</v>
      </c>
      <c r="D161" s="243">
        <v>22478</v>
      </c>
      <c r="E161" s="166">
        <v>-422</v>
      </c>
      <c r="F161" s="172">
        <v>-174</v>
      </c>
      <c r="G161" s="173">
        <v>330</v>
      </c>
      <c r="H161" s="26">
        <v>-382</v>
      </c>
      <c r="I161" s="29">
        <v>-1366</v>
      </c>
      <c r="J161" s="29">
        <v>-225</v>
      </c>
    </row>
    <row r="162" spans="1:10" x14ac:dyDescent="0.15">
      <c r="A162" s="200" t="s">
        <v>20</v>
      </c>
      <c r="B162" s="173">
        <v>10</v>
      </c>
      <c r="C162" s="242">
        <v>0.79166666666666663</v>
      </c>
      <c r="D162" s="243">
        <v>16162</v>
      </c>
      <c r="E162" s="166">
        <v>251</v>
      </c>
      <c r="F162" s="172">
        <v>0</v>
      </c>
      <c r="G162" s="173">
        <v>330</v>
      </c>
      <c r="H162" s="26">
        <v>-395</v>
      </c>
      <c r="I162" s="29">
        <v>-1370</v>
      </c>
      <c r="J162" s="29">
        <v>-225</v>
      </c>
    </row>
    <row r="163" spans="1:10" x14ac:dyDescent="0.15">
      <c r="A163" s="200" t="s">
        <v>20</v>
      </c>
      <c r="B163" s="173">
        <v>11</v>
      </c>
      <c r="C163" s="242">
        <v>0.75</v>
      </c>
      <c r="D163" s="243">
        <v>14052</v>
      </c>
      <c r="E163" s="166">
        <v>-53</v>
      </c>
      <c r="F163" s="172">
        <v>160</v>
      </c>
      <c r="G163" s="173">
        <v>330</v>
      </c>
      <c r="H163" s="26">
        <v>-390</v>
      </c>
      <c r="I163" s="29">
        <v>-1370</v>
      </c>
      <c r="J163" s="29">
        <v>-225</v>
      </c>
    </row>
    <row r="164" spans="1:10" x14ac:dyDescent="0.15">
      <c r="A164" s="200" t="s">
        <v>20</v>
      </c>
      <c r="B164" s="173">
        <v>12</v>
      </c>
      <c r="C164" s="242">
        <v>0.83333333333333337</v>
      </c>
      <c r="D164" s="243">
        <v>13399</v>
      </c>
      <c r="E164" s="166">
        <v>-75</v>
      </c>
      <c r="F164" s="172">
        <v>0</v>
      </c>
      <c r="G164" s="173">
        <v>330</v>
      </c>
      <c r="H164" s="26">
        <v>-482</v>
      </c>
      <c r="I164" s="29">
        <v>-1320</v>
      </c>
      <c r="J164" s="29">
        <v>-225</v>
      </c>
    </row>
    <row r="165" spans="1:10" x14ac:dyDescent="0.15">
      <c r="A165" s="200" t="s">
        <v>20</v>
      </c>
      <c r="B165" s="173">
        <v>13</v>
      </c>
      <c r="C165" s="242">
        <v>0.79166666666666663</v>
      </c>
      <c r="D165" s="243">
        <v>15355</v>
      </c>
      <c r="E165" s="166">
        <v>-1269</v>
      </c>
      <c r="F165" s="172">
        <v>0</v>
      </c>
      <c r="G165" s="173">
        <v>330</v>
      </c>
      <c r="H165" s="26">
        <v>-420</v>
      </c>
      <c r="I165" s="29">
        <v>-1320</v>
      </c>
      <c r="J165" s="29">
        <v>-225</v>
      </c>
    </row>
    <row r="166" spans="1:10" x14ac:dyDescent="0.15">
      <c r="A166" s="200" t="s">
        <v>20</v>
      </c>
      <c r="B166" s="173">
        <v>14</v>
      </c>
      <c r="C166" s="242">
        <v>0.79166666666666663</v>
      </c>
      <c r="D166" s="243">
        <v>14737</v>
      </c>
      <c r="E166" s="166">
        <v>-774</v>
      </c>
      <c r="F166" s="172">
        <v>160</v>
      </c>
      <c r="G166" s="173">
        <v>330</v>
      </c>
      <c r="H166" s="26">
        <v>-332</v>
      </c>
      <c r="I166" s="29">
        <v>-1350</v>
      </c>
      <c r="J166" s="29">
        <v>-225</v>
      </c>
    </row>
    <row r="167" spans="1:10" x14ac:dyDescent="0.15">
      <c r="A167" s="200" t="s">
        <v>20</v>
      </c>
      <c r="B167" s="173">
        <v>15</v>
      </c>
      <c r="C167" s="242">
        <v>0.79166666666666663</v>
      </c>
      <c r="D167" s="243">
        <v>16371</v>
      </c>
      <c r="E167" s="166">
        <v>-895</v>
      </c>
      <c r="F167" s="172">
        <v>149</v>
      </c>
      <c r="G167" s="173">
        <v>330</v>
      </c>
      <c r="H167" s="26">
        <v>-175</v>
      </c>
      <c r="I167" s="29">
        <v>-1400</v>
      </c>
      <c r="J167" s="29">
        <v>-225</v>
      </c>
    </row>
    <row r="168" spans="1:10" x14ac:dyDescent="0.15">
      <c r="A168" s="200" t="s">
        <v>20</v>
      </c>
      <c r="B168" s="173">
        <v>16</v>
      </c>
      <c r="C168" s="242">
        <v>0.79166666666666663</v>
      </c>
      <c r="D168" s="243">
        <v>14913</v>
      </c>
      <c r="E168" s="166">
        <v>-1116</v>
      </c>
      <c r="F168" s="172">
        <v>135</v>
      </c>
      <c r="G168" s="173">
        <v>330</v>
      </c>
      <c r="H168" s="26">
        <v>-26</v>
      </c>
      <c r="I168" s="29">
        <v>-1400</v>
      </c>
      <c r="J168" s="29">
        <v>-225</v>
      </c>
    </row>
    <row r="169" spans="1:10" x14ac:dyDescent="0.15">
      <c r="A169" s="200" t="s">
        <v>20</v>
      </c>
      <c r="B169" s="173">
        <v>17</v>
      </c>
      <c r="C169" s="242">
        <v>0.79166666666666663</v>
      </c>
      <c r="D169" s="243">
        <v>15202</v>
      </c>
      <c r="E169" s="166">
        <v>-1102</v>
      </c>
      <c r="F169" s="172">
        <v>119</v>
      </c>
      <c r="G169" s="173">
        <v>330</v>
      </c>
      <c r="H169" s="26">
        <v>-115</v>
      </c>
      <c r="I169" s="29">
        <v>-1400</v>
      </c>
      <c r="J169" s="29">
        <v>-225</v>
      </c>
    </row>
    <row r="170" spans="1:10" x14ac:dyDescent="0.15">
      <c r="A170" s="200" t="s">
        <v>20</v>
      </c>
      <c r="B170" s="173">
        <v>18</v>
      </c>
      <c r="C170" s="242">
        <v>0.75</v>
      </c>
      <c r="D170" s="243">
        <v>16107</v>
      </c>
      <c r="E170" s="166">
        <v>-1218</v>
      </c>
      <c r="F170" s="172">
        <v>160</v>
      </c>
      <c r="G170" s="173">
        <v>330</v>
      </c>
      <c r="H170" s="26">
        <v>-246</v>
      </c>
      <c r="I170" s="29">
        <v>-1400</v>
      </c>
      <c r="J170" s="29">
        <v>-225</v>
      </c>
    </row>
    <row r="171" spans="1:10" x14ac:dyDescent="0.15">
      <c r="A171" s="200" t="s">
        <v>20</v>
      </c>
      <c r="B171" s="173">
        <v>19</v>
      </c>
      <c r="C171" s="242">
        <v>0.75</v>
      </c>
      <c r="D171" s="243">
        <v>17616</v>
      </c>
      <c r="E171" s="166">
        <v>-561</v>
      </c>
      <c r="F171" s="172">
        <v>160</v>
      </c>
      <c r="G171" s="173">
        <v>330</v>
      </c>
      <c r="H171" s="26">
        <v>-435</v>
      </c>
      <c r="I171" s="29">
        <v>-1400</v>
      </c>
      <c r="J171" s="29">
        <v>-225</v>
      </c>
    </row>
    <row r="172" spans="1:10" x14ac:dyDescent="0.15">
      <c r="A172" s="200" t="s">
        <v>20</v>
      </c>
      <c r="B172" s="173">
        <v>20</v>
      </c>
      <c r="C172" s="242">
        <v>0.79166666666666663</v>
      </c>
      <c r="D172" s="243">
        <v>18599</v>
      </c>
      <c r="E172" s="166">
        <v>-863</v>
      </c>
      <c r="F172" s="172">
        <v>41</v>
      </c>
      <c r="G172" s="173">
        <v>330</v>
      </c>
      <c r="H172" s="26">
        <v>-286</v>
      </c>
      <c r="I172" s="29">
        <v>-1400</v>
      </c>
      <c r="J172" s="29">
        <v>-225</v>
      </c>
    </row>
    <row r="173" spans="1:10" x14ac:dyDescent="0.15">
      <c r="A173" s="200" t="s">
        <v>20</v>
      </c>
      <c r="B173" s="173">
        <v>21</v>
      </c>
      <c r="C173" s="242">
        <v>0.75</v>
      </c>
      <c r="D173" s="243">
        <v>20625</v>
      </c>
      <c r="E173" s="166">
        <v>-1400</v>
      </c>
      <c r="F173" s="172">
        <v>-75</v>
      </c>
      <c r="G173" s="173">
        <v>330</v>
      </c>
      <c r="H173" s="26">
        <v>-246</v>
      </c>
      <c r="I173" s="29">
        <v>-1400</v>
      </c>
      <c r="J173" s="29">
        <v>-225</v>
      </c>
    </row>
    <row r="174" spans="1:10" x14ac:dyDescent="0.15">
      <c r="A174" s="200" t="s">
        <v>20</v>
      </c>
      <c r="B174" s="173">
        <v>22</v>
      </c>
      <c r="C174" s="242">
        <v>0.58333333333333337</v>
      </c>
      <c r="D174" s="243">
        <v>18164</v>
      </c>
      <c r="E174" s="166">
        <v>-1144</v>
      </c>
      <c r="F174" s="172">
        <v>63</v>
      </c>
      <c r="G174" s="173">
        <v>330</v>
      </c>
      <c r="H174" s="26">
        <v>-319</v>
      </c>
      <c r="I174" s="29">
        <v>-1400</v>
      </c>
      <c r="J174" s="29">
        <v>-225</v>
      </c>
    </row>
    <row r="175" spans="1:10" x14ac:dyDescent="0.15">
      <c r="A175" s="200" t="s">
        <v>20</v>
      </c>
      <c r="B175" s="173">
        <v>23</v>
      </c>
      <c r="C175" s="242">
        <v>0.79166666666666663</v>
      </c>
      <c r="D175" s="243">
        <v>14744</v>
      </c>
      <c r="E175" s="166">
        <v>-1128</v>
      </c>
      <c r="F175" s="172">
        <v>160</v>
      </c>
      <c r="G175" s="173">
        <v>330</v>
      </c>
      <c r="H175" s="26">
        <v>-379</v>
      </c>
      <c r="I175" s="29">
        <v>-1400</v>
      </c>
      <c r="J175" s="29">
        <v>-225</v>
      </c>
    </row>
    <row r="176" spans="1:10" x14ac:dyDescent="0.15">
      <c r="A176" s="200" t="s">
        <v>20</v>
      </c>
      <c r="B176" s="173">
        <v>24</v>
      </c>
      <c r="C176" s="242">
        <v>0.79166666666666663</v>
      </c>
      <c r="D176" s="243">
        <v>15076</v>
      </c>
      <c r="E176" s="166">
        <v>-1304</v>
      </c>
      <c r="F176" s="172">
        <v>135</v>
      </c>
      <c r="G176" s="173">
        <v>330</v>
      </c>
      <c r="H176" s="26">
        <v>-433</v>
      </c>
      <c r="I176" s="29">
        <v>-1400</v>
      </c>
      <c r="J176" s="29">
        <v>-225</v>
      </c>
    </row>
    <row r="177" spans="1:10" x14ac:dyDescent="0.15">
      <c r="A177" s="200" t="s">
        <v>20</v>
      </c>
      <c r="B177" s="173">
        <v>25</v>
      </c>
      <c r="C177" s="242">
        <v>0.79166666666666663</v>
      </c>
      <c r="D177" s="243">
        <v>14968</v>
      </c>
      <c r="E177" s="166">
        <v>-704</v>
      </c>
      <c r="F177" s="172">
        <v>150</v>
      </c>
      <c r="G177" s="173">
        <v>330</v>
      </c>
      <c r="H177" s="26">
        <v>-576</v>
      </c>
      <c r="I177" s="29">
        <v>-1400</v>
      </c>
      <c r="J177" s="29">
        <v>-225</v>
      </c>
    </row>
    <row r="178" spans="1:10" x14ac:dyDescent="0.15">
      <c r="A178" s="200" t="s">
        <v>20</v>
      </c>
      <c r="B178" s="173">
        <v>26</v>
      </c>
      <c r="C178" s="242">
        <v>0.79166666666666663</v>
      </c>
      <c r="D178" s="243">
        <v>17099</v>
      </c>
      <c r="E178" s="166">
        <v>-803</v>
      </c>
      <c r="F178" s="172">
        <v>-125</v>
      </c>
      <c r="G178" s="173">
        <v>330</v>
      </c>
      <c r="H178" s="26">
        <v>-658</v>
      </c>
      <c r="I178" s="29">
        <v>-1400</v>
      </c>
      <c r="J178" s="29">
        <v>-225</v>
      </c>
    </row>
    <row r="179" spans="1:10" x14ac:dyDescent="0.15">
      <c r="A179" s="200" t="s">
        <v>20</v>
      </c>
      <c r="B179" s="173">
        <v>27</v>
      </c>
      <c r="C179" s="242">
        <v>0.79166666666666663</v>
      </c>
      <c r="D179" s="243">
        <v>20562</v>
      </c>
      <c r="E179" s="166">
        <v>-708</v>
      </c>
      <c r="F179" s="172">
        <v>-24</v>
      </c>
      <c r="G179" s="173">
        <v>330</v>
      </c>
      <c r="H179" s="26">
        <v>-657</v>
      </c>
      <c r="I179" s="29">
        <v>-1400</v>
      </c>
      <c r="J179" s="29">
        <v>-225</v>
      </c>
    </row>
    <row r="180" spans="1:10" x14ac:dyDescent="0.15">
      <c r="A180" s="200" t="s">
        <v>20</v>
      </c>
      <c r="B180" s="173">
        <v>28</v>
      </c>
      <c r="C180" s="242">
        <v>0.79166666666666663</v>
      </c>
      <c r="D180" s="243">
        <v>24533</v>
      </c>
      <c r="E180" s="166">
        <v>-1307</v>
      </c>
      <c r="F180" s="172">
        <v>-175</v>
      </c>
      <c r="G180" s="173">
        <v>329</v>
      </c>
      <c r="H180" s="26">
        <v>-194</v>
      </c>
      <c r="I180" s="29">
        <v>-1500</v>
      </c>
      <c r="J180" s="29">
        <v>-225</v>
      </c>
    </row>
    <row r="181" spans="1:10" x14ac:dyDescent="0.15">
      <c r="A181" s="200" t="s">
        <v>20</v>
      </c>
      <c r="B181" s="173">
        <v>29</v>
      </c>
      <c r="C181" s="242">
        <v>0.75</v>
      </c>
      <c r="D181" s="243">
        <v>25159</v>
      </c>
      <c r="E181" s="166">
        <v>-1360</v>
      </c>
      <c r="F181" s="172">
        <v>-150</v>
      </c>
      <c r="G181" s="173">
        <v>330</v>
      </c>
      <c r="H181" s="26">
        <v>-269</v>
      </c>
      <c r="I181" s="29">
        <v>-1500</v>
      </c>
      <c r="J181" s="29">
        <v>-225</v>
      </c>
    </row>
    <row r="182" spans="1:10" x14ac:dyDescent="0.15">
      <c r="A182" s="202" t="s">
        <v>20</v>
      </c>
      <c r="B182" s="175">
        <v>30</v>
      </c>
      <c r="C182" s="242">
        <v>0.75</v>
      </c>
      <c r="D182" s="243">
        <v>24796</v>
      </c>
      <c r="E182" s="166">
        <v>-1400</v>
      </c>
      <c r="F182" s="172">
        <v>-175</v>
      </c>
      <c r="G182" s="173">
        <v>329</v>
      </c>
      <c r="H182" s="26">
        <v>-333</v>
      </c>
      <c r="I182" s="29">
        <v>-1500</v>
      </c>
      <c r="J182" s="29">
        <v>-225</v>
      </c>
    </row>
    <row r="183" spans="1:10" x14ac:dyDescent="0.15">
      <c r="A183" s="200" t="s">
        <v>21</v>
      </c>
      <c r="B183" s="173">
        <v>1</v>
      </c>
      <c r="C183" s="252">
        <v>0.625</v>
      </c>
      <c r="D183" s="251">
        <v>19346</v>
      </c>
      <c r="E183" s="165">
        <v>-1400</v>
      </c>
      <c r="F183" s="219">
        <v>0</v>
      </c>
      <c r="G183" s="212">
        <v>329</v>
      </c>
      <c r="H183" s="44">
        <v>-572</v>
      </c>
      <c r="I183" s="45">
        <v>-1321</v>
      </c>
      <c r="J183" s="45">
        <v>-225</v>
      </c>
    </row>
    <row r="184" spans="1:10" x14ac:dyDescent="0.15">
      <c r="A184" s="200" t="s">
        <v>21</v>
      </c>
      <c r="B184" s="173">
        <v>2</v>
      </c>
      <c r="C184" s="242">
        <v>0.45833333333333331</v>
      </c>
      <c r="D184" s="243">
        <v>15402</v>
      </c>
      <c r="E184" s="166">
        <v>-235</v>
      </c>
      <c r="F184" s="172">
        <v>148</v>
      </c>
      <c r="G184" s="173">
        <v>330</v>
      </c>
      <c r="H184" s="26">
        <v>-414</v>
      </c>
      <c r="I184" s="29">
        <v>-1502</v>
      </c>
      <c r="J184" s="29">
        <v>-225</v>
      </c>
    </row>
    <row r="185" spans="1:10" x14ac:dyDescent="0.15">
      <c r="A185" s="200" t="s">
        <v>21</v>
      </c>
      <c r="B185" s="173">
        <v>3</v>
      </c>
      <c r="C185" s="242">
        <v>0.79166666666666663</v>
      </c>
      <c r="D185" s="243">
        <v>12592</v>
      </c>
      <c r="E185" s="166">
        <v>-1202</v>
      </c>
      <c r="F185" s="172">
        <v>124</v>
      </c>
      <c r="G185" s="173">
        <v>330</v>
      </c>
      <c r="H185" s="26">
        <v>-755</v>
      </c>
      <c r="I185" s="29">
        <v>-1401</v>
      </c>
      <c r="J185" s="29">
        <v>-225</v>
      </c>
    </row>
    <row r="186" spans="1:10" x14ac:dyDescent="0.15">
      <c r="A186" s="200" t="s">
        <v>21</v>
      </c>
      <c r="B186" s="173">
        <v>4</v>
      </c>
      <c r="C186" s="242">
        <v>0.83333333333333337</v>
      </c>
      <c r="D186" s="243">
        <v>12190</v>
      </c>
      <c r="E186" s="166">
        <v>-31</v>
      </c>
      <c r="F186" s="172">
        <v>135</v>
      </c>
      <c r="G186" s="173">
        <v>330</v>
      </c>
      <c r="H186" s="26">
        <v>-702</v>
      </c>
      <c r="I186" s="29">
        <v>-1401</v>
      </c>
      <c r="J186" s="29">
        <v>-225</v>
      </c>
    </row>
    <row r="187" spans="1:10" x14ac:dyDescent="0.15">
      <c r="A187" s="200" t="s">
        <v>21</v>
      </c>
      <c r="B187" s="173">
        <v>5</v>
      </c>
      <c r="C187" s="242">
        <v>0.83333333333333337</v>
      </c>
      <c r="D187" s="243">
        <v>14520</v>
      </c>
      <c r="E187" s="166">
        <v>56</v>
      </c>
      <c r="F187" s="172">
        <v>85</v>
      </c>
      <c r="G187" s="173">
        <v>330</v>
      </c>
      <c r="H187" s="26">
        <v>-463</v>
      </c>
      <c r="I187" s="29">
        <v>-1353</v>
      </c>
      <c r="J187" s="29">
        <v>-225</v>
      </c>
    </row>
    <row r="188" spans="1:10" x14ac:dyDescent="0.15">
      <c r="A188" s="200" t="s">
        <v>21</v>
      </c>
      <c r="B188" s="173">
        <v>6</v>
      </c>
      <c r="C188" s="242">
        <v>0.75</v>
      </c>
      <c r="D188" s="243">
        <v>21093</v>
      </c>
      <c r="E188" s="166">
        <v>-797</v>
      </c>
      <c r="F188" s="172">
        <v>-129</v>
      </c>
      <c r="G188" s="173">
        <v>330</v>
      </c>
      <c r="H188" s="26">
        <v>-687</v>
      </c>
      <c r="I188" s="29">
        <v>-1501</v>
      </c>
      <c r="J188" s="29">
        <v>-225</v>
      </c>
    </row>
    <row r="189" spans="1:10" x14ac:dyDescent="0.15">
      <c r="A189" s="200" t="s">
        <v>21</v>
      </c>
      <c r="B189" s="173">
        <v>7</v>
      </c>
      <c r="C189" s="242">
        <v>0.75</v>
      </c>
      <c r="D189" s="243">
        <v>21980</v>
      </c>
      <c r="E189" s="166">
        <v>-654</v>
      </c>
      <c r="F189" s="172">
        <v>-31</v>
      </c>
      <c r="G189" s="173">
        <v>330</v>
      </c>
      <c r="H189" s="26">
        <v>-579</v>
      </c>
      <c r="I189" s="29">
        <v>-1501</v>
      </c>
      <c r="J189" s="29">
        <v>-225</v>
      </c>
    </row>
    <row r="190" spans="1:10" x14ac:dyDescent="0.15">
      <c r="A190" s="200" t="s">
        <v>21</v>
      </c>
      <c r="B190" s="173">
        <v>8</v>
      </c>
      <c r="C190" s="242">
        <v>0.58333333333333337</v>
      </c>
      <c r="D190" s="243">
        <v>15855</v>
      </c>
      <c r="E190" s="166">
        <v>-654</v>
      </c>
      <c r="F190" s="172">
        <v>95</v>
      </c>
      <c r="G190" s="173">
        <v>330</v>
      </c>
      <c r="H190" s="26">
        <v>-562</v>
      </c>
      <c r="I190" s="29">
        <v>-1501</v>
      </c>
      <c r="J190" s="29">
        <v>-225</v>
      </c>
    </row>
    <row r="191" spans="1:10" x14ac:dyDescent="0.15">
      <c r="A191" s="200" t="s">
        <v>21</v>
      </c>
      <c r="B191" s="173">
        <v>9</v>
      </c>
      <c r="C191" s="242">
        <v>0.79166666666666663</v>
      </c>
      <c r="D191" s="243">
        <v>16542</v>
      </c>
      <c r="E191" s="166">
        <v>-117</v>
      </c>
      <c r="F191" s="172">
        <v>114</v>
      </c>
      <c r="G191" s="173">
        <v>330</v>
      </c>
      <c r="H191" s="26">
        <v>-734</v>
      </c>
      <c r="I191" s="29">
        <v>-1501</v>
      </c>
      <c r="J191" s="29">
        <v>-225</v>
      </c>
    </row>
    <row r="192" spans="1:10" x14ac:dyDescent="0.15">
      <c r="A192" s="200" t="s">
        <v>21</v>
      </c>
      <c r="B192" s="173">
        <v>10</v>
      </c>
      <c r="C192" s="242">
        <v>0.79166666666666663</v>
      </c>
      <c r="D192" s="243">
        <v>15049</v>
      </c>
      <c r="E192" s="166">
        <v>-34</v>
      </c>
      <c r="F192" s="172">
        <v>93</v>
      </c>
      <c r="G192" s="173">
        <v>330</v>
      </c>
      <c r="H192" s="26">
        <v>-539</v>
      </c>
      <c r="I192" s="29">
        <v>-1401</v>
      </c>
      <c r="J192" s="29">
        <v>-225</v>
      </c>
    </row>
    <row r="193" spans="1:10" x14ac:dyDescent="0.15">
      <c r="A193" s="200" t="s">
        <v>21</v>
      </c>
      <c r="B193" s="173">
        <v>11</v>
      </c>
      <c r="C193" s="242">
        <v>0.79166666666666663</v>
      </c>
      <c r="D193" s="243">
        <v>16188</v>
      </c>
      <c r="E193" s="166">
        <v>-575</v>
      </c>
      <c r="F193" s="172">
        <v>100</v>
      </c>
      <c r="G193" s="173">
        <v>330</v>
      </c>
      <c r="H193" s="26">
        <v>-635</v>
      </c>
      <c r="I193" s="29">
        <v>-1401</v>
      </c>
      <c r="J193" s="29">
        <v>-225</v>
      </c>
    </row>
    <row r="194" spans="1:10" x14ac:dyDescent="0.15">
      <c r="A194" s="200" t="s">
        <v>21</v>
      </c>
      <c r="B194" s="173">
        <v>12</v>
      </c>
      <c r="C194" s="242">
        <v>0.75</v>
      </c>
      <c r="D194" s="243">
        <v>16284</v>
      </c>
      <c r="E194" s="166">
        <v>-147</v>
      </c>
      <c r="F194" s="172">
        <v>199</v>
      </c>
      <c r="G194" s="173">
        <v>330</v>
      </c>
      <c r="H194" s="26">
        <v>-493</v>
      </c>
      <c r="I194" s="29">
        <v>-1401</v>
      </c>
      <c r="J194" s="29">
        <v>-225</v>
      </c>
    </row>
    <row r="195" spans="1:10" x14ac:dyDescent="0.15">
      <c r="A195" s="200" t="s">
        <v>21</v>
      </c>
      <c r="B195" s="173">
        <v>13</v>
      </c>
      <c r="C195" s="242">
        <v>0.75</v>
      </c>
      <c r="D195" s="243">
        <v>15558</v>
      </c>
      <c r="E195" s="166">
        <v>-139</v>
      </c>
      <c r="F195" s="172">
        <v>175</v>
      </c>
      <c r="G195" s="173">
        <v>330</v>
      </c>
      <c r="H195" s="26">
        <v>-338</v>
      </c>
      <c r="I195" s="29">
        <v>-1401</v>
      </c>
      <c r="J195" s="29">
        <v>-225</v>
      </c>
    </row>
    <row r="196" spans="1:10" x14ac:dyDescent="0.15">
      <c r="A196" s="200" t="s">
        <v>21</v>
      </c>
      <c r="B196" s="173">
        <v>14</v>
      </c>
      <c r="C196" s="242">
        <v>0.79166666666666663</v>
      </c>
      <c r="D196" s="243">
        <v>19526</v>
      </c>
      <c r="E196" s="166">
        <v>-198</v>
      </c>
      <c r="F196" s="172">
        <v>39</v>
      </c>
      <c r="G196" s="173">
        <v>330</v>
      </c>
      <c r="H196" s="26">
        <v>-505</v>
      </c>
      <c r="I196" s="29">
        <v>-1401</v>
      </c>
      <c r="J196" s="29">
        <v>-225</v>
      </c>
    </row>
    <row r="197" spans="1:10" x14ac:dyDescent="0.15">
      <c r="A197" s="200" t="s">
        <v>21</v>
      </c>
      <c r="B197" s="173">
        <v>15</v>
      </c>
      <c r="C197" s="242">
        <v>0.79166666666666663</v>
      </c>
      <c r="D197" s="243">
        <v>21543</v>
      </c>
      <c r="E197" s="166">
        <v>-656</v>
      </c>
      <c r="F197" s="172">
        <v>-49</v>
      </c>
      <c r="G197" s="173">
        <v>330</v>
      </c>
      <c r="H197" s="26">
        <v>-325</v>
      </c>
      <c r="I197" s="29">
        <v>-1351</v>
      </c>
      <c r="J197" s="29">
        <v>-225</v>
      </c>
    </row>
    <row r="198" spans="1:10" x14ac:dyDescent="0.15">
      <c r="A198" s="200" t="s">
        <v>21</v>
      </c>
      <c r="B198" s="173">
        <v>16</v>
      </c>
      <c r="C198" s="242">
        <v>0.75</v>
      </c>
      <c r="D198" s="243">
        <v>22354</v>
      </c>
      <c r="E198" s="166">
        <v>-1400</v>
      </c>
      <c r="F198" s="172">
        <v>-27</v>
      </c>
      <c r="G198" s="173">
        <v>330</v>
      </c>
      <c r="H198" s="26">
        <v>-590</v>
      </c>
      <c r="I198" s="29">
        <v>-1451</v>
      </c>
      <c r="J198" s="29">
        <v>-225</v>
      </c>
    </row>
    <row r="199" spans="1:10" x14ac:dyDescent="0.15">
      <c r="A199" s="200" t="s">
        <v>21</v>
      </c>
      <c r="B199" s="173">
        <v>17</v>
      </c>
      <c r="C199" s="242">
        <v>0.70833333333333337</v>
      </c>
      <c r="D199" s="243">
        <v>19174</v>
      </c>
      <c r="E199" s="166">
        <v>-577</v>
      </c>
      <c r="F199" s="172">
        <v>0</v>
      </c>
      <c r="G199" s="173">
        <v>330</v>
      </c>
      <c r="H199" s="26">
        <v>-276</v>
      </c>
      <c r="I199" s="29">
        <v>-1401</v>
      </c>
      <c r="J199" s="29">
        <v>-225</v>
      </c>
    </row>
    <row r="200" spans="1:10" x14ac:dyDescent="0.15">
      <c r="A200" s="200" t="s">
        <v>21</v>
      </c>
      <c r="B200" s="173">
        <v>18</v>
      </c>
      <c r="C200" s="242">
        <v>0.79166666666666663</v>
      </c>
      <c r="D200" s="243">
        <v>17218</v>
      </c>
      <c r="E200" s="166">
        <v>-169</v>
      </c>
      <c r="F200" s="172">
        <v>178</v>
      </c>
      <c r="G200" s="173">
        <v>330</v>
      </c>
      <c r="H200" s="26">
        <v>-218</v>
      </c>
      <c r="I200" s="29">
        <v>-1401</v>
      </c>
      <c r="J200" s="29">
        <v>-225</v>
      </c>
    </row>
    <row r="201" spans="1:10" x14ac:dyDescent="0.15">
      <c r="A201" s="200" t="s">
        <v>21</v>
      </c>
      <c r="B201" s="173">
        <v>19</v>
      </c>
      <c r="C201" s="242">
        <v>0.79166666666666663</v>
      </c>
      <c r="D201" s="243">
        <v>16931</v>
      </c>
      <c r="E201" s="166">
        <v>-412</v>
      </c>
      <c r="F201" s="172">
        <v>116</v>
      </c>
      <c r="G201" s="173">
        <v>0</v>
      </c>
      <c r="H201" s="26">
        <v>-146</v>
      </c>
      <c r="I201" s="29">
        <v>-1401</v>
      </c>
      <c r="J201" s="29">
        <v>-225</v>
      </c>
    </row>
    <row r="202" spans="1:10" x14ac:dyDescent="0.15">
      <c r="A202" s="200" t="s">
        <v>21</v>
      </c>
      <c r="B202" s="173">
        <v>20</v>
      </c>
      <c r="C202" s="242">
        <v>0.79166666666666663</v>
      </c>
      <c r="D202" s="243">
        <v>20736</v>
      </c>
      <c r="E202" s="166">
        <v>-753</v>
      </c>
      <c r="F202" s="172">
        <v>-34</v>
      </c>
      <c r="G202" s="173">
        <v>330</v>
      </c>
      <c r="H202" s="26">
        <v>48</v>
      </c>
      <c r="I202" s="29">
        <v>-1401</v>
      </c>
      <c r="J202" s="29">
        <v>-225</v>
      </c>
    </row>
    <row r="203" spans="1:10" x14ac:dyDescent="0.15">
      <c r="A203" s="200" t="s">
        <v>21</v>
      </c>
      <c r="B203" s="173">
        <v>21</v>
      </c>
      <c r="C203" s="242">
        <v>0.75</v>
      </c>
      <c r="D203" s="243">
        <v>19011</v>
      </c>
      <c r="E203" s="166">
        <v>-819</v>
      </c>
      <c r="F203" s="172">
        <v>-50</v>
      </c>
      <c r="G203" s="173">
        <v>330</v>
      </c>
      <c r="H203" s="26">
        <v>-247</v>
      </c>
      <c r="I203" s="29">
        <v>-1451</v>
      </c>
      <c r="J203" s="29">
        <v>-225</v>
      </c>
    </row>
    <row r="204" spans="1:10" x14ac:dyDescent="0.15">
      <c r="A204" s="200" t="s">
        <v>21</v>
      </c>
      <c r="B204" s="173">
        <v>22</v>
      </c>
      <c r="C204" s="242">
        <v>0.75</v>
      </c>
      <c r="D204" s="243">
        <v>17279</v>
      </c>
      <c r="E204" s="166">
        <v>-811</v>
      </c>
      <c r="F204" s="172">
        <v>164</v>
      </c>
      <c r="G204" s="173">
        <v>330</v>
      </c>
      <c r="H204" s="26">
        <v>-352</v>
      </c>
      <c r="I204" s="29">
        <v>-1451</v>
      </c>
      <c r="J204" s="29">
        <v>-225</v>
      </c>
    </row>
    <row r="205" spans="1:10" x14ac:dyDescent="0.15">
      <c r="A205" s="200" t="s">
        <v>21</v>
      </c>
      <c r="B205" s="173">
        <v>23</v>
      </c>
      <c r="C205" s="242">
        <v>0.75</v>
      </c>
      <c r="D205" s="243">
        <v>16926</v>
      </c>
      <c r="E205" s="166">
        <v>-423</v>
      </c>
      <c r="F205" s="172">
        <v>115</v>
      </c>
      <c r="G205" s="173">
        <v>330</v>
      </c>
      <c r="H205" s="26">
        <v>-171</v>
      </c>
      <c r="I205" s="29">
        <v>-1451</v>
      </c>
      <c r="J205" s="29">
        <v>-225</v>
      </c>
    </row>
    <row r="206" spans="1:10" x14ac:dyDescent="0.15">
      <c r="A206" s="200" t="s">
        <v>21</v>
      </c>
      <c r="B206" s="173">
        <v>24</v>
      </c>
      <c r="C206" s="242">
        <v>0.79166666666666663</v>
      </c>
      <c r="D206" s="243">
        <v>16225</v>
      </c>
      <c r="E206" s="166">
        <v>-548</v>
      </c>
      <c r="F206" s="172">
        <v>51</v>
      </c>
      <c r="G206" s="173">
        <v>330</v>
      </c>
      <c r="H206" s="26">
        <v>-246</v>
      </c>
      <c r="I206" s="29">
        <v>-1451</v>
      </c>
      <c r="J206" s="29">
        <v>-225</v>
      </c>
    </row>
    <row r="207" spans="1:10" x14ac:dyDescent="0.15">
      <c r="A207" s="200" t="s">
        <v>21</v>
      </c>
      <c r="B207" s="173">
        <v>25</v>
      </c>
      <c r="C207" s="242">
        <v>0.83333333333333337</v>
      </c>
      <c r="D207" s="243">
        <v>15899</v>
      </c>
      <c r="E207" s="166">
        <v>-309</v>
      </c>
      <c r="F207" s="172">
        <v>25</v>
      </c>
      <c r="G207" s="173">
        <v>330</v>
      </c>
      <c r="H207" s="26">
        <v>-378</v>
      </c>
      <c r="I207" s="29">
        <v>-1401</v>
      </c>
      <c r="J207" s="29">
        <v>-225</v>
      </c>
    </row>
    <row r="208" spans="1:10" x14ac:dyDescent="0.15">
      <c r="A208" s="200" t="s">
        <v>21</v>
      </c>
      <c r="B208" s="173">
        <v>26</v>
      </c>
      <c r="C208" s="242">
        <v>0.75</v>
      </c>
      <c r="D208" s="243">
        <v>20989</v>
      </c>
      <c r="E208" s="166">
        <v>-485</v>
      </c>
      <c r="F208" s="172">
        <v>-85</v>
      </c>
      <c r="G208" s="173">
        <v>330</v>
      </c>
      <c r="H208" s="26">
        <v>-163</v>
      </c>
      <c r="I208" s="29">
        <v>-1451</v>
      </c>
      <c r="J208" s="29">
        <v>-225</v>
      </c>
    </row>
    <row r="209" spans="1:10" x14ac:dyDescent="0.15">
      <c r="A209" s="200" t="s">
        <v>21</v>
      </c>
      <c r="B209" s="173">
        <v>27</v>
      </c>
      <c r="C209" s="242">
        <v>0.75</v>
      </c>
      <c r="D209" s="243">
        <v>21310</v>
      </c>
      <c r="E209" s="166">
        <v>-1050</v>
      </c>
      <c r="F209" s="172">
        <v>-99</v>
      </c>
      <c r="G209" s="173">
        <v>330</v>
      </c>
      <c r="H209" s="26">
        <v>-246</v>
      </c>
      <c r="I209" s="29">
        <v>-1451</v>
      </c>
      <c r="J209" s="29">
        <v>-225</v>
      </c>
    </row>
    <row r="210" spans="1:10" x14ac:dyDescent="0.15">
      <c r="A210" s="200" t="s">
        <v>21</v>
      </c>
      <c r="B210" s="173">
        <v>28</v>
      </c>
      <c r="C210" s="242">
        <v>0.79166666666666663</v>
      </c>
      <c r="D210" s="243">
        <v>16955</v>
      </c>
      <c r="E210" s="166">
        <v>-279</v>
      </c>
      <c r="F210" s="172">
        <v>85</v>
      </c>
      <c r="G210" s="173">
        <v>330</v>
      </c>
      <c r="H210" s="26">
        <v>-215</v>
      </c>
      <c r="I210" s="29">
        <v>-1451</v>
      </c>
      <c r="J210" s="29">
        <v>-225</v>
      </c>
    </row>
    <row r="211" spans="1:10" x14ac:dyDescent="0.15">
      <c r="A211" s="200" t="s">
        <v>21</v>
      </c>
      <c r="B211" s="173">
        <v>29</v>
      </c>
      <c r="C211" s="242">
        <v>0.625</v>
      </c>
      <c r="D211" s="243">
        <v>16460</v>
      </c>
      <c r="E211" s="166">
        <v>-438</v>
      </c>
      <c r="F211" s="172">
        <v>49</v>
      </c>
      <c r="G211" s="173">
        <v>330</v>
      </c>
      <c r="H211" s="26">
        <v>-229</v>
      </c>
      <c r="I211" s="29">
        <v>-1401</v>
      </c>
      <c r="J211" s="29">
        <v>-225</v>
      </c>
    </row>
    <row r="212" spans="1:10" x14ac:dyDescent="0.15">
      <c r="A212" s="200" t="s">
        <v>21</v>
      </c>
      <c r="B212" s="173">
        <v>30</v>
      </c>
      <c r="C212" s="242">
        <v>0.75</v>
      </c>
      <c r="D212" s="243">
        <v>16424</v>
      </c>
      <c r="E212" s="166">
        <v>-256</v>
      </c>
      <c r="F212" s="172">
        <v>199</v>
      </c>
      <c r="G212" s="173">
        <v>329</v>
      </c>
      <c r="H212" s="26">
        <v>-278</v>
      </c>
      <c r="I212" s="29">
        <v>-1401</v>
      </c>
      <c r="J212" s="29">
        <v>-225</v>
      </c>
    </row>
    <row r="213" spans="1:10" x14ac:dyDescent="0.15">
      <c r="A213" s="202" t="s">
        <v>21</v>
      </c>
      <c r="B213" s="175">
        <v>31</v>
      </c>
      <c r="C213" s="242">
        <v>0.79166666666666663</v>
      </c>
      <c r="D213" s="243">
        <v>13936</v>
      </c>
      <c r="E213" s="166">
        <v>-651</v>
      </c>
      <c r="F213" s="172">
        <v>189</v>
      </c>
      <c r="G213" s="173">
        <v>330</v>
      </c>
      <c r="H213" s="26">
        <v>-484</v>
      </c>
      <c r="I213" s="29">
        <v>-1321</v>
      </c>
      <c r="J213" s="29">
        <v>-225</v>
      </c>
    </row>
    <row r="214" spans="1:10" x14ac:dyDescent="0.15">
      <c r="A214" s="200" t="s">
        <v>22</v>
      </c>
      <c r="B214" s="173">
        <v>1</v>
      </c>
      <c r="C214" s="252">
        <v>0.79166666666666663</v>
      </c>
      <c r="D214" s="251">
        <v>14786</v>
      </c>
      <c r="E214" s="165">
        <v>-738</v>
      </c>
      <c r="F214" s="219">
        <v>100</v>
      </c>
      <c r="G214" s="212">
        <v>330</v>
      </c>
      <c r="H214" s="44">
        <v>-432</v>
      </c>
      <c r="I214" s="45">
        <v>-1321</v>
      </c>
      <c r="J214" s="45">
        <v>-225</v>
      </c>
    </row>
    <row r="215" spans="1:10" x14ac:dyDescent="0.15">
      <c r="A215" s="200" t="s">
        <v>22</v>
      </c>
      <c r="B215" s="173">
        <v>2</v>
      </c>
      <c r="C215" s="242">
        <v>0.79166666666666663</v>
      </c>
      <c r="D215" s="243">
        <v>16929</v>
      </c>
      <c r="E215" s="166">
        <v>-1196</v>
      </c>
      <c r="F215" s="172">
        <v>89</v>
      </c>
      <c r="G215" s="173">
        <v>330</v>
      </c>
      <c r="H215" s="26">
        <v>-320</v>
      </c>
      <c r="I215" s="29">
        <v>-1320</v>
      </c>
      <c r="J215" s="29">
        <v>-225</v>
      </c>
    </row>
    <row r="216" spans="1:10" x14ac:dyDescent="0.15">
      <c r="A216" s="200" t="s">
        <v>22</v>
      </c>
      <c r="B216" s="173">
        <v>3</v>
      </c>
      <c r="C216" s="242">
        <v>0.79166666666666663</v>
      </c>
      <c r="D216" s="243">
        <v>16031</v>
      </c>
      <c r="E216" s="166">
        <v>-532</v>
      </c>
      <c r="F216" s="172">
        <v>199</v>
      </c>
      <c r="G216" s="173">
        <v>330</v>
      </c>
      <c r="H216" s="26">
        <v>-325</v>
      </c>
      <c r="I216" s="29">
        <v>-957</v>
      </c>
      <c r="J216" s="29">
        <v>-219</v>
      </c>
    </row>
    <row r="217" spans="1:10" x14ac:dyDescent="0.15">
      <c r="A217" s="200" t="s">
        <v>22</v>
      </c>
      <c r="B217" s="173">
        <v>4</v>
      </c>
      <c r="C217" s="242">
        <v>0.75</v>
      </c>
      <c r="D217" s="243">
        <v>15820</v>
      </c>
      <c r="E217" s="166">
        <v>-219</v>
      </c>
      <c r="F217" s="172">
        <v>168</v>
      </c>
      <c r="G217" s="173">
        <v>330</v>
      </c>
      <c r="H217" s="26">
        <v>-51</v>
      </c>
      <c r="I217" s="29">
        <v>-1320</v>
      </c>
      <c r="J217" s="29">
        <v>-225</v>
      </c>
    </row>
    <row r="218" spans="1:10" x14ac:dyDescent="0.15">
      <c r="A218" s="200" t="s">
        <v>22</v>
      </c>
      <c r="B218" s="173">
        <v>5</v>
      </c>
      <c r="C218" s="242">
        <v>0.79166666666666663</v>
      </c>
      <c r="D218" s="243">
        <v>15610</v>
      </c>
      <c r="E218" s="166">
        <v>-439</v>
      </c>
      <c r="F218" s="172">
        <v>149</v>
      </c>
      <c r="G218" s="173">
        <v>330</v>
      </c>
      <c r="H218" s="26">
        <v>-191</v>
      </c>
      <c r="I218" s="29">
        <v>-1400</v>
      </c>
      <c r="J218" s="29">
        <v>-225</v>
      </c>
    </row>
    <row r="219" spans="1:10" x14ac:dyDescent="0.15">
      <c r="A219" s="200" t="s">
        <v>22</v>
      </c>
      <c r="B219" s="173">
        <v>6</v>
      </c>
      <c r="C219" s="242">
        <v>0.79166666666666663</v>
      </c>
      <c r="D219" s="243">
        <v>19551</v>
      </c>
      <c r="E219" s="166">
        <v>-275</v>
      </c>
      <c r="F219" s="172">
        <v>85</v>
      </c>
      <c r="G219" s="173">
        <v>330</v>
      </c>
      <c r="H219" s="26">
        <v>-252</v>
      </c>
      <c r="I219" s="29">
        <v>-1500</v>
      </c>
      <c r="J219" s="29">
        <v>-225</v>
      </c>
    </row>
    <row r="220" spans="1:10" x14ac:dyDescent="0.15">
      <c r="A220" s="200" t="s">
        <v>22</v>
      </c>
      <c r="B220" s="173">
        <v>7</v>
      </c>
      <c r="C220" s="242">
        <v>0.75</v>
      </c>
      <c r="D220" s="243">
        <v>18995</v>
      </c>
      <c r="E220" s="166">
        <v>-173</v>
      </c>
      <c r="F220" s="172">
        <v>85</v>
      </c>
      <c r="G220" s="173">
        <v>330</v>
      </c>
      <c r="H220" s="26">
        <v>-421</v>
      </c>
      <c r="I220" s="29">
        <v>-1400</v>
      </c>
      <c r="J220" s="29">
        <v>-225</v>
      </c>
    </row>
    <row r="221" spans="1:10" x14ac:dyDescent="0.15">
      <c r="A221" s="200" t="s">
        <v>22</v>
      </c>
      <c r="B221" s="173">
        <v>8</v>
      </c>
      <c r="C221" s="242">
        <v>0.79166666666666663</v>
      </c>
      <c r="D221" s="243">
        <v>17781</v>
      </c>
      <c r="E221" s="166">
        <v>-547</v>
      </c>
      <c r="F221" s="172">
        <v>50</v>
      </c>
      <c r="G221" s="173">
        <v>330</v>
      </c>
      <c r="H221" s="26">
        <v>-372</v>
      </c>
      <c r="I221" s="29">
        <v>-1400</v>
      </c>
      <c r="J221" s="29">
        <v>-225</v>
      </c>
    </row>
    <row r="222" spans="1:10" x14ac:dyDescent="0.15">
      <c r="A222" s="200" t="s">
        <v>22</v>
      </c>
      <c r="B222" s="173">
        <v>9</v>
      </c>
      <c r="C222" s="242">
        <v>0.75</v>
      </c>
      <c r="D222" s="243">
        <v>17764</v>
      </c>
      <c r="E222" s="166">
        <v>187</v>
      </c>
      <c r="F222" s="172">
        <v>36</v>
      </c>
      <c r="G222" s="173">
        <v>330</v>
      </c>
      <c r="H222" s="26">
        <v>-191</v>
      </c>
      <c r="I222" s="29">
        <v>-1500</v>
      </c>
      <c r="J222" s="29">
        <v>-224</v>
      </c>
    </row>
    <row r="223" spans="1:10" x14ac:dyDescent="0.15">
      <c r="A223" s="200" t="s">
        <v>22</v>
      </c>
      <c r="B223" s="173">
        <v>10</v>
      </c>
      <c r="C223" s="242">
        <v>0.79166666666666663</v>
      </c>
      <c r="D223" s="243">
        <v>18546</v>
      </c>
      <c r="E223" s="166">
        <v>-1159</v>
      </c>
      <c r="F223" s="172">
        <v>0</v>
      </c>
      <c r="G223" s="173">
        <v>330</v>
      </c>
      <c r="H223" s="26">
        <v>-111</v>
      </c>
      <c r="I223" s="29">
        <v>-1500</v>
      </c>
      <c r="J223" s="29">
        <v>-225</v>
      </c>
    </row>
    <row r="224" spans="1:10" x14ac:dyDescent="0.15">
      <c r="A224" s="200" t="s">
        <v>22</v>
      </c>
      <c r="B224" s="173">
        <v>11</v>
      </c>
      <c r="C224" s="242">
        <v>0.75</v>
      </c>
      <c r="D224" s="243">
        <v>23734</v>
      </c>
      <c r="E224" s="166">
        <v>-1400</v>
      </c>
      <c r="F224" s="172">
        <v>50</v>
      </c>
      <c r="G224" s="173">
        <v>330</v>
      </c>
      <c r="H224" s="26">
        <v>-135</v>
      </c>
      <c r="I224" s="29">
        <v>-1500</v>
      </c>
      <c r="J224" s="29">
        <v>-224</v>
      </c>
    </row>
    <row r="225" spans="1:10" x14ac:dyDescent="0.15">
      <c r="A225" s="200" t="s">
        <v>22</v>
      </c>
      <c r="B225" s="173">
        <v>12</v>
      </c>
      <c r="C225" s="242">
        <v>0.75</v>
      </c>
      <c r="D225" s="243">
        <v>24811</v>
      </c>
      <c r="E225" s="166">
        <v>-1400</v>
      </c>
      <c r="F225" s="172">
        <v>0</v>
      </c>
      <c r="G225" s="173">
        <v>330</v>
      </c>
      <c r="H225" s="26">
        <v>-115</v>
      </c>
      <c r="I225" s="29">
        <v>-1500</v>
      </c>
      <c r="J225" s="29">
        <v>-225</v>
      </c>
    </row>
    <row r="226" spans="1:10" x14ac:dyDescent="0.15">
      <c r="A226" s="200" t="s">
        <v>22</v>
      </c>
      <c r="B226" s="173">
        <v>13</v>
      </c>
      <c r="C226" s="242">
        <v>0.75</v>
      </c>
      <c r="D226" s="243">
        <v>24388</v>
      </c>
      <c r="E226" s="166">
        <v>-1352</v>
      </c>
      <c r="F226" s="172">
        <v>0</v>
      </c>
      <c r="G226" s="173">
        <v>330</v>
      </c>
      <c r="H226" s="26">
        <v>23</v>
      </c>
      <c r="I226" s="29">
        <v>-1500</v>
      </c>
      <c r="J226" s="29">
        <v>-224</v>
      </c>
    </row>
    <row r="227" spans="1:10" x14ac:dyDescent="0.15">
      <c r="A227" s="200" t="s">
        <v>22</v>
      </c>
      <c r="B227" s="173">
        <v>14</v>
      </c>
      <c r="C227" s="242">
        <v>0.75</v>
      </c>
      <c r="D227" s="243">
        <v>21432</v>
      </c>
      <c r="E227" s="166">
        <v>-1322</v>
      </c>
      <c r="F227" s="172">
        <v>112</v>
      </c>
      <c r="G227" s="173">
        <v>330</v>
      </c>
      <c r="H227" s="26">
        <v>-126</v>
      </c>
      <c r="I227" s="29">
        <v>-1361</v>
      </c>
      <c r="J227" s="29">
        <v>-224</v>
      </c>
    </row>
    <row r="228" spans="1:10" x14ac:dyDescent="0.15">
      <c r="A228" s="200" t="s">
        <v>22</v>
      </c>
      <c r="B228" s="173">
        <v>15</v>
      </c>
      <c r="C228" s="242">
        <v>0.79166666666666663</v>
      </c>
      <c r="D228" s="243">
        <v>17119</v>
      </c>
      <c r="E228" s="166">
        <v>-1400</v>
      </c>
      <c r="F228" s="172">
        <v>74</v>
      </c>
      <c r="G228" s="173">
        <v>330</v>
      </c>
      <c r="H228" s="26">
        <v>-194</v>
      </c>
      <c r="I228" s="29">
        <v>-1400</v>
      </c>
      <c r="J228" s="29">
        <v>-225</v>
      </c>
    </row>
    <row r="229" spans="1:10" x14ac:dyDescent="0.15">
      <c r="A229" s="200" t="s">
        <v>22</v>
      </c>
      <c r="B229" s="173">
        <v>16</v>
      </c>
      <c r="C229" s="242">
        <v>0.79166666666666663</v>
      </c>
      <c r="D229" s="243">
        <v>17736</v>
      </c>
      <c r="E229" s="166">
        <v>-916</v>
      </c>
      <c r="F229" s="172">
        <v>160</v>
      </c>
      <c r="G229" s="173">
        <v>330</v>
      </c>
      <c r="H229" s="26">
        <v>-50</v>
      </c>
      <c r="I229" s="29">
        <v>-1500</v>
      </c>
      <c r="J229" s="29">
        <v>-225</v>
      </c>
    </row>
    <row r="230" spans="1:10" x14ac:dyDescent="0.15">
      <c r="A230" s="200" t="s">
        <v>22</v>
      </c>
      <c r="B230" s="173">
        <v>17</v>
      </c>
      <c r="C230" s="242">
        <v>0.75</v>
      </c>
      <c r="D230" s="243">
        <v>18817</v>
      </c>
      <c r="E230" s="166">
        <v>-1390</v>
      </c>
      <c r="F230" s="172">
        <v>160</v>
      </c>
      <c r="G230" s="173">
        <v>330</v>
      </c>
      <c r="H230" s="26">
        <v>-82</v>
      </c>
      <c r="I230" s="29">
        <v>-1500</v>
      </c>
      <c r="J230" s="29">
        <v>-224</v>
      </c>
    </row>
    <row r="231" spans="1:10" x14ac:dyDescent="0.15">
      <c r="A231" s="200" t="s">
        <v>22</v>
      </c>
      <c r="B231" s="173">
        <v>18</v>
      </c>
      <c r="C231" s="242">
        <v>0.75</v>
      </c>
      <c r="D231" s="243">
        <v>20290</v>
      </c>
      <c r="E231" s="166">
        <v>-1269</v>
      </c>
      <c r="F231" s="172">
        <v>112</v>
      </c>
      <c r="G231" s="173">
        <v>330</v>
      </c>
      <c r="H231" s="26">
        <v>-134</v>
      </c>
      <c r="I231" s="29">
        <v>-1400</v>
      </c>
      <c r="J231" s="29">
        <v>-224</v>
      </c>
    </row>
    <row r="232" spans="1:10" x14ac:dyDescent="0.15">
      <c r="A232" s="200" t="s">
        <v>22</v>
      </c>
      <c r="B232" s="173">
        <v>19</v>
      </c>
      <c r="C232" s="242">
        <v>0.75</v>
      </c>
      <c r="D232" s="243">
        <v>20084</v>
      </c>
      <c r="E232" s="166">
        <v>-717</v>
      </c>
      <c r="F232" s="172">
        <v>112</v>
      </c>
      <c r="G232" s="173">
        <v>330</v>
      </c>
      <c r="H232" s="26">
        <v>-16</v>
      </c>
      <c r="I232" s="29">
        <v>-1400</v>
      </c>
      <c r="J232" s="29">
        <v>-224</v>
      </c>
    </row>
    <row r="233" spans="1:10" x14ac:dyDescent="0.15">
      <c r="A233" s="200" t="s">
        <v>22</v>
      </c>
      <c r="B233" s="173">
        <v>20</v>
      </c>
      <c r="C233" s="242">
        <v>0.79166666666666663</v>
      </c>
      <c r="D233" s="243">
        <v>19785</v>
      </c>
      <c r="E233" s="166">
        <v>-1189</v>
      </c>
      <c r="F233" s="172">
        <v>49</v>
      </c>
      <c r="G233" s="173">
        <v>330</v>
      </c>
      <c r="H233" s="26">
        <v>-19</v>
      </c>
      <c r="I233" s="29">
        <v>-1000</v>
      </c>
      <c r="J233" s="29">
        <v>-224</v>
      </c>
    </row>
    <row r="234" spans="1:10" x14ac:dyDescent="0.15">
      <c r="A234" s="200" t="s">
        <v>22</v>
      </c>
      <c r="B234" s="173">
        <v>21</v>
      </c>
      <c r="C234" s="242">
        <v>0.75</v>
      </c>
      <c r="D234" s="243">
        <v>20051</v>
      </c>
      <c r="E234" s="166">
        <v>-1214</v>
      </c>
      <c r="F234" s="172">
        <v>111</v>
      </c>
      <c r="G234" s="173">
        <v>330</v>
      </c>
      <c r="H234" s="26">
        <v>-117</v>
      </c>
      <c r="I234" s="29">
        <v>-1127</v>
      </c>
      <c r="J234" s="29">
        <v>-225</v>
      </c>
    </row>
    <row r="235" spans="1:10" x14ac:dyDescent="0.15">
      <c r="A235" s="200" t="s">
        <v>22</v>
      </c>
      <c r="B235" s="173">
        <v>22</v>
      </c>
      <c r="C235" s="242">
        <v>0.79166666666666663</v>
      </c>
      <c r="D235" s="243">
        <v>16236</v>
      </c>
      <c r="E235" s="166">
        <v>-1071</v>
      </c>
      <c r="F235" s="172">
        <v>109</v>
      </c>
      <c r="G235" s="173">
        <v>330</v>
      </c>
      <c r="H235" s="26">
        <v>-154</v>
      </c>
      <c r="I235" s="29">
        <v>-1321</v>
      </c>
      <c r="J235" s="29">
        <v>-225</v>
      </c>
    </row>
    <row r="236" spans="1:10" x14ac:dyDescent="0.15">
      <c r="A236" s="200" t="s">
        <v>22</v>
      </c>
      <c r="B236" s="173">
        <v>23</v>
      </c>
      <c r="C236" s="242">
        <v>0.75</v>
      </c>
      <c r="D236" s="243">
        <v>18957</v>
      </c>
      <c r="E236" s="166">
        <v>-1108</v>
      </c>
      <c r="F236" s="172">
        <v>109</v>
      </c>
      <c r="G236" s="173">
        <v>330</v>
      </c>
      <c r="H236" s="26">
        <v>-48</v>
      </c>
      <c r="I236" s="29">
        <v>-1321</v>
      </c>
      <c r="J236" s="29">
        <v>-225</v>
      </c>
    </row>
    <row r="237" spans="1:10" x14ac:dyDescent="0.15">
      <c r="A237" s="200" t="s">
        <v>22</v>
      </c>
      <c r="B237" s="173">
        <v>24</v>
      </c>
      <c r="C237" s="242">
        <v>0.75</v>
      </c>
      <c r="D237" s="243">
        <v>22828</v>
      </c>
      <c r="E237" s="166">
        <v>-1185</v>
      </c>
      <c r="F237" s="172">
        <v>47</v>
      </c>
      <c r="G237" s="173">
        <v>330</v>
      </c>
      <c r="H237" s="26">
        <v>-54</v>
      </c>
      <c r="I237" s="29">
        <v>-1321</v>
      </c>
      <c r="J237" s="29">
        <v>-225</v>
      </c>
    </row>
    <row r="238" spans="1:10" x14ac:dyDescent="0.15">
      <c r="A238" s="200" t="s">
        <v>22</v>
      </c>
      <c r="B238" s="173">
        <v>25</v>
      </c>
      <c r="C238" s="242">
        <v>0.75</v>
      </c>
      <c r="D238" s="243">
        <v>23466</v>
      </c>
      <c r="E238" s="166">
        <v>-1399</v>
      </c>
      <c r="F238" s="172">
        <v>-50</v>
      </c>
      <c r="G238" s="173">
        <v>330</v>
      </c>
      <c r="H238" s="26">
        <v>144</v>
      </c>
      <c r="I238" s="29">
        <v>-1500</v>
      </c>
      <c r="J238" s="29">
        <v>-225</v>
      </c>
    </row>
    <row r="239" spans="1:10" x14ac:dyDescent="0.15">
      <c r="A239" s="200" t="s">
        <v>22</v>
      </c>
      <c r="B239" s="173">
        <v>26</v>
      </c>
      <c r="C239" s="242">
        <v>0.75</v>
      </c>
      <c r="D239" s="243">
        <v>24640</v>
      </c>
      <c r="E239" s="166">
        <v>-1370</v>
      </c>
      <c r="F239" s="172">
        <v>-65</v>
      </c>
      <c r="G239" s="173">
        <v>330</v>
      </c>
      <c r="H239" s="26">
        <v>-53</v>
      </c>
      <c r="I239" s="29">
        <v>-1500</v>
      </c>
      <c r="J239" s="29">
        <v>-225</v>
      </c>
    </row>
    <row r="240" spans="1:10" x14ac:dyDescent="0.15">
      <c r="A240" s="200" t="s">
        <v>22</v>
      </c>
      <c r="B240" s="173">
        <v>27</v>
      </c>
      <c r="C240" s="242">
        <v>0.70833333333333337</v>
      </c>
      <c r="D240" s="243">
        <v>23053</v>
      </c>
      <c r="E240" s="166">
        <v>-1277</v>
      </c>
      <c r="F240" s="172">
        <v>95</v>
      </c>
      <c r="G240" s="173">
        <v>330</v>
      </c>
      <c r="H240" s="26">
        <v>-273</v>
      </c>
      <c r="I240" s="29">
        <v>-1500</v>
      </c>
      <c r="J240" s="29">
        <v>-225</v>
      </c>
    </row>
    <row r="241" spans="1:10" x14ac:dyDescent="0.15">
      <c r="A241" s="200" t="s">
        <v>22</v>
      </c>
      <c r="B241" s="173">
        <v>28</v>
      </c>
      <c r="C241" s="242">
        <v>4.1666666666666664E-2</v>
      </c>
      <c r="D241" s="243">
        <v>15106</v>
      </c>
      <c r="E241" s="166">
        <v>-164</v>
      </c>
      <c r="F241" s="172">
        <v>135</v>
      </c>
      <c r="G241" s="173">
        <v>330</v>
      </c>
      <c r="H241" s="26">
        <v>-259</v>
      </c>
      <c r="I241" s="29">
        <v>-1300</v>
      </c>
      <c r="J241" s="29">
        <v>-225</v>
      </c>
    </row>
    <row r="242" spans="1:10" x14ac:dyDescent="0.15">
      <c r="A242" s="200" t="s">
        <v>22</v>
      </c>
      <c r="B242" s="173">
        <v>29</v>
      </c>
      <c r="C242" s="242">
        <v>0.83333333333333337</v>
      </c>
      <c r="D242" s="243">
        <v>15369</v>
      </c>
      <c r="E242" s="166">
        <v>-493</v>
      </c>
      <c r="F242" s="172">
        <v>136</v>
      </c>
      <c r="G242" s="173">
        <v>330</v>
      </c>
      <c r="H242" s="26">
        <v>-225</v>
      </c>
      <c r="I242" s="29">
        <v>-1312</v>
      </c>
      <c r="J242" s="29">
        <v>-225</v>
      </c>
    </row>
    <row r="243" spans="1:10" x14ac:dyDescent="0.15">
      <c r="A243" s="200" t="s">
        <v>22</v>
      </c>
      <c r="B243" s="173">
        <v>30</v>
      </c>
      <c r="C243" s="242">
        <v>0.75</v>
      </c>
      <c r="D243" s="243">
        <v>21083</v>
      </c>
      <c r="E243" s="166">
        <v>-662</v>
      </c>
      <c r="F243" s="172">
        <v>109</v>
      </c>
      <c r="G243" s="173">
        <v>330</v>
      </c>
      <c r="H243" s="26">
        <v>-212</v>
      </c>
      <c r="I243" s="29">
        <v>-1500</v>
      </c>
      <c r="J243" s="29">
        <v>-225</v>
      </c>
    </row>
    <row r="244" spans="1:10" x14ac:dyDescent="0.15">
      <c r="A244" s="202" t="s">
        <v>22</v>
      </c>
      <c r="B244" s="175">
        <v>31</v>
      </c>
      <c r="C244" s="242">
        <v>0.75</v>
      </c>
      <c r="D244" s="243">
        <v>18967</v>
      </c>
      <c r="E244" s="166">
        <v>-700</v>
      </c>
      <c r="F244" s="172">
        <v>115</v>
      </c>
      <c r="G244" s="173">
        <v>330</v>
      </c>
      <c r="H244" s="26">
        <v>9</v>
      </c>
      <c r="I244" s="29">
        <v>-1400</v>
      </c>
      <c r="J244" s="29">
        <v>-225</v>
      </c>
    </row>
    <row r="245" spans="1:10" x14ac:dyDescent="0.15">
      <c r="A245" s="200" t="s">
        <v>23</v>
      </c>
      <c r="B245" s="173">
        <v>1</v>
      </c>
      <c r="C245" s="252">
        <v>0.79166666666666663</v>
      </c>
      <c r="D245" s="251">
        <v>15972</v>
      </c>
      <c r="E245" s="165">
        <v>-700</v>
      </c>
      <c r="F245" s="219">
        <v>125</v>
      </c>
      <c r="G245" s="212">
        <v>0</v>
      </c>
      <c r="H245" s="44">
        <v>-83</v>
      </c>
      <c r="I245" s="45">
        <v>-1500</v>
      </c>
      <c r="J245" s="45">
        <v>-225</v>
      </c>
    </row>
    <row r="246" spans="1:10" x14ac:dyDescent="0.15">
      <c r="A246" s="200" t="s">
        <v>23</v>
      </c>
      <c r="B246" s="173">
        <v>2</v>
      </c>
      <c r="C246" s="242">
        <v>0.79166666666666663</v>
      </c>
      <c r="D246" s="243">
        <v>15181</v>
      </c>
      <c r="E246" s="166">
        <v>-700</v>
      </c>
      <c r="F246" s="172">
        <v>94</v>
      </c>
      <c r="G246" s="173">
        <v>330</v>
      </c>
      <c r="H246" s="26">
        <v>-398</v>
      </c>
      <c r="I246" s="29">
        <v>-1400</v>
      </c>
      <c r="J246" s="29">
        <v>-225</v>
      </c>
    </row>
    <row r="247" spans="1:10" x14ac:dyDescent="0.15">
      <c r="A247" s="200" t="s">
        <v>23</v>
      </c>
      <c r="B247" s="173">
        <v>3</v>
      </c>
      <c r="C247" s="242">
        <v>0.79166666666666663</v>
      </c>
      <c r="D247" s="243">
        <v>14555</v>
      </c>
      <c r="E247" s="166">
        <v>-469</v>
      </c>
      <c r="F247" s="172">
        <v>112</v>
      </c>
      <c r="G247" s="173">
        <v>330</v>
      </c>
      <c r="H247" s="26">
        <v>-520</v>
      </c>
      <c r="I247" s="29">
        <v>-1400</v>
      </c>
      <c r="J247" s="29">
        <v>-225</v>
      </c>
    </row>
    <row r="248" spans="1:10" x14ac:dyDescent="0.15">
      <c r="A248" s="200" t="s">
        <v>23</v>
      </c>
      <c r="B248" s="173">
        <v>4</v>
      </c>
      <c r="C248" s="242">
        <v>0.79166666666666663</v>
      </c>
      <c r="D248" s="243">
        <v>14408</v>
      </c>
      <c r="E248" s="166">
        <v>-700</v>
      </c>
      <c r="F248" s="172">
        <v>109</v>
      </c>
      <c r="G248" s="173">
        <v>330</v>
      </c>
      <c r="H248" s="26">
        <v>-576</v>
      </c>
      <c r="I248" s="29">
        <v>-1400</v>
      </c>
      <c r="J248" s="29">
        <v>-225</v>
      </c>
    </row>
    <row r="249" spans="1:10" x14ac:dyDescent="0.15">
      <c r="A249" s="200" t="s">
        <v>23</v>
      </c>
      <c r="B249" s="173">
        <v>5</v>
      </c>
      <c r="C249" s="242">
        <v>0.83333333333333337</v>
      </c>
      <c r="D249" s="243">
        <v>13995</v>
      </c>
      <c r="E249" s="166">
        <v>-700</v>
      </c>
      <c r="F249" s="172">
        <v>64</v>
      </c>
      <c r="G249" s="173">
        <v>330</v>
      </c>
      <c r="H249" s="26">
        <v>-401</v>
      </c>
      <c r="I249" s="29">
        <v>-1400</v>
      </c>
      <c r="J249" s="29">
        <v>-225</v>
      </c>
    </row>
    <row r="250" spans="1:10" x14ac:dyDescent="0.15">
      <c r="A250" s="200" t="s">
        <v>23</v>
      </c>
      <c r="B250" s="173">
        <v>6</v>
      </c>
      <c r="C250" s="242">
        <v>0.79166666666666663</v>
      </c>
      <c r="D250" s="243">
        <v>16292</v>
      </c>
      <c r="E250" s="166">
        <v>-700</v>
      </c>
      <c r="F250" s="172">
        <v>55</v>
      </c>
      <c r="G250" s="173">
        <v>330</v>
      </c>
      <c r="H250" s="26">
        <v>-472</v>
      </c>
      <c r="I250" s="29">
        <v>-1400</v>
      </c>
      <c r="J250" s="29">
        <v>-225</v>
      </c>
    </row>
    <row r="251" spans="1:10" x14ac:dyDescent="0.15">
      <c r="A251" s="200" t="s">
        <v>23</v>
      </c>
      <c r="B251" s="173">
        <v>7</v>
      </c>
      <c r="C251" s="242">
        <v>0.79166666666666663</v>
      </c>
      <c r="D251" s="243">
        <v>16586</v>
      </c>
      <c r="E251" s="166">
        <v>-517</v>
      </c>
      <c r="F251" s="172">
        <v>103</v>
      </c>
      <c r="G251" s="173">
        <v>330</v>
      </c>
      <c r="H251" s="26">
        <v>-279</v>
      </c>
      <c r="I251" s="29">
        <v>-1450</v>
      </c>
      <c r="J251" s="29">
        <v>-225</v>
      </c>
    </row>
    <row r="252" spans="1:10" x14ac:dyDescent="0.15">
      <c r="A252" s="200" t="s">
        <v>23</v>
      </c>
      <c r="B252" s="173">
        <v>8</v>
      </c>
      <c r="C252" s="242">
        <v>0.75</v>
      </c>
      <c r="D252" s="243">
        <v>17984</v>
      </c>
      <c r="E252" s="166">
        <v>-774</v>
      </c>
      <c r="F252" s="172">
        <v>103</v>
      </c>
      <c r="G252" s="173">
        <v>330</v>
      </c>
      <c r="H252" s="26">
        <v>-208</v>
      </c>
      <c r="I252" s="29">
        <v>-1500</v>
      </c>
      <c r="J252" s="29">
        <v>-225</v>
      </c>
    </row>
    <row r="253" spans="1:10" x14ac:dyDescent="0.15">
      <c r="A253" s="200" t="s">
        <v>23</v>
      </c>
      <c r="B253" s="173">
        <v>9</v>
      </c>
      <c r="C253" s="242">
        <v>0.75</v>
      </c>
      <c r="D253" s="243">
        <v>16885</v>
      </c>
      <c r="E253" s="166">
        <v>-1155</v>
      </c>
      <c r="F253" s="172">
        <v>148</v>
      </c>
      <c r="G253" s="173">
        <v>330</v>
      </c>
      <c r="H253" s="26">
        <v>-177</v>
      </c>
      <c r="I253" s="29">
        <v>-1450</v>
      </c>
      <c r="J253" s="29">
        <v>-225</v>
      </c>
    </row>
    <row r="254" spans="1:10" x14ac:dyDescent="0.15">
      <c r="A254" s="200" t="s">
        <v>23</v>
      </c>
      <c r="B254" s="173">
        <v>10</v>
      </c>
      <c r="C254" s="242">
        <v>0.75</v>
      </c>
      <c r="D254" s="243">
        <v>14916</v>
      </c>
      <c r="E254" s="166">
        <v>-613</v>
      </c>
      <c r="F254" s="172">
        <v>101</v>
      </c>
      <c r="G254" s="173">
        <v>330</v>
      </c>
      <c r="H254" s="26">
        <v>-302</v>
      </c>
      <c r="I254" s="29">
        <v>-1450</v>
      </c>
      <c r="J254" s="29">
        <v>-225</v>
      </c>
    </row>
    <row r="255" spans="1:10" x14ac:dyDescent="0.15">
      <c r="A255" s="200" t="s">
        <v>23</v>
      </c>
      <c r="B255" s="173">
        <v>11</v>
      </c>
      <c r="C255" s="242">
        <v>0.83333333333333337</v>
      </c>
      <c r="D255" s="243">
        <v>14087</v>
      </c>
      <c r="E255" s="166">
        <v>-707</v>
      </c>
      <c r="F255" s="172">
        <v>124</v>
      </c>
      <c r="G255" s="173">
        <v>330</v>
      </c>
      <c r="H255" s="26">
        <v>-620</v>
      </c>
      <c r="I255" s="29">
        <v>-1400</v>
      </c>
      <c r="J255" s="29">
        <v>-225</v>
      </c>
    </row>
    <row r="256" spans="1:10" x14ac:dyDescent="0.15">
      <c r="A256" s="200" t="s">
        <v>23</v>
      </c>
      <c r="B256" s="173">
        <v>12</v>
      </c>
      <c r="C256" s="242">
        <v>0.83333333333333337</v>
      </c>
      <c r="D256" s="243">
        <v>16706</v>
      </c>
      <c r="E256" s="166">
        <v>-563</v>
      </c>
      <c r="F256" s="172">
        <v>100</v>
      </c>
      <c r="G256" s="173">
        <v>330</v>
      </c>
      <c r="H256" s="26">
        <v>-740</v>
      </c>
      <c r="I256" s="29">
        <v>-1400</v>
      </c>
      <c r="J256" s="29">
        <v>-225</v>
      </c>
    </row>
    <row r="257" spans="1:10" x14ac:dyDescent="0.15">
      <c r="A257" s="200" t="s">
        <v>23</v>
      </c>
      <c r="B257" s="173">
        <v>13</v>
      </c>
      <c r="C257" s="242">
        <v>0.75</v>
      </c>
      <c r="D257" s="243">
        <v>17439</v>
      </c>
      <c r="E257" s="166">
        <v>-716</v>
      </c>
      <c r="F257" s="172">
        <v>103</v>
      </c>
      <c r="G257" s="173">
        <v>330</v>
      </c>
      <c r="H257" s="26">
        <v>-660</v>
      </c>
      <c r="I257" s="29">
        <v>0</v>
      </c>
      <c r="J257" s="29">
        <v>-225</v>
      </c>
    </row>
    <row r="258" spans="1:10" x14ac:dyDescent="0.15">
      <c r="A258" s="200" t="s">
        <v>23</v>
      </c>
      <c r="B258" s="173">
        <v>14</v>
      </c>
      <c r="C258" s="242">
        <v>0.83333333333333337</v>
      </c>
      <c r="D258" s="243">
        <v>16178</v>
      </c>
      <c r="E258" s="166">
        <v>-537</v>
      </c>
      <c r="F258" s="172">
        <v>100</v>
      </c>
      <c r="G258" s="173">
        <v>330</v>
      </c>
      <c r="H258" s="26">
        <v>-503</v>
      </c>
      <c r="I258" s="29">
        <v>0</v>
      </c>
      <c r="J258" s="29">
        <v>-225</v>
      </c>
    </row>
    <row r="259" spans="1:10" x14ac:dyDescent="0.15">
      <c r="A259" s="200" t="s">
        <v>23</v>
      </c>
      <c r="B259" s="173">
        <v>15</v>
      </c>
      <c r="C259" s="242">
        <v>0.75</v>
      </c>
      <c r="D259" s="243">
        <v>19707</v>
      </c>
      <c r="E259" s="166">
        <v>-935</v>
      </c>
      <c r="F259" s="172">
        <v>103</v>
      </c>
      <c r="G259" s="173">
        <v>330</v>
      </c>
      <c r="H259" s="26">
        <v>-797</v>
      </c>
      <c r="I259" s="29">
        <v>0</v>
      </c>
      <c r="J259" s="29">
        <v>-225</v>
      </c>
    </row>
    <row r="260" spans="1:10" x14ac:dyDescent="0.15">
      <c r="A260" s="200" t="s">
        <v>23</v>
      </c>
      <c r="B260" s="173">
        <v>16</v>
      </c>
      <c r="C260" s="242">
        <v>0.83333333333333337</v>
      </c>
      <c r="D260" s="243">
        <v>16109</v>
      </c>
      <c r="E260" s="166">
        <v>-616</v>
      </c>
      <c r="F260" s="172">
        <v>48</v>
      </c>
      <c r="G260" s="173">
        <v>330</v>
      </c>
      <c r="H260" s="26">
        <v>-545</v>
      </c>
      <c r="I260" s="29">
        <v>0</v>
      </c>
      <c r="J260" s="29">
        <v>-225</v>
      </c>
    </row>
    <row r="261" spans="1:10" x14ac:dyDescent="0.15">
      <c r="A261" s="200" t="s">
        <v>23</v>
      </c>
      <c r="B261" s="173">
        <v>17</v>
      </c>
      <c r="C261" s="242">
        <v>0.79166666666666663</v>
      </c>
      <c r="D261" s="243">
        <v>15367</v>
      </c>
      <c r="E261" s="166">
        <v>-408</v>
      </c>
      <c r="F261" s="172">
        <v>103</v>
      </c>
      <c r="G261" s="173">
        <v>330</v>
      </c>
      <c r="H261" s="26">
        <v>-498</v>
      </c>
      <c r="I261" s="29">
        <v>0</v>
      </c>
      <c r="J261" s="29">
        <v>-225</v>
      </c>
    </row>
    <row r="262" spans="1:10" x14ac:dyDescent="0.15">
      <c r="A262" s="200" t="s">
        <v>23</v>
      </c>
      <c r="B262" s="173">
        <v>18</v>
      </c>
      <c r="C262" s="242">
        <v>0.79166666666666663</v>
      </c>
      <c r="D262" s="243">
        <v>15983</v>
      </c>
      <c r="E262" s="166">
        <v>48</v>
      </c>
      <c r="F262" s="172">
        <v>99</v>
      </c>
      <c r="G262" s="173">
        <v>330</v>
      </c>
      <c r="H262" s="26">
        <v>-578</v>
      </c>
      <c r="I262" s="29">
        <v>0</v>
      </c>
      <c r="J262" s="29">
        <v>-225</v>
      </c>
    </row>
    <row r="263" spans="1:10" x14ac:dyDescent="0.15">
      <c r="A263" s="200" t="s">
        <v>23</v>
      </c>
      <c r="B263" s="173">
        <v>19</v>
      </c>
      <c r="C263" s="242">
        <v>0.79166666666666663</v>
      </c>
      <c r="D263" s="243">
        <v>14500</v>
      </c>
      <c r="E263" s="166">
        <v>-427</v>
      </c>
      <c r="F263" s="172">
        <v>100</v>
      </c>
      <c r="G263" s="173">
        <v>330</v>
      </c>
      <c r="H263" s="26">
        <v>-683</v>
      </c>
      <c r="I263" s="29">
        <v>0</v>
      </c>
      <c r="J263" s="29">
        <v>-225</v>
      </c>
    </row>
    <row r="264" spans="1:10" x14ac:dyDescent="0.15">
      <c r="A264" s="200" t="s">
        <v>23</v>
      </c>
      <c r="B264" s="173">
        <v>20</v>
      </c>
      <c r="C264" s="242">
        <v>0.79166666666666663</v>
      </c>
      <c r="D264" s="243">
        <v>15174</v>
      </c>
      <c r="E264" s="166">
        <v>-295</v>
      </c>
      <c r="F264" s="172">
        <v>50</v>
      </c>
      <c r="G264" s="173">
        <v>330</v>
      </c>
      <c r="H264" s="26">
        <v>-599</v>
      </c>
      <c r="I264" s="29">
        <v>0</v>
      </c>
      <c r="J264" s="29">
        <v>-225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15603</v>
      </c>
      <c r="E265" s="166">
        <v>-501</v>
      </c>
      <c r="F265" s="172">
        <v>50</v>
      </c>
      <c r="G265" s="173">
        <v>330</v>
      </c>
      <c r="H265" s="26">
        <v>-671</v>
      </c>
      <c r="I265" s="29">
        <v>0</v>
      </c>
      <c r="J265" s="29">
        <v>-225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17084</v>
      </c>
      <c r="E266" s="166">
        <v>-256</v>
      </c>
      <c r="F266" s="172">
        <v>50</v>
      </c>
      <c r="G266" s="173">
        <v>330</v>
      </c>
      <c r="H266" s="26">
        <v>-506</v>
      </c>
      <c r="I266" s="29">
        <v>0</v>
      </c>
      <c r="J266" s="29">
        <v>-225</v>
      </c>
    </row>
    <row r="267" spans="1:10" x14ac:dyDescent="0.15">
      <c r="A267" s="200" t="s">
        <v>23</v>
      </c>
      <c r="B267" s="173">
        <v>23</v>
      </c>
      <c r="C267" s="242">
        <v>0.79166666666666663</v>
      </c>
      <c r="D267" s="243">
        <v>17832</v>
      </c>
      <c r="E267" s="166">
        <v>-445</v>
      </c>
      <c r="F267" s="172">
        <v>50</v>
      </c>
      <c r="G267" s="173">
        <v>330</v>
      </c>
      <c r="H267" s="26">
        <v>-398</v>
      </c>
      <c r="I267" s="29">
        <v>0</v>
      </c>
      <c r="J267" s="29">
        <v>-225</v>
      </c>
    </row>
    <row r="268" spans="1:10" x14ac:dyDescent="0.15">
      <c r="A268" s="200" t="s">
        <v>23</v>
      </c>
      <c r="B268" s="173">
        <v>24</v>
      </c>
      <c r="C268" s="242">
        <v>0.79166666666666663</v>
      </c>
      <c r="D268" s="243">
        <v>16079</v>
      </c>
      <c r="E268" s="166">
        <v>-772</v>
      </c>
      <c r="F268" s="172">
        <v>37</v>
      </c>
      <c r="G268" s="173">
        <v>330</v>
      </c>
      <c r="H268" s="26">
        <v>-547</v>
      </c>
      <c r="I268" s="29">
        <v>0</v>
      </c>
      <c r="J268" s="29">
        <v>-225</v>
      </c>
    </row>
    <row r="269" spans="1:10" x14ac:dyDescent="0.15">
      <c r="A269" s="200" t="s">
        <v>23</v>
      </c>
      <c r="B269" s="173">
        <v>25</v>
      </c>
      <c r="C269" s="242">
        <v>0.79166666666666663</v>
      </c>
      <c r="D269" s="243">
        <v>14396</v>
      </c>
      <c r="E269" s="166">
        <v>-554</v>
      </c>
      <c r="F269" s="172">
        <v>0</v>
      </c>
      <c r="G269" s="173">
        <v>330</v>
      </c>
      <c r="H269" s="26">
        <v>-796</v>
      </c>
      <c r="I269" s="29">
        <v>0</v>
      </c>
      <c r="J269" s="29">
        <v>-225</v>
      </c>
    </row>
    <row r="270" spans="1:10" x14ac:dyDescent="0.15">
      <c r="A270" s="200" t="s">
        <v>23</v>
      </c>
      <c r="B270" s="173">
        <v>26</v>
      </c>
      <c r="C270" s="242">
        <v>0.83333333333333337</v>
      </c>
      <c r="D270" s="243">
        <v>13936</v>
      </c>
      <c r="E270" s="166">
        <v>-600</v>
      </c>
      <c r="F270" s="172">
        <v>75</v>
      </c>
      <c r="G270" s="173">
        <v>236</v>
      </c>
      <c r="H270" s="26">
        <v>-778</v>
      </c>
      <c r="I270" s="29">
        <v>0</v>
      </c>
      <c r="J270" s="29">
        <v>-225</v>
      </c>
    </row>
    <row r="271" spans="1:10" x14ac:dyDescent="0.15">
      <c r="A271" s="200" t="s">
        <v>23</v>
      </c>
      <c r="B271" s="173">
        <v>27</v>
      </c>
      <c r="C271" s="242">
        <v>0.79166666666666663</v>
      </c>
      <c r="D271" s="243">
        <v>15117</v>
      </c>
      <c r="E271" s="166">
        <v>-520</v>
      </c>
      <c r="F271" s="172">
        <v>99</v>
      </c>
      <c r="G271" s="173">
        <v>330</v>
      </c>
      <c r="H271" s="26">
        <v>-780</v>
      </c>
      <c r="I271" s="29">
        <v>0</v>
      </c>
      <c r="J271" s="29">
        <v>-225</v>
      </c>
    </row>
    <row r="272" spans="1:10" x14ac:dyDescent="0.15">
      <c r="A272" s="200" t="s">
        <v>23</v>
      </c>
      <c r="B272" s="173">
        <v>28</v>
      </c>
      <c r="C272" s="242">
        <v>0.79166666666666663</v>
      </c>
      <c r="D272" s="243">
        <v>15119</v>
      </c>
      <c r="E272" s="166">
        <v>-382</v>
      </c>
      <c r="F272" s="172">
        <v>85</v>
      </c>
      <c r="G272" s="173">
        <v>330</v>
      </c>
      <c r="H272" s="26">
        <v>-499</v>
      </c>
      <c r="I272" s="29">
        <v>0</v>
      </c>
      <c r="J272" s="29">
        <v>-225</v>
      </c>
    </row>
    <row r="273" spans="1:10" x14ac:dyDescent="0.15">
      <c r="A273" s="200" t="s">
        <v>23</v>
      </c>
      <c r="B273" s="173">
        <v>29</v>
      </c>
      <c r="C273" s="242">
        <v>0.79166666666666663</v>
      </c>
      <c r="D273" s="243">
        <v>14102</v>
      </c>
      <c r="E273" s="166">
        <v>-58</v>
      </c>
      <c r="F273" s="172">
        <v>26</v>
      </c>
      <c r="G273" s="173">
        <v>330</v>
      </c>
      <c r="H273" s="26">
        <v>-575</v>
      </c>
      <c r="I273" s="29">
        <v>0</v>
      </c>
      <c r="J273" s="29">
        <v>-225</v>
      </c>
    </row>
    <row r="274" spans="1:10" x14ac:dyDescent="0.15">
      <c r="A274" s="202" t="s">
        <v>23</v>
      </c>
      <c r="B274" s="175">
        <v>30</v>
      </c>
      <c r="C274" s="242">
        <v>0.83333333333333337</v>
      </c>
      <c r="D274" s="243">
        <v>13963</v>
      </c>
      <c r="E274" s="166">
        <v>-316</v>
      </c>
      <c r="F274" s="172">
        <v>50</v>
      </c>
      <c r="G274" s="173">
        <v>330</v>
      </c>
      <c r="H274" s="26">
        <v>-677</v>
      </c>
      <c r="I274" s="29">
        <v>0</v>
      </c>
      <c r="J274" s="29">
        <v>-225</v>
      </c>
    </row>
    <row r="275" spans="1:10" x14ac:dyDescent="0.15">
      <c r="A275" s="200" t="s">
        <v>24</v>
      </c>
      <c r="B275" s="173">
        <v>1</v>
      </c>
      <c r="C275" s="252">
        <v>0.79166666666666663</v>
      </c>
      <c r="D275" s="251">
        <v>13486</v>
      </c>
      <c r="E275" s="165">
        <v>-541</v>
      </c>
      <c r="F275" s="219">
        <v>103</v>
      </c>
      <c r="G275" s="212">
        <v>330</v>
      </c>
      <c r="H275" s="44">
        <v>-586</v>
      </c>
      <c r="I275" s="45">
        <v>-252</v>
      </c>
      <c r="J275" s="45">
        <v>-225</v>
      </c>
    </row>
    <row r="276" spans="1:10" x14ac:dyDescent="0.15">
      <c r="A276" s="200" t="s">
        <v>24</v>
      </c>
      <c r="B276" s="173">
        <v>2</v>
      </c>
      <c r="C276" s="242">
        <v>0.79166666666666663</v>
      </c>
      <c r="D276" s="243">
        <v>13137</v>
      </c>
      <c r="E276" s="166">
        <v>-558</v>
      </c>
      <c r="F276" s="172">
        <v>98</v>
      </c>
      <c r="G276" s="173">
        <v>330</v>
      </c>
      <c r="H276" s="26">
        <v>-689</v>
      </c>
      <c r="I276" s="29">
        <v>-1320</v>
      </c>
      <c r="J276" s="29">
        <v>-225</v>
      </c>
    </row>
    <row r="277" spans="1:10" x14ac:dyDescent="0.15">
      <c r="A277" s="200" t="s">
        <v>24</v>
      </c>
      <c r="B277" s="173">
        <v>3</v>
      </c>
      <c r="C277" s="242">
        <v>0.79166666666666663</v>
      </c>
      <c r="D277" s="243">
        <v>13988</v>
      </c>
      <c r="E277" s="166">
        <v>-600</v>
      </c>
      <c r="F277" s="172">
        <v>103</v>
      </c>
      <c r="G277" s="173">
        <v>330</v>
      </c>
      <c r="H277" s="26">
        <v>-593</v>
      </c>
      <c r="I277" s="29">
        <v>-1320</v>
      </c>
      <c r="J277" s="29">
        <v>-225</v>
      </c>
    </row>
    <row r="278" spans="1:10" x14ac:dyDescent="0.15">
      <c r="A278" s="200" t="s">
        <v>24</v>
      </c>
      <c r="B278" s="173">
        <v>4</v>
      </c>
      <c r="C278" s="242">
        <v>0.79166666666666663</v>
      </c>
      <c r="D278" s="243">
        <v>14588</v>
      </c>
      <c r="E278" s="166">
        <v>46</v>
      </c>
      <c r="F278" s="172">
        <v>13</v>
      </c>
      <c r="G278" s="173">
        <v>330</v>
      </c>
      <c r="H278" s="26">
        <v>-419</v>
      </c>
      <c r="I278" s="29">
        <v>-1320</v>
      </c>
      <c r="J278" s="29">
        <v>-225</v>
      </c>
    </row>
    <row r="279" spans="1:10" x14ac:dyDescent="0.15">
      <c r="A279" s="200" t="s">
        <v>24</v>
      </c>
      <c r="B279" s="173">
        <v>5</v>
      </c>
      <c r="C279" s="242">
        <v>0.79166666666666663</v>
      </c>
      <c r="D279" s="243">
        <v>14386</v>
      </c>
      <c r="E279" s="166">
        <v>-600</v>
      </c>
      <c r="F279" s="172">
        <v>-24</v>
      </c>
      <c r="G279" s="173">
        <v>330</v>
      </c>
      <c r="H279" s="26">
        <v>-310</v>
      </c>
      <c r="I279" s="29">
        <v>-1400</v>
      </c>
      <c r="J279" s="29">
        <v>-225</v>
      </c>
    </row>
    <row r="280" spans="1:10" x14ac:dyDescent="0.15">
      <c r="A280" s="200" t="s">
        <v>24</v>
      </c>
      <c r="B280" s="173">
        <v>6</v>
      </c>
      <c r="C280" s="242">
        <v>0.79166666666666663</v>
      </c>
      <c r="D280" s="243">
        <v>14551</v>
      </c>
      <c r="E280" s="166">
        <v>-600</v>
      </c>
      <c r="F280" s="172">
        <v>-56</v>
      </c>
      <c r="G280" s="173">
        <v>230</v>
      </c>
      <c r="H280" s="26">
        <v>-357</v>
      </c>
      <c r="I280" s="29">
        <v>-1400</v>
      </c>
      <c r="J280" s="29">
        <v>-225</v>
      </c>
    </row>
    <row r="281" spans="1:10" x14ac:dyDescent="0.15">
      <c r="A281" s="200" t="s">
        <v>24</v>
      </c>
      <c r="B281" s="173">
        <v>7</v>
      </c>
      <c r="C281" s="242">
        <v>0.79166666666666663</v>
      </c>
      <c r="D281" s="243">
        <v>14710</v>
      </c>
      <c r="E281" s="166">
        <v>-600</v>
      </c>
      <c r="F281" s="172">
        <v>9</v>
      </c>
      <c r="G281" s="173">
        <v>280</v>
      </c>
      <c r="H281" s="26">
        <v>-565</v>
      </c>
      <c r="I281" s="29">
        <v>-1400</v>
      </c>
      <c r="J281" s="29">
        <v>-225</v>
      </c>
    </row>
    <row r="282" spans="1:10" x14ac:dyDescent="0.15">
      <c r="A282" s="200" t="s">
        <v>24</v>
      </c>
      <c r="B282" s="173">
        <v>8</v>
      </c>
      <c r="C282" s="242">
        <v>0.79166666666666663</v>
      </c>
      <c r="D282" s="243">
        <v>14140</v>
      </c>
      <c r="E282" s="166">
        <v>-600</v>
      </c>
      <c r="F282" s="172">
        <v>35</v>
      </c>
      <c r="G282" s="173">
        <v>168</v>
      </c>
      <c r="H282" s="26">
        <v>-442</v>
      </c>
      <c r="I282" s="29">
        <v>-1400</v>
      </c>
      <c r="J282" s="29">
        <v>-225</v>
      </c>
    </row>
    <row r="283" spans="1:10" x14ac:dyDescent="0.15">
      <c r="A283" s="200" t="s">
        <v>24</v>
      </c>
      <c r="B283" s="173">
        <v>9</v>
      </c>
      <c r="C283" s="242">
        <v>0.79166666666666663</v>
      </c>
      <c r="D283" s="243">
        <v>12986</v>
      </c>
      <c r="E283" s="166">
        <v>-600</v>
      </c>
      <c r="F283" s="172">
        <v>0</v>
      </c>
      <c r="G283" s="173">
        <v>240</v>
      </c>
      <c r="H283" s="26">
        <v>-368</v>
      </c>
      <c r="I283" s="29">
        <v>-1400</v>
      </c>
      <c r="J283" s="29">
        <v>-225</v>
      </c>
    </row>
    <row r="284" spans="1:10" x14ac:dyDescent="0.15">
      <c r="A284" s="200" t="s">
        <v>24</v>
      </c>
      <c r="B284" s="173">
        <v>10</v>
      </c>
      <c r="C284" s="242">
        <v>0.79166666666666663</v>
      </c>
      <c r="D284" s="243">
        <v>13315</v>
      </c>
      <c r="E284" s="166">
        <v>-533</v>
      </c>
      <c r="F284" s="172">
        <v>-50</v>
      </c>
      <c r="G284" s="173">
        <v>160</v>
      </c>
      <c r="H284" s="26">
        <v>-524</v>
      </c>
      <c r="I284" s="29">
        <v>-1400</v>
      </c>
      <c r="J284" s="29">
        <v>-225</v>
      </c>
    </row>
    <row r="285" spans="1:10" x14ac:dyDescent="0.15">
      <c r="A285" s="200" t="s">
        <v>24</v>
      </c>
      <c r="B285" s="173">
        <v>11</v>
      </c>
      <c r="C285" s="242">
        <v>0.79166666666666663</v>
      </c>
      <c r="D285" s="243">
        <v>14691</v>
      </c>
      <c r="E285" s="166">
        <v>-600</v>
      </c>
      <c r="F285" s="172">
        <v>-50</v>
      </c>
      <c r="G285" s="173">
        <v>330</v>
      </c>
      <c r="H285" s="26">
        <v>-649</v>
      </c>
      <c r="I285" s="29">
        <v>-1400</v>
      </c>
      <c r="J285" s="29">
        <v>-225</v>
      </c>
    </row>
    <row r="286" spans="1:10" x14ac:dyDescent="0.15">
      <c r="A286" s="200" t="s">
        <v>24</v>
      </c>
      <c r="B286" s="173">
        <v>12</v>
      </c>
      <c r="C286" s="242">
        <v>0.79166666666666663</v>
      </c>
      <c r="D286" s="243">
        <v>14958</v>
      </c>
      <c r="E286" s="166">
        <v>-600</v>
      </c>
      <c r="F286" s="172">
        <v>-34</v>
      </c>
      <c r="G286" s="173">
        <v>330</v>
      </c>
      <c r="H286" s="26">
        <v>-250</v>
      </c>
      <c r="I286" s="29">
        <v>-1400</v>
      </c>
      <c r="J286" s="29">
        <v>-225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14983</v>
      </c>
      <c r="E287" s="166">
        <v>-600</v>
      </c>
      <c r="F287" s="172">
        <v>50</v>
      </c>
      <c r="G287" s="173">
        <v>330</v>
      </c>
      <c r="H287" s="26">
        <v>-250</v>
      </c>
      <c r="I287" s="29">
        <v>-1400</v>
      </c>
      <c r="J287" s="29">
        <v>-225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15131</v>
      </c>
      <c r="E288" s="166">
        <v>-590</v>
      </c>
      <c r="F288" s="172">
        <v>-42</v>
      </c>
      <c r="G288" s="173">
        <v>330</v>
      </c>
      <c r="H288" s="26">
        <v>-250</v>
      </c>
      <c r="I288" s="29">
        <v>-1400</v>
      </c>
      <c r="J288" s="29">
        <v>-225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14708</v>
      </c>
      <c r="E289" s="166">
        <v>-600</v>
      </c>
      <c r="F289" s="172">
        <v>0</v>
      </c>
      <c r="G289" s="173">
        <v>1</v>
      </c>
      <c r="H289" s="26">
        <v>-250</v>
      </c>
      <c r="I289" s="29">
        <v>-1400</v>
      </c>
      <c r="J289" s="29">
        <v>-225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14292</v>
      </c>
      <c r="E290" s="166">
        <v>-1399</v>
      </c>
      <c r="F290" s="172">
        <v>-55</v>
      </c>
      <c r="G290" s="173">
        <v>84</v>
      </c>
      <c r="H290" s="26">
        <v>-250</v>
      </c>
      <c r="I290" s="29">
        <v>-954</v>
      </c>
      <c r="J290" s="29">
        <v>-219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13282</v>
      </c>
      <c r="E291" s="166">
        <v>-1400</v>
      </c>
      <c r="F291" s="172">
        <v>-140</v>
      </c>
      <c r="G291" s="173">
        <v>160</v>
      </c>
      <c r="H291" s="26">
        <v>-98</v>
      </c>
      <c r="I291" s="29">
        <v>-1400</v>
      </c>
      <c r="J291" s="29">
        <v>-225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14306</v>
      </c>
      <c r="E292" s="166">
        <v>-600</v>
      </c>
      <c r="F292" s="172">
        <v>-139</v>
      </c>
      <c r="G292" s="173">
        <v>160</v>
      </c>
      <c r="H292" s="26">
        <v>-229</v>
      </c>
      <c r="I292" s="29">
        <v>-1400</v>
      </c>
      <c r="J292" s="29">
        <v>-225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14311</v>
      </c>
      <c r="E293" s="166">
        <v>-600</v>
      </c>
      <c r="F293" s="172">
        <v>-75</v>
      </c>
      <c r="G293" s="173">
        <v>80</v>
      </c>
      <c r="H293" s="26">
        <v>-210</v>
      </c>
      <c r="I293" s="29">
        <v>-1400</v>
      </c>
      <c r="J293" s="29">
        <v>-225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14441</v>
      </c>
      <c r="E294" s="166">
        <v>-937</v>
      </c>
      <c r="F294" s="172">
        <v>-50</v>
      </c>
      <c r="G294" s="173">
        <v>160</v>
      </c>
      <c r="H294" s="26">
        <v>-155</v>
      </c>
      <c r="I294" s="29">
        <v>-1400</v>
      </c>
      <c r="J294" s="29">
        <v>-225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14491</v>
      </c>
      <c r="E295" s="166">
        <v>-895</v>
      </c>
      <c r="F295" s="172">
        <v>6</v>
      </c>
      <c r="G295" s="173">
        <v>281</v>
      </c>
      <c r="H295" s="26">
        <v>-167</v>
      </c>
      <c r="I295" s="29">
        <v>-1400</v>
      </c>
      <c r="J295" s="29">
        <v>-225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13880</v>
      </c>
      <c r="E296" s="166">
        <v>-699</v>
      </c>
      <c r="F296" s="172">
        <v>0</v>
      </c>
      <c r="G296" s="173">
        <v>240</v>
      </c>
      <c r="H296" s="26">
        <v>-151</v>
      </c>
      <c r="I296" s="29">
        <v>-1400</v>
      </c>
      <c r="J296" s="29">
        <v>-225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12898</v>
      </c>
      <c r="E297" s="166">
        <v>-602</v>
      </c>
      <c r="F297" s="172">
        <v>31</v>
      </c>
      <c r="G297" s="173">
        <v>330</v>
      </c>
      <c r="H297" s="26">
        <v>-513</v>
      </c>
      <c r="I297" s="29">
        <v>-1031</v>
      </c>
      <c r="J297" s="29">
        <v>-219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13544</v>
      </c>
      <c r="E298" s="166">
        <v>-321</v>
      </c>
      <c r="F298" s="172">
        <v>104</v>
      </c>
      <c r="G298" s="173">
        <v>240</v>
      </c>
      <c r="H298" s="26">
        <v>-537</v>
      </c>
      <c r="I298" s="29">
        <v>-1320</v>
      </c>
      <c r="J298" s="29">
        <v>-225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14802</v>
      </c>
      <c r="E299" s="166">
        <v>-534</v>
      </c>
      <c r="F299" s="172">
        <v>49</v>
      </c>
      <c r="G299" s="173">
        <v>330</v>
      </c>
      <c r="H299" s="26">
        <v>-245</v>
      </c>
      <c r="I299" s="29">
        <v>-1400</v>
      </c>
      <c r="J299" s="29">
        <v>0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14840</v>
      </c>
      <c r="E300" s="166">
        <v>-850</v>
      </c>
      <c r="F300" s="172">
        <v>-50</v>
      </c>
      <c r="G300" s="173">
        <v>0</v>
      </c>
      <c r="H300" s="26">
        <v>-98</v>
      </c>
      <c r="I300" s="29">
        <v>-1400</v>
      </c>
      <c r="J300" s="29">
        <v>0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14084</v>
      </c>
      <c r="E301" s="166">
        <v>-637</v>
      </c>
      <c r="F301" s="172">
        <v>46</v>
      </c>
      <c r="G301" s="173">
        <v>0</v>
      </c>
      <c r="H301" s="26">
        <v>-311</v>
      </c>
      <c r="I301" s="29">
        <v>-1400</v>
      </c>
      <c r="J301" s="29">
        <v>0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14306</v>
      </c>
      <c r="E302" s="166">
        <v>-469</v>
      </c>
      <c r="F302" s="172">
        <v>59</v>
      </c>
      <c r="G302" s="173">
        <v>0</v>
      </c>
      <c r="H302" s="26">
        <v>-382</v>
      </c>
      <c r="I302" s="29">
        <v>-1400</v>
      </c>
      <c r="J302" s="29">
        <v>0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14159</v>
      </c>
      <c r="E303" s="166">
        <v>-136</v>
      </c>
      <c r="F303" s="172">
        <v>60</v>
      </c>
      <c r="G303" s="173">
        <v>0</v>
      </c>
      <c r="H303" s="26">
        <v>-272</v>
      </c>
      <c r="I303" s="29">
        <v>-1320</v>
      </c>
      <c r="J303" s="29">
        <v>0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13636</v>
      </c>
      <c r="E304" s="166">
        <v>40</v>
      </c>
      <c r="F304" s="172">
        <v>151</v>
      </c>
      <c r="G304" s="173">
        <v>0</v>
      </c>
      <c r="H304" s="26">
        <v>-302</v>
      </c>
      <c r="I304" s="29">
        <v>-1320</v>
      </c>
      <c r="J304" s="29">
        <v>0</v>
      </c>
    </row>
    <row r="305" spans="1:10" x14ac:dyDescent="0.15">
      <c r="A305" s="202" t="s">
        <v>24</v>
      </c>
      <c r="B305" s="175">
        <v>31</v>
      </c>
      <c r="C305" s="242">
        <v>0.79166666666666663</v>
      </c>
      <c r="D305" s="243">
        <v>12807</v>
      </c>
      <c r="E305" s="166">
        <v>-811</v>
      </c>
      <c r="F305" s="172">
        <v>0</v>
      </c>
      <c r="G305" s="173">
        <v>0</v>
      </c>
      <c r="H305" s="26">
        <v>-251</v>
      </c>
      <c r="I305" s="29">
        <v>-1320</v>
      </c>
      <c r="J305" s="29">
        <v>0</v>
      </c>
    </row>
    <row r="306" spans="1:10" x14ac:dyDescent="0.15">
      <c r="A306" s="200" t="s">
        <v>25</v>
      </c>
      <c r="B306" s="173">
        <v>1</v>
      </c>
      <c r="C306" s="252">
        <v>0.79166666666666663</v>
      </c>
      <c r="D306" s="251">
        <v>14478</v>
      </c>
      <c r="E306" s="165">
        <v>-607</v>
      </c>
      <c r="F306" s="219">
        <v>68</v>
      </c>
      <c r="G306" s="212">
        <v>0</v>
      </c>
      <c r="H306" s="44">
        <v>-238</v>
      </c>
      <c r="I306" s="45">
        <v>-1320</v>
      </c>
      <c r="J306" s="45">
        <v>-225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14768</v>
      </c>
      <c r="E307" s="166">
        <v>-213</v>
      </c>
      <c r="F307" s="172">
        <v>-187</v>
      </c>
      <c r="G307" s="173">
        <v>0</v>
      </c>
      <c r="H307" s="26">
        <v>-132</v>
      </c>
      <c r="I307" s="29">
        <v>-1320</v>
      </c>
      <c r="J307" s="29">
        <v>-225</v>
      </c>
    </row>
    <row r="308" spans="1:10" x14ac:dyDescent="0.15">
      <c r="A308" s="200" t="s">
        <v>25</v>
      </c>
      <c r="B308" s="173">
        <v>3</v>
      </c>
      <c r="C308" s="242">
        <v>0.79166666666666663</v>
      </c>
      <c r="D308" s="243">
        <v>14944</v>
      </c>
      <c r="E308" s="166">
        <v>-333</v>
      </c>
      <c r="F308" s="172">
        <v>20</v>
      </c>
      <c r="G308" s="173">
        <v>0</v>
      </c>
      <c r="H308" s="26">
        <v>-116</v>
      </c>
      <c r="I308" s="29">
        <v>-1320</v>
      </c>
      <c r="J308" s="29">
        <v>-225</v>
      </c>
    </row>
    <row r="309" spans="1:10" x14ac:dyDescent="0.15">
      <c r="A309" s="200" t="s">
        <v>25</v>
      </c>
      <c r="B309" s="173">
        <v>4</v>
      </c>
      <c r="C309" s="242">
        <v>0.79166666666666663</v>
      </c>
      <c r="D309" s="243">
        <v>15120</v>
      </c>
      <c r="E309" s="166">
        <v>-276</v>
      </c>
      <c r="F309" s="172">
        <v>0</v>
      </c>
      <c r="G309" s="173">
        <v>0</v>
      </c>
      <c r="H309" s="26">
        <v>-64</v>
      </c>
      <c r="I309" s="29">
        <v>-1320</v>
      </c>
      <c r="J309" s="29">
        <v>-225</v>
      </c>
    </row>
    <row r="310" spans="1:10" x14ac:dyDescent="0.15">
      <c r="A310" s="200" t="s">
        <v>25</v>
      </c>
      <c r="B310" s="173">
        <v>5</v>
      </c>
      <c r="C310" s="242">
        <v>0.79166666666666663</v>
      </c>
      <c r="D310" s="243">
        <v>14559</v>
      </c>
      <c r="E310" s="166">
        <v>-50</v>
      </c>
      <c r="F310" s="172">
        <v>0</v>
      </c>
      <c r="G310" s="173">
        <v>0</v>
      </c>
      <c r="H310" s="26">
        <v>-100</v>
      </c>
      <c r="I310" s="29">
        <v>-1320</v>
      </c>
      <c r="J310" s="29">
        <v>-225</v>
      </c>
    </row>
    <row r="311" spans="1:10" x14ac:dyDescent="0.15">
      <c r="A311" s="200" t="s">
        <v>25</v>
      </c>
      <c r="B311" s="173">
        <v>6</v>
      </c>
      <c r="C311" s="242">
        <v>0.79166666666666663</v>
      </c>
      <c r="D311" s="243">
        <v>13723</v>
      </c>
      <c r="E311" s="166">
        <v>337</v>
      </c>
      <c r="F311" s="172">
        <v>99</v>
      </c>
      <c r="G311" s="173">
        <v>0</v>
      </c>
      <c r="H311" s="26">
        <v>-128</v>
      </c>
      <c r="I311" s="29">
        <v>-1320</v>
      </c>
      <c r="J311" s="29">
        <v>-225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14330</v>
      </c>
      <c r="E312" s="166">
        <v>390</v>
      </c>
      <c r="F312" s="172">
        <v>14</v>
      </c>
      <c r="G312" s="173">
        <v>0</v>
      </c>
      <c r="H312" s="26">
        <v>-50</v>
      </c>
      <c r="I312" s="29">
        <v>-1320</v>
      </c>
      <c r="J312" s="29">
        <v>-224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14914</v>
      </c>
      <c r="E313" s="166">
        <v>698</v>
      </c>
      <c r="F313" s="172">
        <v>128</v>
      </c>
      <c r="G313" s="173">
        <v>0</v>
      </c>
      <c r="H313" s="26">
        <v>3</v>
      </c>
      <c r="I313" s="29">
        <v>-1320</v>
      </c>
      <c r="J313" s="29">
        <v>-224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14704</v>
      </c>
      <c r="E314" s="166">
        <v>511</v>
      </c>
      <c r="F314" s="172">
        <v>151</v>
      </c>
      <c r="G314" s="173">
        <v>0</v>
      </c>
      <c r="H314" s="26">
        <v>-153</v>
      </c>
      <c r="I314" s="29">
        <v>-1320</v>
      </c>
      <c r="J314" s="29">
        <v>-224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14583</v>
      </c>
      <c r="E315" s="166">
        <v>-178</v>
      </c>
      <c r="F315" s="172">
        <v>56</v>
      </c>
      <c r="G315" s="173">
        <v>0</v>
      </c>
      <c r="H315" s="26">
        <v>192</v>
      </c>
      <c r="I315" s="29">
        <v>-1320</v>
      </c>
      <c r="J315" s="29">
        <v>-224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14853</v>
      </c>
      <c r="E316" s="166">
        <v>196</v>
      </c>
      <c r="F316" s="172">
        <v>151</v>
      </c>
      <c r="G316" s="173">
        <v>0</v>
      </c>
      <c r="H316" s="26">
        <v>81</v>
      </c>
      <c r="I316" s="29">
        <v>-1320</v>
      </c>
      <c r="J316" s="29">
        <v>-225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14659</v>
      </c>
      <c r="E317" s="166">
        <v>-297</v>
      </c>
      <c r="F317" s="172">
        <v>126</v>
      </c>
      <c r="G317" s="173">
        <v>0</v>
      </c>
      <c r="H317" s="26">
        <v>-5</v>
      </c>
      <c r="I317" s="29">
        <v>-1320</v>
      </c>
      <c r="J317" s="29">
        <v>-225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13539</v>
      </c>
      <c r="E318" s="166">
        <v>-175</v>
      </c>
      <c r="F318" s="172">
        <v>25</v>
      </c>
      <c r="G318" s="173">
        <v>0</v>
      </c>
      <c r="H318" s="26">
        <v>98</v>
      </c>
      <c r="I318" s="29">
        <v>-1308</v>
      </c>
      <c r="J318" s="29">
        <v>-225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14472</v>
      </c>
      <c r="E319" s="166">
        <v>-332</v>
      </c>
      <c r="F319" s="172">
        <v>-29</v>
      </c>
      <c r="G319" s="173">
        <v>0</v>
      </c>
      <c r="H319" s="26">
        <v>68</v>
      </c>
      <c r="I319" s="29">
        <v>-1320</v>
      </c>
      <c r="J319" s="29">
        <v>-225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15514</v>
      </c>
      <c r="E320" s="166">
        <v>153</v>
      </c>
      <c r="F320" s="172">
        <v>51</v>
      </c>
      <c r="G320" s="173">
        <v>0</v>
      </c>
      <c r="H320" s="26">
        <v>142</v>
      </c>
      <c r="I320" s="29">
        <v>-1320</v>
      </c>
      <c r="J320" s="29">
        <v>-225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15683</v>
      </c>
      <c r="E321" s="166">
        <v>580</v>
      </c>
      <c r="F321" s="172">
        <v>51</v>
      </c>
      <c r="G321" s="173">
        <v>0</v>
      </c>
      <c r="H321" s="26">
        <v>-147</v>
      </c>
      <c r="I321" s="29">
        <v>-1320</v>
      </c>
      <c r="J321" s="29">
        <v>-225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15623</v>
      </c>
      <c r="E322" s="166">
        <v>-55</v>
      </c>
      <c r="F322" s="172">
        <v>35</v>
      </c>
      <c r="G322" s="173">
        <v>0</v>
      </c>
      <c r="H322" s="26">
        <v>247</v>
      </c>
      <c r="I322" s="29">
        <v>-1320</v>
      </c>
      <c r="J322" s="29">
        <v>-225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14730</v>
      </c>
      <c r="E323" s="166">
        <v>-21</v>
      </c>
      <c r="F323" s="172">
        <v>26</v>
      </c>
      <c r="G323" s="173">
        <v>0</v>
      </c>
      <c r="H323" s="26">
        <v>-222</v>
      </c>
      <c r="I323" s="29">
        <v>-1320</v>
      </c>
      <c r="J323" s="29">
        <v>-225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15221</v>
      </c>
      <c r="E324" s="166">
        <v>316</v>
      </c>
      <c r="F324" s="172">
        <v>25</v>
      </c>
      <c r="G324" s="173">
        <v>0</v>
      </c>
      <c r="H324" s="26">
        <v>-249</v>
      </c>
      <c r="I324" s="29">
        <v>-1320</v>
      </c>
      <c r="J324" s="29">
        <v>-225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14596</v>
      </c>
      <c r="E325" s="166">
        <v>-153</v>
      </c>
      <c r="F325" s="172">
        <v>0</v>
      </c>
      <c r="G325" s="173">
        <v>0</v>
      </c>
      <c r="H325" s="26">
        <v>-39</v>
      </c>
      <c r="I325" s="29">
        <v>-1320</v>
      </c>
      <c r="J325" s="29">
        <v>-225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14601</v>
      </c>
      <c r="E326" s="166">
        <v>-600</v>
      </c>
      <c r="F326" s="172">
        <v>26</v>
      </c>
      <c r="G326" s="173">
        <v>0</v>
      </c>
      <c r="H326" s="26">
        <v>-177</v>
      </c>
      <c r="I326" s="29">
        <v>-1320</v>
      </c>
      <c r="J326" s="29">
        <v>-225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15520</v>
      </c>
      <c r="E327" s="166">
        <v>-152</v>
      </c>
      <c r="F327" s="172">
        <v>26</v>
      </c>
      <c r="G327" s="173">
        <v>0</v>
      </c>
      <c r="H327" s="26">
        <v>-252</v>
      </c>
      <c r="I327" s="29">
        <v>-1320</v>
      </c>
      <c r="J327" s="29">
        <v>-225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16416</v>
      </c>
      <c r="E328" s="166">
        <v>-217</v>
      </c>
      <c r="F328" s="172">
        <v>26</v>
      </c>
      <c r="G328" s="173">
        <v>330</v>
      </c>
      <c r="H328" s="26">
        <v>-128</v>
      </c>
      <c r="I328" s="29">
        <v>-1320</v>
      </c>
      <c r="J328" s="29">
        <v>-225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16088</v>
      </c>
      <c r="E329" s="166">
        <v>-262</v>
      </c>
      <c r="F329" s="172">
        <v>55</v>
      </c>
      <c r="G329" s="173">
        <v>240</v>
      </c>
      <c r="H329" s="26">
        <v>-348</v>
      </c>
      <c r="I329" s="29">
        <v>-1320</v>
      </c>
      <c r="J329" s="29">
        <v>-225</v>
      </c>
    </row>
    <row r="330" spans="1:10" x14ac:dyDescent="0.15">
      <c r="A330" s="200" t="s">
        <v>25</v>
      </c>
      <c r="B330" s="173">
        <v>25</v>
      </c>
      <c r="C330" s="242">
        <v>0.5</v>
      </c>
      <c r="D330" s="243">
        <v>13146</v>
      </c>
      <c r="E330" s="166">
        <v>-568</v>
      </c>
      <c r="F330" s="172">
        <v>85</v>
      </c>
      <c r="G330" s="173">
        <v>230</v>
      </c>
      <c r="H330" s="26">
        <v>-200</v>
      </c>
      <c r="I330" s="29">
        <v>-1320</v>
      </c>
      <c r="J330" s="29">
        <v>-225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14830</v>
      </c>
      <c r="E331" s="166">
        <v>-828</v>
      </c>
      <c r="F331" s="172">
        <v>35</v>
      </c>
      <c r="G331" s="173">
        <v>330</v>
      </c>
      <c r="H331" s="26">
        <v>271</v>
      </c>
      <c r="I331" s="29">
        <v>-1320</v>
      </c>
      <c r="J331" s="29">
        <v>-225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15420</v>
      </c>
      <c r="E332" s="166">
        <v>-733</v>
      </c>
      <c r="F332" s="172">
        <v>0</v>
      </c>
      <c r="G332" s="173">
        <v>240</v>
      </c>
      <c r="H332" s="26">
        <v>-77</v>
      </c>
      <c r="I332" s="29">
        <v>-1320</v>
      </c>
      <c r="J332" s="29">
        <v>-225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16106</v>
      </c>
      <c r="E333" s="166">
        <v>-958</v>
      </c>
      <c r="F333" s="172">
        <v>0</v>
      </c>
      <c r="G333" s="173">
        <v>250</v>
      </c>
      <c r="H333" s="26">
        <v>84</v>
      </c>
      <c r="I333" s="29">
        <v>-1320</v>
      </c>
      <c r="J333" s="29">
        <v>-225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16895</v>
      </c>
      <c r="E334" s="166">
        <v>-600</v>
      </c>
      <c r="F334" s="172">
        <v>-15</v>
      </c>
      <c r="G334" s="173">
        <v>330</v>
      </c>
      <c r="H334" s="26">
        <v>87</v>
      </c>
      <c r="I334" s="29">
        <v>-1320</v>
      </c>
      <c r="J334" s="29">
        <v>-225</v>
      </c>
    </row>
    <row r="335" spans="1:10" x14ac:dyDescent="0.15">
      <c r="A335" s="202" t="s">
        <v>25</v>
      </c>
      <c r="B335" s="175">
        <v>30</v>
      </c>
      <c r="C335" s="242">
        <v>0.75</v>
      </c>
      <c r="D335" s="243">
        <v>16915</v>
      </c>
      <c r="E335" s="166">
        <v>-600</v>
      </c>
      <c r="F335" s="172">
        <v>26</v>
      </c>
      <c r="G335" s="173">
        <v>80</v>
      </c>
      <c r="H335" s="26">
        <v>-264</v>
      </c>
      <c r="I335" s="29">
        <v>-1320</v>
      </c>
      <c r="J335" s="29">
        <v>-225</v>
      </c>
    </row>
    <row r="336" spans="1:10" x14ac:dyDescent="0.15">
      <c r="A336" s="200" t="s">
        <v>26</v>
      </c>
      <c r="B336" s="173">
        <v>1</v>
      </c>
      <c r="C336" s="252">
        <v>0.75</v>
      </c>
      <c r="D336" s="251">
        <v>16554</v>
      </c>
      <c r="E336" s="165">
        <v>-600</v>
      </c>
      <c r="F336" s="219">
        <v>6</v>
      </c>
      <c r="G336" s="212">
        <v>150</v>
      </c>
      <c r="H336" s="44">
        <v>225</v>
      </c>
      <c r="I336" s="45">
        <v>-1400</v>
      </c>
      <c r="J336" s="45">
        <v>-225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15758</v>
      </c>
      <c r="E337" s="166">
        <v>-600</v>
      </c>
      <c r="F337" s="172">
        <v>35</v>
      </c>
      <c r="G337" s="173">
        <v>150</v>
      </c>
      <c r="H337" s="26">
        <v>-18</v>
      </c>
      <c r="I337" s="29">
        <v>-1400</v>
      </c>
      <c r="J337" s="29">
        <v>-225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16254</v>
      </c>
      <c r="E338" s="166">
        <v>-640</v>
      </c>
      <c r="F338" s="172">
        <v>65</v>
      </c>
      <c r="G338" s="173">
        <v>330</v>
      </c>
      <c r="H338" s="26">
        <v>-252</v>
      </c>
      <c r="I338" s="29">
        <v>-1320</v>
      </c>
      <c r="J338" s="29">
        <v>-225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15693</v>
      </c>
      <c r="E339" s="166">
        <v>-1382</v>
      </c>
      <c r="F339" s="172">
        <v>0</v>
      </c>
      <c r="G339" s="173">
        <v>320</v>
      </c>
      <c r="H339" s="26">
        <v>-125</v>
      </c>
      <c r="I339" s="29">
        <v>-1320</v>
      </c>
      <c r="J339" s="29">
        <v>-225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15982</v>
      </c>
      <c r="E340" s="166">
        <v>-1600</v>
      </c>
      <c r="F340" s="172">
        <v>26</v>
      </c>
      <c r="G340" s="173">
        <v>330</v>
      </c>
      <c r="H340" s="26">
        <v>113</v>
      </c>
      <c r="I340" s="29">
        <v>-1320</v>
      </c>
      <c r="J340" s="29">
        <v>-225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16035</v>
      </c>
      <c r="E341" s="166">
        <v>-1438</v>
      </c>
      <c r="F341" s="172">
        <v>134</v>
      </c>
      <c r="G341" s="173">
        <v>240</v>
      </c>
      <c r="H341" s="26">
        <v>-120</v>
      </c>
      <c r="I341" s="29">
        <v>-1320</v>
      </c>
      <c r="J341" s="29">
        <v>-225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16835</v>
      </c>
      <c r="E342" s="166">
        <v>-1365</v>
      </c>
      <c r="F342" s="172">
        <v>99</v>
      </c>
      <c r="G342" s="173">
        <v>330</v>
      </c>
      <c r="H342" s="26">
        <v>-330</v>
      </c>
      <c r="I342" s="29">
        <v>-1320</v>
      </c>
      <c r="J342" s="29">
        <v>-225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17546</v>
      </c>
      <c r="E343" s="166">
        <v>-1474</v>
      </c>
      <c r="F343" s="172">
        <v>-43</v>
      </c>
      <c r="G343" s="173">
        <v>80</v>
      </c>
      <c r="H343" s="26">
        <v>-41</v>
      </c>
      <c r="I343" s="29">
        <v>-1320</v>
      </c>
      <c r="J343" s="29">
        <v>-225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17443</v>
      </c>
      <c r="E344" s="166">
        <v>-1404</v>
      </c>
      <c r="F344" s="172">
        <v>85</v>
      </c>
      <c r="G344" s="173">
        <v>0</v>
      </c>
      <c r="H344" s="26">
        <v>-215</v>
      </c>
      <c r="I344" s="29">
        <v>-1320</v>
      </c>
      <c r="J344" s="29">
        <v>-225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16613</v>
      </c>
      <c r="E345" s="166">
        <v>-1112</v>
      </c>
      <c r="F345" s="172">
        <v>116</v>
      </c>
      <c r="G345" s="173">
        <v>240</v>
      </c>
      <c r="H345" s="26">
        <v>5</v>
      </c>
      <c r="I345" s="29">
        <v>-1320</v>
      </c>
      <c r="J345" s="29">
        <v>-225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15153</v>
      </c>
      <c r="E346" s="166">
        <v>-1231</v>
      </c>
      <c r="F346" s="172">
        <v>110</v>
      </c>
      <c r="G346" s="173">
        <v>330</v>
      </c>
      <c r="H346" s="26">
        <v>-407</v>
      </c>
      <c r="I346" s="29">
        <v>-1320</v>
      </c>
      <c r="J346" s="29">
        <v>-225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15659</v>
      </c>
      <c r="E347" s="166">
        <v>-1529</v>
      </c>
      <c r="F347" s="172">
        <v>160</v>
      </c>
      <c r="G347" s="173">
        <v>330</v>
      </c>
      <c r="H347" s="26">
        <v>-386</v>
      </c>
      <c r="I347" s="29">
        <v>-1320</v>
      </c>
      <c r="J347" s="29">
        <v>-219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16473</v>
      </c>
      <c r="E348" s="166">
        <v>-1335</v>
      </c>
      <c r="F348" s="172">
        <v>155</v>
      </c>
      <c r="G348" s="173">
        <v>330</v>
      </c>
      <c r="H348" s="26">
        <v>-129</v>
      </c>
      <c r="I348" s="29">
        <v>-1320</v>
      </c>
      <c r="J348" s="29">
        <v>-225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16408</v>
      </c>
      <c r="E349" s="166">
        <v>-368</v>
      </c>
      <c r="F349" s="172">
        <v>160</v>
      </c>
      <c r="G349" s="173">
        <v>330</v>
      </c>
      <c r="H349" s="26">
        <v>-347</v>
      </c>
      <c r="I349" s="29">
        <v>-1320</v>
      </c>
      <c r="J349" s="29">
        <v>-225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16738</v>
      </c>
      <c r="E350" s="166">
        <v>-1259</v>
      </c>
      <c r="F350" s="172">
        <v>160</v>
      </c>
      <c r="G350" s="173">
        <v>330</v>
      </c>
      <c r="H350" s="26">
        <v>-183</v>
      </c>
      <c r="I350" s="29">
        <v>-1320</v>
      </c>
      <c r="J350" s="29">
        <v>-225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15653</v>
      </c>
      <c r="E351" s="166">
        <v>-1016</v>
      </c>
      <c r="F351" s="172">
        <v>160</v>
      </c>
      <c r="G351" s="173">
        <v>330</v>
      </c>
      <c r="H351" s="26">
        <v>-437</v>
      </c>
      <c r="I351" s="29">
        <v>-1320</v>
      </c>
      <c r="J351" s="29">
        <v>-225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15172</v>
      </c>
      <c r="E352" s="166">
        <v>-961</v>
      </c>
      <c r="F352" s="172">
        <v>165</v>
      </c>
      <c r="G352" s="173">
        <v>330</v>
      </c>
      <c r="H352" s="26">
        <v>-635</v>
      </c>
      <c r="I352" s="29">
        <v>-1320</v>
      </c>
      <c r="J352" s="29">
        <v>-225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16063</v>
      </c>
      <c r="E353" s="166">
        <v>-1467</v>
      </c>
      <c r="F353" s="172">
        <v>-169</v>
      </c>
      <c r="G353" s="173">
        <v>330</v>
      </c>
      <c r="H353" s="26">
        <v>-281</v>
      </c>
      <c r="I353" s="29">
        <v>-1373</v>
      </c>
      <c r="J353" s="29">
        <v>-225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16830</v>
      </c>
      <c r="E354" s="166">
        <v>-1425</v>
      </c>
      <c r="F354" s="172">
        <v>-200</v>
      </c>
      <c r="G354" s="173">
        <v>9</v>
      </c>
      <c r="H354" s="26">
        <v>-337</v>
      </c>
      <c r="I354" s="29">
        <v>-1373</v>
      </c>
      <c r="J354" s="29">
        <v>-225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17827</v>
      </c>
      <c r="E355" s="166">
        <v>-1545</v>
      </c>
      <c r="F355" s="172">
        <v>-80</v>
      </c>
      <c r="G355" s="173">
        <v>50</v>
      </c>
      <c r="H355" s="26">
        <v>-525</v>
      </c>
      <c r="I355" s="29">
        <v>-1320</v>
      </c>
      <c r="J355" s="29">
        <v>-225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17163</v>
      </c>
      <c r="E356" s="166">
        <v>-1528</v>
      </c>
      <c r="F356" s="172">
        <v>-30</v>
      </c>
      <c r="G356" s="173">
        <v>60</v>
      </c>
      <c r="H356" s="26">
        <v>-776</v>
      </c>
      <c r="I356" s="29">
        <v>-1320</v>
      </c>
      <c r="J356" s="29">
        <v>-225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17011</v>
      </c>
      <c r="E357" s="166">
        <v>-1571</v>
      </c>
      <c r="F357" s="172">
        <v>-113</v>
      </c>
      <c r="G357" s="173">
        <v>0</v>
      </c>
      <c r="H357" s="26">
        <v>-702</v>
      </c>
      <c r="I357" s="29">
        <v>-1320</v>
      </c>
      <c r="J357" s="29">
        <v>-225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17427</v>
      </c>
      <c r="E358" s="166">
        <v>-1396</v>
      </c>
      <c r="F358" s="172">
        <v>-198</v>
      </c>
      <c r="G358" s="173">
        <v>109</v>
      </c>
      <c r="H358" s="26">
        <v>-861</v>
      </c>
      <c r="I358" s="29">
        <v>-1320</v>
      </c>
      <c r="J358" s="29">
        <v>-225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16767</v>
      </c>
      <c r="E359" s="166">
        <v>-1472</v>
      </c>
      <c r="F359" s="172">
        <v>-115</v>
      </c>
      <c r="G359" s="173">
        <v>0</v>
      </c>
      <c r="H359" s="26">
        <v>-557</v>
      </c>
      <c r="I359" s="29">
        <v>-1320</v>
      </c>
      <c r="J359" s="29">
        <v>-225</v>
      </c>
    </row>
    <row r="360" spans="1:10" x14ac:dyDescent="0.15">
      <c r="A360" s="200" t="s">
        <v>26</v>
      </c>
      <c r="B360" s="173">
        <v>25</v>
      </c>
      <c r="C360" s="242">
        <v>0.54166666666666663</v>
      </c>
      <c r="D360" s="243">
        <v>15010</v>
      </c>
      <c r="E360" s="166">
        <v>-1596</v>
      </c>
      <c r="F360" s="172">
        <v>-82</v>
      </c>
      <c r="G360" s="173">
        <v>0</v>
      </c>
      <c r="H360" s="26">
        <v>-89</v>
      </c>
      <c r="I360" s="29">
        <v>-1321</v>
      </c>
      <c r="J360" s="29">
        <v>-225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15786</v>
      </c>
      <c r="E361" s="166">
        <v>-1600</v>
      </c>
      <c r="F361" s="172">
        <v>-50</v>
      </c>
      <c r="G361" s="173">
        <v>0</v>
      </c>
      <c r="H361" s="26">
        <v>-255</v>
      </c>
      <c r="I361" s="29">
        <v>-1321</v>
      </c>
      <c r="J361" s="29">
        <v>-225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17184</v>
      </c>
      <c r="E362" s="166">
        <v>-1582</v>
      </c>
      <c r="F362" s="172">
        <v>-70</v>
      </c>
      <c r="G362" s="173">
        <v>0</v>
      </c>
      <c r="H362" s="26">
        <v>-283</v>
      </c>
      <c r="I362" s="29">
        <v>-1321</v>
      </c>
      <c r="J362" s="29">
        <v>-225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16518</v>
      </c>
      <c r="E363" s="166">
        <v>-1577</v>
      </c>
      <c r="F363" s="172">
        <v>-160</v>
      </c>
      <c r="G363" s="173">
        <v>0</v>
      </c>
      <c r="H363" s="26">
        <v>-56</v>
      </c>
      <c r="I363" s="29">
        <v>-1237</v>
      </c>
      <c r="J363" s="29">
        <v>-225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16462</v>
      </c>
      <c r="E364" s="166">
        <v>-1574</v>
      </c>
      <c r="F364" s="172">
        <v>-23</v>
      </c>
      <c r="G364" s="173">
        <v>0</v>
      </c>
      <c r="H364" s="26">
        <v>39</v>
      </c>
      <c r="I364" s="29">
        <v>-1321</v>
      </c>
      <c r="J364" s="29">
        <v>-225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16026</v>
      </c>
      <c r="E365" s="166">
        <v>-1566</v>
      </c>
      <c r="F365" s="172">
        <v>99</v>
      </c>
      <c r="G365" s="173">
        <v>160</v>
      </c>
      <c r="H365" s="26">
        <v>-30</v>
      </c>
      <c r="I365" s="29">
        <v>-1321</v>
      </c>
      <c r="J365" s="29">
        <v>-225</v>
      </c>
    </row>
    <row r="366" spans="1:10" x14ac:dyDescent="0.15">
      <c r="A366" s="202" t="s">
        <v>26</v>
      </c>
      <c r="B366" s="175">
        <v>31</v>
      </c>
      <c r="C366" s="244">
        <v>0.75</v>
      </c>
      <c r="D366" s="245">
        <v>15348</v>
      </c>
      <c r="E366" s="167">
        <v>-1377</v>
      </c>
      <c r="F366" s="174">
        <v>8</v>
      </c>
      <c r="G366" s="175">
        <v>160</v>
      </c>
      <c r="H366" s="43">
        <v>-25</v>
      </c>
      <c r="I366" s="35">
        <v>-1069</v>
      </c>
      <c r="J366" s="35">
        <v>-225</v>
      </c>
    </row>
    <row r="367" spans="1:10" x14ac:dyDescent="0.15">
      <c r="C367" s="387"/>
      <c r="D367" s="247"/>
      <c r="E367" s="150"/>
      <c r="F367" s="150"/>
      <c r="G367" s="150"/>
      <c r="H367" s="150"/>
      <c r="I367" s="150"/>
      <c r="J367" s="150"/>
    </row>
    <row r="368" spans="1:10" x14ac:dyDescent="0.15">
      <c r="D368" s="247"/>
    </row>
  </sheetData>
  <conditionalFormatting sqref="D2:D32">
    <cfRule type="top10" dxfId="239" priority="6" stopIfTrue="1" rank="1"/>
  </conditionalFormatting>
  <conditionalFormatting sqref="D33:D61">
    <cfRule type="top10" dxfId="238" priority="5" stopIfTrue="1" rank="1"/>
  </conditionalFormatting>
  <conditionalFormatting sqref="D62:D92">
    <cfRule type="top10" dxfId="237" priority="4" stopIfTrue="1" rank="1"/>
  </conditionalFormatting>
  <conditionalFormatting sqref="D93:D122">
    <cfRule type="top10" dxfId="236" priority="3" stopIfTrue="1" rank="1"/>
  </conditionalFormatting>
  <conditionalFormatting sqref="D123:D153">
    <cfRule type="top10" dxfId="235" priority="2" stopIfTrue="1" rank="1"/>
  </conditionalFormatting>
  <conditionalFormatting sqref="D154:D183">
    <cfRule type="top10" dxfId="234" priority="12" stopIfTrue="1" rank="1"/>
  </conditionalFormatting>
  <conditionalFormatting sqref="D184:D214">
    <cfRule type="top10" dxfId="233" priority="11" stopIfTrue="1" rank="1"/>
  </conditionalFormatting>
  <conditionalFormatting sqref="D215:D245">
    <cfRule type="top10" dxfId="232" priority="10" stopIfTrue="1" rank="1"/>
  </conditionalFormatting>
  <conditionalFormatting sqref="D246:D275">
    <cfRule type="top10" dxfId="231" priority="9" stopIfTrue="1" rank="1"/>
  </conditionalFormatting>
  <conditionalFormatting sqref="D276:D306">
    <cfRule type="top10" dxfId="230" priority="1" stopIfTrue="1" rank="1"/>
  </conditionalFormatting>
  <conditionalFormatting sqref="D307:D336">
    <cfRule type="top10" dxfId="229" priority="8" stopIfTrue="1" rank="1"/>
  </conditionalFormatting>
  <conditionalFormatting sqref="D337:D367">
    <cfRule type="top10" dxfId="228" priority="7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68"/>
  <sheetViews>
    <sheetView zoomScale="137" zoomScaleNormal="85" zoomScaleSheetLayoutView="100" workbookViewId="0">
      <pane ySplit="1" topLeftCell="A344" activePane="bottomLeft" state="frozen"/>
      <selection activeCell="A6" sqref="A6:Q19"/>
      <selection pane="bottomLeft" sqref="A1:XFD1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6.6640625" style="46" bestFit="1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0" ht="30" customHeight="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</row>
    <row r="2" spans="1:10" x14ac:dyDescent="0.15">
      <c r="A2" s="200" t="s">
        <v>15</v>
      </c>
      <c r="B2" s="173">
        <v>1</v>
      </c>
      <c r="C2" s="242">
        <v>0.75</v>
      </c>
      <c r="D2" s="243">
        <v>14359</v>
      </c>
      <c r="E2" s="166">
        <v>-1534</v>
      </c>
      <c r="F2" s="172">
        <v>-1321</v>
      </c>
      <c r="G2" s="173">
        <v>80</v>
      </c>
      <c r="H2" s="26">
        <v>-469</v>
      </c>
      <c r="I2" s="29">
        <v>-1321</v>
      </c>
      <c r="J2" s="29">
        <v>-225</v>
      </c>
    </row>
    <row r="3" spans="1:10" x14ac:dyDescent="0.15">
      <c r="A3" s="200" t="s">
        <v>15</v>
      </c>
      <c r="B3" s="173">
        <v>2</v>
      </c>
      <c r="C3" s="242">
        <v>0.75</v>
      </c>
      <c r="D3" s="243">
        <v>15284</v>
      </c>
      <c r="E3" s="166">
        <v>-1330</v>
      </c>
      <c r="F3" s="172">
        <v>-1321</v>
      </c>
      <c r="G3" s="173">
        <v>22</v>
      </c>
      <c r="H3" s="26">
        <v>-394</v>
      </c>
      <c r="I3" s="29">
        <v>-1321</v>
      </c>
      <c r="J3" s="29">
        <v>-225</v>
      </c>
    </row>
    <row r="4" spans="1:10" x14ac:dyDescent="0.15">
      <c r="A4" s="200" t="s">
        <v>15</v>
      </c>
      <c r="B4" s="173">
        <v>3</v>
      </c>
      <c r="C4" s="242">
        <v>0.75</v>
      </c>
      <c r="D4" s="243">
        <v>17940</v>
      </c>
      <c r="E4" s="166">
        <v>-1590</v>
      </c>
      <c r="F4" s="172">
        <v>-1121</v>
      </c>
      <c r="G4" s="173">
        <v>240</v>
      </c>
      <c r="H4" s="26">
        <v>-196</v>
      </c>
      <c r="I4" s="29">
        <v>-1121</v>
      </c>
      <c r="J4" s="29">
        <v>-225</v>
      </c>
    </row>
    <row r="5" spans="1:10" x14ac:dyDescent="0.15">
      <c r="A5" s="200" t="s">
        <v>15</v>
      </c>
      <c r="B5" s="173">
        <v>4</v>
      </c>
      <c r="C5" s="242">
        <v>0.75</v>
      </c>
      <c r="D5" s="243">
        <v>17877</v>
      </c>
      <c r="E5" s="166">
        <v>-1328</v>
      </c>
      <c r="F5" s="172">
        <v>-1321</v>
      </c>
      <c r="G5" s="173">
        <v>80</v>
      </c>
      <c r="H5" s="26">
        <v>-303</v>
      </c>
      <c r="I5" s="29">
        <v>-1321</v>
      </c>
      <c r="J5" s="29">
        <v>-225</v>
      </c>
    </row>
    <row r="6" spans="1:10" x14ac:dyDescent="0.15">
      <c r="A6" s="200" t="s">
        <v>15</v>
      </c>
      <c r="B6" s="173">
        <v>5</v>
      </c>
      <c r="C6" s="242">
        <v>0.75</v>
      </c>
      <c r="D6" s="243">
        <v>16729</v>
      </c>
      <c r="E6" s="166">
        <v>-280</v>
      </c>
      <c r="F6" s="172">
        <v>-1321</v>
      </c>
      <c r="G6" s="173">
        <v>240</v>
      </c>
      <c r="H6" s="26">
        <v>-346</v>
      </c>
      <c r="I6" s="29">
        <v>-1321</v>
      </c>
      <c r="J6" s="29">
        <v>-225</v>
      </c>
    </row>
    <row r="7" spans="1:10" x14ac:dyDescent="0.15">
      <c r="A7" s="200" t="s">
        <v>15</v>
      </c>
      <c r="B7" s="173">
        <v>6</v>
      </c>
      <c r="C7" s="242">
        <v>0.75</v>
      </c>
      <c r="D7" s="243">
        <v>16872</v>
      </c>
      <c r="E7" s="166">
        <v>-871</v>
      </c>
      <c r="F7" s="172">
        <v>-1321</v>
      </c>
      <c r="G7" s="173">
        <v>330</v>
      </c>
      <c r="H7" s="26">
        <v>-118</v>
      </c>
      <c r="I7" s="29">
        <v>-1321</v>
      </c>
      <c r="J7" s="29">
        <v>-225</v>
      </c>
    </row>
    <row r="8" spans="1:10" x14ac:dyDescent="0.15">
      <c r="A8" s="200" t="s">
        <v>15</v>
      </c>
      <c r="B8" s="173">
        <v>7</v>
      </c>
      <c r="C8" s="242">
        <v>0.75</v>
      </c>
      <c r="D8" s="243">
        <v>17417</v>
      </c>
      <c r="E8" s="166">
        <v>-1297</v>
      </c>
      <c r="F8" s="172">
        <v>-1321</v>
      </c>
      <c r="G8" s="173">
        <v>0</v>
      </c>
      <c r="H8" s="26">
        <v>-535</v>
      </c>
      <c r="I8" s="29">
        <v>-1321</v>
      </c>
      <c r="J8" s="29">
        <v>-225</v>
      </c>
    </row>
    <row r="9" spans="1:10" x14ac:dyDescent="0.15">
      <c r="A9" s="200" t="s">
        <v>15</v>
      </c>
      <c r="B9" s="173">
        <v>8</v>
      </c>
      <c r="C9" s="242">
        <v>0.75</v>
      </c>
      <c r="D9" s="243">
        <v>17106</v>
      </c>
      <c r="E9" s="166">
        <v>-1306</v>
      </c>
      <c r="F9" s="172">
        <v>-1321</v>
      </c>
      <c r="G9" s="173">
        <v>0</v>
      </c>
      <c r="H9" s="26">
        <v>-497</v>
      </c>
      <c r="I9" s="29">
        <v>-1321</v>
      </c>
      <c r="J9" s="29">
        <v>-225</v>
      </c>
    </row>
    <row r="10" spans="1:10" x14ac:dyDescent="0.15">
      <c r="A10" s="200" t="s">
        <v>15</v>
      </c>
      <c r="B10" s="173">
        <v>9</v>
      </c>
      <c r="C10" s="242">
        <v>0.75</v>
      </c>
      <c r="D10" s="243">
        <v>16626</v>
      </c>
      <c r="E10" s="166">
        <v>-821</v>
      </c>
      <c r="F10" s="172">
        <v>-1321</v>
      </c>
      <c r="G10" s="173">
        <v>0</v>
      </c>
      <c r="H10" s="26">
        <v>-592</v>
      </c>
      <c r="I10" s="29">
        <v>-1321</v>
      </c>
      <c r="J10" s="29">
        <v>-225</v>
      </c>
    </row>
    <row r="11" spans="1:10" x14ac:dyDescent="0.15">
      <c r="A11" s="200" t="s">
        <v>15</v>
      </c>
      <c r="B11" s="173">
        <v>10</v>
      </c>
      <c r="C11" s="242">
        <v>0.75</v>
      </c>
      <c r="D11" s="243">
        <v>18180</v>
      </c>
      <c r="E11" s="166">
        <v>-1600</v>
      </c>
      <c r="F11" s="172">
        <v>-1321</v>
      </c>
      <c r="G11" s="173">
        <v>0</v>
      </c>
      <c r="H11" s="26">
        <v>-441</v>
      </c>
      <c r="I11" s="29">
        <v>-1321</v>
      </c>
      <c r="J11" s="29">
        <v>-225</v>
      </c>
    </row>
    <row r="12" spans="1:10" x14ac:dyDescent="0.15">
      <c r="A12" s="200" t="s">
        <v>15</v>
      </c>
      <c r="B12" s="173">
        <v>11</v>
      </c>
      <c r="C12" s="242">
        <v>0.75</v>
      </c>
      <c r="D12" s="243">
        <v>17425</v>
      </c>
      <c r="E12" s="166">
        <v>-1204</v>
      </c>
      <c r="F12" s="172">
        <v>-1448</v>
      </c>
      <c r="G12" s="173">
        <v>60</v>
      </c>
      <c r="H12" s="26">
        <v>-293</v>
      </c>
      <c r="I12" s="29">
        <v>-1448</v>
      </c>
      <c r="J12" s="29">
        <v>-225</v>
      </c>
    </row>
    <row r="13" spans="1:10" x14ac:dyDescent="0.15">
      <c r="A13" s="200" t="s">
        <v>15</v>
      </c>
      <c r="B13" s="173">
        <v>12</v>
      </c>
      <c r="C13" s="242">
        <v>0.75</v>
      </c>
      <c r="D13" s="243">
        <v>17977</v>
      </c>
      <c r="E13" s="166">
        <v>-1410</v>
      </c>
      <c r="F13" s="172">
        <v>-1318</v>
      </c>
      <c r="G13" s="173">
        <v>0</v>
      </c>
      <c r="H13" s="26">
        <v>-47</v>
      </c>
      <c r="I13" s="29">
        <v>-1318</v>
      </c>
      <c r="J13" s="29">
        <v>-225</v>
      </c>
    </row>
    <row r="14" spans="1:10" x14ac:dyDescent="0.15">
      <c r="A14" s="200" t="s">
        <v>15</v>
      </c>
      <c r="B14" s="173">
        <v>13</v>
      </c>
      <c r="C14" s="242">
        <v>0.75</v>
      </c>
      <c r="D14" s="243">
        <v>16915</v>
      </c>
      <c r="E14" s="166">
        <v>-1456</v>
      </c>
      <c r="F14" s="172">
        <v>-974</v>
      </c>
      <c r="G14" s="173">
        <v>0</v>
      </c>
      <c r="H14" s="26">
        <v>-570</v>
      </c>
      <c r="I14" s="29">
        <v>-974</v>
      </c>
      <c r="J14" s="29">
        <v>-225</v>
      </c>
    </row>
    <row r="15" spans="1:10" x14ac:dyDescent="0.15">
      <c r="A15" s="200" t="s">
        <v>15</v>
      </c>
      <c r="B15" s="173">
        <v>14</v>
      </c>
      <c r="C15" s="242">
        <v>0.75</v>
      </c>
      <c r="D15" s="243">
        <v>17127</v>
      </c>
      <c r="E15" s="166">
        <v>-1525</v>
      </c>
      <c r="F15" s="172">
        <v>-1320</v>
      </c>
      <c r="G15" s="173">
        <v>80</v>
      </c>
      <c r="H15" s="26">
        <v>-864</v>
      </c>
      <c r="I15" s="29">
        <v>-1320</v>
      </c>
      <c r="J15" s="29">
        <v>-225</v>
      </c>
    </row>
    <row r="16" spans="1:10" x14ac:dyDescent="0.15">
      <c r="A16" s="200" t="s">
        <v>15</v>
      </c>
      <c r="B16" s="173">
        <v>15</v>
      </c>
      <c r="C16" s="242">
        <v>0.75</v>
      </c>
      <c r="D16" s="243">
        <v>19163</v>
      </c>
      <c r="E16" s="166">
        <v>-1158</v>
      </c>
      <c r="F16" s="172">
        <v>-1320</v>
      </c>
      <c r="G16" s="173">
        <v>0</v>
      </c>
      <c r="H16" s="26">
        <v>-507</v>
      </c>
      <c r="I16" s="29">
        <v>-1320</v>
      </c>
      <c r="J16" s="29">
        <v>-225</v>
      </c>
    </row>
    <row r="17" spans="1:10" x14ac:dyDescent="0.15">
      <c r="A17" s="200" t="s">
        <v>15</v>
      </c>
      <c r="B17" s="173">
        <v>16</v>
      </c>
      <c r="C17" s="242">
        <v>0.75</v>
      </c>
      <c r="D17" s="243">
        <v>18057</v>
      </c>
      <c r="E17" s="166">
        <v>-1595</v>
      </c>
      <c r="F17" s="172">
        <v>-1320</v>
      </c>
      <c r="G17" s="173">
        <v>80</v>
      </c>
      <c r="H17" s="26">
        <v>-188</v>
      </c>
      <c r="I17" s="29">
        <v>-1320</v>
      </c>
      <c r="J17" s="29">
        <v>-225</v>
      </c>
    </row>
    <row r="18" spans="1:10" x14ac:dyDescent="0.15">
      <c r="A18" s="200" t="s">
        <v>15</v>
      </c>
      <c r="B18" s="173">
        <v>17</v>
      </c>
      <c r="C18" s="242">
        <v>0.75</v>
      </c>
      <c r="D18" s="243">
        <v>17255</v>
      </c>
      <c r="E18" s="166">
        <v>-1552</v>
      </c>
      <c r="F18" s="172">
        <v>-1320</v>
      </c>
      <c r="G18" s="173">
        <v>63</v>
      </c>
      <c r="H18" s="26">
        <v>-703</v>
      </c>
      <c r="I18" s="29">
        <v>-1320</v>
      </c>
      <c r="J18" s="29">
        <v>-225</v>
      </c>
    </row>
    <row r="19" spans="1:10" x14ac:dyDescent="0.15">
      <c r="A19" s="200" t="s">
        <v>15</v>
      </c>
      <c r="B19" s="173">
        <v>18</v>
      </c>
      <c r="C19" s="242">
        <v>0.75</v>
      </c>
      <c r="D19" s="243">
        <v>18240</v>
      </c>
      <c r="E19" s="166">
        <v>-1539</v>
      </c>
      <c r="F19" s="172">
        <v>-1448</v>
      </c>
      <c r="G19" s="173">
        <v>0</v>
      </c>
      <c r="H19" s="26">
        <v>-696</v>
      </c>
      <c r="I19" s="29">
        <v>-1448</v>
      </c>
      <c r="J19" s="29">
        <v>-225</v>
      </c>
    </row>
    <row r="20" spans="1:10" x14ac:dyDescent="0.15">
      <c r="A20" s="200" t="s">
        <v>15</v>
      </c>
      <c r="B20" s="173">
        <v>19</v>
      </c>
      <c r="C20" s="242">
        <v>0.75</v>
      </c>
      <c r="D20" s="243">
        <v>17140</v>
      </c>
      <c r="E20" s="166">
        <v>-1477</v>
      </c>
      <c r="F20" s="172">
        <v>-1448</v>
      </c>
      <c r="G20" s="173">
        <v>80</v>
      </c>
      <c r="H20" s="26">
        <v>-339</v>
      </c>
      <c r="I20" s="29">
        <v>-1448</v>
      </c>
      <c r="J20" s="29">
        <v>-225</v>
      </c>
    </row>
    <row r="21" spans="1:10" x14ac:dyDescent="0.15">
      <c r="A21" s="200" t="s">
        <v>15</v>
      </c>
      <c r="B21" s="173">
        <v>20</v>
      </c>
      <c r="C21" s="242">
        <v>0.75</v>
      </c>
      <c r="D21" s="243">
        <v>17646</v>
      </c>
      <c r="E21" s="166">
        <v>-1600</v>
      </c>
      <c r="F21" s="172">
        <v>-1268</v>
      </c>
      <c r="G21" s="173">
        <v>150</v>
      </c>
      <c r="H21" s="26">
        <v>-476</v>
      </c>
      <c r="I21" s="29">
        <v>-1268</v>
      </c>
      <c r="J21" s="29">
        <v>-125</v>
      </c>
    </row>
    <row r="22" spans="1:10" x14ac:dyDescent="0.15">
      <c r="A22" s="200" t="s">
        <v>15</v>
      </c>
      <c r="B22" s="173">
        <v>21</v>
      </c>
      <c r="C22" s="242">
        <v>0.75</v>
      </c>
      <c r="D22" s="243">
        <v>18594</v>
      </c>
      <c r="E22" s="166">
        <v>-670</v>
      </c>
      <c r="F22" s="172">
        <v>-1320</v>
      </c>
      <c r="G22" s="173">
        <v>0</v>
      </c>
      <c r="H22" s="26">
        <v>-59</v>
      </c>
      <c r="I22" s="29">
        <v>-1320</v>
      </c>
      <c r="J22" s="29">
        <v>-225</v>
      </c>
    </row>
    <row r="23" spans="1:10" x14ac:dyDescent="0.15">
      <c r="A23" s="200" t="s">
        <v>15</v>
      </c>
      <c r="B23" s="173">
        <v>22</v>
      </c>
      <c r="C23" s="242">
        <v>0.75</v>
      </c>
      <c r="D23" s="243">
        <v>17590</v>
      </c>
      <c r="E23" s="166">
        <v>-1328</v>
      </c>
      <c r="F23" s="172">
        <v>-1448</v>
      </c>
      <c r="G23" s="173">
        <v>0</v>
      </c>
      <c r="H23" s="26">
        <v>-275</v>
      </c>
      <c r="I23" s="29">
        <v>-1448</v>
      </c>
      <c r="J23" s="29">
        <v>-225</v>
      </c>
    </row>
    <row r="24" spans="1:10" x14ac:dyDescent="0.15">
      <c r="A24" s="200" t="s">
        <v>15</v>
      </c>
      <c r="B24" s="173">
        <v>23</v>
      </c>
      <c r="C24" s="242">
        <v>0.75</v>
      </c>
      <c r="D24" s="243">
        <v>17133</v>
      </c>
      <c r="E24" s="166">
        <v>-1560</v>
      </c>
      <c r="F24" s="172">
        <v>-1448</v>
      </c>
      <c r="G24" s="173">
        <v>0</v>
      </c>
      <c r="H24" s="26">
        <v>-569</v>
      </c>
      <c r="I24" s="29">
        <v>-1448</v>
      </c>
      <c r="J24" s="29">
        <v>-225</v>
      </c>
    </row>
    <row r="25" spans="1:10" x14ac:dyDescent="0.15">
      <c r="A25" s="200" t="s">
        <v>15</v>
      </c>
      <c r="B25" s="173">
        <v>24</v>
      </c>
      <c r="C25" s="242">
        <v>0.75</v>
      </c>
      <c r="D25" s="243">
        <v>17807</v>
      </c>
      <c r="E25" s="166">
        <v>-1374</v>
      </c>
      <c r="F25" s="172">
        <v>-875</v>
      </c>
      <c r="G25" s="173">
        <v>0</v>
      </c>
      <c r="H25" s="26">
        <v>-431</v>
      </c>
      <c r="I25" s="29">
        <v>-875</v>
      </c>
      <c r="J25" s="29">
        <v>-225</v>
      </c>
    </row>
    <row r="26" spans="1:10" x14ac:dyDescent="0.15">
      <c r="A26" s="200" t="s">
        <v>15</v>
      </c>
      <c r="B26" s="173">
        <v>25</v>
      </c>
      <c r="C26" s="242">
        <v>0.79166666666666663</v>
      </c>
      <c r="D26" s="243">
        <v>17274</v>
      </c>
      <c r="E26" s="166">
        <v>-1573</v>
      </c>
      <c r="F26" s="172">
        <v>-1448</v>
      </c>
      <c r="G26" s="173">
        <v>0</v>
      </c>
      <c r="H26" s="26">
        <v>-541</v>
      </c>
      <c r="I26" s="29">
        <v>-1448</v>
      </c>
      <c r="J26" s="29">
        <v>-225</v>
      </c>
    </row>
    <row r="27" spans="1:10" x14ac:dyDescent="0.15">
      <c r="A27" s="200" t="s">
        <v>15</v>
      </c>
      <c r="B27" s="173">
        <v>26</v>
      </c>
      <c r="C27" s="242">
        <v>0.79166666666666663</v>
      </c>
      <c r="D27" s="243">
        <v>18681</v>
      </c>
      <c r="E27" s="166">
        <v>-925</v>
      </c>
      <c r="F27" s="172">
        <v>-1448</v>
      </c>
      <c r="G27" s="173">
        <v>80</v>
      </c>
      <c r="H27" s="26">
        <v>-381</v>
      </c>
      <c r="I27" s="29">
        <v>-1448</v>
      </c>
      <c r="J27" s="29">
        <v>-225</v>
      </c>
    </row>
    <row r="28" spans="1:10" x14ac:dyDescent="0.15">
      <c r="A28" s="200" t="s">
        <v>15</v>
      </c>
      <c r="B28" s="173">
        <v>27</v>
      </c>
      <c r="C28" s="242">
        <v>0.75</v>
      </c>
      <c r="D28" s="243">
        <v>18590</v>
      </c>
      <c r="E28" s="166">
        <v>-1600</v>
      </c>
      <c r="F28" s="172">
        <v>-1448</v>
      </c>
      <c r="G28" s="173">
        <v>0</v>
      </c>
      <c r="H28" s="26">
        <v>-277</v>
      </c>
      <c r="I28" s="29">
        <v>-1448</v>
      </c>
      <c r="J28" s="29">
        <v>-225</v>
      </c>
    </row>
    <row r="29" spans="1:10" x14ac:dyDescent="0.15">
      <c r="A29" s="200" t="s">
        <v>15</v>
      </c>
      <c r="B29" s="173">
        <v>28</v>
      </c>
      <c r="C29" s="242">
        <v>0.75</v>
      </c>
      <c r="D29" s="243">
        <v>17408</v>
      </c>
      <c r="E29" s="166">
        <v>-1348</v>
      </c>
      <c r="F29" s="172">
        <v>-1448</v>
      </c>
      <c r="G29" s="173">
        <v>50</v>
      </c>
      <c r="H29" s="26">
        <v>-420</v>
      </c>
      <c r="I29" s="29">
        <v>-1448</v>
      </c>
      <c r="J29" s="29">
        <v>-225</v>
      </c>
    </row>
    <row r="30" spans="1:10" x14ac:dyDescent="0.15">
      <c r="A30" s="200" t="s">
        <v>15</v>
      </c>
      <c r="B30" s="173">
        <v>29</v>
      </c>
      <c r="C30" s="242">
        <v>0.75</v>
      </c>
      <c r="D30" s="243">
        <v>18394</v>
      </c>
      <c r="E30" s="166">
        <v>-962</v>
      </c>
      <c r="F30" s="172">
        <v>-1448</v>
      </c>
      <c r="G30" s="173">
        <v>0</v>
      </c>
      <c r="H30" s="26">
        <v>-753</v>
      </c>
      <c r="I30" s="29">
        <v>-1448</v>
      </c>
      <c r="J30" s="29">
        <v>-225</v>
      </c>
    </row>
    <row r="31" spans="1:10" x14ac:dyDescent="0.15">
      <c r="A31" s="200" t="s">
        <v>15</v>
      </c>
      <c r="B31" s="173">
        <v>30</v>
      </c>
      <c r="C31" s="242">
        <v>0.79166666666666663</v>
      </c>
      <c r="D31" s="243">
        <v>18316</v>
      </c>
      <c r="E31" s="166">
        <v>-1287</v>
      </c>
      <c r="F31" s="172">
        <v>-1448</v>
      </c>
      <c r="G31" s="173">
        <v>0</v>
      </c>
      <c r="H31" s="26">
        <v>-685</v>
      </c>
      <c r="I31" s="29">
        <v>-1448</v>
      </c>
      <c r="J31" s="29">
        <v>-225</v>
      </c>
    </row>
    <row r="32" spans="1:10" x14ac:dyDescent="0.15">
      <c r="A32" s="333" t="s">
        <v>15</v>
      </c>
      <c r="B32" s="203">
        <v>31</v>
      </c>
      <c r="C32" s="244">
        <v>0.79166666666666663</v>
      </c>
      <c r="D32" s="245">
        <v>18487</v>
      </c>
      <c r="E32" s="167">
        <v>-1253</v>
      </c>
      <c r="F32" s="174">
        <v>-1446</v>
      </c>
      <c r="G32" s="175">
        <v>0</v>
      </c>
      <c r="H32" s="43">
        <v>-462</v>
      </c>
      <c r="I32" s="35">
        <v>-1446</v>
      </c>
      <c r="J32" s="35">
        <v>-225</v>
      </c>
    </row>
    <row r="33" spans="1:10" x14ac:dyDescent="0.15">
      <c r="A33" s="200" t="s">
        <v>16</v>
      </c>
      <c r="B33" s="204">
        <v>1</v>
      </c>
      <c r="C33" s="242">
        <v>0.75</v>
      </c>
      <c r="D33" s="243">
        <v>17899</v>
      </c>
      <c r="E33" s="166">
        <v>-1512</v>
      </c>
      <c r="F33" s="172">
        <v>-46</v>
      </c>
      <c r="G33" s="173">
        <v>0</v>
      </c>
      <c r="H33" s="26">
        <v>39</v>
      </c>
      <c r="I33" s="29">
        <v>-1448</v>
      </c>
      <c r="J33" s="29">
        <v>-225</v>
      </c>
    </row>
    <row r="34" spans="1:10" x14ac:dyDescent="0.15">
      <c r="A34" s="200" t="s">
        <v>16</v>
      </c>
      <c r="B34" s="173">
        <v>2</v>
      </c>
      <c r="C34" s="242">
        <v>0.75</v>
      </c>
      <c r="D34" s="243">
        <v>16687</v>
      </c>
      <c r="E34" s="166">
        <v>-1569</v>
      </c>
      <c r="F34" s="172">
        <v>-94</v>
      </c>
      <c r="G34" s="173">
        <v>0</v>
      </c>
      <c r="H34" s="26">
        <v>-378</v>
      </c>
      <c r="I34" s="29">
        <v>-1448</v>
      </c>
      <c r="J34" s="29">
        <v>-225</v>
      </c>
    </row>
    <row r="35" spans="1:10" x14ac:dyDescent="0.15">
      <c r="A35" s="200" t="s">
        <v>16</v>
      </c>
      <c r="B35" s="173">
        <v>3</v>
      </c>
      <c r="C35" s="242">
        <v>0.75</v>
      </c>
      <c r="D35" s="243">
        <v>16374</v>
      </c>
      <c r="E35" s="166">
        <v>-1582</v>
      </c>
      <c r="F35" s="172">
        <v>-148</v>
      </c>
      <c r="G35" s="173">
        <v>0</v>
      </c>
      <c r="H35" s="26">
        <v>-570</v>
      </c>
      <c r="I35" s="29">
        <v>-1448</v>
      </c>
      <c r="J35" s="29">
        <v>-225</v>
      </c>
    </row>
    <row r="36" spans="1:10" x14ac:dyDescent="0.15">
      <c r="A36" s="200" t="s">
        <v>16</v>
      </c>
      <c r="B36" s="173">
        <v>4</v>
      </c>
      <c r="C36" s="242">
        <v>0.75</v>
      </c>
      <c r="D36" s="243">
        <v>17591</v>
      </c>
      <c r="E36" s="166">
        <v>-1551</v>
      </c>
      <c r="F36" s="172">
        <v>-40</v>
      </c>
      <c r="G36" s="173">
        <v>80</v>
      </c>
      <c r="H36" s="26">
        <v>-435</v>
      </c>
      <c r="I36" s="29">
        <v>-1448</v>
      </c>
      <c r="J36" s="29">
        <v>-225</v>
      </c>
    </row>
    <row r="37" spans="1:10" x14ac:dyDescent="0.15">
      <c r="A37" s="200" t="s">
        <v>16</v>
      </c>
      <c r="B37" s="173">
        <v>5</v>
      </c>
      <c r="C37" s="242">
        <v>0.79166666666666663</v>
      </c>
      <c r="D37" s="243">
        <v>17382</v>
      </c>
      <c r="E37" s="166">
        <v>-899</v>
      </c>
      <c r="F37" s="172">
        <v>80</v>
      </c>
      <c r="G37" s="173">
        <v>18</v>
      </c>
      <c r="H37" s="26">
        <v>-243</v>
      </c>
      <c r="I37" s="29">
        <v>-1448</v>
      </c>
      <c r="J37" s="29">
        <v>-225</v>
      </c>
    </row>
    <row r="38" spans="1:10" x14ac:dyDescent="0.15">
      <c r="A38" s="200" t="s">
        <v>16</v>
      </c>
      <c r="B38" s="173">
        <v>6</v>
      </c>
      <c r="C38" s="242">
        <v>0.79166666666666663</v>
      </c>
      <c r="D38" s="243">
        <v>17431</v>
      </c>
      <c r="E38" s="166">
        <v>-1404</v>
      </c>
      <c r="F38" s="172">
        <v>0</v>
      </c>
      <c r="G38" s="173">
        <v>0</v>
      </c>
      <c r="H38" s="26">
        <v>8</v>
      </c>
      <c r="I38" s="29">
        <v>-1448</v>
      </c>
      <c r="J38" s="29">
        <v>-225</v>
      </c>
    </row>
    <row r="39" spans="1:10" x14ac:dyDescent="0.15">
      <c r="A39" s="200" t="s">
        <v>16</v>
      </c>
      <c r="B39" s="173">
        <v>7</v>
      </c>
      <c r="C39" s="242">
        <v>0.75</v>
      </c>
      <c r="D39" s="243">
        <v>17407</v>
      </c>
      <c r="E39" s="166">
        <v>-1600</v>
      </c>
      <c r="F39" s="172">
        <v>-45</v>
      </c>
      <c r="G39" s="173">
        <v>0</v>
      </c>
      <c r="H39" s="26">
        <v>-95</v>
      </c>
      <c r="I39" s="29">
        <v>-1448</v>
      </c>
      <c r="J39" s="29">
        <v>-225</v>
      </c>
    </row>
    <row r="40" spans="1:10" x14ac:dyDescent="0.15">
      <c r="A40" s="200" t="s">
        <v>16</v>
      </c>
      <c r="B40" s="173">
        <v>8</v>
      </c>
      <c r="C40" s="242">
        <v>0.79166666666666663</v>
      </c>
      <c r="D40" s="243">
        <v>16739</v>
      </c>
      <c r="E40" s="166">
        <v>-1592</v>
      </c>
      <c r="F40" s="172">
        <v>-75</v>
      </c>
      <c r="G40" s="173">
        <v>0</v>
      </c>
      <c r="H40" s="26">
        <v>-570</v>
      </c>
      <c r="I40" s="29">
        <v>0</v>
      </c>
      <c r="J40" s="29">
        <v>-225</v>
      </c>
    </row>
    <row r="41" spans="1:10" x14ac:dyDescent="0.15">
      <c r="A41" s="200" t="s">
        <v>16</v>
      </c>
      <c r="B41" s="173">
        <v>9</v>
      </c>
      <c r="C41" s="242">
        <v>0.79166666666666663</v>
      </c>
      <c r="D41" s="243">
        <v>16418</v>
      </c>
      <c r="E41" s="166">
        <v>-1600</v>
      </c>
      <c r="F41" s="172">
        <v>-92</v>
      </c>
      <c r="G41" s="173">
        <v>0</v>
      </c>
      <c r="H41" s="26">
        <v>-242</v>
      </c>
      <c r="I41" s="29">
        <v>0</v>
      </c>
      <c r="J41" s="29">
        <v>-225</v>
      </c>
    </row>
    <row r="42" spans="1:10" x14ac:dyDescent="0.15">
      <c r="A42" s="200" t="s">
        <v>16</v>
      </c>
      <c r="B42" s="173">
        <v>10</v>
      </c>
      <c r="C42" s="242">
        <v>0.79166666666666663</v>
      </c>
      <c r="D42" s="243">
        <v>15998</v>
      </c>
      <c r="E42" s="166">
        <v>-1595</v>
      </c>
      <c r="F42" s="172">
        <v>-19</v>
      </c>
      <c r="G42" s="173">
        <v>0</v>
      </c>
      <c r="H42" s="26">
        <v>-430</v>
      </c>
      <c r="I42" s="29">
        <v>-187</v>
      </c>
      <c r="J42" s="29">
        <v>-225</v>
      </c>
    </row>
    <row r="43" spans="1:10" x14ac:dyDescent="0.15">
      <c r="A43" s="200" t="s">
        <v>16</v>
      </c>
      <c r="B43" s="173">
        <v>11</v>
      </c>
      <c r="C43" s="242">
        <v>0.79166666666666663</v>
      </c>
      <c r="D43" s="243">
        <v>15148</v>
      </c>
      <c r="E43" s="166">
        <v>-1586</v>
      </c>
      <c r="F43" s="172">
        <v>0</v>
      </c>
      <c r="G43" s="173">
        <v>0</v>
      </c>
      <c r="H43" s="26">
        <v>-244</v>
      </c>
      <c r="I43" s="29">
        <v>-1048</v>
      </c>
      <c r="J43" s="29">
        <v>-225</v>
      </c>
    </row>
    <row r="44" spans="1:10" x14ac:dyDescent="0.15">
      <c r="A44" s="200" t="s">
        <v>16</v>
      </c>
      <c r="B44" s="173">
        <v>12</v>
      </c>
      <c r="C44" s="242">
        <v>0.79166666666666663</v>
      </c>
      <c r="D44" s="243">
        <v>14195</v>
      </c>
      <c r="E44" s="166">
        <v>-1177</v>
      </c>
      <c r="F44" s="172">
        <v>5</v>
      </c>
      <c r="G44" s="173">
        <v>150</v>
      </c>
      <c r="H44" s="26">
        <v>-508</v>
      </c>
      <c r="I44" s="29">
        <v>-1448</v>
      </c>
      <c r="J44" s="29">
        <v>-225</v>
      </c>
    </row>
    <row r="45" spans="1:10" x14ac:dyDescent="0.15">
      <c r="A45" s="200" t="s">
        <v>16</v>
      </c>
      <c r="B45" s="173">
        <v>13</v>
      </c>
      <c r="C45" s="242">
        <v>0.75</v>
      </c>
      <c r="D45" s="243">
        <v>16666</v>
      </c>
      <c r="E45" s="166">
        <v>-1421</v>
      </c>
      <c r="F45" s="172">
        <v>26</v>
      </c>
      <c r="G45" s="173">
        <v>160</v>
      </c>
      <c r="H45" s="26">
        <v>-92</v>
      </c>
      <c r="I45" s="29">
        <v>-1320</v>
      </c>
      <c r="J45" s="29">
        <v>-225</v>
      </c>
    </row>
    <row r="46" spans="1:10" x14ac:dyDescent="0.15">
      <c r="A46" s="200" t="s">
        <v>16</v>
      </c>
      <c r="B46" s="173">
        <v>14</v>
      </c>
      <c r="C46" s="242">
        <v>0.75</v>
      </c>
      <c r="D46" s="243">
        <v>18392</v>
      </c>
      <c r="E46" s="166">
        <v>-732</v>
      </c>
      <c r="F46" s="172">
        <v>160</v>
      </c>
      <c r="G46" s="173">
        <v>160</v>
      </c>
      <c r="H46" s="26">
        <v>-120</v>
      </c>
      <c r="I46" s="29">
        <v>-1448</v>
      </c>
      <c r="J46" s="29">
        <v>-225</v>
      </c>
    </row>
    <row r="47" spans="1:10" x14ac:dyDescent="0.15">
      <c r="A47" s="200" t="s">
        <v>16</v>
      </c>
      <c r="B47" s="173">
        <v>15</v>
      </c>
      <c r="C47" s="242">
        <v>0.79166666666666663</v>
      </c>
      <c r="D47" s="243">
        <v>18132</v>
      </c>
      <c r="E47" s="166">
        <v>-1424</v>
      </c>
      <c r="F47" s="172">
        <v>-65</v>
      </c>
      <c r="G47" s="173">
        <v>330</v>
      </c>
      <c r="H47" s="26">
        <v>-311</v>
      </c>
      <c r="I47" s="29">
        <v>-1448</v>
      </c>
      <c r="J47" s="29">
        <v>-225</v>
      </c>
    </row>
    <row r="48" spans="1:10" x14ac:dyDescent="0.15">
      <c r="A48" s="200" t="s">
        <v>16</v>
      </c>
      <c r="B48" s="173">
        <v>16</v>
      </c>
      <c r="C48" s="242">
        <v>0.33333333333333331</v>
      </c>
      <c r="D48" s="243">
        <v>17141</v>
      </c>
      <c r="E48" s="166">
        <v>-1600</v>
      </c>
      <c r="F48" s="172">
        <v>-45</v>
      </c>
      <c r="G48" s="173">
        <v>12</v>
      </c>
      <c r="H48" s="26">
        <v>-528</v>
      </c>
      <c r="I48" s="29">
        <v>-1448</v>
      </c>
      <c r="J48" s="29">
        <v>-225</v>
      </c>
    </row>
    <row r="49" spans="1:10" x14ac:dyDescent="0.15">
      <c r="A49" s="200" t="s">
        <v>16</v>
      </c>
      <c r="B49" s="173">
        <v>17</v>
      </c>
      <c r="C49" s="242">
        <v>0.79166666666666663</v>
      </c>
      <c r="D49" s="243">
        <v>15233</v>
      </c>
      <c r="E49" s="166">
        <v>-1295</v>
      </c>
      <c r="F49" s="172">
        <v>49</v>
      </c>
      <c r="G49" s="173">
        <v>146</v>
      </c>
      <c r="H49" s="26">
        <v>-548</v>
      </c>
      <c r="I49" s="29">
        <v>-1448</v>
      </c>
      <c r="J49" s="29">
        <v>-225</v>
      </c>
    </row>
    <row r="50" spans="1:10" x14ac:dyDescent="0.15">
      <c r="A50" s="200" t="s">
        <v>16</v>
      </c>
      <c r="B50" s="173">
        <v>18</v>
      </c>
      <c r="C50" s="242">
        <v>0.79166666666666663</v>
      </c>
      <c r="D50" s="243">
        <v>15840</v>
      </c>
      <c r="E50" s="166">
        <v>-1258</v>
      </c>
      <c r="F50" s="172">
        <v>125</v>
      </c>
      <c r="G50" s="173">
        <v>160</v>
      </c>
      <c r="H50" s="26">
        <v>-358</v>
      </c>
      <c r="I50" s="29">
        <v>-1448</v>
      </c>
      <c r="J50" s="29">
        <v>-225</v>
      </c>
    </row>
    <row r="51" spans="1:10" x14ac:dyDescent="0.15">
      <c r="A51" s="200" t="s">
        <v>16</v>
      </c>
      <c r="B51" s="173">
        <v>19</v>
      </c>
      <c r="C51" s="242">
        <v>0.79166666666666663</v>
      </c>
      <c r="D51" s="243">
        <v>16204</v>
      </c>
      <c r="E51" s="166">
        <v>-1600</v>
      </c>
      <c r="F51" s="172">
        <v>-98</v>
      </c>
      <c r="G51" s="173">
        <v>20</v>
      </c>
      <c r="H51" s="26">
        <v>-94</v>
      </c>
      <c r="I51" s="29">
        <v>-1458</v>
      </c>
      <c r="J51" s="29">
        <v>-225</v>
      </c>
    </row>
    <row r="52" spans="1:10" x14ac:dyDescent="0.15">
      <c r="A52" s="200" t="s">
        <v>16</v>
      </c>
      <c r="B52" s="173">
        <v>20</v>
      </c>
      <c r="C52" s="242">
        <v>0.79166666666666663</v>
      </c>
      <c r="D52" s="243">
        <v>16287</v>
      </c>
      <c r="E52" s="166">
        <v>-1486</v>
      </c>
      <c r="F52" s="172">
        <v>104</v>
      </c>
      <c r="G52" s="173">
        <v>138</v>
      </c>
      <c r="H52" s="26">
        <v>-101</v>
      </c>
      <c r="I52" s="29">
        <v>-1320</v>
      </c>
      <c r="J52" s="29">
        <v>-225</v>
      </c>
    </row>
    <row r="53" spans="1:10" x14ac:dyDescent="0.15">
      <c r="A53" s="200" t="s">
        <v>16</v>
      </c>
      <c r="B53" s="173">
        <v>21</v>
      </c>
      <c r="C53" s="242">
        <v>0.79166666666666663</v>
      </c>
      <c r="D53" s="243">
        <v>15320</v>
      </c>
      <c r="E53" s="166">
        <v>-1598</v>
      </c>
      <c r="F53" s="172">
        <v>148</v>
      </c>
      <c r="G53" s="173">
        <v>50</v>
      </c>
      <c r="H53" s="26">
        <v>-345</v>
      </c>
      <c r="I53" s="29">
        <v>-1448</v>
      </c>
      <c r="J53" s="29">
        <v>-225</v>
      </c>
    </row>
    <row r="54" spans="1:10" x14ac:dyDescent="0.15">
      <c r="A54" s="200" t="s">
        <v>16</v>
      </c>
      <c r="B54" s="173">
        <v>22</v>
      </c>
      <c r="C54" s="242">
        <v>0.75</v>
      </c>
      <c r="D54" s="243">
        <v>15960</v>
      </c>
      <c r="E54" s="166">
        <v>-1546</v>
      </c>
      <c r="F54" s="172">
        <v>143</v>
      </c>
      <c r="G54" s="173">
        <v>100</v>
      </c>
      <c r="H54" s="26">
        <v>-287</v>
      </c>
      <c r="I54" s="29">
        <v>-1448</v>
      </c>
      <c r="J54" s="29">
        <v>-225</v>
      </c>
    </row>
    <row r="55" spans="1:10" x14ac:dyDescent="0.15">
      <c r="A55" s="200" t="s">
        <v>16</v>
      </c>
      <c r="B55" s="173">
        <v>23</v>
      </c>
      <c r="C55" s="242">
        <v>0.79166666666666663</v>
      </c>
      <c r="D55" s="243">
        <v>14889</v>
      </c>
      <c r="E55" s="166">
        <v>-1425</v>
      </c>
      <c r="F55" s="172">
        <v>85</v>
      </c>
      <c r="G55" s="173">
        <v>174</v>
      </c>
      <c r="H55" s="26">
        <v>-648</v>
      </c>
      <c r="I55" s="29">
        <v>-1448</v>
      </c>
      <c r="J55" s="29">
        <v>-225</v>
      </c>
    </row>
    <row r="56" spans="1:10" x14ac:dyDescent="0.15">
      <c r="A56" s="200" t="s">
        <v>16</v>
      </c>
      <c r="B56" s="173">
        <v>24</v>
      </c>
      <c r="C56" s="242">
        <v>0.79166666666666663</v>
      </c>
      <c r="D56" s="243">
        <v>16811</v>
      </c>
      <c r="E56" s="166">
        <v>-1599</v>
      </c>
      <c r="F56" s="172">
        <v>-159</v>
      </c>
      <c r="G56" s="173">
        <v>50</v>
      </c>
      <c r="H56" s="26">
        <v>-234</v>
      </c>
      <c r="I56" s="29">
        <v>-1449</v>
      </c>
      <c r="J56" s="29">
        <v>-225</v>
      </c>
    </row>
    <row r="57" spans="1:10" x14ac:dyDescent="0.15">
      <c r="A57" s="200" t="s">
        <v>16</v>
      </c>
      <c r="B57" s="173">
        <v>25</v>
      </c>
      <c r="C57" s="242">
        <v>0.79166666666666663</v>
      </c>
      <c r="D57" s="243">
        <v>17205</v>
      </c>
      <c r="E57" s="166">
        <v>-1600</v>
      </c>
      <c r="F57" s="172">
        <v>58</v>
      </c>
      <c r="G57" s="173">
        <v>0</v>
      </c>
      <c r="H57" s="26">
        <v>-68</v>
      </c>
      <c r="I57" s="29">
        <v>-1448</v>
      </c>
      <c r="J57" s="29">
        <v>-225</v>
      </c>
    </row>
    <row r="58" spans="1:10" x14ac:dyDescent="0.15">
      <c r="A58" s="200" t="s">
        <v>16</v>
      </c>
      <c r="B58" s="173">
        <v>26</v>
      </c>
      <c r="C58" s="242">
        <v>0.79166666666666663</v>
      </c>
      <c r="D58" s="243">
        <v>15932</v>
      </c>
      <c r="E58" s="166">
        <v>-1600</v>
      </c>
      <c r="F58" s="172">
        <v>-131</v>
      </c>
      <c r="G58" s="173">
        <v>0</v>
      </c>
      <c r="H58" s="26">
        <v>-185</v>
      </c>
      <c r="I58" s="29">
        <v>-1448</v>
      </c>
      <c r="J58" s="29">
        <v>-225</v>
      </c>
    </row>
    <row r="59" spans="1:10" x14ac:dyDescent="0.15">
      <c r="A59" s="200" t="s">
        <v>16</v>
      </c>
      <c r="B59" s="173">
        <v>27</v>
      </c>
      <c r="C59" s="242">
        <v>0.79166666666666663</v>
      </c>
      <c r="D59" s="243">
        <v>15922</v>
      </c>
      <c r="E59" s="166">
        <v>-1600</v>
      </c>
      <c r="F59" s="172">
        <v>-169</v>
      </c>
      <c r="G59" s="173">
        <v>0</v>
      </c>
      <c r="H59" s="26">
        <v>-330</v>
      </c>
      <c r="I59" s="29">
        <v>-1448</v>
      </c>
      <c r="J59" s="29">
        <v>-225</v>
      </c>
    </row>
    <row r="60" spans="1:10" x14ac:dyDescent="0.15">
      <c r="A60" s="70" t="s">
        <v>16</v>
      </c>
      <c r="B60" s="43">
        <v>28</v>
      </c>
      <c r="C60" s="386">
        <v>0.79166666666666663</v>
      </c>
      <c r="D60" s="245">
        <v>17502</v>
      </c>
      <c r="E60" s="167">
        <v>-1487</v>
      </c>
      <c r="F60" s="174">
        <v>-51</v>
      </c>
      <c r="G60" s="175">
        <v>22</v>
      </c>
      <c r="H60" s="43">
        <v>-286</v>
      </c>
      <c r="I60" s="35">
        <v>-1448</v>
      </c>
      <c r="J60" s="35">
        <v>-225</v>
      </c>
    </row>
    <row r="61" spans="1:10" x14ac:dyDescent="0.15">
      <c r="A61" s="200" t="s">
        <v>17</v>
      </c>
      <c r="B61" s="173">
        <v>1</v>
      </c>
      <c r="C61" s="242">
        <v>0.79166666666666663</v>
      </c>
      <c r="D61" s="243">
        <v>16382</v>
      </c>
      <c r="E61" s="166">
        <v>-800</v>
      </c>
      <c r="F61" s="172">
        <v>-99</v>
      </c>
      <c r="G61" s="173">
        <v>0</v>
      </c>
      <c r="H61" s="26">
        <v>-317</v>
      </c>
      <c r="I61" s="29">
        <v>-1400</v>
      </c>
      <c r="J61" s="29">
        <v>-225</v>
      </c>
    </row>
    <row r="62" spans="1:10" x14ac:dyDescent="0.15">
      <c r="A62" s="200" t="s">
        <v>17</v>
      </c>
      <c r="B62" s="173">
        <v>2</v>
      </c>
      <c r="C62" s="242">
        <v>0.79166666666666663</v>
      </c>
      <c r="D62" s="243">
        <v>17647</v>
      </c>
      <c r="E62" s="166">
        <v>-400</v>
      </c>
      <c r="F62" s="172">
        <v>-44</v>
      </c>
      <c r="G62" s="173">
        <v>265</v>
      </c>
      <c r="H62" s="26">
        <v>-120</v>
      </c>
      <c r="I62" s="29">
        <v>-1318</v>
      </c>
      <c r="J62" s="29">
        <v>-225</v>
      </c>
    </row>
    <row r="63" spans="1:10" x14ac:dyDescent="0.15">
      <c r="A63" s="200" t="s">
        <v>17</v>
      </c>
      <c r="B63" s="173">
        <v>3</v>
      </c>
      <c r="C63" s="242">
        <v>0.79166666666666663</v>
      </c>
      <c r="D63" s="243">
        <v>16055</v>
      </c>
      <c r="E63" s="166">
        <v>-347</v>
      </c>
      <c r="F63" s="172">
        <v>53</v>
      </c>
      <c r="G63" s="173">
        <v>0</v>
      </c>
      <c r="H63" s="26">
        <v>-240</v>
      </c>
      <c r="I63" s="29">
        <v>-1318</v>
      </c>
      <c r="J63" s="29">
        <v>-225</v>
      </c>
    </row>
    <row r="64" spans="1:10" x14ac:dyDescent="0.15">
      <c r="A64" s="200" t="s">
        <v>17</v>
      </c>
      <c r="B64" s="173">
        <v>4</v>
      </c>
      <c r="C64" s="242">
        <v>0.79166666666666663</v>
      </c>
      <c r="D64" s="243">
        <v>16758</v>
      </c>
      <c r="E64" s="166">
        <v>-400</v>
      </c>
      <c r="F64" s="172">
        <v>0</v>
      </c>
      <c r="G64" s="173">
        <v>100</v>
      </c>
      <c r="H64" s="26">
        <v>-54</v>
      </c>
      <c r="I64" s="29">
        <v>-1318</v>
      </c>
      <c r="J64" s="29">
        <v>-225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16568</v>
      </c>
      <c r="E65" s="166">
        <v>-800</v>
      </c>
      <c r="F65" s="172">
        <v>-52</v>
      </c>
      <c r="G65" s="173">
        <v>0</v>
      </c>
      <c r="H65" s="26">
        <v>68</v>
      </c>
      <c r="I65" s="29">
        <v>-1318</v>
      </c>
      <c r="J65" s="29">
        <v>-225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15858</v>
      </c>
      <c r="E66" s="166">
        <v>-800</v>
      </c>
      <c r="F66" s="172">
        <v>74</v>
      </c>
      <c r="G66" s="173">
        <v>150</v>
      </c>
      <c r="H66" s="26">
        <v>-72</v>
      </c>
      <c r="I66" s="29">
        <v>-1318</v>
      </c>
      <c r="J66" s="29">
        <v>-225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15793</v>
      </c>
      <c r="E67" s="166">
        <v>-727</v>
      </c>
      <c r="F67" s="172">
        <v>80</v>
      </c>
      <c r="G67" s="173">
        <v>213</v>
      </c>
      <c r="H67" s="26">
        <v>67</v>
      </c>
      <c r="I67" s="29">
        <v>-1318</v>
      </c>
      <c r="J67" s="29">
        <v>-225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16341</v>
      </c>
      <c r="E68" s="166">
        <v>-800</v>
      </c>
      <c r="F68" s="172">
        <v>13</v>
      </c>
      <c r="G68" s="173">
        <v>328</v>
      </c>
      <c r="H68" s="26">
        <v>39</v>
      </c>
      <c r="I68" s="29">
        <v>-1318</v>
      </c>
      <c r="J68" s="29">
        <v>-225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15127</v>
      </c>
      <c r="E69" s="166">
        <v>-529</v>
      </c>
      <c r="F69" s="172">
        <v>14</v>
      </c>
      <c r="G69" s="173">
        <v>150</v>
      </c>
      <c r="H69" s="26">
        <v>127</v>
      </c>
      <c r="I69" s="29">
        <v>-1318</v>
      </c>
      <c r="J69" s="29">
        <v>-225</v>
      </c>
    </row>
    <row r="70" spans="1:10" x14ac:dyDescent="0.15">
      <c r="A70" s="200" t="s">
        <v>17</v>
      </c>
      <c r="B70" s="173">
        <v>10</v>
      </c>
      <c r="C70" s="242">
        <v>0.79166666666666663</v>
      </c>
      <c r="D70" s="243">
        <v>15160</v>
      </c>
      <c r="E70" s="166">
        <v>-780</v>
      </c>
      <c r="F70" s="172">
        <v>139</v>
      </c>
      <c r="G70" s="173">
        <v>200</v>
      </c>
      <c r="H70" s="26">
        <v>-28</v>
      </c>
      <c r="I70" s="29">
        <v>-1318</v>
      </c>
      <c r="J70" s="29">
        <v>-225</v>
      </c>
    </row>
    <row r="71" spans="1:10" x14ac:dyDescent="0.15">
      <c r="A71" s="200" t="s">
        <v>17</v>
      </c>
      <c r="B71" s="173">
        <v>11</v>
      </c>
      <c r="C71" s="242">
        <v>0.79166666666666663</v>
      </c>
      <c r="D71" s="243">
        <v>14512</v>
      </c>
      <c r="E71" s="166">
        <v>-800</v>
      </c>
      <c r="F71" s="172">
        <v>100</v>
      </c>
      <c r="G71" s="173">
        <v>286</v>
      </c>
      <c r="H71" s="26">
        <v>-611</v>
      </c>
      <c r="I71" s="29">
        <v>-1318</v>
      </c>
      <c r="J71" s="29">
        <v>-225</v>
      </c>
    </row>
    <row r="72" spans="1:10" x14ac:dyDescent="0.15">
      <c r="A72" s="200" t="s">
        <v>17</v>
      </c>
      <c r="B72" s="173">
        <v>12</v>
      </c>
      <c r="C72" s="242">
        <v>0.79166666666666663</v>
      </c>
      <c r="D72" s="243">
        <v>13818</v>
      </c>
      <c r="E72" s="166">
        <v>-798</v>
      </c>
      <c r="F72" s="172">
        <v>75</v>
      </c>
      <c r="G72" s="173">
        <v>328</v>
      </c>
      <c r="H72" s="26">
        <v>-657</v>
      </c>
      <c r="I72" s="29">
        <v>-1318</v>
      </c>
      <c r="J72" s="29">
        <v>-225</v>
      </c>
    </row>
    <row r="73" spans="1:10" x14ac:dyDescent="0.15">
      <c r="A73" s="200" t="s">
        <v>17</v>
      </c>
      <c r="B73" s="173">
        <v>13</v>
      </c>
      <c r="C73" s="242">
        <v>0.79166666666666663</v>
      </c>
      <c r="D73" s="243">
        <v>14140</v>
      </c>
      <c r="E73" s="166">
        <v>-800</v>
      </c>
      <c r="F73" s="172">
        <v>52</v>
      </c>
      <c r="G73" s="173">
        <v>328</v>
      </c>
      <c r="H73" s="26">
        <v>-601</v>
      </c>
      <c r="I73" s="29">
        <v>-1318</v>
      </c>
      <c r="J73" s="29">
        <v>-225</v>
      </c>
    </row>
    <row r="74" spans="1:10" x14ac:dyDescent="0.15">
      <c r="A74" s="200" t="s">
        <v>17</v>
      </c>
      <c r="B74" s="173">
        <v>14</v>
      </c>
      <c r="C74" s="242">
        <v>0.83333333333333337</v>
      </c>
      <c r="D74" s="243">
        <v>15159</v>
      </c>
      <c r="E74" s="166">
        <v>-790</v>
      </c>
      <c r="F74" s="172">
        <v>24</v>
      </c>
      <c r="G74" s="173">
        <v>328</v>
      </c>
      <c r="H74" s="26">
        <v>-403</v>
      </c>
      <c r="I74" s="29">
        <v>-1318</v>
      </c>
      <c r="J74" s="29">
        <v>-225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16835</v>
      </c>
      <c r="E75" s="166">
        <v>-704</v>
      </c>
      <c r="F75" s="172">
        <v>6</v>
      </c>
      <c r="G75" s="173">
        <v>328</v>
      </c>
      <c r="H75" s="26">
        <v>-167</v>
      </c>
      <c r="I75" s="29">
        <v>-1318</v>
      </c>
      <c r="J75" s="29">
        <v>-225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15912</v>
      </c>
      <c r="E76" s="166">
        <v>-800</v>
      </c>
      <c r="F76" s="172">
        <v>51</v>
      </c>
      <c r="G76" s="173">
        <v>50</v>
      </c>
      <c r="H76" s="26">
        <v>-131</v>
      </c>
      <c r="I76" s="29">
        <v>-1312</v>
      </c>
      <c r="J76" s="29">
        <v>-220</v>
      </c>
    </row>
    <row r="77" spans="1:10" x14ac:dyDescent="0.15">
      <c r="A77" s="200" t="s">
        <v>17</v>
      </c>
      <c r="B77" s="173">
        <v>17</v>
      </c>
      <c r="C77" s="242">
        <v>0.375</v>
      </c>
      <c r="D77" s="243">
        <v>14910</v>
      </c>
      <c r="E77" s="166">
        <v>-547</v>
      </c>
      <c r="F77" s="172">
        <v>-49</v>
      </c>
      <c r="G77" s="173">
        <v>50</v>
      </c>
      <c r="H77" s="26">
        <v>-100</v>
      </c>
      <c r="I77" s="29">
        <v>-1314</v>
      </c>
      <c r="J77" s="29">
        <v>-220</v>
      </c>
    </row>
    <row r="78" spans="1:10" x14ac:dyDescent="0.15">
      <c r="A78" s="200" t="s">
        <v>17</v>
      </c>
      <c r="B78" s="173">
        <v>18</v>
      </c>
      <c r="C78" s="242">
        <v>0.79166666666666663</v>
      </c>
      <c r="D78" s="243">
        <v>15168</v>
      </c>
      <c r="E78" s="166">
        <v>-740</v>
      </c>
      <c r="F78" s="172">
        <v>99</v>
      </c>
      <c r="G78" s="173">
        <v>200</v>
      </c>
      <c r="H78" s="26">
        <v>-458</v>
      </c>
      <c r="I78" s="29">
        <v>-1318</v>
      </c>
      <c r="J78" s="29">
        <v>-225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14854</v>
      </c>
      <c r="E79" s="166">
        <v>-721</v>
      </c>
      <c r="F79" s="172">
        <v>0</v>
      </c>
      <c r="G79" s="173">
        <v>265</v>
      </c>
      <c r="H79" s="26">
        <v>-266</v>
      </c>
      <c r="I79" s="29">
        <v>-1318</v>
      </c>
      <c r="J79" s="29">
        <v>-225</v>
      </c>
    </row>
    <row r="80" spans="1:10" x14ac:dyDescent="0.15">
      <c r="A80" s="200" t="s">
        <v>17</v>
      </c>
      <c r="B80" s="173">
        <v>20</v>
      </c>
      <c r="C80" s="242">
        <v>0.83333333333333337</v>
      </c>
      <c r="D80" s="243">
        <v>13175</v>
      </c>
      <c r="E80" s="166">
        <v>-698</v>
      </c>
      <c r="F80" s="172">
        <v>100</v>
      </c>
      <c r="G80" s="173">
        <v>100</v>
      </c>
      <c r="H80" s="26">
        <v>-468</v>
      </c>
      <c r="I80" s="29">
        <v>-1318</v>
      </c>
      <c r="J80" s="29">
        <v>-225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13212</v>
      </c>
      <c r="E81" s="166">
        <v>-730</v>
      </c>
      <c r="F81" s="172">
        <v>75</v>
      </c>
      <c r="G81" s="173">
        <v>203</v>
      </c>
      <c r="H81" s="26">
        <v>-653</v>
      </c>
      <c r="I81" s="29">
        <v>-1318</v>
      </c>
      <c r="J81" s="29">
        <v>-225</v>
      </c>
    </row>
    <row r="82" spans="1:10" x14ac:dyDescent="0.15">
      <c r="A82" s="200" t="s">
        <v>17</v>
      </c>
      <c r="B82" s="173">
        <v>22</v>
      </c>
      <c r="C82" s="242">
        <v>0.83333333333333337</v>
      </c>
      <c r="D82" s="243">
        <v>13824</v>
      </c>
      <c r="E82" s="166">
        <v>-257</v>
      </c>
      <c r="F82" s="172">
        <v>100</v>
      </c>
      <c r="G82" s="173">
        <v>329</v>
      </c>
      <c r="H82" s="26">
        <v>-606</v>
      </c>
      <c r="I82" s="29">
        <v>-1318</v>
      </c>
      <c r="J82" s="29">
        <v>-225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13624</v>
      </c>
      <c r="E83" s="166">
        <v>-340</v>
      </c>
      <c r="F83" s="172">
        <v>80</v>
      </c>
      <c r="G83" s="173">
        <v>328</v>
      </c>
      <c r="H83" s="26">
        <v>-522</v>
      </c>
      <c r="I83" s="29">
        <v>-1318</v>
      </c>
      <c r="J83" s="29">
        <v>-225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13891</v>
      </c>
      <c r="E84" s="166">
        <v>-681</v>
      </c>
      <c r="F84" s="172">
        <v>84</v>
      </c>
      <c r="G84" s="173">
        <v>285</v>
      </c>
      <c r="H84" s="26">
        <v>-545</v>
      </c>
      <c r="I84" s="29">
        <v>-1318</v>
      </c>
      <c r="J84" s="29">
        <v>-225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13627</v>
      </c>
      <c r="E85" s="166">
        <v>-488</v>
      </c>
      <c r="F85" s="172">
        <v>150</v>
      </c>
      <c r="G85" s="173">
        <v>328</v>
      </c>
      <c r="H85" s="26">
        <v>-651</v>
      </c>
      <c r="I85" s="29">
        <v>-1318</v>
      </c>
      <c r="J85" s="29">
        <v>-225</v>
      </c>
    </row>
    <row r="86" spans="1:10" x14ac:dyDescent="0.15">
      <c r="A86" s="200" t="s">
        <v>17</v>
      </c>
      <c r="B86" s="173">
        <v>26</v>
      </c>
      <c r="C86" s="242">
        <v>0.5</v>
      </c>
      <c r="D86" s="243">
        <v>13295</v>
      </c>
      <c r="E86" s="166">
        <v>-924</v>
      </c>
      <c r="F86" s="172">
        <v>190</v>
      </c>
      <c r="G86" s="173">
        <v>265</v>
      </c>
      <c r="H86" s="26">
        <v>-685</v>
      </c>
      <c r="I86" s="29">
        <v>-1318</v>
      </c>
      <c r="J86" s="29">
        <v>-225</v>
      </c>
    </row>
    <row r="87" spans="1:10" x14ac:dyDescent="0.15">
      <c r="A87" s="200" t="s">
        <v>17</v>
      </c>
      <c r="B87" s="173">
        <v>27</v>
      </c>
      <c r="C87" s="242">
        <v>0.83333333333333337</v>
      </c>
      <c r="D87" s="243">
        <v>12345</v>
      </c>
      <c r="E87" s="166">
        <v>-659</v>
      </c>
      <c r="F87" s="172">
        <v>92</v>
      </c>
      <c r="G87" s="173">
        <v>328</v>
      </c>
      <c r="H87" s="26">
        <v>-618</v>
      </c>
      <c r="I87" s="29">
        <v>-1318</v>
      </c>
      <c r="J87" s="29">
        <v>-225</v>
      </c>
    </row>
    <row r="88" spans="1:10" x14ac:dyDescent="0.15">
      <c r="A88" s="200" t="s">
        <v>17</v>
      </c>
      <c r="B88" s="173">
        <v>28</v>
      </c>
      <c r="C88" s="242">
        <v>0.75</v>
      </c>
      <c r="D88" s="243">
        <v>13774</v>
      </c>
      <c r="E88" s="166">
        <v>-617</v>
      </c>
      <c r="F88" s="172">
        <v>89</v>
      </c>
      <c r="G88" s="173">
        <v>328</v>
      </c>
      <c r="H88" s="26">
        <v>-723</v>
      </c>
      <c r="I88" s="29">
        <v>-1318</v>
      </c>
      <c r="J88" s="29">
        <v>-225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14022</v>
      </c>
      <c r="E89" s="166">
        <v>-413</v>
      </c>
      <c r="F89" s="172">
        <v>79</v>
      </c>
      <c r="G89" s="173">
        <v>328</v>
      </c>
      <c r="H89" s="26">
        <v>-691</v>
      </c>
      <c r="I89" s="29">
        <v>-1318</v>
      </c>
      <c r="J89" s="29">
        <v>-225</v>
      </c>
    </row>
    <row r="90" spans="1:10" x14ac:dyDescent="0.15">
      <c r="A90" s="200" t="s">
        <v>17</v>
      </c>
      <c r="B90" s="173">
        <v>30</v>
      </c>
      <c r="C90" s="242">
        <v>0.83333333333333337</v>
      </c>
      <c r="D90" s="243">
        <v>13676</v>
      </c>
      <c r="E90" s="166">
        <v>-395</v>
      </c>
      <c r="F90" s="172">
        <v>200</v>
      </c>
      <c r="G90" s="173">
        <v>328</v>
      </c>
      <c r="H90" s="26">
        <v>-735</v>
      </c>
      <c r="I90" s="29">
        <v>-1318</v>
      </c>
      <c r="J90" s="29">
        <v>-225</v>
      </c>
    </row>
    <row r="91" spans="1:10" x14ac:dyDescent="0.15">
      <c r="A91" s="333" t="s">
        <v>17</v>
      </c>
      <c r="B91" s="175">
        <v>31</v>
      </c>
      <c r="C91" s="242">
        <v>0.83333333333333337</v>
      </c>
      <c r="D91" s="243">
        <v>13693</v>
      </c>
      <c r="E91" s="166">
        <v>-410</v>
      </c>
      <c r="F91" s="172">
        <v>179</v>
      </c>
      <c r="G91" s="173">
        <v>328</v>
      </c>
      <c r="H91" s="26">
        <v>-816</v>
      </c>
      <c r="I91" s="29">
        <v>-1318</v>
      </c>
      <c r="J91" s="29">
        <v>-225</v>
      </c>
    </row>
    <row r="92" spans="1:10" x14ac:dyDescent="0.15">
      <c r="A92" s="200" t="s">
        <v>18</v>
      </c>
      <c r="B92" s="173">
        <v>1</v>
      </c>
      <c r="C92" s="252">
        <v>0.83333333333333337</v>
      </c>
      <c r="D92" s="251">
        <v>13474</v>
      </c>
      <c r="E92" s="165">
        <v>-239</v>
      </c>
      <c r="F92" s="219">
        <v>115</v>
      </c>
      <c r="G92" s="212">
        <v>0</v>
      </c>
      <c r="H92" s="44">
        <v>-681</v>
      </c>
      <c r="I92" s="45">
        <v>-1318</v>
      </c>
      <c r="J92" s="45">
        <v>-225</v>
      </c>
    </row>
    <row r="93" spans="1:10" x14ac:dyDescent="0.15">
      <c r="A93" s="200" t="s">
        <v>18</v>
      </c>
      <c r="B93" s="173">
        <v>2</v>
      </c>
      <c r="C93" s="242">
        <v>0.83333333333333337</v>
      </c>
      <c r="D93" s="243">
        <v>12812</v>
      </c>
      <c r="E93" s="166">
        <v>58</v>
      </c>
      <c r="F93" s="172">
        <v>93</v>
      </c>
      <c r="G93" s="173">
        <v>330</v>
      </c>
      <c r="H93" s="26">
        <v>-607</v>
      </c>
      <c r="I93" s="29">
        <v>-1320</v>
      </c>
      <c r="J93" s="29">
        <v>-225</v>
      </c>
    </row>
    <row r="94" spans="1:10" x14ac:dyDescent="0.15">
      <c r="A94" s="200" t="s">
        <v>18</v>
      </c>
      <c r="B94" s="173">
        <v>3</v>
      </c>
      <c r="C94" s="242">
        <v>0.83333333333333337</v>
      </c>
      <c r="D94" s="243">
        <v>13722</v>
      </c>
      <c r="E94" s="166">
        <v>-222</v>
      </c>
      <c r="F94" s="172">
        <v>3</v>
      </c>
      <c r="G94" s="173">
        <v>330</v>
      </c>
      <c r="H94" s="26">
        <v>-338</v>
      </c>
      <c r="I94" s="29">
        <v>-1320</v>
      </c>
      <c r="J94" s="29">
        <v>-225</v>
      </c>
    </row>
    <row r="95" spans="1:10" x14ac:dyDescent="0.15">
      <c r="A95" s="200" t="s">
        <v>18</v>
      </c>
      <c r="B95" s="173">
        <v>4</v>
      </c>
      <c r="C95" s="378">
        <v>0.83333333333333337</v>
      </c>
      <c r="D95" s="383">
        <v>13784</v>
      </c>
      <c r="E95" s="166">
        <v>-117</v>
      </c>
      <c r="F95" s="172">
        <v>0</v>
      </c>
      <c r="G95" s="173">
        <v>330</v>
      </c>
      <c r="H95" s="26">
        <v>-555</v>
      </c>
      <c r="I95" s="29">
        <v>-1320</v>
      </c>
      <c r="J95" s="29">
        <v>-225</v>
      </c>
    </row>
    <row r="96" spans="1:10" x14ac:dyDescent="0.15">
      <c r="A96" s="200" t="s">
        <v>18</v>
      </c>
      <c r="B96" s="173">
        <v>5</v>
      </c>
      <c r="C96" s="242">
        <v>0.83333333333333337</v>
      </c>
      <c r="D96" s="243">
        <v>13549</v>
      </c>
      <c r="E96" s="166">
        <v>-327</v>
      </c>
      <c r="F96" s="172">
        <v>0</v>
      </c>
      <c r="G96" s="173">
        <v>330</v>
      </c>
      <c r="H96" s="26">
        <v>-651</v>
      </c>
      <c r="I96" s="29">
        <v>-1320</v>
      </c>
      <c r="J96" s="29">
        <v>-225</v>
      </c>
    </row>
    <row r="97" spans="1:10" x14ac:dyDescent="0.15">
      <c r="A97" s="200" t="s">
        <v>18</v>
      </c>
      <c r="B97" s="173">
        <v>6</v>
      </c>
      <c r="C97" s="242">
        <v>0.83333333333333337</v>
      </c>
      <c r="D97" s="243">
        <v>14028</v>
      </c>
      <c r="E97" s="166">
        <v>-694</v>
      </c>
      <c r="F97" s="172">
        <v>0</v>
      </c>
      <c r="G97" s="173">
        <v>330</v>
      </c>
      <c r="H97" s="26">
        <v>-479</v>
      </c>
      <c r="I97" s="29">
        <v>-1320</v>
      </c>
      <c r="J97" s="29">
        <v>-225</v>
      </c>
    </row>
    <row r="98" spans="1:10" x14ac:dyDescent="0.15">
      <c r="A98" s="200" t="s">
        <v>18</v>
      </c>
      <c r="B98" s="173">
        <v>7</v>
      </c>
      <c r="C98" s="242">
        <v>0.83333333333333337</v>
      </c>
      <c r="D98" s="243">
        <v>14242</v>
      </c>
      <c r="E98" s="166">
        <v>-148</v>
      </c>
      <c r="F98" s="172">
        <v>0</v>
      </c>
      <c r="G98" s="173">
        <v>80</v>
      </c>
      <c r="H98" s="26">
        <v>-593</v>
      </c>
      <c r="I98" s="29">
        <v>-1320</v>
      </c>
      <c r="J98" s="29">
        <v>-225</v>
      </c>
    </row>
    <row r="99" spans="1:10" x14ac:dyDescent="0.15">
      <c r="A99" s="200" t="s">
        <v>18</v>
      </c>
      <c r="B99" s="173">
        <v>8</v>
      </c>
      <c r="C99" s="242">
        <v>0.375</v>
      </c>
      <c r="D99" s="243">
        <v>13295</v>
      </c>
      <c r="E99" s="166">
        <v>-578</v>
      </c>
      <c r="F99" s="172">
        <v>0</v>
      </c>
      <c r="G99" s="173">
        <v>330</v>
      </c>
      <c r="H99" s="26">
        <v>-820</v>
      </c>
      <c r="I99" s="29">
        <v>-1320</v>
      </c>
      <c r="J99" s="29">
        <v>-225</v>
      </c>
    </row>
    <row r="100" spans="1:10" x14ac:dyDescent="0.15">
      <c r="A100" s="200" t="s">
        <v>18</v>
      </c>
      <c r="B100" s="173">
        <v>9</v>
      </c>
      <c r="C100" s="242">
        <v>0.83333333333333337</v>
      </c>
      <c r="D100" s="243">
        <v>12565</v>
      </c>
      <c r="E100" s="166">
        <v>7</v>
      </c>
      <c r="F100" s="172">
        <v>0</v>
      </c>
      <c r="G100" s="173">
        <v>330</v>
      </c>
      <c r="H100" s="26">
        <v>-325</v>
      </c>
      <c r="I100" s="29">
        <v>-1320</v>
      </c>
      <c r="J100" s="29">
        <v>-225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13313</v>
      </c>
      <c r="E101" s="166">
        <v>-23</v>
      </c>
      <c r="F101" s="172">
        <v>0</v>
      </c>
      <c r="G101" s="173">
        <v>330</v>
      </c>
      <c r="H101" s="26">
        <v>-407</v>
      </c>
      <c r="I101" s="29">
        <v>-1320</v>
      </c>
      <c r="J101" s="29">
        <v>-225</v>
      </c>
    </row>
    <row r="102" spans="1:10" x14ac:dyDescent="0.15">
      <c r="A102" s="200" t="s">
        <v>18</v>
      </c>
      <c r="B102" s="173">
        <v>11</v>
      </c>
      <c r="C102" s="242">
        <v>0.83333333333333337</v>
      </c>
      <c r="D102" s="243">
        <v>13294</v>
      </c>
      <c r="E102" s="166">
        <v>-354</v>
      </c>
      <c r="F102" s="172">
        <v>0</v>
      </c>
      <c r="G102" s="173">
        <v>240</v>
      </c>
      <c r="H102" s="26">
        <v>-420</v>
      </c>
      <c r="I102" s="29">
        <v>-1320</v>
      </c>
      <c r="J102" s="29">
        <v>-225</v>
      </c>
    </row>
    <row r="103" spans="1:10" x14ac:dyDescent="0.15">
      <c r="A103" s="200" t="s">
        <v>18</v>
      </c>
      <c r="B103" s="173">
        <v>12</v>
      </c>
      <c r="C103" s="242">
        <v>0.41666666666666669</v>
      </c>
      <c r="D103" s="243">
        <v>13234</v>
      </c>
      <c r="E103" s="166">
        <v>-452</v>
      </c>
      <c r="F103" s="172">
        <v>0</v>
      </c>
      <c r="G103" s="173">
        <v>330</v>
      </c>
      <c r="H103" s="26">
        <v>-81</v>
      </c>
      <c r="I103" s="29">
        <v>-1320</v>
      </c>
      <c r="J103" s="29">
        <v>-225</v>
      </c>
    </row>
    <row r="104" spans="1:10" x14ac:dyDescent="0.15">
      <c r="A104" s="200" t="s">
        <v>18</v>
      </c>
      <c r="B104" s="173">
        <v>13</v>
      </c>
      <c r="C104" s="242">
        <v>0.83333333333333337</v>
      </c>
      <c r="D104" s="243">
        <v>13201</v>
      </c>
      <c r="E104" s="166">
        <v>-405</v>
      </c>
      <c r="F104" s="172">
        <v>0</v>
      </c>
      <c r="G104" s="173">
        <v>330</v>
      </c>
      <c r="H104" s="26">
        <v>-288</v>
      </c>
      <c r="I104" s="29">
        <v>-1320</v>
      </c>
      <c r="J104" s="29">
        <v>-225</v>
      </c>
    </row>
    <row r="105" spans="1:10" x14ac:dyDescent="0.15">
      <c r="A105" s="200" t="s">
        <v>18</v>
      </c>
      <c r="B105" s="173">
        <v>14</v>
      </c>
      <c r="C105" s="378">
        <v>0.83333333333333337</v>
      </c>
      <c r="D105" s="383">
        <v>13440</v>
      </c>
      <c r="E105" s="166">
        <v>-64</v>
      </c>
      <c r="F105" s="172">
        <v>0</v>
      </c>
      <c r="G105" s="173">
        <v>330</v>
      </c>
      <c r="H105" s="26">
        <v>-303</v>
      </c>
      <c r="I105" s="29">
        <v>-1320</v>
      </c>
      <c r="J105" s="29">
        <v>-225</v>
      </c>
    </row>
    <row r="106" spans="1:10" x14ac:dyDescent="0.15">
      <c r="A106" s="200" t="s">
        <v>18</v>
      </c>
      <c r="B106" s="173">
        <v>15</v>
      </c>
      <c r="C106" s="242">
        <v>0.83333333333333337</v>
      </c>
      <c r="D106" s="243">
        <v>12255</v>
      </c>
      <c r="E106" s="166">
        <v>-660</v>
      </c>
      <c r="F106" s="172">
        <v>0</v>
      </c>
      <c r="G106" s="173">
        <v>330</v>
      </c>
      <c r="H106" s="26">
        <v>-353</v>
      </c>
      <c r="I106" s="29">
        <v>-1320</v>
      </c>
      <c r="J106" s="29">
        <v>-225</v>
      </c>
    </row>
    <row r="107" spans="1:10" x14ac:dyDescent="0.15">
      <c r="A107" s="200" t="s">
        <v>18</v>
      </c>
      <c r="B107" s="173">
        <v>16</v>
      </c>
      <c r="C107" s="242">
        <v>0.83333333333333337</v>
      </c>
      <c r="D107" s="243">
        <v>12324</v>
      </c>
      <c r="E107" s="166">
        <v>107</v>
      </c>
      <c r="F107" s="172">
        <v>0</v>
      </c>
      <c r="G107" s="173">
        <v>330</v>
      </c>
      <c r="H107" s="26">
        <v>-625</v>
      </c>
      <c r="I107" s="29">
        <v>-1320</v>
      </c>
      <c r="J107" s="29">
        <v>-225</v>
      </c>
    </row>
    <row r="108" spans="1:10" x14ac:dyDescent="0.15">
      <c r="A108" s="200" t="s">
        <v>18</v>
      </c>
      <c r="B108" s="173">
        <v>17</v>
      </c>
      <c r="C108" s="242">
        <v>0.875</v>
      </c>
      <c r="D108" s="243">
        <v>12377</v>
      </c>
      <c r="E108" s="166">
        <v>96</v>
      </c>
      <c r="F108" s="172">
        <v>74</v>
      </c>
      <c r="G108" s="173">
        <v>330</v>
      </c>
      <c r="H108" s="26">
        <v>-528</v>
      </c>
      <c r="I108" s="29">
        <v>-1320</v>
      </c>
      <c r="J108" s="29">
        <v>-225</v>
      </c>
    </row>
    <row r="109" spans="1:10" x14ac:dyDescent="0.15">
      <c r="A109" s="200" t="s">
        <v>18</v>
      </c>
      <c r="B109" s="173">
        <v>18</v>
      </c>
      <c r="C109" s="242">
        <v>0.83333333333333337</v>
      </c>
      <c r="D109" s="243">
        <v>13478</v>
      </c>
      <c r="E109" s="166">
        <v>-1</v>
      </c>
      <c r="F109" s="172">
        <v>59</v>
      </c>
      <c r="G109" s="173">
        <v>330</v>
      </c>
      <c r="H109" s="26">
        <v>-426</v>
      </c>
      <c r="I109" s="29">
        <v>-1320</v>
      </c>
      <c r="J109" s="29">
        <v>-225</v>
      </c>
    </row>
    <row r="110" spans="1:10" x14ac:dyDescent="0.15">
      <c r="A110" s="200" t="s">
        <v>18</v>
      </c>
      <c r="B110" s="173">
        <v>19</v>
      </c>
      <c r="C110" s="242">
        <v>0.83333333333333337</v>
      </c>
      <c r="D110" s="243">
        <v>13631</v>
      </c>
      <c r="E110" s="166">
        <v>-141</v>
      </c>
      <c r="F110" s="172">
        <v>0</v>
      </c>
      <c r="G110" s="173">
        <v>330</v>
      </c>
      <c r="H110" s="26">
        <v>-493</v>
      </c>
      <c r="I110" s="29">
        <v>-1320</v>
      </c>
      <c r="J110" s="29">
        <v>-225</v>
      </c>
    </row>
    <row r="111" spans="1:10" x14ac:dyDescent="0.15">
      <c r="A111" s="200" t="s">
        <v>18</v>
      </c>
      <c r="B111" s="173">
        <v>20</v>
      </c>
      <c r="C111" s="242">
        <v>0.875</v>
      </c>
      <c r="D111" s="243">
        <v>13190</v>
      </c>
      <c r="E111" s="166">
        <v>17</v>
      </c>
      <c r="F111" s="172">
        <v>85</v>
      </c>
      <c r="G111" s="173">
        <v>330</v>
      </c>
      <c r="H111" s="26">
        <v>-510</v>
      </c>
      <c r="I111" s="29">
        <v>-1320</v>
      </c>
      <c r="J111" s="29">
        <v>-225</v>
      </c>
    </row>
    <row r="112" spans="1:10" x14ac:dyDescent="0.15">
      <c r="A112" s="200" t="s">
        <v>18</v>
      </c>
      <c r="B112" s="173">
        <v>21</v>
      </c>
      <c r="C112" s="242">
        <v>0.83333333333333337</v>
      </c>
      <c r="D112" s="243">
        <v>13350</v>
      </c>
      <c r="E112" s="166">
        <v>-420</v>
      </c>
      <c r="F112" s="172">
        <v>100</v>
      </c>
      <c r="G112" s="173">
        <v>330</v>
      </c>
      <c r="H112" s="26">
        <v>-420</v>
      </c>
      <c r="I112" s="29">
        <v>-1320</v>
      </c>
      <c r="J112" s="29">
        <v>-225</v>
      </c>
    </row>
    <row r="113" spans="1:10" x14ac:dyDescent="0.15">
      <c r="A113" s="200" t="s">
        <v>18</v>
      </c>
      <c r="B113" s="173">
        <v>22</v>
      </c>
      <c r="C113" s="242">
        <v>0.875</v>
      </c>
      <c r="D113" s="243">
        <v>12459</v>
      </c>
      <c r="E113" s="166">
        <v>-114</v>
      </c>
      <c r="F113" s="172">
        <v>80</v>
      </c>
      <c r="G113" s="173">
        <v>330</v>
      </c>
      <c r="H113" s="26">
        <v>-357</v>
      </c>
      <c r="I113" s="29">
        <v>-1320</v>
      </c>
      <c r="J113" s="29">
        <v>-225</v>
      </c>
    </row>
    <row r="114" spans="1:10" x14ac:dyDescent="0.15">
      <c r="A114" s="200" t="s">
        <v>18</v>
      </c>
      <c r="B114" s="173">
        <v>23</v>
      </c>
      <c r="C114" s="242">
        <v>0.83333333333333337</v>
      </c>
      <c r="D114" s="243">
        <v>11994</v>
      </c>
      <c r="E114" s="166">
        <v>-159</v>
      </c>
      <c r="F114" s="172">
        <v>90</v>
      </c>
      <c r="G114" s="173">
        <v>330</v>
      </c>
      <c r="H114" s="26">
        <v>-459</v>
      </c>
      <c r="I114" s="29">
        <v>-1320</v>
      </c>
      <c r="J114" s="29">
        <v>-225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12419</v>
      </c>
      <c r="E115" s="166">
        <v>-100</v>
      </c>
      <c r="F115" s="172">
        <v>60</v>
      </c>
      <c r="G115" s="173">
        <v>330</v>
      </c>
      <c r="H115" s="26">
        <v>-530</v>
      </c>
      <c r="I115" s="29">
        <v>-1320</v>
      </c>
      <c r="J115" s="29">
        <v>-225</v>
      </c>
    </row>
    <row r="116" spans="1:10" x14ac:dyDescent="0.15">
      <c r="A116" s="200" t="s">
        <v>18</v>
      </c>
      <c r="B116" s="173">
        <v>25</v>
      </c>
      <c r="C116" s="242">
        <v>0.83333333333333337</v>
      </c>
      <c r="D116" s="243">
        <v>13011</v>
      </c>
      <c r="E116" s="166">
        <v>-100</v>
      </c>
      <c r="F116" s="172">
        <v>100</v>
      </c>
      <c r="G116" s="173">
        <v>330</v>
      </c>
      <c r="H116" s="26">
        <v>-314</v>
      </c>
      <c r="I116" s="29">
        <v>-1320</v>
      </c>
      <c r="J116" s="29">
        <v>-225</v>
      </c>
    </row>
    <row r="117" spans="1:10" x14ac:dyDescent="0.15">
      <c r="A117" s="200" t="s">
        <v>18</v>
      </c>
      <c r="B117" s="173">
        <v>26</v>
      </c>
      <c r="C117" s="242">
        <v>0.79166666666666663</v>
      </c>
      <c r="D117" s="243">
        <v>13731</v>
      </c>
      <c r="E117" s="166">
        <v>-743</v>
      </c>
      <c r="F117" s="172">
        <v>99</v>
      </c>
      <c r="G117" s="173">
        <v>330</v>
      </c>
      <c r="H117" s="26">
        <v>-605</v>
      </c>
      <c r="I117" s="29">
        <v>-1320</v>
      </c>
      <c r="J117" s="29">
        <v>-225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13416</v>
      </c>
      <c r="E118" s="166">
        <v>24</v>
      </c>
      <c r="F118" s="172">
        <v>0</v>
      </c>
      <c r="G118" s="173">
        <v>330</v>
      </c>
      <c r="H118" s="26">
        <v>-506</v>
      </c>
      <c r="I118" s="29">
        <v>-1320</v>
      </c>
      <c r="J118" s="29">
        <v>-225</v>
      </c>
    </row>
    <row r="119" spans="1:10" x14ac:dyDescent="0.15">
      <c r="A119" s="200" t="s">
        <v>18</v>
      </c>
      <c r="B119" s="173">
        <v>28</v>
      </c>
      <c r="C119" s="242">
        <v>0.875</v>
      </c>
      <c r="D119" s="243">
        <v>13479</v>
      </c>
      <c r="E119" s="166">
        <v>-203</v>
      </c>
      <c r="F119" s="172">
        <v>3</v>
      </c>
      <c r="G119" s="173">
        <v>330</v>
      </c>
      <c r="H119" s="26">
        <v>-434</v>
      </c>
      <c r="I119" s="29">
        <v>-1320</v>
      </c>
      <c r="J119" s="29">
        <v>-225</v>
      </c>
    </row>
    <row r="120" spans="1:10" x14ac:dyDescent="0.15">
      <c r="A120" s="200" t="s">
        <v>18</v>
      </c>
      <c r="B120" s="173">
        <v>29</v>
      </c>
      <c r="C120" s="242">
        <v>0.875</v>
      </c>
      <c r="D120" s="243">
        <v>12865</v>
      </c>
      <c r="E120" s="166">
        <v>-216</v>
      </c>
      <c r="F120" s="172">
        <v>95</v>
      </c>
      <c r="G120" s="173">
        <v>240</v>
      </c>
      <c r="H120" s="26">
        <v>-415</v>
      </c>
      <c r="I120" s="29">
        <v>-1320</v>
      </c>
      <c r="J120" s="29">
        <v>-225</v>
      </c>
    </row>
    <row r="121" spans="1:10" x14ac:dyDescent="0.15">
      <c r="A121" s="202" t="s">
        <v>18</v>
      </c>
      <c r="B121" s="175">
        <v>30</v>
      </c>
      <c r="C121" s="242">
        <v>0.875</v>
      </c>
      <c r="D121" s="243">
        <v>12001</v>
      </c>
      <c r="E121" s="166">
        <v>-74</v>
      </c>
      <c r="F121" s="172">
        <v>100</v>
      </c>
      <c r="G121" s="173">
        <v>330</v>
      </c>
      <c r="H121" s="26">
        <v>-504</v>
      </c>
      <c r="I121" s="29">
        <v>-1320</v>
      </c>
      <c r="J121" s="29">
        <v>-225</v>
      </c>
    </row>
    <row r="122" spans="1:10" x14ac:dyDescent="0.15">
      <c r="A122" s="200" t="s">
        <v>19</v>
      </c>
      <c r="B122" s="173">
        <v>1</v>
      </c>
      <c r="C122" s="252">
        <v>0.875</v>
      </c>
      <c r="D122" s="251">
        <v>12264</v>
      </c>
      <c r="E122" s="165">
        <v>-695</v>
      </c>
      <c r="F122" s="219">
        <v>100</v>
      </c>
      <c r="G122" s="212">
        <v>330</v>
      </c>
      <c r="H122" s="44">
        <v>-443</v>
      </c>
      <c r="I122" s="45">
        <v>-1320</v>
      </c>
      <c r="J122" s="45">
        <v>-225</v>
      </c>
    </row>
    <row r="123" spans="1:10" x14ac:dyDescent="0.15">
      <c r="A123" s="200" t="s">
        <v>19</v>
      </c>
      <c r="B123" s="173">
        <v>2</v>
      </c>
      <c r="C123" s="242">
        <v>0.79166666666666663</v>
      </c>
      <c r="D123" s="243">
        <v>13573</v>
      </c>
      <c r="E123" s="166">
        <v>-606</v>
      </c>
      <c r="F123" s="172">
        <v>74</v>
      </c>
      <c r="G123" s="173">
        <v>330</v>
      </c>
      <c r="H123" s="26">
        <v>-382</v>
      </c>
      <c r="I123" s="29">
        <v>-1320</v>
      </c>
      <c r="J123" s="29">
        <v>-225</v>
      </c>
    </row>
    <row r="124" spans="1:10" x14ac:dyDescent="0.15">
      <c r="A124" s="200" t="s">
        <v>19</v>
      </c>
      <c r="B124" s="173">
        <v>3</v>
      </c>
      <c r="C124" s="242">
        <v>0.83333333333333337</v>
      </c>
      <c r="D124" s="243">
        <v>13247</v>
      </c>
      <c r="E124" s="166">
        <v>-702</v>
      </c>
      <c r="F124" s="172">
        <v>99</v>
      </c>
      <c r="G124" s="173">
        <v>330</v>
      </c>
      <c r="H124" s="26">
        <v>-364</v>
      </c>
      <c r="I124" s="29">
        <v>-1320</v>
      </c>
      <c r="J124" s="29">
        <v>-225</v>
      </c>
    </row>
    <row r="125" spans="1:10" x14ac:dyDescent="0.15">
      <c r="A125" s="200" t="s">
        <v>19</v>
      </c>
      <c r="B125" s="173">
        <v>4</v>
      </c>
      <c r="C125" s="242">
        <v>0.79166666666666663</v>
      </c>
      <c r="D125" s="243">
        <v>13511</v>
      </c>
      <c r="E125" s="166">
        <v>-452</v>
      </c>
      <c r="F125" s="172">
        <v>10</v>
      </c>
      <c r="G125" s="173">
        <v>330</v>
      </c>
      <c r="H125" s="26">
        <v>-491</v>
      </c>
      <c r="I125" s="29">
        <v>-1320</v>
      </c>
      <c r="J125" s="29">
        <v>-225</v>
      </c>
    </row>
    <row r="126" spans="1:10" x14ac:dyDescent="0.15">
      <c r="A126" s="200" t="s">
        <v>19</v>
      </c>
      <c r="B126" s="173">
        <v>5</v>
      </c>
      <c r="C126" s="242">
        <v>0.875</v>
      </c>
      <c r="D126" s="243">
        <v>12927</v>
      </c>
      <c r="E126" s="166">
        <v>-559</v>
      </c>
      <c r="F126" s="172">
        <v>100</v>
      </c>
      <c r="G126" s="173">
        <v>330</v>
      </c>
      <c r="H126" s="26">
        <v>-517</v>
      </c>
      <c r="I126" s="29">
        <v>-1320</v>
      </c>
      <c r="J126" s="29">
        <v>-225</v>
      </c>
    </row>
    <row r="127" spans="1:10" x14ac:dyDescent="0.15">
      <c r="A127" s="200" t="s">
        <v>19</v>
      </c>
      <c r="B127" s="173">
        <v>6</v>
      </c>
      <c r="C127" s="242">
        <v>0.83333333333333337</v>
      </c>
      <c r="D127" s="243">
        <v>12520</v>
      </c>
      <c r="E127" s="166">
        <v>-482</v>
      </c>
      <c r="F127" s="172">
        <v>90</v>
      </c>
      <c r="G127" s="173">
        <v>330</v>
      </c>
      <c r="H127" s="26">
        <v>-95</v>
      </c>
      <c r="I127" s="29">
        <v>-1320</v>
      </c>
      <c r="J127" s="29">
        <v>-225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12335</v>
      </c>
      <c r="E128" s="166">
        <v>-213</v>
      </c>
      <c r="F128" s="172">
        <v>85</v>
      </c>
      <c r="G128" s="173">
        <v>330</v>
      </c>
      <c r="H128" s="26">
        <v>-435</v>
      </c>
      <c r="I128" s="29">
        <v>-1320</v>
      </c>
      <c r="J128" s="29">
        <v>-225</v>
      </c>
    </row>
    <row r="129" spans="1:10" x14ac:dyDescent="0.15">
      <c r="A129" s="200" t="s">
        <v>19</v>
      </c>
      <c r="B129" s="173">
        <v>8</v>
      </c>
      <c r="C129" s="242">
        <v>0.875</v>
      </c>
      <c r="D129" s="243">
        <v>12336</v>
      </c>
      <c r="E129" s="166">
        <v>-624</v>
      </c>
      <c r="F129" s="172">
        <v>75</v>
      </c>
      <c r="G129" s="173">
        <v>330</v>
      </c>
      <c r="H129" s="26">
        <v>-476</v>
      </c>
      <c r="I129" s="29">
        <v>-1320</v>
      </c>
      <c r="J129" s="29">
        <v>-225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13052</v>
      </c>
      <c r="E130" s="166">
        <v>-673</v>
      </c>
      <c r="F130" s="172">
        <v>90</v>
      </c>
      <c r="G130" s="173">
        <v>330</v>
      </c>
      <c r="H130" s="26">
        <v>-544</v>
      </c>
      <c r="I130" s="29">
        <v>-1320</v>
      </c>
      <c r="J130" s="29">
        <v>-225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12947</v>
      </c>
      <c r="E131" s="166">
        <v>-556</v>
      </c>
      <c r="F131" s="172">
        <v>75</v>
      </c>
      <c r="G131" s="173">
        <v>330</v>
      </c>
      <c r="H131" s="26">
        <v>-411</v>
      </c>
      <c r="I131" s="29">
        <v>-1320</v>
      </c>
      <c r="J131" s="29">
        <v>-225</v>
      </c>
    </row>
    <row r="132" spans="1:10" x14ac:dyDescent="0.15">
      <c r="A132" s="200" t="s">
        <v>19</v>
      </c>
      <c r="B132" s="173">
        <v>11</v>
      </c>
      <c r="C132" s="242">
        <v>0.875</v>
      </c>
      <c r="D132" s="243">
        <v>13146</v>
      </c>
      <c r="E132" s="166">
        <v>-407</v>
      </c>
      <c r="F132" s="172">
        <v>100</v>
      </c>
      <c r="G132" s="173">
        <v>330</v>
      </c>
      <c r="H132" s="26">
        <v>-433</v>
      </c>
      <c r="I132" s="29">
        <v>-1320</v>
      </c>
      <c r="J132" s="29">
        <v>-225</v>
      </c>
    </row>
    <row r="133" spans="1:10" x14ac:dyDescent="0.15">
      <c r="A133" s="200" t="s">
        <v>19</v>
      </c>
      <c r="B133" s="173">
        <v>12</v>
      </c>
      <c r="C133" s="242">
        <v>0.875</v>
      </c>
      <c r="D133" s="243">
        <v>13818</v>
      </c>
      <c r="E133" s="166">
        <v>-385</v>
      </c>
      <c r="F133" s="172">
        <v>10</v>
      </c>
      <c r="G133" s="173">
        <v>330</v>
      </c>
      <c r="H133" s="26">
        <v>-407</v>
      </c>
      <c r="I133" s="29">
        <v>-1320</v>
      </c>
      <c r="J133" s="29">
        <v>-225</v>
      </c>
    </row>
    <row r="134" spans="1:10" x14ac:dyDescent="0.15">
      <c r="A134" s="200" t="s">
        <v>19</v>
      </c>
      <c r="B134" s="173">
        <v>13</v>
      </c>
      <c r="C134" s="242">
        <v>0.83333333333333337</v>
      </c>
      <c r="D134" s="243">
        <v>14659</v>
      </c>
      <c r="E134" s="166">
        <v>-512</v>
      </c>
      <c r="F134" s="172">
        <v>100</v>
      </c>
      <c r="G134" s="173">
        <v>330</v>
      </c>
      <c r="H134" s="26">
        <v>-249</v>
      </c>
      <c r="I134" s="29">
        <v>-1320</v>
      </c>
      <c r="J134" s="29">
        <v>-225</v>
      </c>
    </row>
    <row r="135" spans="1:10" x14ac:dyDescent="0.15">
      <c r="A135" s="200" t="s">
        <v>19</v>
      </c>
      <c r="B135" s="173">
        <v>14</v>
      </c>
      <c r="C135" s="242">
        <v>0.79166666666666663</v>
      </c>
      <c r="D135" s="243">
        <v>14835</v>
      </c>
      <c r="E135" s="166">
        <v>-340</v>
      </c>
      <c r="F135" s="172">
        <v>100</v>
      </c>
      <c r="G135" s="173">
        <v>330</v>
      </c>
      <c r="H135" s="26">
        <v>53</v>
      </c>
      <c r="I135" s="29">
        <v>-1190</v>
      </c>
      <c r="J135" s="29">
        <v>-225</v>
      </c>
    </row>
    <row r="136" spans="1:10" x14ac:dyDescent="0.15">
      <c r="A136" s="200" t="s">
        <v>19</v>
      </c>
      <c r="B136" s="173">
        <v>15</v>
      </c>
      <c r="C136" s="242">
        <v>0.79166666666666663</v>
      </c>
      <c r="D136" s="243">
        <v>14966</v>
      </c>
      <c r="E136" s="166">
        <v>-321</v>
      </c>
      <c r="F136" s="172">
        <v>80</v>
      </c>
      <c r="G136" s="173">
        <v>330</v>
      </c>
      <c r="H136" s="26">
        <v>-182</v>
      </c>
      <c r="I136" s="29">
        <v>-1059</v>
      </c>
      <c r="J136" s="29">
        <v>-225</v>
      </c>
    </row>
    <row r="137" spans="1:10" x14ac:dyDescent="0.15">
      <c r="A137" s="200" t="s">
        <v>19</v>
      </c>
      <c r="B137" s="173">
        <v>16</v>
      </c>
      <c r="C137" s="242">
        <v>0.79166666666666663</v>
      </c>
      <c r="D137" s="243">
        <v>15660</v>
      </c>
      <c r="E137" s="166">
        <v>-503</v>
      </c>
      <c r="F137" s="172">
        <v>20</v>
      </c>
      <c r="G137" s="173">
        <v>0</v>
      </c>
      <c r="H137" s="26">
        <v>-108</v>
      </c>
      <c r="I137" s="29">
        <v>-1190</v>
      </c>
      <c r="J137" s="29">
        <v>-225</v>
      </c>
    </row>
    <row r="138" spans="1:10" x14ac:dyDescent="0.15">
      <c r="A138" s="200" t="s">
        <v>19</v>
      </c>
      <c r="B138" s="173">
        <v>17</v>
      </c>
      <c r="C138" s="242">
        <v>0.83333333333333337</v>
      </c>
      <c r="D138" s="243">
        <v>13639</v>
      </c>
      <c r="E138" s="166">
        <v>-586</v>
      </c>
      <c r="F138" s="172">
        <v>73</v>
      </c>
      <c r="G138" s="173">
        <v>0</v>
      </c>
      <c r="H138" s="26">
        <v>-182</v>
      </c>
      <c r="I138" s="29">
        <v>-1190</v>
      </c>
      <c r="J138" s="29">
        <v>-225</v>
      </c>
    </row>
    <row r="139" spans="1:10" x14ac:dyDescent="0.15">
      <c r="A139" s="200" t="s">
        <v>19</v>
      </c>
      <c r="B139" s="173">
        <v>18</v>
      </c>
      <c r="C139" s="242">
        <v>0.875</v>
      </c>
      <c r="D139" s="243">
        <v>13381</v>
      </c>
      <c r="E139" s="166">
        <v>-521</v>
      </c>
      <c r="F139" s="172">
        <v>95</v>
      </c>
      <c r="G139" s="173">
        <v>0</v>
      </c>
      <c r="H139" s="26">
        <v>-130</v>
      </c>
      <c r="I139" s="29">
        <v>-1190</v>
      </c>
      <c r="J139" s="29">
        <v>-225</v>
      </c>
    </row>
    <row r="140" spans="1:10" x14ac:dyDescent="0.15">
      <c r="A140" s="200" t="s">
        <v>19</v>
      </c>
      <c r="B140" s="173">
        <v>19</v>
      </c>
      <c r="C140" s="242">
        <v>0.75</v>
      </c>
      <c r="D140" s="243">
        <v>13354</v>
      </c>
      <c r="E140" s="166">
        <v>-83</v>
      </c>
      <c r="F140" s="172">
        <v>100</v>
      </c>
      <c r="G140" s="173">
        <v>0</v>
      </c>
      <c r="H140" s="26">
        <v>7</v>
      </c>
      <c r="I140" s="29">
        <v>-1190</v>
      </c>
      <c r="J140" s="29">
        <v>-225</v>
      </c>
    </row>
    <row r="141" spans="1:10" x14ac:dyDescent="0.15">
      <c r="A141" s="200" t="s">
        <v>19</v>
      </c>
      <c r="B141" s="173">
        <v>20</v>
      </c>
      <c r="C141" s="242">
        <v>0.875</v>
      </c>
      <c r="D141" s="243">
        <v>13320</v>
      </c>
      <c r="E141" s="166">
        <v>-98</v>
      </c>
      <c r="F141" s="172">
        <v>100</v>
      </c>
      <c r="G141" s="173">
        <v>0</v>
      </c>
      <c r="H141" s="26">
        <v>4</v>
      </c>
      <c r="I141" s="29">
        <v>-1190</v>
      </c>
      <c r="J141" s="29">
        <v>-225</v>
      </c>
    </row>
    <row r="142" spans="1:10" x14ac:dyDescent="0.15">
      <c r="A142" s="200" t="s">
        <v>19</v>
      </c>
      <c r="B142" s="173">
        <v>21</v>
      </c>
      <c r="C142" s="242">
        <v>0.79166666666666663</v>
      </c>
      <c r="D142" s="243">
        <v>16053</v>
      </c>
      <c r="E142" s="166">
        <v>38</v>
      </c>
      <c r="F142" s="172">
        <v>69</v>
      </c>
      <c r="G142" s="173">
        <v>0</v>
      </c>
      <c r="H142" s="26">
        <v>-289</v>
      </c>
      <c r="I142" s="29">
        <v>-1190</v>
      </c>
      <c r="J142" s="29">
        <v>-225</v>
      </c>
    </row>
    <row r="143" spans="1:10" x14ac:dyDescent="0.15">
      <c r="A143" s="200" t="s">
        <v>19</v>
      </c>
      <c r="B143" s="173">
        <v>22</v>
      </c>
      <c r="C143" s="242">
        <v>0.79166666666666663</v>
      </c>
      <c r="D143" s="243">
        <v>18568</v>
      </c>
      <c r="E143" s="166">
        <v>-720</v>
      </c>
      <c r="F143" s="172">
        <v>99</v>
      </c>
      <c r="G143" s="173">
        <v>0</v>
      </c>
      <c r="H143" s="26">
        <v>-204</v>
      </c>
      <c r="I143" s="29">
        <v>-1192</v>
      </c>
      <c r="J143" s="29">
        <v>-225</v>
      </c>
    </row>
    <row r="144" spans="1:10" x14ac:dyDescent="0.15">
      <c r="A144" s="200" t="s">
        <v>19</v>
      </c>
      <c r="B144" s="173">
        <v>23</v>
      </c>
      <c r="C144" s="242">
        <v>0.79166666666666663</v>
      </c>
      <c r="D144" s="243">
        <v>14277</v>
      </c>
      <c r="E144" s="166">
        <v>-400</v>
      </c>
      <c r="F144" s="172">
        <v>99</v>
      </c>
      <c r="G144" s="173">
        <v>0</v>
      </c>
      <c r="H144" s="26">
        <v>-101</v>
      </c>
      <c r="I144" s="29">
        <v>-1320</v>
      </c>
      <c r="J144" s="29">
        <v>0</v>
      </c>
    </row>
    <row r="145" spans="1:10" x14ac:dyDescent="0.15">
      <c r="A145" s="200" t="s">
        <v>19</v>
      </c>
      <c r="B145" s="173">
        <v>24</v>
      </c>
      <c r="C145" s="242">
        <v>0.83333333333333337</v>
      </c>
      <c r="D145" s="243">
        <v>13431</v>
      </c>
      <c r="E145" s="166">
        <v>-400</v>
      </c>
      <c r="F145" s="172">
        <v>70</v>
      </c>
      <c r="G145" s="173">
        <v>0</v>
      </c>
      <c r="H145" s="26">
        <v>7</v>
      </c>
      <c r="I145" s="29">
        <v>-1320</v>
      </c>
      <c r="J145" s="29">
        <v>0</v>
      </c>
    </row>
    <row r="146" spans="1:10" x14ac:dyDescent="0.15">
      <c r="A146" s="200" t="s">
        <v>19</v>
      </c>
      <c r="B146" s="173">
        <v>25</v>
      </c>
      <c r="C146" s="242">
        <v>0.83333333333333337</v>
      </c>
      <c r="D146" s="243">
        <v>13616</v>
      </c>
      <c r="E146" s="166">
        <v>-232</v>
      </c>
      <c r="F146" s="172">
        <v>34</v>
      </c>
      <c r="G146" s="173">
        <v>50</v>
      </c>
      <c r="H146" s="26">
        <v>-15</v>
      </c>
      <c r="I146" s="29">
        <v>-1320</v>
      </c>
      <c r="J146" s="29">
        <v>0</v>
      </c>
    </row>
    <row r="147" spans="1:10" x14ac:dyDescent="0.15">
      <c r="A147" s="200" t="s">
        <v>19</v>
      </c>
      <c r="B147" s="173">
        <v>26</v>
      </c>
      <c r="C147" s="242">
        <v>0.875</v>
      </c>
      <c r="D147" s="243">
        <v>13717</v>
      </c>
      <c r="E147" s="166">
        <v>-251</v>
      </c>
      <c r="F147" s="172">
        <v>90</v>
      </c>
      <c r="G147" s="173">
        <v>50</v>
      </c>
      <c r="H147" s="26">
        <v>-53</v>
      </c>
      <c r="I147" s="29">
        <v>-1320</v>
      </c>
      <c r="J147" s="29">
        <v>0</v>
      </c>
    </row>
    <row r="148" spans="1:10" x14ac:dyDescent="0.15">
      <c r="A148" s="200" t="s">
        <v>19</v>
      </c>
      <c r="B148" s="173">
        <v>27</v>
      </c>
      <c r="C148" s="242">
        <v>0.75</v>
      </c>
      <c r="D148" s="243">
        <v>15731</v>
      </c>
      <c r="E148" s="166">
        <v>-150</v>
      </c>
      <c r="F148" s="172">
        <v>65</v>
      </c>
      <c r="G148" s="173">
        <v>330</v>
      </c>
      <c r="H148" s="26">
        <v>-133</v>
      </c>
      <c r="I148" s="29">
        <v>-1320</v>
      </c>
      <c r="J148" s="29">
        <v>0</v>
      </c>
    </row>
    <row r="149" spans="1:10" x14ac:dyDescent="0.15">
      <c r="A149" s="200" t="s">
        <v>19</v>
      </c>
      <c r="B149" s="173">
        <v>28</v>
      </c>
      <c r="C149" s="242">
        <v>0.79166666666666663</v>
      </c>
      <c r="D149" s="243">
        <v>13659</v>
      </c>
      <c r="E149" s="166">
        <v>-836</v>
      </c>
      <c r="F149" s="172">
        <v>50</v>
      </c>
      <c r="G149" s="173">
        <v>160</v>
      </c>
      <c r="H149" s="26">
        <v>-156</v>
      </c>
      <c r="I149" s="29">
        <v>-1320</v>
      </c>
      <c r="J149" s="29">
        <v>-225</v>
      </c>
    </row>
    <row r="150" spans="1:10" x14ac:dyDescent="0.15">
      <c r="A150" s="200" t="s">
        <v>19</v>
      </c>
      <c r="B150" s="173">
        <v>29</v>
      </c>
      <c r="C150" s="242">
        <v>0.83333333333333337</v>
      </c>
      <c r="D150" s="243">
        <v>13718</v>
      </c>
      <c r="E150" s="166">
        <v>-893</v>
      </c>
      <c r="F150" s="172">
        <v>100</v>
      </c>
      <c r="G150" s="173">
        <v>330</v>
      </c>
      <c r="H150" s="26">
        <v>-2</v>
      </c>
      <c r="I150" s="29">
        <v>-1320</v>
      </c>
      <c r="J150" s="29">
        <v>-225</v>
      </c>
    </row>
    <row r="151" spans="1:10" x14ac:dyDescent="0.15">
      <c r="A151" s="200" t="s">
        <v>19</v>
      </c>
      <c r="B151" s="173">
        <v>30</v>
      </c>
      <c r="C151" s="242">
        <v>0.79166666666666663</v>
      </c>
      <c r="D151" s="243">
        <v>17301</v>
      </c>
      <c r="E151" s="166">
        <v>-518</v>
      </c>
      <c r="F151" s="172">
        <v>-40</v>
      </c>
      <c r="G151" s="173">
        <v>330</v>
      </c>
      <c r="H151" s="26">
        <v>-10</v>
      </c>
      <c r="I151" s="29">
        <v>-1320</v>
      </c>
      <c r="J151" s="29">
        <v>-225</v>
      </c>
    </row>
    <row r="152" spans="1:10" x14ac:dyDescent="0.15">
      <c r="A152" s="202" t="s">
        <v>19</v>
      </c>
      <c r="B152" s="175">
        <v>31</v>
      </c>
      <c r="C152" s="242">
        <v>0.75</v>
      </c>
      <c r="D152" s="243">
        <v>16583</v>
      </c>
      <c r="E152" s="166">
        <v>237</v>
      </c>
      <c r="F152" s="172">
        <v>67</v>
      </c>
      <c r="G152" s="173">
        <v>330</v>
      </c>
      <c r="H152" s="26">
        <v>-146</v>
      </c>
      <c r="I152" s="29">
        <v>-1320</v>
      </c>
      <c r="J152" s="29">
        <v>-225</v>
      </c>
    </row>
    <row r="153" spans="1:10" x14ac:dyDescent="0.15">
      <c r="A153" s="200" t="s">
        <v>20</v>
      </c>
      <c r="B153" s="173">
        <v>1</v>
      </c>
      <c r="C153" s="252">
        <v>0.79166666666666663</v>
      </c>
      <c r="D153" s="251">
        <v>13693</v>
      </c>
      <c r="E153" s="165">
        <v>-432</v>
      </c>
      <c r="F153" s="219">
        <v>64</v>
      </c>
      <c r="G153" s="212">
        <v>0</v>
      </c>
      <c r="H153" s="44">
        <v>23</v>
      </c>
      <c r="I153" s="45">
        <v>-1320</v>
      </c>
      <c r="J153" s="45">
        <v>-225</v>
      </c>
    </row>
    <row r="154" spans="1:10" x14ac:dyDescent="0.15">
      <c r="A154" s="200" t="s">
        <v>20</v>
      </c>
      <c r="B154" s="173">
        <v>2</v>
      </c>
      <c r="C154" s="242">
        <v>0.79166666666666663</v>
      </c>
      <c r="D154" s="243">
        <v>14104</v>
      </c>
      <c r="E154" s="166">
        <v>-142</v>
      </c>
      <c r="F154" s="172">
        <v>100</v>
      </c>
      <c r="G154" s="173">
        <v>20</v>
      </c>
      <c r="H154" s="26">
        <v>186</v>
      </c>
      <c r="I154" s="29">
        <v>-1320</v>
      </c>
      <c r="J154" s="29">
        <v>-225</v>
      </c>
    </row>
    <row r="155" spans="1:10" x14ac:dyDescent="0.15">
      <c r="A155" s="200" t="s">
        <v>20</v>
      </c>
      <c r="B155" s="173">
        <v>3</v>
      </c>
      <c r="C155" s="242">
        <v>0.79166666666666663</v>
      </c>
      <c r="D155" s="243">
        <v>14039</v>
      </c>
      <c r="E155" s="166">
        <v>0</v>
      </c>
      <c r="F155" s="172">
        <v>63</v>
      </c>
      <c r="G155" s="173">
        <v>330</v>
      </c>
      <c r="H155" s="26">
        <v>-35</v>
      </c>
      <c r="I155" s="29">
        <v>-1320</v>
      </c>
      <c r="J155" s="29">
        <v>-225</v>
      </c>
    </row>
    <row r="156" spans="1:10" x14ac:dyDescent="0.15">
      <c r="A156" s="200" t="s">
        <v>20</v>
      </c>
      <c r="B156" s="173">
        <v>4</v>
      </c>
      <c r="C156" s="242">
        <v>0.83333333333333337</v>
      </c>
      <c r="D156" s="243">
        <v>13605</v>
      </c>
      <c r="E156" s="166">
        <v>-397</v>
      </c>
      <c r="F156" s="172">
        <v>55</v>
      </c>
      <c r="G156" s="173">
        <v>330</v>
      </c>
      <c r="H156" s="26">
        <v>-37</v>
      </c>
      <c r="I156" s="29">
        <v>-1322</v>
      </c>
      <c r="J156" s="29">
        <v>-225</v>
      </c>
    </row>
    <row r="157" spans="1:10" x14ac:dyDescent="0.15">
      <c r="A157" s="200" t="s">
        <v>20</v>
      </c>
      <c r="B157" s="173">
        <v>5</v>
      </c>
      <c r="C157" s="242">
        <v>0.83333333333333337</v>
      </c>
      <c r="D157" s="243">
        <v>13710</v>
      </c>
      <c r="E157" s="166">
        <v>-766</v>
      </c>
      <c r="F157" s="172">
        <v>130</v>
      </c>
      <c r="G157" s="173">
        <v>330</v>
      </c>
      <c r="H157" s="26">
        <v>34</v>
      </c>
      <c r="I157" s="29">
        <v>-1322</v>
      </c>
      <c r="J157" s="29">
        <v>-225</v>
      </c>
    </row>
    <row r="158" spans="1:10" x14ac:dyDescent="0.15">
      <c r="A158" s="200" t="s">
        <v>20</v>
      </c>
      <c r="B158" s="173">
        <v>6</v>
      </c>
      <c r="C158" s="242">
        <v>0.79166666666666663</v>
      </c>
      <c r="D158" s="243">
        <v>15354</v>
      </c>
      <c r="E158" s="166">
        <v>-506</v>
      </c>
      <c r="F158" s="172">
        <v>160</v>
      </c>
      <c r="G158" s="173">
        <v>330</v>
      </c>
      <c r="H158" s="26">
        <v>69</v>
      </c>
      <c r="I158" s="29">
        <v>-1322</v>
      </c>
      <c r="J158" s="29">
        <v>-225</v>
      </c>
    </row>
    <row r="159" spans="1:10" x14ac:dyDescent="0.15">
      <c r="A159" s="200" t="s">
        <v>20</v>
      </c>
      <c r="B159" s="173">
        <v>7</v>
      </c>
      <c r="C159" s="242">
        <v>0.79166666666666663</v>
      </c>
      <c r="D159" s="243">
        <v>15466</v>
      </c>
      <c r="E159" s="166">
        <v>-837</v>
      </c>
      <c r="F159" s="172">
        <v>150</v>
      </c>
      <c r="G159" s="173">
        <v>330</v>
      </c>
      <c r="H159" s="26">
        <v>20</v>
      </c>
      <c r="I159" s="29">
        <v>-1320</v>
      </c>
      <c r="J159" s="29">
        <v>-225</v>
      </c>
    </row>
    <row r="160" spans="1:10" x14ac:dyDescent="0.15">
      <c r="A160" s="200" t="s">
        <v>20</v>
      </c>
      <c r="B160" s="173">
        <v>8</v>
      </c>
      <c r="C160" s="242">
        <v>0.79166666666666663</v>
      </c>
      <c r="D160" s="243">
        <v>16727</v>
      </c>
      <c r="E160" s="166">
        <v>-633</v>
      </c>
      <c r="F160" s="172">
        <v>159</v>
      </c>
      <c r="G160" s="173">
        <v>330</v>
      </c>
      <c r="H160" s="26">
        <v>-181</v>
      </c>
      <c r="I160" s="29">
        <v>-1320</v>
      </c>
      <c r="J160" s="29">
        <v>-225</v>
      </c>
    </row>
    <row r="161" spans="1:10" x14ac:dyDescent="0.15">
      <c r="A161" s="200" t="s">
        <v>20</v>
      </c>
      <c r="B161" s="173">
        <v>9</v>
      </c>
      <c r="C161" s="242">
        <v>0.79166666666666663</v>
      </c>
      <c r="D161" s="243">
        <v>16345</v>
      </c>
      <c r="E161" s="166">
        <v>-469</v>
      </c>
      <c r="F161" s="172">
        <v>150</v>
      </c>
      <c r="G161" s="173">
        <v>330</v>
      </c>
      <c r="H161" s="26">
        <v>-135</v>
      </c>
      <c r="I161" s="29">
        <v>-1320</v>
      </c>
      <c r="J161" s="29">
        <v>-225</v>
      </c>
    </row>
    <row r="162" spans="1:10" x14ac:dyDescent="0.15">
      <c r="A162" s="200" t="s">
        <v>20</v>
      </c>
      <c r="B162" s="173">
        <v>10</v>
      </c>
      <c r="C162" s="242">
        <v>0.79166666666666663</v>
      </c>
      <c r="D162" s="243">
        <v>14888</v>
      </c>
      <c r="E162" s="166">
        <v>-455</v>
      </c>
      <c r="F162" s="172">
        <v>160</v>
      </c>
      <c r="G162" s="173">
        <v>330</v>
      </c>
      <c r="H162" s="26">
        <v>-146</v>
      </c>
      <c r="I162" s="29">
        <v>-1320</v>
      </c>
      <c r="J162" s="29">
        <v>-225</v>
      </c>
    </row>
    <row r="163" spans="1:10" x14ac:dyDescent="0.15">
      <c r="A163" s="200" t="s">
        <v>20</v>
      </c>
      <c r="B163" s="173">
        <v>11</v>
      </c>
      <c r="C163" s="242">
        <v>0.83333333333333337</v>
      </c>
      <c r="D163" s="243">
        <v>13810</v>
      </c>
      <c r="E163" s="166">
        <v>-413</v>
      </c>
      <c r="F163" s="172">
        <v>55</v>
      </c>
      <c r="G163" s="173">
        <v>330</v>
      </c>
      <c r="H163" s="26">
        <v>-68</v>
      </c>
      <c r="I163" s="29">
        <v>-1320</v>
      </c>
      <c r="J163" s="29">
        <v>-225</v>
      </c>
    </row>
    <row r="164" spans="1:10" x14ac:dyDescent="0.15">
      <c r="A164" s="200" t="s">
        <v>20</v>
      </c>
      <c r="B164" s="173">
        <v>12</v>
      </c>
      <c r="C164" s="242">
        <v>0.83333333333333337</v>
      </c>
      <c r="D164" s="243">
        <v>14599</v>
      </c>
      <c r="E164" s="166">
        <v>-133</v>
      </c>
      <c r="F164" s="172">
        <v>160</v>
      </c>
      <c r="G164" s="173">
        <v>330</v>
      </c>
      <c r="H164" s="26">
        <v>44</v>
      </c>
      <c r="I164" s="29">
        <v>-1320</v>
      </c>
      <c r="J164" s="29">
        <v>-225</v>
      </c>
    </row>
    <row r="165" spans="1:10" x14ac:dyDescent="0.15">
      <c r="A165" s="200" t="s">
        <v>20</v>
      </c>
      <c r="B165" s="173">
        <v>13</v>
      </c>
      <c r="C165" s="242">
        <v>0.79166666666666663</v>
      </c>
      <c r="D165" s="243">
        <v>18320</v>
      </c>
      <c r="E165" s="166">
        <v>-561</v>
      </c>
      <c r="F165" s="172">
        <v>160</v>
      </c>
      <c r="G165" s="173">
        <v>330</v>
      </c>
      <c r="H165" s="26">
        <v>-28</v>
      </c>
      <c r="I165" s="29">
        <v>-1320</v>
      </c>
      <c r="J165" s="29">
        <v>-225</v>
      </c>
    </row>
    <row r="166" spans="1:10" x14ac:dyDescent="0.15">
      <c r="A166" s="200" t="s">
        <v>20</v>
      </c>
      <c r="B166" s="173">
        <v>14</v>
      </c>
      <c r="C166" s="242">
        <v>0.79166666666666663</v>
      </c>
      <c r="D166" s="243">
        <v>17174</v>
      </c>
      <c r="E166" s="166">
        <v>-583</v>
      </c>
      <c r="F166" s="172">
        <v>155</v>
      </c>
      <c r="G166" s="173">
        <v>330</v>
      </c>
      <c r="H166" s="26">
        <v>-33</v>
      </c>
      <c r="I166" s="29">
        <v>-1320</v>
      </c>
      <c r="J166" s="29">
        <v>-225</v>
      </c>
    </row>
    <row r="167" spans="1:10" x14ac:dyDescent="0.15">
      <c r="A167" s="200" t="s">
        <v>20</v>
      </c>
      <c r="B167" s="173">
        <v>15</v>
      </c>
      <c r="C167" s="242">
        <v>0.79166666666666663</v>
      </c>
      <c r="D167" s="243">
        <v>16424</v>
      </c>
      <c r="E167" s="166">
        <v>-144</v>
      </c>
      <c r="F167" s="172">
        <v>150</v>
      </c>
      <c r="G167" s="173">
        <v>330</v>
      </c>
      <c r="H167" s="26">
        <v>9</v>
      </c>
      <c r="I167" s="29">
        <v>-1320</v>
      </c>
      <c r="J167" s="29">
        <v>-225</v>
      </c>
    </row>
    <row r="168" spans="1:10" x14ac:dyDescent="0.15">
      <c r="A168" s="200" t="s">
        <v>20</v>
      </c>
      <c r="B168" s="173">
        <v>16</v>
      </c>
      <c r="C168" s="242">
        <v>0.79166666666666663</v>
      </c>
      <c r="D168" s="243">
        <v>14841</v>
      </c>
      <c r="E168" s="166">
        <v>10</v>
      </c>
      <c r="F168" s="172">
        <v>160</v>
      </c>
      <c r="G168" s="173">
        <v>330</v>
      </c>
      <c r="H168" s="26">
        <v>-204</v>
      </c>
      <c r="I168" s="29">
        <v>-1320</v>
      </c>
      <c r="J168" s="29">
        <v>-225</v>
      </c>
    </row>
    <row r="169" spans="1:10" x14ac:dyDescent="0.15">
      <c r="A169" s="200" t="s">
        <v>20</v>
      </c>
      <c r="B169" s="173">
        <v>17</v>
      </c>
      <c r="C169" s="242">
        <v>0.79166666666666663</v>
      </c>
      <c r="D169" s="243">
        <v>17332</v>
      </c>
      <c r="E169" s="166">
        <v>-312</v>
      </c>
      <c r="F169" s="172">
        <v>150</v>
      </c>
      <c r="G169" s="173">
        <v>330</v>
      </c>
      <c r="H169" s="26">
        <v>-199</v>
      </c>
      <c r="I169" s="29">
        <v>-1339</v>
      </c>
      <c r="J169" s="29">
        <v>-225</v>
      </c>
    </row>
    <row r="170" spans="1:10" x14ac:dyDescent="0.15">
      <c r="A170" s="200" t="s">
        <v>20</v>
      </c>
      <c r="B170" s="173">
        <v>18</v>
      </c>
      <c r="C170" s="242">
        <v>0.79166666666666663</v>
      </c>
      <c r="D170" s="243">
        <v>12442</v>
      </c>
      <c r="E170" s="166">
        <v>-392</v>
      </c>
      <c r="F170" s="172">
        <v>60</v>
      </c>
      <c r="G170" s="173">
        <v>330</v>
      </c>
      <c r="H170" s="26">
        <v>0</v>
      </c>
      <c r="I170" s="29">
        <v>-1320</v>
      </c>
      <c r="J170" s="29">
        <v>-225</v>
      </c>
    </row>
    <row r="171" spans="1:10" x14ac:dyDescent="0.15">
      <c r="A171" s="200" t="s">
        <v>20</v>
      </c>
      <c r="B171" s="173">
        <v>19</v>
      </c>
      <c r="C171" s="242">
        <v>0.875</v>
      </c>
      <c r="D171" s="243">
        <v>12218</v>
      </c>
      <c r="E171" s="166">
        <v>-285</v>
      </c>
      <c r="F171" s="172">
        <v>98</v>
      </c>
      <c r="G171" s="173">
        <v>330</v>
      </c>
      <c r="H171" s="26">
        <v>5</v>
      </c>
      <c r="I171" s="29">
        <v>-1320</v>
      </c>
      <c r="J171" s="29">
        <v>-225</v>
      </c>
    </row>
    <row r="172" spans="1:10" x14ac:dyDescent="0.15">
      <c r="A172" s="200" t="s">
        <v>20</v>
      </c>
      <c r="B172" s="173">
        <v>20</v>
      </c>
      <c r="C172" s="242">
        <v>0.79166666666666663</v>
      </c>
      <c r="D172" s="243">
        <v>14456</v>
      </c>
      <c r="E172" s="166">
        <v>-130</v>
      </c>
      <c r="F172" s="172">
        <v>124</v>
      </c>
      <c r="G172" s="173">
        <v>330</v>
      </c>
      <c r="H172" s="26">
        <v>139</v>
      </c>
      <c r="I172" s="29">
        <v>-1320</v>
      </c>
      <c r="J172" s="29">
        <v>-225</v>
      </c>
    </row>
    <row r="173" spans="1:10" x14ac:dyDescent="0.15">
      <c r="A173" s="200" t="s">
        <v>20</v>
      </c>
      <c r="B173" s="173">
        <v>21</v>
      </c>
      <c r="C173" s="242">
        <v>0.79166666666666663</v>
      </c>
      <c r="D173" s="243">
        <v>14774</v>
      </c>
      <c r="E173" s="166">
        <v>-197</v>
      </c>
      <c r="F173" s="172">
        <v>117</v>
      </c>
      <c r="G173" s="173">
        <v>330</v>
      </c>
      <c r="H173" s="26">
        <v>120</v>
      </c>
      <c r="I173" s="29">
        <v>-1320</v>
      </c>
      <c r="J173" s="29">
        <v>-225</v>
      </c>
    </row>
    <row r="174" spans="1:10" x14ac:dyDescent="0.15">
      <c r="A174" s="200" t="s">
        <v>20</v>
      </c>
      <c r="B174" s="173">
        <v>22</v>
      </c>
      <c r="C174" s="242">
        <v>0.79166666666666663</v>
      </c>
      <c r="D174" s="243">
        <v>14281</v>
      </c>
      <c r="E174" s="166">
        <v>-331</v>
      </c>
      <c r="F174" s="172">
        <v>135</v>
      </c>
      <c r="G174" s="173">
        <v>330</v>
      </c>
      <c r="H174" s="26">
        <v>-89</v>
      </c>
      <c r="I174" s="29">
        <v>-1320</v>
      </c>
      <c r="J174" s="29">
        <v>-225</v>
      </c>
    </row>
    <row r="175" spans="1:10" x14ac:dyDescent="0.15">
      <c r="A175" s="200" t="s">
        <v>20</v>
      </c>
      <c r="B175" s="173">
        <v>23</v>
      </c>
      <c r="C175" s="242">
        <v>0.79166666666666663</v>
      </c>
      <c r="D175" s="243">
        <v>15192</v>
      </c>
      <c r="E175" s="166">
        <v>-482</v>
      </c>
      <c r="F175" s="172">
        <v>145</v>
      </c>
      <c r="G175" s="173">
        <v>330</v>
      </c>
      <c r="H175" s="26">
        <v>-21</v>
      </c>
      <c r="I175" s="29">
        <v>-1320</v>
      </c>
      <c r="J175" s="29">
        <v>-225</v>
      </c>
    </row>
    <row r="176" spans="1:10" x14ac:dyDescent="0.15">
      <c r="A176" s="200" t="s">
        <v>20</v>
      </c>
      <c r="B176" s="173">
        <v>24</v>
      </c>
      <c r="C176" s="242">
        <v>0.79166666666666663</v>
      </c>
      <c r="D176" s="243">
        <v>16553</v>
      </c>
      <c r="E176" s="166">
        <v>-332</v>
      </c>
      <c r="F176" s="172">
        <v>160</v>
      </c>
      <c r="G176" s="173">
        <v>330</v>
      </c>
      <c r="H176" s="26">
        <v>22</v>
      </c>
      <c r="I176" s="29">
        <v>-1320</v>
      </c>
      <c r="J176" s="29">
        <v>-225</v>
      </c>
    </row>
    <row r="177" spans="1:10" x14ac:dyDescent="0.15">
      <c r="A177" s="200" t="s">
        <v>20</v>
      </c>
      <c r="B177" s="173">
        <v>25</v>
      </c>
      <c r="C177" s="242">
        <v>0.79166666666666663</v>
      </c>
      <c r="D177" s="243">
        <v>18478</v>
      </c>
      <c r="E177" s="166">
        <v>102</v>
      </c>
      <c r="F177" s="172">
        <v>150</v>
      </c>
      <c r="G177" s="173">
        <v>330</v>
      </c>
      <c r="H177" s="26">
        <v>132</v>
      </c>
      <c r="I177" s="29">
        <v>-1320</v>
      </c>
      <c r="J177" s="29">
        <v>-225</v>
      </c>
    </row>
    <row r="178" spans="1:10" x14ac:dyDescent="0.15">
      <c r="A178" s="200" t="s">
        <v>20</v>
      </c>
      <c r="B178" s="173">
        <v>26</v>
      </c>
      <c r="C178" s="242">
        <v>0.79166666666666663</v>
      </c>
      <c r="D178" s="243">
        <v>19664</v>
      </c>
      <c r="E178" s="166">
        <v>24</v>
      </c>
      <c r="F178" s="172">
        <v>0</v>
      </c>
      <c r="G178" s="173">
        <v>330</v>
      </c>
      <c r="H178" s="26">
        <v>44</v>
      </c>
      <c r="I178" s="29">
        <v>-1320</v>
      </c>
      <c r="J178" s="29">
        <v>-225</v>
      </c>
    </row>
    <row r="179" spans="1:10" x14ac:dyDescent="0.15">
      <c r="A179" s="200" t="s">
        <v>20</v>
      </c>
      <c r="B179" s="173">
        <v>27</v>
      </c>
      <c r="C179" s="242">
        <v>0.75</v>
      </c>
      <c r="D179" s="243">
        <v>16962</v>
      </c>
      <c r="E179" s="166">
        <v>-1113</v>
      </c>
      <c r="F179" s="172">
        <v>134</v>
      </c>
      <c r="G179" s="173">
        <v>330</v>
      </c>
      <c r="H179" s="26">
        <v>-92</v>
      </c>
      <c r="I179" s="29">
        <v>-1320</v>
      </c>
      <c r="J179" s="29">
        <v>-225</v>
      </c>
    </row>
    <row r="180" spans="1:10" x14ac:dyDescent="0.15">
      <c r="A180" s="200" t="s">
        <v>20</v>
      </c>
      <c r="B180" s="173">
        <v>28</v>
      </c>
      <c r="C180" s="242">
        <v>0.79166666666666663</v>
      </c>
      <c r="D180" s="243">
        <v>16805</v>
      </c>
      <c r="E180" s="166">
        <v>-480</v>
      </c>
      <c r="F180" s="172">
        <v>160</v>
      </c>
      <c r="G180" s="173">
        <v>330</v>
      </c>
      <c r="H180" s="26">
        <v>350</v>
      </c>
      <c r="I180" s="29">
        <v>-1320</v>
      </c>
      <c r="J180" s="29">
        <v>-225</v>
      </c>
    </row>
    <row r="181" spans="1:10" x14ac:dyDescent="0.15">
      <c r="A181" s="200" t="s">
        <v>20</v>
      </c>
      <c r="B181" s="173">
        <v>29</v>
      </c>
      <c r="C181" s="242">
        <v>0.79166666666666663</v>
      </c>
      <c r="D181" s="243">
        <v>17661</v>
      </c>
      <c r="E181" s="166">
        <v>-595</v>
      </c>
      <c r="F181" s="172">
        <v>140</v>
      </c>
      <c r="G181" s="173">
        <v>330</v>
      </c>
      <c r="H181" s="26">
        <v>400</v>
      </c>
      <c r="I181" s="29">
        <v>-1320</v>
      </c>
      <c r="J181" s="29">
        <v>-225</v>
      </c>
    </row>
    <row r="182" spans="1:10" x14ac:dyDescent="0.15">
      <c r="A182" s="202" t="s">
        <v>20</v>
      </c>
      <c r="B182" s="175">
        <v>30</v>
      </c>
      <c r="C182" s="242">
        <v>0.79166666666666663</v>
      </c>
      <c r="D182" s="243">
        <v>17634</v>
      </c>
      <c r="E182" s="166">
        <v>-559</v>
      </c>
      <c r="F182" s="172">
        <v>156</v>
      </c>
      <c r="G182" s="173">
        <v>330</v>
      </c>
      <c r="H182" s="26">
        <v>350</v>
      </c>
      <c r="I182" s="29">
        <v>-1320</v>
      </c>
      <c r="J182" s="29">
        <v>-225</v>
      </c>
    </row>
    <row r="183" spans="1:10" x14ac:dyDescent="0.15">
      <c r="A183" s="200" t="s">
        <v>21</v>
      </c>
      <c r="B183" s="173">
        <v>1</v>
      </c>
      <c r="C183" s="252">
        <v>0.79166666666666663</v>
      </c>
      <c r="D183" s="251">
        <v>20519</v>
      </c>
      <c r="E183" s="165">
        <v>-582</v>
      </c>
      <c r="F183" s="219">
        <v>115</v>
      </c>
      <c r="G183" s="212">
        <v>330</v>
      </c>
      <c r="H183" s="44">
        <v>109</v>
      </c>
      <c r="I183" s="45">
        <v>-1440</v>
      </c>
      <c r="J183" s="45">
        <v>-225</v>
      </c>
    </row>
    <row r="184" spans="1:10" x14ac:dyDescent="0.15">
      <c r="A184" s="200" t="s">
        <v>21</v>
      </c>
      <c r="B184" s="173">
        <v>2</v>
      </c>
      <c r="C184" s="242">
        <v>0.75</v>
      </c>
      <c r="D184" s="243">
        <v>18641</v>
      </c>
      <c r="E184" s="166">
        <v>-623</v>
      </c>
      <c r="F184" s="172">
        <v>160</v>
      </c>
      <c r="G184" s="173">
        <v>330</v>
      </c>
      <c r="H184" s="26">
        <v>-165</v>
      </c>
      <c r="I184" s="29">
        <v>-1440</v>
      </c>
      <c r="J184" s="29">
        <v>-225</v>
      </c>
    </row>
    <row r="185" spans="1:10" x14ac:dyDescent="0.15">
      <c r="A185" s="200" t="s">
        <v>21</v>
      </c>
      <c r="B185" s="173">
        <v>3</v>
      </c>
      <c r="C185" s="242">
        <v>0.79166666666666663</v>
      </c>
      <c r="D185" s="243">
        <v>16687</v>
      </c>
      <c r="E185" s="166">
        <v>-826</v>
      </c>
      <c r="F185" s="172">
        <v>135</v>
      </c>
      <c r="G185" s="173">
        <v>330</v>
      </c>
      <c r="H185" s="26">
        <v>-106</v>
      </c>
      <c r="I185" s="29">
        <v>-1440</v>
      </c>
      <c r="J185" s="29">
        <v>-225</v>
      </c>
    </row>
    <row r="186" spans="1:10" x14ac:dyDescent="0.15">
      <c r="A186" s="200" t="s">
        <v>21</v>
      </c>
      <c r="B186" s="173">
        <v>4</v>
      </c>
      <c r="C186" s="242">
        <v>0.79166666666666663</v>
      </c>
      <c r="D186" s="243">
        <v>16401</v>
      </c>
      <c r="E186" s="166">
        <v>-368</v>
      </c>
      <c r="F186" s="172">
        <v>160</v>
      </c>
      <c r="G186" s="173">
        <v>330</v>
      </c>
      <c r="H186" s="26">
        <v>38</v>
      </c>
      <c r="I186" s="29">
        <v>-1440</v>
      </c>
      <c r="J186" s="29">
        <v>-225</v>
      </c>
    </row>
    <row r="187" spans="1:10" x14ac:dyDescent="0.15">
      <c r="A187" s="200" t="s">
        <v>21</v>
      </c>
      <c r="B187" s="173">
        <v>5</v>
      </c>
      <c r="C187" s="242">
        <v>0.79166666666666663</v>
      </c>
      <c r="D187" s="243">
        <v>16360</v>
      </c>
      <c r="E187" s="166">
        <v>-467</v>
      </c>
      <c r="F187" s="172">
        <v>160</v>
      </c>
      <c r="G187" s="173">
        <v>330</v>
      </c>
      <c r="H187" s="26">
        <v>319</v>
      </c>
      <c r="I187" s="29">
        <v>-1581</v>
      </c>
      <c r="J187" s="29">
        <v>-225</v>
      </c>
    </row>
    <row r="188" spans="1:10" x14ac:dyDescent="0.15">
      <c r="A188" s="200" t="s">
        <v>21</v>
      </c>
      <c r="B188" s="173">
        <v>6</v>
      </c>
      <c r="C188" s="242">
        <v>0.79166666666666663</v>
      </c>
      <c r="D188" s="243">
        <v>18195</v>
      </c>
      <c r="E188" s="166">
        <v>-406</v>
      </c>
      <c r="F188" s="172">
        <v>160</v>
      </c>
      <c r="G188" s="173">
        <v>330</v>
      </c>
      <c r="H188" s="26">
        <v>-77</v>
      </c>
      <c r="I188" s="29">
        <v>-1581</v>
      </c>
      <c r="J188" s="29">
        <v>-225</v>
      </c>
    </row>
    <row r="189" spans="1:10" x14ac:dyDescent="0.15">
      <c r="A189" s="200" t="s">
        <v>21</v>
      </c>
      <c r="B189" s="173">
        <v>7</v>
      </c>
      <c r="C189" s="242">
        <v>0.79166666666666663</v>
      </c>
      <c r="D189" s="243">
        <v>17436</v>
      </c>
      <c r="E189" s="166">
        <v>-655</v>
      </c>
      <c r="F189" s="172">
        <v>160</v>
      </c>
      <c r="G189" s="173">
        <v>330</v>
      </c>
      <c r="H189" s="26">
        <v>22</v>
      </c>
      <c r="I189" s="29">
        <v>-1581</v>
      </c>
      <c r="J189" s="29">
        <v>-225</v>
      </c>
    </row>
    <row r="190" spans="1:10" x14ac:dyDescent="0.15">
      <c r="A190" s="200" t="s">
        <v>21</v>
      </c>
      <c r="B190" s="173">
        <v>8</v>
      </c>
      <c r="C190" s="242">
        <v>0.79166666666666663</v>
      </c>
      <c r="D190" s="243">
        <v>18266</v>
      </c>
      <c r="E190" s="166">
        <v>-770</v>
      </c>
      <c r="F190" s="172">
        <v>160</v>
      </c>
      <c r="G190" s="173">
        <v>330</v>
      </c>
      <c r="H190" s="26">
        <v>-121</v>
      </c>
      <c r="I190" s="29">
        <v>-1581</v>
      </c>
      <c r="J190" s="29">
        <v>-225</v>
      </c>
    </row>
    <row r="191" spans="1:10" x14ac:dyDescent="0.15">
      <c r="A191" s="200" t="s">
        <v>21</v>
      </c>
      <c r="B191" s="173">
        <v>9</v>
      </c>
      <c r="C191" s="242">
        <v>0.79166666666666663</v>
      </c>
      <c r="D191" s="243">
        <v>16417</v>
      </c>
      <c r="E191" s="166">
        <v>-714</v>
      </c>
      <c r="F191" s="172">
        <v>160</v>
      </c>
      <c r="G191" s="173">
        <v>330</v>
      </c>
      <c r="H191" s="26">
        <v>-126</v>
      </c>
      <c r="I191" s="29">
        <v>-1581</v>
      </c>
      <c r="J191" s="29">
        <v>-225</v>
      </c>
    </row>
    <row r="192" spans="1:10" x14ac:dyDescent="0.15">
      <c r="A192" s="200" t="s">
        <v>21</v>
      </c>
      <c r="B192" s="173">
        <v>10</v>
      </c>
      <c r="C192" s="242">
        <v>0.79166666666666663</v>
      </c>
      <c r="D192" s="243">
        <v>15941</v>
      </c>
      <c r="E192" s="166">
        <v>-254</v>
      </c>
      <c r="F192" s="172">
        <v>154</v>
      </c>
      <c r="G192" s="173">
        <v>330</v>
      </c>
      <c r="H192" s="26">
        <v>-68</v>
      </c>
      <c r="I192" s="29">
        <v>-1581</v>
      </c>
      <c r="J192" s="29">
        <v>-225</v>
      </c>
    </row>
    <row r="193" spans="1:10" x14ac:dyDescent="0.15">
      <c r="A193" s="200" t="s">
        <v>21</v>
      </c>
      <c r="B193" s="173">
        <v>11</v>
      </c>
      <c r="C193" s="242">
        <v>0.79166666666666663</v>
      </c>
      <c r="D193" s="243">
        <v>18795</v>
      </c>
      <c r="E193" s="166">
        <v>-476</v>
      </c>
      <c r="F193" s="172">
        <v>153</v>
      </c>
      <c r="G193" s="173">
        <v>330</v>
      </c>
      <c r="H193" s="26">
        <v>-34</v>
      </c>
      <c r="I193" s="29">
        <v>-1601</v>
      </c>
      <c r="J193" s="29">
        <v>-225</v>
      </c>
    </row>
    <row r="194" spans="1:10" x14ac:dyDescent="0.15">
      <c r="A194" s="200" t="s">
        <v>21</v>
      </c>
      <c r="B194" s="173">
        <v>12</v>
      </c>
      <c r="C194" s="242">
        <v>0.75</v>
      </c>
      <c r="D194" s="243">
        <v>20582</v>
      </c>
      <c r="E194" s="166">
        <v>-659</v>
      </c>
      <c r="F194" s="172">
        <v>131</v>
      </c>
      <c r="G194" s="173">
        <v>330</v>
      </c>
      <c r="H194" s="26">
        <v>-93</v>
      </c>
      <c r="I194" s="29">
        <v>-1601</v>
      </c>
      <c r="J194" s="29">
        <v>-225</v>
      </c>
    </row>
    <row r="195" spans="1:10" x14ac:dyDescent="0.15">
      <c r="A195" s="200" t="s">
        <v>21</v>
      </c>
      <c r="B195" s="173">
        <v>13</v>
      </c>
      <c r="C195" s="242">
        <v>0.79166666666666663</v>
      </c>
      <c r="D195" s="243">
        <v>20474</v>
      </c>
      <c r="E195" s="166">
        <v>-654</v>
      </c>
      <c r="F195" s="172">
        <v>160</v>
      </c>
      <c r="G195" s="173">
        <v>330</v>
      </c>
      <c r="H195" s="26">
        <v>216</v>
      </c>
      <c r="I195" s="29">
        <v>-1581</v>
      </c>
      <c r="J195" s="29">
        <v>-225</v>
      </c>
    </row>
    <row r="196" spans="1:10" x14ac:dyDescent="0.15">
      <c r="A196" s="200" t="s">
        <v>21</v>
      </c>
      <c r="B196" s="173">
        <v>14</v>
      </c>
      <c r="C196" s="242">
        <v>0.79166666666666663</v>
      </c>
      <c r="D196" s="243">
        <v>19834</v>
      </c>
      <c r="E196" s="166">
        <v>-730</v>
      </c>
      <c r="F196" s="172">
        <v>150</v>
      </c>
      <c r="G196" s="173">
        <v>330</v>
      </c>
      <c r="H196" s="26">
        <v>249</v>
      </c>
      <c r="I196" s="29">
        <v>-1601</v>
      </c>
      <c r="J196" s="29">
        <v>-225</v>
      </c>
    </row>
    <row r="197" spans="1:10" x14ac:dyDescent="0.15">
      <c r="A197" s="200" t="s">
        <v>21</v>
      </c>
      <c r="B197" s="173">
        <v>15</v>
      </c>
      <c r="C197" s="242">
        <v>0.79166666666666663</v>
      </c>
      <c r="D197" s="243">
        <v>18335</v>
      </c>
      <c r="E197" s="166">
        <v>-301</v>
      </c>
      <c r="F197" s="172">
        <v>140</v>
      </c>
      <c r="G197" s="173">
        <v>330</v>
      </c>
      <c r="H197" s="26">
        <v>189</v>
      </c>
      <c r="I197" s="29">
        <v>-1601</v>
      </c>
      <c r="J197" s="29">
        <v>-225</v>
      </c>
    </row>
    <row r="198" spans="1:10" x14ac:dyDescent="0.15">
      <c r="A198" s="200" t="s">
        <v>21</v>
      </c>
      <c r="B198" s="173">
        <v>16</v>
      </c>
      <c r="C198" s="242">
        <v>0.79166666666666663</v>
      </c>
      <c r="D198" s="243">
        <v>16806</v>
      </c>
      <c r="E198" s="166">
        <v>-135</v>
      </c>
      <c r="F198" s="172">
        <v>157</v>
      </c>
      <c r="G198" s="173">
        <v>330</v>
      </c>
      <c r="H198" s="26">
        <v>190</v>
      </c>
      <c r="I198" s="29">
        <v>-1581</v>
      </c>
      <c r="J198" s="29">
        <v>-225</v>
      </c>
    </row>
    <row r="199" spans="1:10" x14ac:dyDescent="0.15">
      <c r="A199" s="200" t="s">
        <v>21</v>
      </c>
      <c r="B199" s="173">
        <v>17</v>
      </c>
      <c r="C199" s="242">
        <v>0.79166666666666663</v>
      </c>
      <c r="D199" s="243">
        <v>19678</v>
      </c>
      <c r="E199" s="166">
        <v>-356</v>
      </c>
      <c r="F199" s="172">
        <v>160</v>
      </c>
      <c r="G199" s="173">
        <v>330</v>
      </c>
      <c r="H199" s="26">
        <v>233</v>
      </c>
      <c r="I199" s="29">
        <v>-1601</v>
      </c>
      <c r="J199" s="29">
        <v>-225</v>
      </c>
    </row>
    <row r="200" spans="1:10" x14ac:dyDescent="0.15">
      <c r="A200" s="200" t="s">
        <v>21</v>
      </c>
      <c r="B200" s="173">
        <v>18</v>
      </c>
      <c r="C200" s="242">
        <v>0.625</v>
      </c>
      <c r="D200" s="243">
        <v>19306</v>
      </c>
      <c r="E200" s="166">
        <v>-588</v>
      </c>
      <c r="F200" s="172">
        <v>160</v>
      </c>
      <c r="G200" s="173">
        <v>330</v>
      </c>
      <c r="H200" s="26">
        <v>152</v>
      </c>
      <c r="I200" s="29">
        <v>-1634</v>
      </c>
      <c r="J200" s="29">
        <v>-225</v>
      </c>
    </row>
    <row r="201" spans="1:10" x14ac:dyDescent="0.15">
      <c r="A201" s="200" t="s">
        <v>21</v>
      </c>
      <c r="B201" s="173">
        <v>19</v>
      </c>
      <c r="C201" s="242">
        <v>0.79166666666666663</v>
      </c>
      <c r="D201" s="243">
        <v>22694</v>
      </c>
      <c r="E201" s="166">
        <v>-578</v>
      </c>
      <c r="F201" s="172">
        <v>-121</v>
      </c>
      <c r="G201" s="173">
        <v>330</v>
      </c>
      <c r="H201" s="26">
        <v>91</v>
      </c>
      <c r="I201" s="29">
        <v>-1634</v>
      </c>
      <c r="J201" s="29">
        <v>-225</v>
      </c>
    </row>
    <row r="202" spans="1:10" x14ac:dyDescent="0.15">
      <c r="A202" s="200" t="s">
        <v>21</v>
      </c>
      <c r="B202" s="173">
        <v>20</v>
      </c>
      <c r="C202" s="242">
        <v>0.79166666666666663</v>
      </c>
      <c r="D202" s="243">
        <v>24330</v>
      </c>
      <c r="E202" s="166">
        <v>-1004</v>
      </c>
      <c r="F202" s="172">
        <v>-32</v>
      </c>
      <c r="G202" s="173">
        <v>330</v>
      </c>
      <c r="H202" s="26">
        <v>-152</v>
      </c>
      <c r="I202" s="29">
        <v>-1758</v>
      </c>
      <c r="J202" s="29">
        <v>-225</v>
      </c>
    </row>
    <row r="203" spans="1:10" x14ac:dyDescent="0.15">
      <c r="A203" s="200" t="s">
        <v>21</v>
      </c>
      <c r="B203" s="173">
        <v>21</v>
      </c>
      <c r="C203" s="242">
        <v>0.66666666666666663</v>
      </c>
      <c r="D203" s="243">
        <v>23318</v>
      </c>
      <c r="E203" s="166">
        <v>-940</v>
      </c>
      <c r="F203" s="172">
        <v>-57</v>
      </c>
      <c r="G203" s="173">
        <v>330</v>
      </c>
      <c r="H203" s="26">
        <v>-180</v>
      </c>
      <c r="I203" s="29">
        <v>-1634</v>
      </c>
      <c r="J203" s="29">
        <v>-225</v>
      </c>
    </row>
    <row r="204" spans="1:10" x14ac:dyDescent="0.15">
      <c r="A204" s="200" t="s">
        <v>21</v>
      </c>
      <c r="B204" s="173">
        <v>22</v>
      </c>
      <c r="C204" s="242">
        <v>0.79166666666666663</v>
      </c>
      <c r="D204" s="243">
        <v>23152</v>
      </c>
      <c r="E204" s="166">
        <v>-1063</v>
      </c>
      <c r="F204" s="172">
        <v>-67</v>
      </c>
      <c r="G204" s="173">
        <v>330</v>
      </c>
      <c r="H204" s="26">
        <v>-76</v>
      </c>
      <c r="I204" s="29">
        <v>-1634</v>
      </c>
      <c r="J204" s="29">
        <v>-225</v>
      </c>
    </row>
    <row r="205" spans="1:10" x14ac:dyDescent="0.15">
      <c r="A205" s="200" t="s">
        <v>21</v>
      </c>
      <c r="B205" s="173">
        <v>23</v>
      </c>
      <c r="C205" s="242">
        <v>0.79166666666666663</v>
      </c>
      <c r="D205" s="243">
        <v>22909</v>
      </c>
      <c r="E205" s="166">
        <v>-973</v>
      </c>
      <c r="F205" s="172">
        <v>-174</v>
      </c>
      <c r="G205" s="173">
        <v>330</v>
      </c>
      <c r="H205" s="26">
        <v>-116</v>
      </c>
      <c r="I205" s="29">
        <v>-1634</v>
      </c>
      <c r="J205" s="29">
        <v>-225</v>
      </c>
    </row>
    <row r="206" spans="1:10" x14ac:dyDescent="0.15">
      <c r="A206" s="200" t="s">
        <v>21</v>
      </c>
      <c r="B206" s="173">
        <v>24</v>
      </c>
      <c r="C206" s="242">
        <v>0.79166666666666663</v>
      </c>
      <c r="D206" s="243">
        <v>23711</v>
      </c>
      <c r="E206" s="166">
        <v>-654</v>
      </c>
      <c r="F206" s="172">
        <v>-130</v>
      </c>
      <c r="G206" s="173">
        <v>330</v>
      </c>
      <c r="H206" s="26">
        <v>-155</v>
      </c>
      <c r="I206" s="29">
        <v>-1634</v>
      </c>
      <c r="J206" s="29">
        <v>-225</v>
      </c>
    </row>
    <row r="207" spans="1:10" x14ac:dyDescent="0.15">
      <c r="A207" s="200" t="s">
        <v>21</v>
      </c>
      <c r="B207" s="173">
        <v>25</v>
      </c>
      <c r="C207" s="242">
        <v>0.79166666666666663</v>
      </c>
      <c r="D207" s="243">
        <v>22157</v>
      </c>
      <c r="E207" s="166">
        <v>-920</v>
      </c>
      <c r="F207" s="172">
        <v>-164</v>
      </c>
      <c r="G207" s="173">
        <v>330</v>
      </c>
      <c r="H207" s="26">
        <v>51</v>
      </c>
      <c r="I207" s="29">
        <v>-1601</v>
      </c>
      <c r="J207" s="29">
        <v>-225</v>
      </c>
    </row>
    <row r="208" spans="1:10" x14ac:dyDescent="0.15">
      <c r="A208" s="200" t="s">
        <v>21</v>
      </c>
      <c r="B208" s="173">
        <v>26</v>
      </c>
      <c r="C208" s="242">
        <v>0.79166666666666663</v>
      </c>
      <c r="D208" s="243">
        <v>18567</v>
      </c>
      <c r="E208" s="166">
        <v>-727</v>
      </c>
      <c r="F208" s="172">
        <v>119</v>
      </c>
      <c r="G208" s="173">
        <v>330</v>
      </c>
      <c r="H208" s="26">
        <v>148</v>
      </c>
      <c r="I208" s="29">
        <v>-1601</v>
      </c>
      <c r="J208" s="29">
        <v>-225</v>
      </c>
    </row>
    <row r="209" spans="1:10" x14ac:dyDescent="0.15">
      <c r="A209" s="200" t="s">
        <v>21</v>
      </c>
      <c r="B209" s="173">
        <v>27</v>
      </c>
      <c r="C209" s="242">
        <v>0.79166666666666663</v>
      </c>
      <c r="D209" s="243">
        <v>19060</v>
      </c>
      <c r="E209" s="166">
        <v>-570</v>
      </c>
      <c r="F209" s="172">
        <v>-78</v>
      </c>
      <c r="G209" s="173">
        <v>100</v>
      </c>
      <c r="H209" s="26">
        <v>153</v>
      </c>
      <c r="I209" s="29">
        <v>-1601</v>
      </c>
      <c r="J209" s="29">
        <v>-225</v>
      </c>
    </row>
    <row r="210" spans="1:10" x14ac:dyDescent="0.15">
      <c r="A210" s="200" t="s">
        <v>21</v>
      </c>
      <c r="B210" s="173">
        <v>28</v>
      </c>
      <c r="C210" s="242">
        <v>0.75</v>
      </c>
      <c r="D210" s="243">
        <v>22068</v>
      </c>
      <c r="E210" s="166">
        <v>-524</v>
      </c>
      <c r="F210" s="172">
        <v>-10</v>
      </c>
      <c r="G210" s="173">
        <v>330</v>
      </c>
      <c r="H210" s="26">
        <v>147</v>
      </c>
      <c r="I210" s="29">
        <v>-1601</v>
      </c>
      <c r="J210" s="29">
        <v>-225</v>
      </c>
    </row>
    <row r="211" spans="1:10" x14ac:dyDescent="0.15">
      <c r="A211" s="200" t="s">
        <v>21</v>
      </c>
      <c r="B211" s="173">
        <v>29</v>
      </c>
      <c r="C211" s="242">
        <v>0.75</v>
      </c>
      <c r="D211" s="243">
        <v>21371</v>
      </c>
      <c r="E211" s="166">
        <v>-435</v>
      </c>
      <c r="F211" s="172">
        <v>25</v>
      </c>
      <c r="G211" s="173">
        <v>330</v>
      </c>
      <c r="H211" s="26">
        <v>-287</v>
      </c>
      <c r="I211" s="29">
        <v>-1601</v>
      </c>
      <c r="J211" s="29">
        <v>-225</v>
      </c>
    </row>
    <row r="212" spans="1:10" x14ac:dyDescent="0.15">
      <c r="A212" s="200" t="s">
        <v>21</v>
      </c>
      <c r="B212" s="173">
        <v>30</v>
      </c>
      <c r="C212" s="242">
        <v>0.79166666666666663</v>
      </c>
      <c r="D212" s="243">
        <v>18713</v>
      </c>
      <c r="E212" s="166">
        <v>-251</v>
      </c>
      <c r="F212" s="172">
        <v>124</v>
      </c>
      <c r="G212" s="173">
        <v>330</v>
      </c>
      <c r="H212" s="26">
        <v>-667</v>
      </c>
      <c r="I212" s="29">
        <v>-1601</v>
      </c>
      <c r="J212" s="29">
        <v>-225</v>
      </c>
    </row>
    <row r="213" spans="1:10" x14ac:dyDescent="0.15">
      <c r="A213" s="202" t="s">
        <v>21</v>
      </c>
      <c r="B213" s="175">
        <v>31</v>
      </c>
      <c r="C213" s="242">
        <v>0.79166666666666663</v>
      </c>
      <c r="D213" s="243">
        <v>18971</v>
      </c>
      <c r="E213" s="166">
        <v>-141</v>
      </c>
      <c r="F213" s="172">
        <v>139</v>
      </c>
      <c r="G213" s="173">
        <v>330</v>
      </c>
      <c r="H213" s="26">
        <v>-521</v>
      </c>
      <c r="I213" s="29">
        <v>-1601</v>
      </c>
      <c r="J213" s="29">
        <v>-225</v>
      </c>
    </row>
    <row r="214" spans="1:10" x14ac:dyDescent="0.15">
      <c r="A214" s="200" t="s">
        <v>22</v>
      </c>
      <c r="B214" s="173">
        <v>1</v>
      </c>
      <c r="C214" s="252">
        <v>0.79166666666666663</v>
      </c>
      <c r="D214" s="251">
        <v>19103</v>
      </c>
      <c r="E214" s="165">
        <v>-1158</v>
      </c>
      <c r="F214" s="219">
        <v>-74</v>
      </c>
      <c r="G214" s="212">
        <v>330</v>
      </c>
      <c r="H214" s="44">
        <v>-439</v>
      </c>
      <c r="I214" s="45">
        <v>-1640</v>
      </c>
      <c r="J214" s="45">
        <v>-225</v>
      </c>
    </row>
    <row r="215" spans="1:10" x14ac:dyDescent="0.15">
      <c r="A215" s="200" t="s">
        <v>22</v>
      </c>
      <c r="B215" s="173">
        <v>2</v>
      </c>
      <c r="C215" s="242">
        <v>0.75</v>
      </c>
      <c r="D215" s="243">
        <v>22763</v>
      </c>
      <c r="E215" s="166">
        <v>-743</v>
      </c>
      <c r="F215" s="172">
        <v>-10</v>
      </c>
      <c r="G215" s="173">
        <v>330</v>
      </c>
      <c r="H215" s="26">
        <v>-419</v>
      </c>
      <c r="I215" s="29">
        <v>-1630</v>
      </c>
      <c r="J215" s="29">
        <v>-225</v>
      </c>
    </row>
    <row r="216" spans="1:10" x14ac:dyDescent="0.15">
      <c r="A216" s="200" t="s">
        <v>22</v>
      </c>
      <c r="B216" s="173">
        <v>3</v>
      </c>
      <c r="C216" s="242">
        <v>0.79166666666666663</v>
      </c>
      <c r="D216" s="243">
        <v>21991</v>
      </c>
      <c r="E216" s="166">
        <v>-879</v>
      </c>
      <c r="F216" s="172">
        <v>-142</v>
      </c>
      <c r="G216" s="173">
        <v>330</v>
      </c>
      <c r="H216" s="26">
        <v>-378</v>
      </c>
      <c r="I216" s="29">
        <v>-1650</v>
      </c>
      <c r="J216" s="29">
        <v>-225</v>
      </c>
    </row>
    <row r="217" spans="1:10" x14ac:dyDescent="0.15">
      <c r="A217" s="200" t="s">
        <v>22</v>
      </c>
      <c r="B217" s="173">
        <v>4</v>
      </c>
      <c r="C217" s="242">
        <v>0.79166666666666663</v>
      </c>
      <c r="D217" s="243">
        <v>24226</v>
      </c>
      <c r="E217" s="166">
        <v>-993</v>
      </c>
      <c r="F217" s="172">
        <v>-90</v>
      </c>
      <c r="G217" s="173">
        <v>330</v>
      </c>
      <c r="H217" s="26">
        <v>174</v>
      </c>
      <c r="I217" s="29">
        <v>-1607</v>
      </c>
      <c r="J217" s="29">
        <v>-225</v>
      </c>
    </row>
    <row r="218" spans="1:10" x14ac:dyDescent="0.15">
      <c r="A218" s="200" t="s">
        <v>22</v>
      </c>
      <c r="B218" s="173">
        <v>5</v>
      </c>
      <c r="C218" s="242">
        <v>0.70833333333333337</v>
      </c>
      <c r="D218" s="243">
        <v>22728</v>
      </c>
      <c r="E218" s="166">
        <v>-1002</v>
      </c>
      <c r="F218" s="172">
        <v>-100</v>
      </c>
      <c r="G218" s="173">
        <v>330</v>
      </c>
      <c r="H218" s="26">
        <v>173</v>
      </c>
      <c r="I218" s="29">
        <v>-1466</v>
      </c>
      <c r="J218" s="29">
        <v>-225</v>
      </c>
    </row>
    <row r="219" spans="1:10" x14ac:dyDescent="0.15">
      <c r="A219" s="200" t="s">
        <v>22</v>
      </c>
      <c r="B219" s="173">
        <v>6</v>
      </c>
      <c r="C219" s="242">
        <v>0.79166666666666663</v>
      </c>
      <c r="D219" s="243">
        <v>22998</v>
      </c>
      <c r="E219" s="166">
        <v>-969</v>
      </c>
      <c r="F219" s="172">
        <v>-112</v>
      </c>
      <c r="G219" s="173">
        <v>330</v>
      </c>
      <c r="H219" s="26">
        <v>216</v>
      </c>
      <c r="I219" s="29">
        <v>-1607</v>
      </c>
      <c r="J219" s="29">
        <v>-225</v>
      </c>
    </row>
    <row r="220" spans="1:10" x14ac:dyDescent="0.15">
      <c r="A220" s="200" t="s">
        <v>22</v>
      </c>
      <c r="B220" s="173">
        <v>7</v>
      </c>
      <c r="C220" s="242">
        <v>0.79166666666666663</v>
      </c>
      <c r="D220" s="243">
        <v>23448</v>
      </c>
      <c r="E220" s="166">
        <v>-989</v>
      </c>
      <c r="F220" s="172">
        <v>-144</v>
      </c>
      <c r="G220" s="173">
        <v>330</v>
      </c>
      <c r="H220" s="26">
        <v>156</v>
      </c>
      <c r="I220" s="29">
        <v>-1607</v>
      </c>
      <c r="J220" s="29">
        <v>-225</v>
      </c>
    </row>
    <row r="221" spans="1:10" x14ac:dyDescent="0.15">
      <c r="A221" s="200" t="s">
        <v>22</v>
      </c>
      <c r="B221" s="173">
        <v>8</v>
      </c>
      <c r="C221" s="242">
        <v>0.75</v>
      </c>
      <c r="D221" s="243">
        <v>24215</v>
      </c>
      <c r="E221" s="166">
        <v>-247</v>
      </c>
      <c r="F221" s="172">
        <v>0</v>
      </c>
      <c r="G221" s="173">
        <v>330</v>
      </c>
      <c r="H221" s="26">
        <v>240</v>
      </c>
      <c r="I221" s="29">
        <v>-1607</v>
      </c>
      <c r="J221" s="29">
        <v>-225</v>
      </c>
    </row>
    <row r="222" spans="1:10" x14ac:dyDescent="0.15">
      <c r="A222" s="200" t="s">
        <v>22</v>
      </c>
      <c r="B222" s="173">
        <v>9</v>
      </c>
      <c r="C222" s="242">
        <v>0.58333333333333337</v>
      </c>
      <c r="D222" s="243">
        <v>23774</v>
      </c>
      <c r="E222" s="166">
        <v>-935</v>
      </c>
      <c r="F222" s="172">
        <v>-69</v>
      </c>
      <c r="G222" s="173">
        <v>330</v>
      </c>
      <c r="H222" s="26">
        <v>-103</v>
      </c>
      <c r="I222" s="29">
        <v>-1629</v>
      </c>
      <c r="J222" s="29">
        <v>-225</v>
      </c>
    </row>
    <row r="223" spans="1:10" x14ac:dyDescent="0.15">
      <c r="A223" s="200" t="s">
        <v>22</v>
      </c>
      <c r="B223" s="173">
        <v>10</v>
      </c>
      <c r="C223" s="242">
        <v>0.79166666666666663</v>
      </c>
      <c r="D223" s="243">
        <v>18944</v>
      </c>
      <c r="E223" s="166">
        <v>-676</v>
      </c>
      <c r="F223" s="172">
        <v>127</v>
      </c>
      <c r="G223" s="173">
        <v>330</v>
      </c>
      <c r="H223" s="26">
        <v>-403</v>
      </c>
      <c r="I223" s="29">
        <v>-1466</v>
      </c>
      <c r="J223" s="29">
        <v>-225</v>
      </c>
    </row>
    <row r="224" spans="1:10" x14ac:dyDescent="0.15">
      <c r="A224" s="200" t="s">
        <v>22</v>
      </c>
      <c r="B224" s="173">
        <v>11</v>
      </c>
      <c r="C224" s="242">
        <v>0.79166666666666663</v>
      </c>
      <c r="D224" s="243">
        <v>19014</v>
      </c>
      <c r="E224" s="166">
        <v>-853</v>
      </c>
      <c r="F224" s="172">
        <v>107</v>
      </c>
      <c r="G224" s="173">
        <v>330</v>
      </c>
      <c r="H224" s="26">
        <v>-395</v>
      </c>
      <c r="I224" s="29">
        <v>-1338</v>
      </c>
      <c r="J224" s="29">
        <v>-225</v>
      </c>
    </row>
    <row r="225" spans="1:10" x14ac:dyDescent="0.15">
      <c r="A225" s="200" t="s">
        <v>22</v>
      </c>
      <c r="B225" s="173">
        <v>12</v>
      </c>
      <c r="C225" s="242">
        <v>0.75</v>
      </c>
      <c r="D225" s="243">
        <v>17294</v>
      </c>
      <c r="E225" s="166">
        <v>-640</v>
      </c>
      <c r="F225" s="172">
        <v>138</v>
      </c>
      <c r="G225" s="173">
        <v>330</v>
      </c>
      <c r="H225" s="26">
        <v>-286</v>
      </c>
      <c r="I225" s="29">
        <v>-1509</v>
      </c>
      <c r="J225" s="29">
        <v>-225</v>
      </c>
    </row>
    <row r="226" spans="1:10" x14ac:dyDescent="0.15">
      <c r="A226" s="200" t="s">
        <v>22</v>
      </c>
      <c r="B226" s="173">
        <v>13</v>
      </c>
      <c r="C226" s="242">
        <v>0.79166666666666663</v>
      </c>
      <c r="D226" s="243">
        <v>14660</v>
      </c>
      <c r="E226" s="166">
        <v>-317</v>
      </c>
      <c r="F226" s="172">
        <v>200</v>
      </c>
      <c r="G226" s="173">
        <v>330</v>
      </c>
      <c r="H226" s="26">
        <v>-583</v>
      </c>
      <c r="I226" s="29">
        <v>-1500</v>
      </c>
      <c r="J226" s="29">
        <v>-225</v>
      </c>
    </row>
    <row r="227" spans="1:10" x14ac:dyDescent="0.15">
      <c r="A227" s="200" t="s">
        <v>22</v>
      </c>
      <c r="B227" s="173">
        <v>14</v>
      </c>
      <c r="C227" s="242">
        <v>0.79166666666666663</v>
      </c>
      <c r="D227" s="243">
        <v>15967</v>
      </c>
      <c r="E227" s="166">
        <v>-752</v>
      </c>
      <c r="F227" s="172">
        <v>200</v>
      </c>
      <c r="G227" s="173">
        <v>330</v>
      </c>
      <c r="H227" s="26">
        <v>-601</v>
      </c>
      <c r="I227" s="29">
        <v>-1457</v>
      </c>
      <c r="J227" s="29">
        <v>-225</v>
      </c>
    </row>
    <row r="228" spans="1:10" x14ac:dyDescent="0.15">
      <c r="A228" s="200" t="s">
        <v>22</v>
      </c>
      <c r="B228" s="173">
        <v>15</v>
      </c>
      <c r="C228" s="242">
        <v>0.79166666666666663</v>
      </c>
      <c r="D228" s="243">
        <v>17625</v>
      </c>
      <c r="E228" s="166">
        <v>-916</v>
      </c>
      <c r="F228" s="172">
        <v>168</v>
      </c>
      <c r="G228" s="173">
        <v>330</v>
      </c>
      <c r="H228" s="26">
        <v>-518</v>
      </c>
      <c r="I228" s="29">
        <v>-1457</v>
      </c>
      <c r="J228" s="29">
        <v>-225</v>
      </c>
    </row>
    <row r="229" spans="1:10" x14ac:dyDescent="0.15">
      <c r="A229" s="200" t="s">
        <v>22</v>
      </c>
      <c r="B229" s="173">
        <v>16</v>
      </c>
      <c r="C229" s="242">
        <v>0.75</v>
      </c>
      <c r="D229" s="243">
        <v>17057</v>
      </c>
      <c r="E229" s="166">
        <v>-468</v>
      </c>
      <c r="F229" s="172">
        <v>150</v>
      </c>
      <c r="G229" s="173">
        <v>330</v>
      </c>
      <c r="H229" s="26">
        <v>-483</v>
      </c>
      <c r="I229" s="29">
        <v>-1457</v>
      </c>
      <c r="J229" s="29">
        <v>-225</v>
      </c>
    </row>
    <row r="230" spans="1:10" x14ac:dyDescent="0.15">
      <c r="A230" s="200" t="s">
        <v>22</v>
      </c>
      <c r="B230" s="173">
        <v>17</v>
      </c>
      <c r="C230" s="242">
        <v>0.79166666666666663</v>
      </c>
      <c r="D230" s="243">
        <v>15786</v>
      </c>
      <c r="E230" s="166">
        <v>-521</v>
      </c>
      <c r="F230" s="172">
        <v>200</v>
      </c>
      <c r="G230" s="173">
        <v>330</v>
      </c>
      <c r="H230" s="26">
        <v>-730</v>
      </c>
      <c r="I230" s="29">
        <v>-1466</v>
      </c>
      <c r="J230" s="29">
        <v>-225</v>
      </c>
    </row>
    <row r="231" spans="1:10" x14ac:dyDescent="0.15">
      <c r="A231" s="200" t="s">
        <v>22</v>
      </c>
      <c r="B231" s="173">
        <v>18</v>
      </c>
      <c r="C231" s="242">
        <v>0.79166666666666663</v>
      </c>
      <c r="D231" s="243">
        <v>16841</v>
      </c>
      <c r="E231" s="166">
        <v>-555</v>
      </c>
      <c r="F231" s="172">
        <v>190</v>
      </c>
      <c r="G231" s="173">
        <v>330</v>
      </c>
      <c r="H231" s="26">
        <v>-504</v>
      </c>
      <c r="I231" s="29">
        <v>-1466</v>
      </c>
      <c r="J231" s="29">
        <v>-225</v>
      </c>
    </row>
    <row r="232" spans="1:10" x14ac:dyDescent="0.15">
      <c r="A232" s="200" t="s">
        <v>22</v>
      </c>
      <c r="B232" s="173">
        <v>19</v>
      </c>
      <c r="C232" s="242">
        <v>0.79166666666666663</v>
      </c>
      <c r="D232" s="243">
        <v>19758</v>
      </c>
      <c r="E232" s="166">
        <v>-352</v>
      </c>
      <c r="F232" s="172">
        <v>144</v>
      </c>
      <c r="G232" s="173">
        <v>330</v>
      </c>
      <c r="H232" s="26">
        <v>-537</v>
      </c>
      <c r="I232" s="29">
        <v>-1479</v>
      </c>
      <c r="J232" s="29">
        <v>-225</v>
      </c>
    </row>
    <row r="233" spans="1:10" x14ac:dyDescent="0.15">
      <c r="A233" s="200" t="s">
        <v>22</v>
      </c>
      <c r="B233" s="173">
        <v>20</v>
      </c>
      <c r="C233" s="242">
        <v>0.75</v>
      </c>
      <c r="D233" s="243">
        <v>19468</v>
      </c>
      <c r="E233" s="166">
        <v>-202</v>
      </c>
      <c r="F233" s="172">
        <v>189</v>
      </c>
      <c r="G233" s="173">
        <v>330</v>
      </c>
      <c r="H233" s="26">
        <v>-410</v>
      </c>
      <c r="I233" s="29">
        <v>-1479</v>
      </c>
      <c r="J233" s="29">
        <v>-225</v>
      </c>
    </row>
    <row r="234" spans="1:10" x14ac:dyDescent="0.15">
      <c r="A234" s="200" t="s">
        <v>22</v>
      </c>
      <c r="B234" s="173">
        <v>21</v>
      </c>
      <c r="C234" s="242">
        <v>0.79166666666666663</v>
      </c>
      <c r="D234" s="243">
        <v>18790</v>
      </c>
      <c r="E234" s="166">
        <v>-724</v>
      </c>
      <c r="F234" s="172">
        <v>105</v>
      </c>
      <c r="G234" s="173">
        <v>330</v>
      </c>
      <c r="H234" s="26">
        <v>-376</v>
      </c>
      <c r="I234" s="29">
        <v>-1466</v>
      </c>
      <c r="J234" s="29">
        <v>-225</v>
      </c>
    </row>
    <row r="235" spans="1:10" x14ac:dyDescent="0.15">
      <c r="A235" s="200" t="s">
        <v>22</v>
      </c>
      <c r="B235" s="173">
        <v>22</v>
      </c>
      <c r="C235" s="242">
        <v>0.79166666666666663</v>
      </c>
      <c r="D235" s="243">
        <v>17615</v>
      </c>
      <c r="E235" s="166">
        <v>-376</v>
      </c>
      <c r="F235" s="172">
        <v>185</v>
      </c>
      <c r="G235" s="173">
        <v>330</v>
      </c>
      <c r="H235" s="26">
        <v>-353</v>
      </c>
      <c r="I235" s="29">
        <v>-1466</v>
      </c>
      <c r="J235" s="29">
        <v>-225</v>
      </c>
    </row>
    <row r="236" spans="1:10" x14ac:dyDescent="0.15">
      <c r="A236" s="200" t="s">
        <v>22</v>
      </c>
      <c r="B236" s="173">
        <v>23</v>
      </c>
      <c r="C236" s="242">
        <v>0.75</v>
      </c>
      <c r="D236" s="243">
        <v>18175</v>
      </c>
      <c r="E236" s="166">
        <v>-518</v>
      </c>
      <c r="F236" s="172">
        <v>200</v>
      </c>
      <c r="G236" s="173">
        <v>330</v>
      </c>
      <c r="H236" s="26">
        <v>-255</v>
      </c>
      <c r="I236" s="29">
        <v>-1466</v>
      </c>
      <c r="J236" s="29">
        <v>-225</v>
      </c>
    </row>
    <row r="237" spans="1:10" x14ac:dyDescent="0.15">
      <c r="A237" s="200" t="s">
        <v>22</v>
      </c>
      <c r="B237" s="173">
        <v>24</v>
      </c>
      <c r="C237" s="242">
        <v>0.79166666666666663</v>
      </c>
      <c r="D237" s="243">
        <v>20207</v>
      </c>
      <c r="E237" s="166">
        <v>-379</v>
      </c>
      <c r="F237" s="172">
        <v>49</v>
      </c>
      <c r="G237" s="173">
        <v>330</v>
      </c>
      <c r="H237" s="26">
        <v>-347</v>
      </c>
      <c r="I237" s="29">
        <v>-1479</v>
      </c>
      <c r="J237" s="29">
        <v>-225</v>
      </c>
    </row>
    <row r="238" spans="1:10" x14ac:dyDescent="0.15">
      <c r="A238" s="200" t="s">
        <v>22</v>
      </c>
      <c r="B238" s="173">
        <v>25</v>
      </c>
      <c r="C238" s="242">
        <v>0.75</v>
      </c>
      <c r="D238" s="243">
        <v>21007</v>
      </c>
      <c r="E238" s="166">
        <v>-529</v>
      </c>
      <c r="F238" s="172">
        <v>15</v>
      </c>
      <c r="G238" s="173">
        <v>330</v>
      </c>
      <c r="H238" s="26">
        <v>-377</v>
      </c>
      <c r="I238" s="29">
        <v>-1479</v>
      </c>
      <c r="J238" s="29">
        <v>-225</v>
      </c>
    </row>
    <row r="239" spans="1:10" x14ac:dyDescent="0.15">
      <c r="A239" s="200" t="s">
        <v>22</v>
      </c>
      <c r="B239" s="173">
        <v>26</v>
      </c>
      <c r="C239" s="242">
        <v>0.66666666666666663</v>
      </c>
      <c r="D239" s="243">
        <v>19870</v>
      </c>
      <c r="E239" s="166">
        <v>-608</v>
      </c>
      <c r="F239" s="172">
        <v>0</v>
      </c>
      <c r="G239" s="173">
        <v>330</v>
      </c>
      <c r="H239" s="26">
        <v>-495</v>
      </c>
      <c r="I239" s="29">
        <v>-1479</v>
      </c>
      <c r="J239" s="29">
        <v>-225</v>
      </c>
    </row>
    <row r="240" spans="1:10" x14ac:dyDescent="0.15">
      <c r="A240" s="200" t="s">
        <v>22</v>
      </c>
      <c r="B240" s="173">
        <v>27</v>
      </c>
      <c r="C240" s="242">
        <v>0.79166666666666663</v>
      </c>
      <c r="D240" s="243">
        <v>17366</v>
      </c>
      <c r="E240" s="166">
        <v>-513</v>
      </c>
      <c r="F240" s="172">
        <v>200</v>
      </c>
      <c r="G240" s="173">
        <v>330</v>
      </c>
      <c r="H240" s="26">
        <v>-528</v>
      </c>
      <c r="I240" s="29">
        <v>-1479</v>
      </c>
      <c r="J240" s="29">
        <v>-225</v>
      </c>
    </row>
    <row r="241" spans="1:10" x14ac:dyDescent="0.15">
      <c r="A241" s="200" t="s">
        <v>22</v>
      </c>
      <c r="B241" s="173">
        <v>28</v>
      </c>
      <c r="C241" s="242">
        <v>0.79166666666666663</v>
      </c>
      <c r="D241" s="243">
        <v>17503</v>
      </c>
      <c r="E241" s="166">
        <v>-255</v>
      </c>
      <c r="F241" s="172">
        <v>184</v>
      </c>
      <c r="G241" s="173">
        <v>330</v>
      </c>
      <c r="H241" s="26">
        <v>-552</v>
      </c>
      <c r="I241" s="29">
        <v>-1466</v>
      </c>
      <c r="J241" s="29">
        <v>-225</v>
      </c>
    </row>
    <row r="242" spans="1:10" x14ac:dyDescent="0.15">
      <c r="A242" s="200" t="s">
        <v>22</v>
      </c>
      <c r="B242" s="173">
        <v>29</v>
      </c>
      <c r="C242" s="242">
        <v>0.75</v>
      </c>
      <c r="D242" s="243">
        <v>21516</v>
      </c>
      <c r="E242" s="166">
        <v>-64</v>
      </c>
      <c r="F242" s="172">
        <v>69</v>
      </c>
      <c r="G242" s="173">
        <v>330</v>
      </c>
      <c r="H242" s="26">
        <v>-459</v>
      </c>
      <c r="I242" s="29">
        <v>-1457</v>
      </c>
      <c r="J242" s="29">
        <v>-225</v>
      </c>
    </row>
    <row r="243" spans="1:10" x14ac:dyDescent="0.15">
      <c r="A243" s="200" t="s">
        <v>22</v>
      </c>
      <c r="B243" s="173">
        <v>30</v>
      </c>
      <c r="C243" s="242">
        <v>0.75</v>
      </c>
      <c r="D243" s="243">
        <v>22808</v>
      </c>
      <c r="E243" s="166">
        <v>-316</v>
      </c>
      <c r="F243" s="172">
        <v>40</v>
      </c>
      <c r="G243" s="173">
        <v>330</v>
      </c>
      <c r="H243" s="26">
        <v>-387</v>
      </c>
      <c r="I243" s="29">
        <v>-1457</v>
      </c>
      <c r="J243" s="29">
        <v>-225</v>
      </c>
    </row>
    <row r="244" spans="1:10" x14ac:dyDescent="0.15">
      <c r="A244" s="202" t="s">
        <v>22</v>
      </c>
      <c r="B244" s="175">
        <v>31</v>
      </c>
      <c r="C244" s="242">
        <v>0.75</v>
      </c>
      <c r="D244" s="243">
        <v>18953</v>
      </c>
      <c r="E244" s="166">
        <v>-427</v>
      </c>
      <c r="F244" s="172">
        <v>58</v>
      </c>
      <c r="G244" s="173">
        <v>330</v>
      </c>
      <c r="H244" s="26">
        <v>-538</v>
      </c>
      <c r="I244" s="29">
        <v>-1500</v>
      </c>
      <c r="J244" s="29">
        <v>-225</v>
      </c>
    </row>
    <row r="245" spans="1:10" x14ac:dyDescent="0.15">
      <c r="A245" s="200" t="s">
        <v>23</v>
      </c>
      <c r="B245" s="173">
        <v>1</v>
      </c>
      <c r="C245" s="252">
        <v>0.79166666666666663</v>
      </c>
      <c r="D245" s="251">
        <v>16667</v>
      </c>
      <c r="E245" s="165">
        <v>-534</v>
      </c>
      <c r="F245" s="219">
        <v>200</v>
      </c>
      <c r="G245" s="212">
        <v>330</v>
      </c>
      <c r="H245" s="44">
        <v>-477</v>
      </c>
      <c r="I245" s="45">
        <v>-1360</v>
      </c>
      <c r="J245" s="45">
        <v>-225</v>
      </c>
    </row>
    <row r="246" spans="1:10" x14ac:dyDescent="0.15">
      <c r="A246" s="200" t="s">
        <v>23</v>
      </c>
      <c r="B246" s="173">
        <v>2</v>
      </c>
      <c r="C246" s="242">
        <v>0.79166666666666663</v>
      </c>
      <c r="D246" s="243">
        <v>15125</v>
      </c>
      <c r="E246" s="166">
        <v>-314</v>
      </c>
      <c r="F246" s="172">
        <v>200</v>
      </c>
      <c r="G246" s="173">
        <v>330</v>
      </c>
      <c r="H246" s="26">
        <v>-478</v>
      </c>
      <c r="I246" s="29">
        <v>-1360</v>
      </c>
      <c r="J246" s="29">
        <v>-225</v>
      </c>
    </row>
    <row r="247" spans="1:10" x14ac:dyDescent="0.15">
      <c r="A247" s="200" t="s">
        <v>23</v>
      </c>
      <c r="B247" s="173">
        <v>3</v>
      </c>
      <c r="C247" s="242">
        <v>0.79166666666666663</v>
      </c>
      <c r="D247" s="243">
        <v>14757</v>
      </c>
      <c r="E247" s="166">
        <v>391</v>
      </c>
      <c r="F247" s="172">
        <v>200</v>
      </c>
      <c r="G247" s="173">
        <v>330</v>
      </c>
      <c r="H247" s="26">
        <v>-615</v>
      </c>
      <c r="I247" s="29">
        <v>-1360</v>
      </c>
      <c r="J247" s="29">
        <v>-225</v>
      </c>
    </row>
    <row r="248" spans="1:10" x14ac:dyDescent="0.15">
      <c r="A248" s="200" t="s">
        <v>23</v>
      </c>
      <c r="B248" s="173">
        <v>4</v>
      </c>
      <c r="C248" s="242">
        <v>0.75</v>
      </c>
      <c r="D248" s="243">
        <v>17328</v>
      </c>
      <c r="E248" s="166">
        <v>12</v>
      </c>
      <c r="F248" s="172">
        <v>159</v>
      </c>
      <c r="G248" s="173">
        <v>330</v>
      </c>
      <c r="H248" s="26">
        <v>-598</v>
      </c>
      <c r="I248" s="29">
        <v>-1373</v>
      </c>
      <c r="J248" s="29">
        <v>-225</v>
      </c>
    </row>
    <row r="249" spans="1:10" x14ac:dyDescent="0.15">
      <c r="A249" s="200" t="s">
        <v>23</v>
      </c>
      <c r="B249" s="173">
        <v>5</v>
      </c>
      <c r="C249" s="242">
        <v>0.75</v>
      </c>
      <c r="D249" s="243">
        <v>16105</v>
      </c>
      <c r="E249" s="166">
        <v>92</v>
      </c>
      <c r="F249" s="172">
        <v>200</v>
      </c>
      <c r="G249" s="173">
        <v>330</v>
      </c>
      <c r="H249" s="26">
        <v>-429</v>
      </c>
      <c r="I249" s="29">
        <v>-1373</v>
      </c>
      <c r="J249" s="29">
        <v>-225</v>
      </c>
    </row>
    <row r="250" spans="1:10" x14ac:dyDescent="0.15">
      <c r="A250" s="200" t="s">
        <v>23</v>
      </c>
      <c r="B250" s="173">
        <v>6</v>
      </c>
      <c r="C250" s="242">
        <v>0.75</v>
      </c>
      <c r="D250" s="243">
        <v>15182</v>
      </c>
      <c r="E250" s="166">
        <v>-389</v>
      </c>
      <c r="F250" s="172">
        <v>0</v>
      </c>
      <c r="G250" s="173">
        <v>330</v>
      </c>
      <c r="H250" s="26">
        <v>-405</v>
      </c>
      <c r="I250" s="29">
        <v>-1373</v>
      </c>
      <c r="J250" s="29">
        <v>-225</v>
      </c>
    </row>
    <row r="251" spans="1:10" x14ac:dyDescent="0.15">
      <c r="A251" s="200" t="s">
        <v>23</v>
      </c>
      <c r="B251" s="173">
        <v>7</v>
      </c>
      <c r="C251" s="242">
        <v>0.83333333333333337</v>
      </c>
      <c r="D251" s="243">
        <v>15221</v>
      </c>
      <c r="E251" s="166">
        <v>-378</v>
      </c>
      <c r="F251" s="172">
        <v>0</v>
      </c>
      <c r="G251" s="173">
        <v>330</v>
      </c>
      <c r="H251" s="26">
        <v>-296</v>
      </c>
      <c r="I251" s="29">
        <v>-1373</v>
      </c>
      <c r="J251" s="29">
        <v>-225</v>
      </c>
    </row>
    <row r="252" spans="1:10" x14ac:dyDescent="0.15">
      <c r="A252" s="200" t="s">
        <v>23</v>
      </c>
      <c r="B252" s="173">
        <v>8</v>
      </c>
      <c r="C252" s="242">
        <v>0.79166666666666663</v>
      </c>
      <c r="D252" s="243">
        <v>15409</v>
      </c>
      <c r="E252" s="166">
        <v>-327</v>
      </c>
      <c r="F252" s="172">
        <v>0</v>
      </c>
      <c r="G252" s="173">
        <v>0</v>
      </c>
      <c r="H252" s="26">
        <v>-327</v>
      </c>
      <c r="I252" s="29">
        <v>-1373</v>
      </c>
      <c r="J252" s="29">
        <v>-225</v>
      </c>
    </row>
    <row r="253" spans="1:10" x14ac:dyDescent="0.15">
      <c r="A253" s="200" t="s">
        <v>23</v>
      </c>
      <c r="B253" s="173">
        <v>9</v>
      </c>
      <c r="C253" s="242">
        <v>0.79166666666666663</v>
      </c>
      <c r="D253" s="243">
        <v>15668</v>
      </c>
      <c r="E253" s="166">
        <v>-359</v>
      </c>
      <c r="F253" s="172">
        <v>0</v>
      </c>
      <c r="G253" s="173">
        <v>330</v>
      </c>
      <c r="H253" s="26">
        <v>-278</v>
      </c>
      <c r="I253" s="29">
        <v>-1360</v>
      </c>
      <c r="J253" s="29">
        <v>-225</v>
      </c>
    </row>
    <row r="254" spans="1:10" x14ac:dyDescent="0.15">
      <c r="A254" s="200" t="s">
        <v>23</v>
      </c>
      <c r="B254" s="173">
        <v>10</v>
      </c>
      <c r="C254" s="242">
        <v>0.79166666666666663</v>
      </c>
      <c r="D254" s="243">
        <v>16383</v>
      </c>
      <c r="E254" s="166">
        <v>-237</v>
      </c>
      <c r="F254" s="172">
        <v>0</v>
      </c>
      <c r="G254" s="173">
        <v>330</v>
      </c>
      <c r="H254" s="26">
        <v>-323</v>
      </c>
      <c r="I254" s="29">
        <v>-1373</v>
      </c>
      <c r="J254" s="29">
        <v>-224</v>
      </c>
    </row>
    <row r="255" spans="1:10" x14ac:dyDescent="0.15">
      <c r="A255" s="200" t="s">
        <v>23</v>
      </c>
      <c r="B255" s="173">
        <v>11</v>
      </c>
      <c r="C255" s="242">
        <v>0.83333333333333337</v>
      </c>
      <c r="D255" s="243">
        <v>15676</v>
      </c>
      <c r="E255" s="166">
        <v>-314</v>
      </c>
      <c r="F255" s="172">
        <v>0</v>
      </c>
      <c r="G255" s="173">
        <v>330</v>
      </c>
      <c r="H255" s="26">
        <v>-261</v>
      </c>
      <c r="I255" s="29">
        <v>-1373</v>
      </c>
      <c r="J255" s="29">
        <v>-223</v>
      </c>
    </row>
    <row r="256" spans="1:10" x14ac:dyDescent="0.15">
      <c r="A256" s="200" t="s">
        <v>23</v>
      </c>
      <c r="B256" s="173">
        <v>12</v>
      </c>
      <c r="C256" s="242">
        <v>0.83333333333333337</v>
      </c>
      <c r="D256" s="243">
        <v>17663</v>
      </c>
      <c r="E256" s="166">
        <v>-431</v>
      </c>
      <c r="F256" s="172">
        <v>20</v>
      </c>
      <c r="G256" s="173">
        <v>330</v>
      </c>
      <c r="H256" s="26">
        <v>-219</v>
      </c>
      <c r="I256" s="29">
        <v>-1360</v>
      </c>
      <c r="J256" s="29">
        <v>-225</v>
      </c>
    </row>
    <row r="257" spans="1:10" x14ac:dyDescent="0.15">
      <c r="A257" s="200" t="s">
        <v>23</v>
      </c>
      <c r="B257" s="173">
        <v>13</v>
      </c>
      <c r="C257" s="242">
        <v>0.79166666666666663</v>
      </c>
      <c r="D257" s="243">
        <v>17563</v>
      </c>
      <c r="E257" s="166">
        <v>-496</v>
      </c>
      <c r="F257" s="172">
        <v>0</v>
      </c>
      <c r="G257" s="173">
        <v>330</v>
      </c>
      <c r="H257" s="26">
        <v>200</v>
      </c>
      <c r="I257" s="29">
        <v>-1360</v>
      </c>
      <c r="J257" s="29">
        <v>-225</v>
      </c>
    </row>
    <row r="258" spans="1:10" x14ac:dyDescent="0.15">
      <c r="A258" s="200" t="s">
        <v>23</v>
      </c>
      <c r="B258" s="173">
        <v>14</v>
      </c>
      <c r="C258" s="242">
        <v>0.79166666666666663</v>
      </c>
      <c r="D258" s="243">
        <v>16378</v>
      </c>
      <c r="E258" s="166">
        <v>-446</v>
      </c>
      <c r="F258" s="172">
        <v>100</v>
      </c>
      <c r="G258" s="173">
        <v>330</v>
      </c>
      <c r="H258" s="26">
        <v>-27</v>
      </c>
      <c r="I258" s="29">
        <v>-1360</v>
      </c>
      <c r="J258" s="29">
        <v>-225</v>
      </c>
    </row>
    <row r="259" spans="1:10" x14ac:dyDescent="0.15">
      <c r="A259" s="200" t="s">
        <v>23</v>
      </c>
      <c r="B259" s="173">
        <v>15</v>
      </c>
      <c r="C259" s="242">
        <v>0.83333333333333337</v>
      </c>
      <c r="D259" s="243">
        <v>14321</v>
      </c>
      <c r="E259" s="166">
        <v>-332</v>
      </c>
      <c r="F259" s="172">
        <v>95</v>
      </c>
      <c r="G259" s="173">
        <v>330</v>
      </c>
      <c r="H259" s="26">
        <v>-103</v>
      </c>
      <c r="I259" s="29">
        <v>-1360</v>
      </c>
      <c r="J259" s="29">
        <v>-225</v>
      </c>
    </row>
    <row r="260" spans="1:10" x14ac:dyDescent="0.15">
      <c r="A260" s="200" t="s">
        <v>23</v>
      </c>
      <c r="B260" s="173">
        <v>16</v>
      </c>
      <c r="C260" s="242">
        <v>0.83333333333333337</v>
      </c>
      <c r="D260" s="243">
        <v>13754</v>
      </c>
      <c r="E260" s="166">
        <v>-63</v>
      </c>
      <c r="F260" s="172">
        <v>100</v>
      </c>
      <c r="G260" s="173">
        <v>330</v>
      </c>
      <c r="H260" s="26">
        <v>-106</v>
      </c>
      <c r="I260" s="29">
        <v>-1360</v>
      </c>
      <c r="J260" s="29">
        <v>-225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13039</v>
      </c>
      <c r="E261" s="166">
        <v>10</v>
      </c>
      <c r="F261" s="172">
        <v>100</v>
      </c>
      <c r="G261" s="173">
        <v>330</v>
      </c>
      <c r="H261" s="26">
        <v>-243</v>
      </c>
      <c r="I261" s="29">
        <v>-1373</v>
      </c>
      <c r="J261" s="29">
        <v>-225</v>
      </c>
    </row>
    <row r="262" spans="1:10" x14ac:dyDescent="0.15">
      <c r="A262" s="200" t="s">
        <v>23</v>
      </c>
      <c r="B262" s="173">
        <v>18</v>
      </c>
      <c r="C262" s="242">
        <v>0.83333333333333337</v>
      </c>
      <c r="D262" s="243">
        <v>16063</v>
      </c>
      <c r="E262" s="166">
        <v>-8</v>
      </c>
      <c r="F262" s="172">
        <v>100</v>
      </c>
      <c r="G262" s="173">
        <v>330</v>
      </c>
      <c r="H262" s="26">
        <v>102</v>
      </c>
      <c r="I262" s="29">
        <v>-1373</v>
      </c>
      <c r="J262" s="29">
        <v>-225</v>
      </c>
    </row>
    <row r="263" spans="1:10" x14ac:dyDescent="0.15">
      <c r="A263" s="200" t="s">
        <v>23</v>
      </c>
      <c r="B263" s="173">
        <v>19</v>
      </c>
      <c r="C263" s="242">
        <v>0.79166666666666663</v>
      </c>
      <c r="D263" s="243">
        <v>16015</v>
      </c>
      <c r="E263" s="166">
        <v>-93</v>
      </c>
      <c r="F263" s="172">
        <v>100</v>
      </c>
      <c r="G263" s="173">
        <v>330</v>
      </c>
      <c r="H263" s="26">
        <v>248</v>
      </c>
      <c r="I263" s="29">
        <v>0</v>
      </c>
      <c r="J263" s="29">
        <v>-225</v>
      </c>
    </row>
    <row r="264" spans="1:10" x14ac:dyDescent="0.15">
      <c r="A264" s="200" t="s">
        <v>23</v>
      </c>
      <c r="B264" s="173">
        <v>20</v>
      </c>
      <c r="C264" s="242">
        <v>0.79166666666666663</v>
      </c>
      <c r="D264" s="243">
        <v>15045</v>
      </c>
      <c r="E264" s="166">
        <v>-99</v>
      </c>
      <c r="F264" s="172">
        <v>158</v>
      </c>
      <c r="G264" s="173">
        <v>330</v>
      </c>
      <c r="H264" s="26">
        <v>198</v>
      </c>
      <c r="I264" s="29">
        <v>0</v>
      </c>
      <c r="J264" s="29">
        <v>-225</v>
      </c>
    </row>
    <row r="265" spans="1:10" x14ac:dyDescent="0.15">
      <c r="A265" s="200" t="s">
        <v>23</v>
      </c>
      <c r="B265" s="173">
        <v>21</v>
      </c>
      <c r="C265" s="242">
        <v>0.79166666666666663</v>
      </c>
      <c r="D265" s="243">
        <v>14909</v>
      </c>
      <c r="E265" s="166">
        <v>-58</v>
      </c>
      <c r="F265" s="172">
        <v>134</v>
      </c>
      <c r="G265" s="173">
        <v>330</v>
      </c>
      <c r="H265" s="26">
        <v>270</v>
      </c>
      <c r="I265" s="29">
        <v>0</v>
      </c>
      <c r="J265" s="29">
        <v>-225</v>
      </c>
    </row>
    <row r="266" spans="1:10" x14ac:dyDescent="0.15">
      <c r="A266" s="200" t="s">
        <v>23</v>
      </c>
      <c r="B266" s="173">
        <v>22</v>
      </c>
      <c r="C266" s="242">
        <v>0.5</v>
      </c>
      <c r="D266" s="243">
        <v>15001</v>
      </c>
      <c r="E266" s="166">
        <v>-216</v>
      </c>
      <c r="F266" s="172">
        <v>180</v>
      </c>
      <c r="G266" s="173">
        <v>330</v>
      </c>
      <c r="H266" s="26">
        <v>71</v>
      </c>
      <c r="I266" s="29">
        <v>0</v>
      </c>
      <c r="J266" s="29">
        <v>-225</v>
      </c>
    </row>
    <row r="267" spans="1:10" x14ac:dyDescent="0.15">
      <c r="A267" s="200" t="s">
        <v>23</v>
      </c>
      <c r="B267" s="173">
        <v>23</v>
      </c>
      <c r="C267" s="242">
        <v>0.83333333333333337</v>
      </c>
      <c r="D267" s="243">
        <v>13144</v>
      </c>
      <c r="E267" s="166">
        <v>-217</v>
      </c>
      <c r="F267" s="172">
        <v>200</v>
      </c>
      <c r="G267" s="173">
        <v>330</v>
      </c>
      <c r="H267" s="26">
        <v>-197</v>
      </c>
      <c r="I267" s="29">
        <v>0</v>
      </c>
      <c r="J267" s="29">
        <v>-225</v>
      </c>
    </row>
    <row r="268" spans="1:10" x14ac:dyDescent="0.15">
      <c r="A268" s="200" t="s">
        <v>23</v>
      </c>
      <c r="B268" s="173">
        <v>24</v>
      </c>
      <c r="C268" s="242">
        <v>0.83333333333333337</v>
      </c>
      <c r="D268" s="243">
        <v>12557</v>
      </c>
      <c r="E268" s="166">
        <v>-59</v>
      </c>
      <c r="F268" s="172">
        <v>139</v>
      </c>
      <c r="G268" s="173">
        <v>330</v>
      </c>
      <c r="H268" s="26">
        <v>-225</v>
      </c>
      <c r="I268" s="29">
        <v>0</v>
      </c>
      <c r="J268" s="29">
        <v>-225</v>
      </c>
    </row>
    <row r="269" spans="1:10" x14ac:dyDescent="0.15">
      <c r="A269" s="200" t="s">
        <v>23</v>
      </c>
      <c r="B269" s="173">
        <v>25</v>
      </c>
      <c r="C269" s="242">
        <v>0.83333333333333337</v>
      </c>
      <c r="D269" s="243">
        <v>13409</v>
      </c>
      <c r="E269" s="166">
        <v>1</v>
      </c>
      <c r="F269" s="172">
        <v>123</v>
      </c>
      <c r="G269" s="173">
        <v>330</v>
      </c>
      <c r="H269" s="26">
        <v>-198</v>
      </c>
      <c r="I269" s="29">
        <v>0</v>
      </c>
      <c r="J269" s="29">
        <v>-225</v>
      </c>
    </row>
    <row r="270" spans="1:10" x14ac:dyDescent="0.15">
      <c r="A270" s="200" t="s">
        <v>23</v>
      </c>
      <c r="B270" s="173">
        <v>26</v>
      </c>
      <c r="C270" s="242">
        <v>0.79166666666666663</v>
      </c>
      <c r="D270" s="243">
        <v>14544</v>
      </c>
      <c r="E270" s="166">
        <v>-194</v>
      </c>
      <c r="F270" s="172">
        <v>96</v>
      </c>
      <c r="G270" s="173">
        <v>330</v>
      </c>
      <c r="H270" s="26">
        <v>-112</v>
      </c>
      <c r="I270" s="29">
        <v>0</v>
      </c>
      <c r="J270" s="29">
        <v>-225</v>
      </c>
    </row>
    <row r="271" spans="1:10" x14ac:dyDescent="0.15">
      <c r="A271" s="200" t="s">
        <v>23</v>
      </c>
      <c r="B271" s="173">
        <v>27</v>
      </c>
      <c r="C271" s="242">
        <v>0.79166666666666663</v>
      </c>
      <c r="D271" s="243">
        <v>14167</v>
      </c>
      <c r="E271" s="166">
        <v>-303</v>
      </c>
      <c r="F271" s="172">
        <v>80</v>
      </c>
      <c r="G271" s="173">
        <v>330</v>
      </c>
      <c r="H271" s="26">
        <v>-321</v>
      </c>
      <c r="I271" s="29">
        <v>0</v>
      </c>
      <c r="J271" s="29">
        <v>-225</v>
      </c>
    </row>
    <row r="272" spans="1:10" x14ac:dyDescent="0.15">
      <c r="A272" s="200" t="s">
        <v>23</v>
      </c>
      <c r="B272" s="173">
        <v>28</v>
      </c>
      <c r="C272" s="242">
        <v>0.83333333333333337</v>
      </c>
      <c r="D272" s="243">
        <v>14152</v>
      </c>
      <c r="E272" s="166">
        <v>-153</v>
      </c>
      <c r="F272" s="172">
        <v>114</v>
      </c>
      <c r="G272" s="173">
        <v>330</v>
      </c>
      <c r="H272" s="26">
        <v>-576</v>
      </c>
      <c r="I272" s="29">
        <v>0</v>
      </c>
      <c r="J272" s="29">
        <v>-225</v>
      </c>
    </row>
    <row r="273" spans="1:10" x14ac:dyDescent="0.15">
      <c r="A273" s="200" t="s">
        <v>23</v>
      </c>
      <c r="B273" s="173">
        <v>29</v>
      </c>
      <c r="C273" s="242">
        <v>0.83333333333333337</v>
      </c>
      <c r="D273" s="243">
        <v>13762</v>
      </c>
      <c r="E273" s="166">
        <v>-133</v>
      </c>
      <c r="F273" s="172">
        <v>25</v>
      </c>
      <c r="G273" s="173">
        <v>330</v>
      </c>
      <c r="H273" s="26">
        <v>-549</v>
      </c>
      <c r="I273" s="29">
        <v>0</v>
      </c>
      <c r="J273" s="29">
        <v>-225</v>
      </c>
    </row>
    <row r="274" spans="1:10" x14ac:dyDescent="0.15">
      <c r="A274" s="202" t="s">
        <v>23</v>
      </c>
      <c r="B274" s="175">
        <v>30</v>
      </c>
      <c r="C274" s="242">
        <v>0.79166666666666663</v>
      </c>
      <c r="D274" s="243">
        <v>13314</v>
      </c>
      <c r="E274" s="166">
        <v>-32</v>
      </c>
      <c r="F274" s="172">
        <v>125</v>
      </c>
      <c r="G274" s="173">
        <v>330</v>
      </c>
      <c r="H274" s="26">
        <v>-608</v>
      </c>
      <c r="I274" s="29">
        <v>0</v>
      </c>
      <c r="J274" s="29">
        <v>-225</v>
      </c>
    </row>
    <row r="275" spans="1:10" x14ac:dyDescent="0.15">
      <c r="A275" s="200" t="s">
        <v>24</v>
      </c>
      <c r="B275" s="173">
        <v>1</v>
      </c>
      <c r="C275" s="252">
        <v>0.79166666666666663</v>
      </c>
      <c r="D275" s="251">
        <v>12812</v>
      </c>
      <c r="E275" s="165">
        <v>-230</v>
      </c>
      <c r="F275" s="219">
        <v>125</v>
      </c>
      <c r="G275" s="212">
        <v>330</v>
      </c>
      <c r="H275" s="44">
        <v>-541</v>
      </c>
      <c r="I275" s="45">
        <v>-1000</v>
      </c>
      <c r="J275" s="45">
        <v>-225</v>
      </c>
    </row>
    <row r="276" spans="1:10" x14ac:dyDescent="0.15">
      <c r="A276" s="200" t="s">
        <v>24</v>
      </c>
      <c r="B276" s="173">
        <v>2</v>
      </c>
      <c r="C276" s="242">
        <v>0.79166666666666663</v>
      </c>
      <c r="D276" s="243">
        <v>13242</v>
      </c>
      <c r="E276" s="166">
        <v>-608</v>
      </c>
      <c r="F276" s="172">
        <v>125</v>
      </c>
      <c r="G276" s="173">
        <v>330</v>
      </c>
      <c r="H276" s="26">
        <v>-418</v>
      </c>
      <c r="I276" s="29">
        <v>-1341</v>
      </c>
      <c r="J276" s="29">
        <v>-225</v>
      </c>
    </row>
    <row r="277" spans="1:10" x14ac:dyDescent="0.15">
      <c r="A277" s="200" t="s">
        <v>24</v>
      </c>
      <c r="B277" s="173">
        <v>3</v>
      </c>
      <c r="C277" s="242">
        <v>0.79166666666666663</v>
      </c>
      <c r="D277" s="243">
        <v>14386</v>
      </c>
      <c r="E277" s="166">
        <v>-145</v>
      </c>
      <c r="F277" s="172">
        <v>100</v>
      </c>
      <c r="G277" s="173">
        <v>0</v>
      </c>
      <c r="H277" s="26">
        <v>-221</v>
      </c>
      <c r="I277" s="29">
        <v>-1355</v>
      </c>
      <c r="J277" s="29">
        <v>-225</v>
      </c>
    </row>
    <row r="278" spans="1:10" x14ac:dyDescent="0.15">
      <c r="A278" s="200" t="s">
        <v>24</v>
      </c>
      <c r="B278" s="173">
        <v>4</v>
      </c>
      <c r="C278" s="242">
        <v>0.79166666666666663</v>
      </c>
      <c r="D278" s="243">
        <v>14285</v>
      </c>
      <c r="E278" s="166">
        <v>-307</v>
      </c>
      <c r="F278" s="172">
        <v>95</v>
      </c>
      <c r="G278" s="173">
        <v>0</v>
      </c>
      <c r="H278" s="26">
        <v>-44</v>
      </c>
      <c r="I278" s="29">
        <v>-1300</v>
      </c>
      <c r="J278" s="29">
        <v>-225</v>
      </c>
    </row>
    <row r="279" spans="1:10" x14ac:dyDescent="0.15">
      <c r="A279" s="200" t="s">
        <v>24</v>
      </c>
      <c r="B279" s="173">
        <v>5</v>
      </c>
      <c r="C279" s="242">
        <v>0.79166666666666663</v>
      </c>
      <c r="D279" s="243">
        <v>14318</v>
      </c>
      <c r="E279" s="166">
        <v>-376</v>
      </c>
      <c r="F279" s="172">
        <v>115</v>
      </c>
      <c r="G279" s="173">
        <v>0</v>
      </c>
      <c r="H279" s="26">
        <v>-75</v>
      </c>
      <c r="I279" s="29">
        <v>-1341</v>
      </c>
      <c r="J279" s="29">
        <v>-225</v>
      </c>
    </row>
    <row r="280" spans="1:10" x14ac:dyDescent="0.15">
      <c r="A280" s="200" t="s">
        <v>24</v>
      </c>
      <c r="B280" s="173">
        <v>6</v>
      </c>
      <c r="C280" s="242">
        <v>0.79166666666666663</v>
      </c>
      <c r="D280" s="243">
        <v>14136</v>
      </c>
      <c r="E280" s="166">
        <v>-561</v>
      </c>
      <c r="F280" s="172">
        <v>110</v>
      </c>
      <c r="G280" s="173">
        <v>0</v>
      </c>
      <c r="H280" s="26">
        <v>-300</v>
      </c>
      <c r="I280" s="29">
        <v>-1360</v>
      </c>
      <c r="J280" s="29">
        <v>-225</v>
      </c>
    </row>
    <row r="281" spans="1:10" x14ac:dyDescent="0.15">
      <c r="A281" s="200" t="s">
        <v>24</v>
      </c>
      <c r="B281" s="173">
        <v>7</v>
      </c>
      <c r="C281" s="242">
        <v>0.79166666666666663</v>
      </c>
      <c r="D281" s="243">
        <v>13964</v>
      </c>
      <c r="E281" s="166">
        <v>-802</v>
      </c>
      <c r="F281" s="172">
        <v>120</v>
      </c>
      <c r="G281" s="173">
        <v>0</v>
      </c>
      <c r="H281" s="26">
        <v>-399</v>
      </c>
      <c r="I281" s="29">
        <v>-1212</v>
      </c>
      <c r="J281" s="29">
        <v>-222</v>
      </c>
    </row>
    <row r="282" spans="1:10" x14ac:dyDescent="0.15">
      <c r="A282" s="200" t="s">
        <v>24</v>
      </c>
      <c r="B282" s="173">
        <v>8</v>
      </c>
      <c r="C282" s="242">
        <v>0.83333333333333337</v>
      </c>
      <c r="D282" s="243">
        <v>12497</v>
      </c>
      <c r="E282" s="166">
        <v>-692</v>
      </c>
      <c r="F282" s="172">
        <v>45</v>
      </c>
      <c r="G282" s="173">
        <v>0</v>
      </c>
      <c r="H282" s="26">
        <v>-359</v>
      </c>
      <c r="I282" s="29">
        <v>-1212</v>
      </c>
      <c r="J282" s="29">
        <v>-225</v>
      </c>
    </row>
    <row r="283" spans="1:10" x14ac:dyDescent="0.15">
      <c r="A283" s="200" t="s">
        <v>24</v>
      </c>
      <c r="B283" s="173">
        <v>9</v>
      </c>
      <c r="C283" s="242">
        <v>0.79166666666666663</v>
      </c>
      <c r="D283" s="243">
        <v>12888</v>
      </c>
      <c r="E283" s="166">
        <v>-877</v>
      </c>
      <c r="F283" s="172">
        <v>45</v>
      </c>
      <c r="G283" s="173">
        <v>0</v>
      </c>
      <c r="H283" s="26">
        <v>-572</v>
      </c>
      <c r="I283" s="29">
        <v>-1212</v>
      </c>
      <c r="J283" s="29">
        <v>-225</v>
      </c>
    </row>
    <row r="284" spans="1:10" x14ac:dyDescent="0.15">
      <c r="A284" s="200" t="s">
        <v>24</v>
      </c>
      <c r="B284" s="173">
        <v>10</v>
      </c>
      <c r="C284" s="242">
        <v>0.79166666666666663</v>
      </c>
      <c r="D284" s="243">
        <v>14100</v>
      </c>
      <c r="E284" s="166">
        <v>-438</v>
      </c>
      <c r="F284" s="172">
        <v>95</v>
      </c>
      <c r="G284" s="173">
        <v>0</v>
      </c>
      <c r="H284" s="26">
        <v>-342</v>
      </c>
      <c r="I284" s="29">
        <v>-1212</v>
      </c>
      <c r="J284" s="29">
        <v>-225</v>
      </c>
    </row>
    <row r="285" spans="1:10" x14ac:dyDescent="0.15">
      <c r="A285" s="200" t="s">
        <v>24</v>
      </c>
      <c r="B285" s="173">
        <v>11</v>
      </c>
      <c r="C285" s="242">
        <v>0.79166666666666663</v>
      </c>
      <c r="D285" s="243">
        <v>14085</v>
      </c>
      <c r="E285" s="166">
        <v>-833</v>
      </c>
      <c r="F285" s="172">
        <v>90</v>
      </c>
      <c r="G285" s="173">
        <v>0</v>
      </c>
      <c r="H285" s="26">
        <v>-146</v>
      </c>
      <c r="I285" s="29">
        <v>-1206</v>
      </c>
      <c r="J285" s="29">
        <v>-225</v>
      </c>
    </row>
    <row r="286" spans="1:10" x14ac:dyDescent="0.15">
      <c r="A286" s="200" t="s">
        <v>24</v>
      </c>
      <c r="B286" s="173">
        <v>12</v>
      </c>
      <c r="C286" s="242">
        <v>0.79166666666666663</v>
      </c>
      <c r="D286" s="243">
        <v>14054</v>
      </c>
      <c r="E286" s="166">
        <v>-648</v>
      </c>
      <c r="F286" s="172">
        <v>110</v>
      </c>
      <c r="G286" s="173">
        <v>0</v>
      </c>
      <c r="H286" s="26">
        <v>-86</v>
      </c>
      <c r="I286" s="29">
        <v>-1226</v>
      </c>
      <c r="J286" s="29">
        <v>-225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14440</v>
      </c>
      <c r="E287" s="166">
        <v>-382</v>
      </c>
      <c r="F287" s="172">
        <v>100</v>
      </c>
      <c r="G287" s="173">
        <v>0</v>
      </c>
      <c r="H287" s="26">
        <v>-165</v>
      </c>
      <c r="I287" s="29">
        <v>-1226</v>
      </c>
      <c r="J287" s="29">
        <v>-225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13796</v>
      </c>
      <c r="E288" s="166">
        <v>-262</v>
      </c>
      <c r="F288" s="172">
        <v>100</v>
      </c>
      <c r="G288" s="173">
        <v>0</v>
      </c>
      <c r="H288" s="26">
        <v>-166</v>
      </c>
      <c r="I288" s="29">
        <v>-1212</v>
      </c>
      <c r="J288" s="29">
        <v>-225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12709</v>
      </c>
      <c r="E289" s="166">
        <v>-295</v>
      </c>
      <c r="F289" s="172">
        <v>185</v>
      </c>
      <c r="G289" s="173">
        <v>0</v>
      </c>
      <c r="H289" s="26">
        <v>-226</v>
      </c>
      <c r="I289" s="29">
        <v>-1212</v>
      </c>
      <c r="J289" s="29">
        <v>-225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13257</v>
      </c>
      <c r="E290" s="166">
        <v>-536</v>
      </c>
      <c r="F290" s="172">
        <v>180</v>
      </c>
      <c r="G290" s="173">
        <v>0</v>
      </c>
      <c r="H290" s="26">
        <v>-3</v>
      </c>
      <c r="I290" s="29">
        <v>-1226</v>
      </c>
      <c r="J290" s="29">
        <v>-225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14471</v>
      </c>
      <c r="E291" s="166">
        <v>-656</v>
      </c>
      <c r="F291" s="172">
        <v>125</v>
      </c>
      <c r="G291" s="173">
        <v>0</v>
      </c>
      <c r="H291" s="26">
        <v>-14</v>
      </c>
      <c r="I291" s="29">
        <v>-1226</v>
      </c>
      <c r="J291" s="29">
        <v>-225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14111</v>
      </c>
      <c r="E292" s="166">
        <v>-414</v>
      </c>
      <c r="F292" s="172">
        <v>125</v>
      </c>
      <c r="G292" s="173">
        <v>0</v>
      </c>
      <c r="H292" s="26">
        <v>-295</v>
      </c>
      <c r="I292" s="29">
        <v>-1340</v>
      </c>
      <c r="J292" s="29">
        <v>-225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14135</v>
      </c>
      <c r="E293" s="166">
        <v>-589</v>
      </c>
      <c r="F293" s="172">
        <v>200</v>
      </c>
      <c r="G293" s="173">
        <v>0</v>
      </c>
      <c r="H293" s="26">
        <v>-212</v>
      </c>
      <c r="I293" s="29">
        <v>-1340</v>
      </c>
      <c r="J293" s="29">
        <v>-225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14085</v>
      </c>
      <c r="E294" s="166">
        <v>-890</v>
      </c>
      <c r="F294" s="172">
        <v>101</v>
      </c>
      <c r="G294" s="173">
        <v>0</v>
      </c>
      <c r="H294" s="26">
        <v>-72</v>
      </c>
      <c r="I294" s="29">
        <v>-1340</v>
      </c>
      <c r="J294" s="29">
        <v>-225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13587</v>
      </c>
      <c r="E295" s="166">
        <v>-527</v>
      </c>
      <c r="F295" s="172">
        <v>194</v>
      </c>
      <c r="G295" s="173">
        <v>80</v>
      </c>
      <c r="H295" s="26">
        <v>-136</v>
      </c>
      <c r="I295" s="29">
        <v>-1340</v>
      </c>
      <c r="J295" s="29">
        <v>-225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12730</v>
      </c>
      <c r="E296" s="166">
        <v>-352</v>
      </c>
      <c r="F296" s="172">
        <v>190</v>
      </c>
      <c r="G296" s="173">
        <v>330</v>
      </c>
      <c r="H296" s="26">
        <v>-429</v>
      </c>
      <c r="I296" s="29">
        <v>-1340</v>
      </c>
      <c r="J296" s="29">
        <v>-225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13676</v>
      </c>
      <c r="E297" s="166">
        <v>-68</v>
      </c>
      <c r="F297" s="172">
        <v>123</v>
      </c>
      <c r="G297" s="173">
        <v>330</v>
      </c>
      <c r="H297" s="26">
        <v>-166</v>
      </c>
      <c r="I297" s="29">
        <v>-1340</v>
      </c>
      <c r="J297" s="29">
        <v>-225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14546</v>
      </c>
      <c r="E298" s="166">
        <v>-498</v>
      </c>
      <c r="F298" s="172">
        <v>66</v>
      </c>
      <c r="G298" s="173">
        <v>330</v>
      </c>
      <c r="H298" s="26">
        <v>-355</v>
      </c>
      <c r="I298" s="29">
        <v>-1340</v>
      </c>
      <c r="J298" s="29">
        <v>-225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14567</v>
      </c>
      <c r="E299" s="166">
        <v>-757</v>
      </c>
      <c r="F299" s="172">
        <v>134</v>
      </c>
      <c r="G299" s="173">
        <v>330</v>
      </c>
      <c r="H299" s="26">
        <v>38</v>
      </c>
      <c r="I299" s="29">
        <v>-1354</v>
      </c>
      <c r="J299" s="29">
        <v>-225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14613</v>
      </c>
      <c r="E300" s="166">
        <v>-395</v>
      </c>
      <c r="F300" s="172">
        <v>145</v>
      </c>
      <c r="G300" s="173">
        <v>330</v>
      </c>
      <c r="H300" s="26">
        <v>-45</v>
      </c>
      <c r="I300" s="29">
        <v>-1354</v>
      </c>
      <c r="J300" s="29">
        <v>-225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13867</v>
      </c>
      <c r="E301" s="166">
        <v>-499</v>
      </c>
      <c r="F301" s="172">
        <v>89</v>
      </c>
      <c r="G301" s="173">
        <v>0</v>
      </c>
      <c r="H301" s="26">
        <v>-290</v>
      </c>
      <c r="I301" s="29">
        <v>-1354</v>
      </c>
      <c r="J301" s="29">
        <v>-225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13769</v>
      </c>
      <c r="E302" s="166">
        <v>-218</v>
      </c>
      <c r="F302" s="172">
        <v>175</v>
      </c>
      <c r="G302" s="173">
        <v>0</v>
      </c>
      <c r="H302" s="26">
        <v>110</v>
      </c>
      <c r="I302" s="29">
        <v>-1354</v>
      </c>
      <c r="J302" s="29">
        <v>-225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12493</v>
      </c>
      <c r="E303" s="166">
        <v>-335</v>
      </c>
      <c r="F303" s="172">
        <v>200</v>
      </c>
      <c r="G303" s="173">
        <v>330</v>
      </c>
      <c r="H303" s="26">
        <v>-325</v>
      </c>
      <c r="I303" s="29">
        <v>-1353</v>
      </c>
      <c r="J303" s="29">
        <v>-225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13460</v>
      </c>
      <c r="E304" s="166">
        <v>-196</v>
      </c>
      <c r="F304" s="172">
        <v>159</v>
      </c>
      <c r="G304" s="173">
        <v>330</v>
      </c>
      <c r="H304" s="26">
        <v>-378</v>
      </c>
      <c r="I304" s="29">
        <v>-1354</v>
      </c>
      <c r="J304" s="29">
        <v>-225</v>
      </c>
    </row>
    <row r="305" spans="1:10" x14ac:dyDescent="0.15">
      <c r="A305" s="202" t="s">
        <v>24</v>
      </c>
      <c r="B305" s="175">
        <v>31</v>
      </c>
      <c r="C305" s="242">
        <v>0.75</v>
      </c>
      <c r="D305" s="243">
        <v>13580</v>
      </c>
      <c r="E305" s="166">
        <v>-209</v>
      </c>
      <c r="F305" s="172">
        <v>0</v>
      </c>
      <c r="G305" s="173">
        <v>330</v>
      </c>
      <c r="H305" s="26">
        <v>-439</v>
      </c>
      <c r="I305" s="29">
        <v>-1354</v>
      </c>
      <c r="J305" s="29">
        <v>-225</v>
      </c>
    </row>
    <row r="306" spans="1:10" x14ac:dyDescent="0.15">
      <c r="A306" s="200" t="s">
        <v>25</v>
      </c>
      <c r="B306" s="173">
        <v>1</v>
      </c>
      <c r="C306" s="252">
        <v>0.79166666666666663</v>
      </c>
      <c r="D306" s="251">
        <v>14512</v>
      </c>
      <c r="E306" s="165">
        <v>-1517</v>
      </c>
      <c r="F306" s="219">
        <v>30</v>
      </c>
      <c r="G306" s="212">
        <v>330</v>
      </c>
      <c r="H306" s="44">
        <v>-538</v>
      </c>
      <c r="I306" s="45">
        <v>-1451</v>
      </c>
      <c r="J306" s="45">
        <v>-225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14137</v>
      </c>
      <c r="E307" s="166">
        <v>-409</v>
      </c>
      <c r="F307" s="172">
        <v>51</v>
      </c>
      <c r="G307" s="173">
        <v>330</v>
      </c>
      <c r="H307" s="26">
        <v>-856</v>
      </c>
      <c r="I307" s="29">
        <v>-1451</v>
      </c>
      <c r="J307" s="29">
        <v>-225</v>
      </c>
    </row>
    <row r="308" spans="1:10" x14ac:dyDescent="0.15">
      <c r="A308" s="200" t="s">
        <v>25</v>
      </c>
      <c r="B308" s="173">
        <v>3</v>
      </c>
      <c r="C308" s="242">
        <v>0.79166666666666663</v>
      </c>
      <c r="D308" s="243">
        <v>14147</v>
      </c>
      <c r="E308" s="166">
        <v>250</v>
      </c>
      <c r="F308" s="172">
        <v>200</v>
      </c>
      <c r="G308" s="173">
        <v>330</v>
      </c>
      <c r="H308" s="26">
        <v>-645</v>
      </c>
      <c r="I308" s="29">
        <v>-1451</v>
      </c>
      <c r="J308" s="29">
        <v>-225</v>
      </c>
    </row>
    <row r="309" spans="1:10" x14ac:dyDescent="0.15">
      <c r="A309" s="200" t="s">
        <v>25</v>
      </c>
      <c r="B309" s="173">
        <v>4</v>
      </c>
      <c r="C309" s="242">
        <v>0.79166666666666663</v>
      </c>
      <c r="D309" s="243">
        <v>13739</v>
      </c>
      <c r="E309" s="166">
        <v>-79</v>
      </c>
      <c r="F309" s="172">
        <v>200</v>
      </c>
      <c r="G309" s="173">
        <v>330</v>
      </c>
      <c r="H309" s="26">
        <v>-606</v>
      </c>
      <c r="I309" s="29">
        <v>-1451</v>
      </c>
      <c r="J309" s="29">
        <v>-225</v>
      </c>
    </row>
    <row r="310" spans="1:10" x14ac:dyDescent="0.15">
      <c r="A310" s="200" t="s">
        <v>25</v>
      </c>
      <c r="B310" s="173">
        <v>5</v>
      </c>
      <c r="C310" s="242">
        <v>0.79166666666666663</v>
      </c>
      <c r="D310" s="243">
        <v>13314</v>
      </c>
      <c r="E310" s="166">
        <v>87</v>
      </c>
      <c r="F310" s="172">
        <v>100</v>
      </c>
      <c r="G310" s="173">
        <v>330</v>
      </c>
      <c r="H310" s="26">
        <v>-481</v>
      </c>
      <c r="I310" s="29">
        <v>-1400</v>
      </c>
      <c r="J310" s="29">
        <v>-225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14247</v>
      </c>
      <c r="E311" s="166">
        <v>-264</v>
      </c>
      <c r="F311" s="172">
        <v>41</v>
      </c>
      <c r="G311" s="173">
        <v>330</v>
      </c>
      <c r="H311" s="26">
        <v>-557</v>
      </c>
      <c r="I311" s="29">
        <v>-1400</v>
      </c>
      <c r="J311" s="29">
        <v>-225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14712</v>
      </c>
      <c r="E312" s="166">
        <v>-16</v>
      </c>
      <c r="F312" s="172">
        <v>90</v>
      </c>
      <c r="G312" s="173">
        <v>330</v>
      </c>
      <c r="H312" s="26">
        <v>-686</v>
      </c>
      <c r="I312" s="29">
        <v>-1400</v>
      </c>
      <c r="J312" s="29">
        <v>-225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14576</v>
      </c>
      <c r="E313" s="166">
        <v>-357</v>
      </c>
      <c r="F313" s="172">
        <v>70</v>
      </c>
      <c r="G313" s="173">
        <v>330</v>
      </c>
      <c r="H313" s="26">
        <v>-578</v>
      </c>
      <c r="I313" s="29">
        <v>-1400</v>
      </c>
      <c r="J313" s="29">
        <v>-225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14910</v>
      </c>
      <c r="E314" s="166">
        <v>-80</v>
      </c>
      <c r="F314" s="172">
        <v>85</v>
      </c>
      <c r="G314" s="173">
        <v>330</v>
      </c>
      <c r="H314" s="26">
        <v>-142</v>
      </c>
      <c r="I314" s="29">
        <v>-1400</v>
      </c>
      <c r="J314" s="29">
        <v>-225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14336</v>
      </c>
      <c r="E315" s="166">
        <v>218</v>
      </c>
      <c r="F315" s="172">
        <v>100</v>
      </c>
      <c r="G315" s="173">
        <v>330</v>
      </c>
      <c r="H315" s="26">
        <v>-478</v>
      </c>
      <c r="I315" s="29">
        <v>-1400</v>
      </c>
      <c r="J315" s="29">
        <v>-225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14252</v>
      </c>
      <c r="E316" s="166">
        <v>-2</v>
      </c>
      <c r="F316" s="172">
        <v>100</v>
      </c>
      <c r="G316" s="173">
        <v>330</v>
      </c>
      <c r="H316" s="26">
        <v>-333</v>
      </c>
      <c r="I316" s="29">
        <v>-1400</v>
      </c>
      <c r="J316" s="29">
        <v>-225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13250</v>
      </c>
      <c r="E317" s="166">
        <v>493</v>
      </c>
      <c r="F317" s="172">
        <v>45</v>
      </c>
      <c r="G317" s="173">
        <v>330</v>
      </c>
      <c r="H317" s="26">
        <v>-485</v>
      </c>
      <c r="I317" s="29">
        <v>-906</v>
      </c>
      <c r="J317" s="29">
        <v>-219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14011</v>
      </c>
      <c r="E318" s="166">
        <v>250</v>
      </c>
      <c r="F318" s="172">
        <v>77</v>
      </c>
      <c r="G318" s="173">
        <v>330</v>
      </c>
      <c r="H318" s="26">
        <v>-391</v>
      </c>
      <c r="I318" s="29">
        <v>-1400</v>
      </c>
      <c r="J318" s="29">
        <v>-225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15705</v>
      </c>
      <c r="E319" s="166">
        <v>136</v>
      </c>
      <c r="F319" s="172">
        <v>45</v>
      </c>
      <c r="G319" s="173">
        <v>200</v>
      </c>
      <c r="H319" s="26">
        <v>-551</v>
      </c>
      <c r="I319" s="29">
        <v>-1400</v>
      </c>
      <c r="J319" s="29">
        <v>-225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15790</v>
      </c>
      <c r="E320" s="166">
        <v>240</v>
      </c>
      <c r="F320" s="172">
        <v>106</v>
      </c>
      <c r="G320" s="173">
        <v>330</v>
      </c>
      <c r="H320" s="26">
        <v>-315</v>
      </c>
      <c r="I320" s="29">
        <v>-1490</v>
      </c>
      <c r="J320" s="29">
        <v>-225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15524</v>
      </c>
      <c r="E321" s="166">
        <v>-307</v>
      </c>
      <c r="F321" s="172">
        <v>-10</v>
      </c>
      <c r="G321" s="173">
        <v>150</v>
      </c>
      <c r="H321" s="26">
        <v>-277</v>
      </c>
      <c r="I321" s="29">
        <v>-1480</v>
      </c>
      <c r="J321" s="29">
        <v>-225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15758</v>
      </c>
      <c r="E322" s="166">
        <v>192</v>
      </c>
      <c r="F322" s="172">
        <v>63</v>
      </c>
      <c r="G322" s="173">
        <v>250</v>
      </c>
      <c r="H322" s="26">
        <v>-330</v>
      </c>
      <c r="I322" s="29">
        <v>-1480</v>
      </c>
      <c r="J322" s="29">
        <v>-225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15520</v>
      </c>
      <c r="E323" s="166">
        <v>232</v>
      </c>
      <c r="F323" s="172">
        <v>23</v>
      </c>
      <c r="G323" s="173">
        <v>250</v>
      </c>
      <c r="H323" s="26">
        <v>-223</v>
      </c>
      <c r="I323" s="29">
        <v>-1491</v>
      </c>
      <c r="J323" s="29">
        <v>-225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14957</v>
      </c>
      <c r="E324" s="166">
        <v>390</v>
      </c>
      <c r="F324" s="172">
        <v>50</v>
      </c>
      <c r="G324" s="173">
        <v>250</v>
      </c>
      <c r="H324" s="26">
        <v>-117</v>
      </c>
      <c r="I324" s="29">
        <v>-1480</v>
      </c>
      <c r="J324" s="29">
        <v>-225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16179</v>
      </c>
      <c r="E325" s="166">
        <v>417</v>
      </c>
      <c r="F325" s="172">
        <v>175</v>
      </c>
      <c r="G325" s="173">
        <v>250</v>
      </c>
      <c r="H325" s="26">
        <v>-300</v>
      </c>
      <c r="I325" s="29">
        <v>-1480</v>
      </c>
      <c r="J325" s="29">
        <v>-225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16724</v>
      </c>
      <c r="E326" s="166">
        <v>-34</v>
      </c>
      <c r="F326" s="172">
        <v>125</v>
      </c>
      <c r="G326" s="173">
        <v>250</v>
      </c>
      <c r="H326" s="26">
        <v>-284</v>
      </c>
      <c r="I326" s="29">
        <v>-1480</v>
      </c>
      <c r="J326" s="29">
        <v>-225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15716</v>
      </c>
      <c r="E327" s="166">
        <v>-522</v>
      </c>
      <c r="F327" s="172">
        <v>49</v>
      </c>
      <c r="G327" s="173">
        <v>0</v>
      </c>
      <c r="H327" s="26">
        <v>-135</v>
      </c>
      <c r="I327" s="29">
        <v>-1458</v>
      </c>
      <c r="J327" s="29">
        <v>-225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15376</v>
      </c>
      <c r="E328" s="166">
        <v>-471</v>
      </c>
      <c r="F328" s="172">
        <v>49</v>
      </c>
      <c r="G328" s="173">
        <v>160</v>
      </c>
      <c r="H328" s="26">
        <v>-19</v>
      </c>
      <c r="I328" s="29">
        <v>-1491</v>
      </c>
      <c r="J328" s="29">
        <v>-225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12884</v>
      </c>
      <c r="E329" s="166">
        <v>-41</v>
      </c>
      <c r="F329" s="172">
        <v>109</v>
      </c>
      <c r="G329" s="173">
        <v>237</v>
      </c>
      <c r="H329" s="26">
        <v>-33</v>
      </c>
      <c r="I329" s="29">
        <v>-1457</v>
      </c>
      <c r="J329" s="29">
        <v>-225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14274</v>
      </c>
      <c r="E330" s="166">
        <v>-356</v>
      </c>
      <c r="F330" s="172">
        <v>92</v>
      </c>
      <c r="G330" s="173">
        <v>330</v>
      </c>
      <c r="H330" s="26">
        <v>-386</v>
      </c>
      <c r="I330" s="29">
        <v>-1479</v>
      </c>
      <c r="J330" s="29">
        <v>-225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13995</v>
      </c>
      <c r="E331" s="166">
        <v>235</v>
      </c>
      <c r="F331" s="172">
        <v>160</v>
      </c>
      <c r="G331" s="173">
        <v>330</v>
      </c>
      <c r="H331" s="26">
        <v>-377</v>
      </c>
      <c r="I331" s="29">
        <v>-1480</v>
      </c>
      <c r="J331" s="29">
        <v>-225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14758</v>
      </c>
      <c r="E332" s="166">
        <v>513</v>
      </c>
      <c r="F332" s="172">
        <v>41</v>
      </c>
      <c r="G332" s="173">
        <v>330</v>
      </c>
      <c r="H332" s="26">
        <v>-191</v>
      </c>
      <c r="I332" s="29">
        <v>-1481</v>
      </c>
      <c r="J332" s="29">
        <v>-225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15549</v>
      </c>
      <c r="E333" s="166">
        <v>212</v>
      </c>
      <c r="F333" s="172">
        <v>99</v>
      </c>
      <c r="G333" s="173">
        <v>330</v>
      </c>
      <c r="H333" s="26">
        <v>-465</v>
      </c>
      <c r="I333" s="29">
        <v>-1481</v>
      </c>
      <c r="J333" s="29">
        <v>-225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16172</v>
      </c>
      <c r="E334" s="166">
        <v>-482</v>
      </c>
      <c r="F334" s="172">
        <v>27</v>
      </c>
      <c r="G334" s="173">
        <v>330</v>
      </c>
      <c r="H334" s="26">
        <v>-258</v>
      </c>
      <c r="I334" s="29">
        <v>-1353</v>
      </c>
      <c r="J334" s="29">
        <v>-225</v>
      </c>
    </row>
    <row r="335" spans="1:10" x14ac:dyDescent="0.15">
      <c r="A335" s="202" t="s">
        <v>25</v>
      </c>
      <c r="B335" s="175">
        <v>30</v>
      </c>
      <c r="C335" s="242">
        <v>0.75</v>
      </c>
      <c r="D335" s="243">
        <v>15813</v>
      </c>
      <c r="E335" s="166">
        <v>449</v>
      </c>
      <c r="F335" s="172">
        <v>52</v>
      </c>
      <c r="G335" s="173">
        <v>330</v>
      </c>
      <c r="H335" s="26">
        <v>-567</v>
      </c>
      <c r="I335" s="29">
        <v>-1670</v>
      </c>
      <c r="J335" s="29">
        <v>-225</v>
      </c>
    </row>
    <row r="336" spans="1:10" x14ac:dyDescent="0.15">
      <c r="A336" s="200" t="s">
        <v>26</v>
      </c>
      <c r="B336" s="173">
        <v>1</v>
      </c>
      <c r="C336" s="252">
        <v>0.75</v>
      </c>
      <c r="D336" s="251">
        <v>16491</v>
      </c>
      <c r="E336" s="165">
        <v>-373</v>
      </c>
      <c r="F336" s="219">
        <v>0</v>
      </c>
      <c r="G336" s="212">
        <v>330</v>
      </c>
      <c r="H336" s="44">
        <v>-699</v>
      </c>
      <c r="I336" s="45">
        <v>-1428</v>
      </c>
      <c r="J336" s="45">
        <v>-225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15722</v>
      </c>
      <c r="E337" s="166">
        <v>471</v>
      </c>
      <c r="F337" s="172">
        <v>92</v>
      </c>
      <c r="G337" s="173">
        <v>240</v>
      </c>
      <c r="H337" s="26">
        <v>-555</v>
      </c>
      <c r="I337" s="29">
        <v>-1428</v>
      </c>
      <c r="J337" s="29">
        <v>-225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14343</v>
      </c>
      <c r="E338" s="166">
        <v>-796</v>
      </c>
      <c r="F338" s="172">
        <v>74</v>
      </c>
      <c r="G338" s="173">
        <v>80</v>
      </c>
      <c r="H338" s="26">
        <v>-915</v>
      </c>
      <c r="I338" s="29">
        <v>-1428</v>
      </c>
      <c r="J338" s="29">
        <v>-225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15700</v>
      </c>
      <c r="E339" s="166">
        <v>-1381</v>
      </c>
      <c r="F339" s="172">
        <v>90</v>
      </c>
      <c r="G339" s="173">
        <v>330</v>
      </c>
      <c r="H339" s="26">
        <v>-549</v>
      </c>
      <c r="I339" s="29">
        <v>-1513</v>
      </c>
      <c r="J339" s="29">
        <v>-225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16420</v>
      </c>
      <c r="E340" s="166">
        <v>-1113</v>
      </c>
      <c r="F340" s="172">
        <v>79</v>
      </c>
      <c r="G340" s="173">
        <v>330</v>
      </c>
      <c r="H340" s="26">
        <v>-670</v>
      </c>
      <c r="I340" s="29">
        <v>-1428</v>
      </c>
      <c r="J340" s="29">
        <v>-225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15822</v>
      </c>
      <c r="E341" s="166">
        <v>-867</v>
      </c>
      <c r="F341" s="172">
        <v>77</v>
      </c>
      <c r="G341" s="173">
        <v>330</v>
      </c>
      <c r="H341" s="26">
        <v>-626</v>
      </c>
      <c r="I341" s="29">
        <v>-1354</v>
      </c>
      <c r="J341" s="29">
        <v>-225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15476</v>
      </c>
      <c r="E342" s="166">
        <v>-461</v>
      </c>
      <c r="F342" s="172">
        <v>96</v>
      </c>
      <c r="G342" s="173">
        <v>330</v>
      </c>
      <c r="H342" s="26">
        <v>-672</v>
      </c>
      <c r="I342" s="29">
        <v>-1428</v>
      </c>
      <c r="J342" s="29">
        <v>-225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15664</v>
      </c>
      <c r="E343" s="166">
        <v>-718</v>
      </c>
      <c r="F343" s="172">
        <v>74</v>
      </c>
      <c r="G343" s="173">
        <v>330</v>
      </c>
      <c r="H343" s="26">
        <v>-728</v>
      </c>
      <c r="I343" s="29">
        <v>-1428</v>
      </c>
      <c r="J343" s="29">
        <v>-225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16031</v>
      </c>
      <c r="E344" s="166">
        <v>-1272</v>
      </c>
      <c r="F344" s="172">
        <v>64</v>
      </c>
      <c r="G344" s="173">
        <v>330</v>
      </c>
      <c r="H344" s="26">
        <v>-494</v>
      </c>
      <c r="I344" s="29">
        <v>-1542</v>
      </c>
      <c r="J344" s="29">
        <v>-225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15982</v>
      </c>
      <c r="E345" s="166">
        <v>-1381</v>
      </c>
      <c r="F345" s="172">
        <v>65</v>
      </c>
      <c r="G345" s="173">
        <v>330</v>
      </c>
      <c r="H345" s="26">
        <v>-451</v>
      </c>
      <c r="I345" s="29">
        <v>-1556</v>
      </c>
      <c r="J345" s="29">
        <v>-225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17198</v>
      </c>
      <c r="E346" s="166">
        <v>-1391</v>
      </c>
      <c r="F346" s="172">
        <v>-84</v>
      </c>
      <c r="G346" s="173">
        <v>160</v>
      </c>
      <c r="H346" s="26">
        <v>-175</v>
      </c>
      <c r="I346" s="29">
        <v>-1556</v>
      </c>
      <c r="J346" s="29">
        <v>-225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17802</v>
      </c>
      <c r="E347" s="166">
        <v>-1374</v>
      </c>
      <c r="F347" s="172">
        <v>84</v>
      </c>
      <c r="G347" s="173">
        <v>330</v>
      </c>
      <c r="H347" s="26">
        <v>-271</v>
      </c>
      <c r="I347" s="29">
        <v>-1556</v>
      </c>
      <c r="J347" s="29">
        <v>-225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17333</v>
      </c>
      <c r="E348" s="166">
        <v>-1296</v>
      </c>
      <c r="F348" s="172">
        <v>69</v>
      </c>
      <c r="G348" s="173">
        <v>235</v>
      </c>
      <c r="H348" s="26">
        <v>-683</v>
      </c>
      <c r="I348" s="29">
        <v>-1556</v>
      </c>
      <c r="J348" s="29">
        <v>-225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17452</v>
      </c>
      <c r="E349" s="166">
        <v>-1185</v>
      </c>
      <c r="F349" s="172">
        <v>164</v>
      </c>
      <c r="G349" s="173">
        <v>237</v>
      </c>
      <c r="H349" s="26">
        <v>-63</v>
      </c>
      <c r="I349" s="29">
        <v>-1556</v>
      </c>
      <c r="J349" s="29">
        <v>-225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16875</v>
      </c>
      <c r="E350" s="166">
        <v>-1312</v>
      </c>
      <c r="F350" s="172">
        <v>90</v>
      </c>
      <c r="G350" s="173">
        <v>80</v>
      </c>
      <c r="H350" s="26">
        <v>-371</v>
      </c>
      <c r="I350" s="29">
        <v>-1481</v>
      </c>
      <c r="J350" s="29">
        <v>-225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16598</v>
      </c>
      <c r="E351" s="166">
        <v>-624</v>
      </c>
      <c r="F351" s="172">
        <v>100</v>
      </c>
      <c r="G351" s="173">
        <v>330</v>
      </c>
      <c r="H351" s="26">
        <v>-237</v>
      </c>
      <c r="I351" s="29">
        <v>-1556</v>
      </c>
      <c r="J351" s="29">
        <v>-225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15395</v>
      </c>
      <c r="E352" s="166">
        <v>-926</v>
      </c>
      <c r="F352" s="172">
        <v>7</v>
      </c>
      <c r="G352" s="173">
        <v>330</v>
      </c>
      <c r="H352" s="26">
        <v>-351</v>
      </c>
      <c r="I352" s="29">
        <v>-1428</v>
      </c>
      <c r="J352" s="29">
        <v>-225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16179</v>
      </c>
      <c r="E353" s="166">
        <v>-984</v>
      </c>
      <c r="F353" s="172">
        <v>75</v>
      </c>
      <c r="G353" s="173">
        <v>330</v>
      </c>
      <c r="H353" s="26">
        <v>-127</v>
      </c>
      <c r="I353" s="29">
        <v>-1556</v>
      </c>
      <c r="J353" s="29">
        <v>-225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17347</v>
      </c>
      <c r="E354" s="166">
        <v>-679</v>
      </c>
      <c r="F354" s="172">
        <v>50</v>
      </c>
      <c r="G354" s="173">
        <v>292</v>
      </c>
      <c r="H354" s="26">
        <v>-313</v>
      </c>
      <c r="I354" s="29">
        <v>-1188</v>
      </c>
      <c r="J354" s="29">
        <v>-225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17148</v>
      </c>
      <c r="E355" s="166">
        <v>-932</v>
      </c>
      <c r="F355" s="172">
        <v>13</v>
      </c>
      <c r="G355" s="173">
        <v>250</v>
      </c>
      <c r="H355" s="26">
        <v>-509</v>
      </c>
      <c r="I355" s="29">
        <v>-1544</v>
      </c>
      <c r="J355" s="29">
        <v>-225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17110</v>
      </c>
      <c r="E356" s="166">
        <v>-1249</v>
      </c>
      <c r="F356" s="172">
        <v>58</v>
      </c>
      <c r="G356" s="173">
        <v>240</v>
      </c>
      <c r="H356" s="26">
        <v>-63</v>
      </c>
      <c r="I356" s="29">
        <v>-1275</v>
      </c>
      <c r="J356" s="29">
        <v>-225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16866</v>
      </c>
      <c r="E357" s="166">
        <v>-1256</v>
      </c>
      <c r="F357" s="172">
        <v>50</v>
      </c>
      <c r="G357" s="173">
        <v>330</v>
      </c>
      <c r="H357" s="26">
        <v>-59</v>
      </c>
      <c r="I357" s="29">
        <v>-294</v>
      </c>
      <c r="J357" s="29">
        <v>0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15349</v>
      </c>
      <c r="E358" s="166">
        <v>-964</v>
      </c>
      <c r="F358" s="172">
        <v>65</v>
      </c>
      <c r="G358" s="173">
        <v>330</v>
      </c>
      <c r="H358" s="26">
        <v>-347</v>
      </c>
      <c r="I358" s="29">
        <v>-881</v>
      </c>
      <c r="J358" s="29">
        <v>-225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17524</v>
      </c>
      <c r="E359" s="166">
        <v>-946</v>
      </c>
      <c r="F359" s="172">
        <v>-35</v>
      </c>
      <c r="G359" s="173">
        <v>50</v>
      </c>
      <c r="H359" s="26">
        <v>-100</v>
      </c>
      <c r="I359" s="29">
        <v>-736</v>
      </c>
      <c r="J359" s="29">
        <v>-225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16133</v>
      </c>
      <c r="E360" s="166">
        <v>-1127</v>
      </c>
      <c r="F360" s="172">
        <v>0</v>
      </c>
      <c r="G360" s="173">
        <v>50</v>
      </c>
      <c r="H360" s="26">
        <v>-276</v>
      </c>
      <c r="I360" s="29">
        <v>-1536</v>
      </c>
      <c r="J360" s="29">
        <v>-225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17177</v>
      </c>
      <c r="E361" s="166">
        <v>-790</v>
      </c>
      <c r="F361" s="172">
        <v>0</v>
      </c>
      <c r="G361" s="173">
        <v>100</v>
      </c>
      <c r="H361" s="26">
        <v>-271</v>
      </c>
      <c r="I361" s="29">
        <v>-598</v>
      </c>
      <c r="J361" s="29">
        <v>-225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17359</v>
      </c>
      <c r="E362" s="166">
        <v>-1067</v>
      </c>
      <c r="F362" s="172">
        <v>0</v>
      </c>
      <c r="G362" s="173">
        <v>330</v>
      </c>
      <c r="H362" s="26">
        <v>-175</v>
      </c>
      <c r="I362" s="29">
        <v>-652</v>
      </c>
      <c r="J362" s="29">
        <v>-225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16781</v>
      </c>
      <c r="E363" s="166">
        <v>-483</v>
      </c>
      <c r="F363" s="172">
        <v>89</v>
      </c>
      <c r="G363" s="173">
        <v>250</v>
      </c>
      <c r="H363" s="26">
        <v>-12</v>
      </c>
      <c r="I363" s="29">
        <v>-725</v>
      </c>
      <c r="J363" s="29">
        <v>-225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15957</v>
      </c>
      <c r="E364" s="166">
        <v>-1454</v>
      </c>
      <c r="F364" s="172">
        <v>49</v>
      </c>
      <c r="G364" s="173">
        <v>0</v>
      </c>
      <c r="H364" s="26">
        <v>-219</v>
      </c>
      <c r="I364" s="29">
        <v>-1334</v>
      </c>
      <c r="J364" s="29">
        <v>-225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14720</v>
      </c>
      <c r="E365" s="166">
        <v>-1197</v>
      </c>
      <c r="F365" s="172">
        <v>104</v>
      </c>
      <c r="G365" s="173">
        <v>240</v>
      </c>
      <c r="H365" s="26">
        <v>-113</v>
      </c>
      <c r="I365" s="29">
        <v>-1013</v>
      </c>
      <c r="J365" s="29">
        <v>-225</v>
      </c>
    </row>
    <row r="366" spans="1:10" x14ac:dyDescent="0.15">
      <c r="A366" s="202" t="s">
        <v>26</v>
      </c>
      <c r="B366" s="175">
        <v>31</v>
      </c>
      <c r="C366" s="244">
        <v>0.75</v>
      </c>
      <c r="D366" s="245">
        <v>14484</v>
      </c>
      <c r="E366" s="167">
        <v>-1035</v>
      </c>
      <c r="F366" s="174">
        <v>135</v>
      </c>
      <c r="G366" s="175">
        <v>330</v>
      </c>
      <c r="H366" s="43">
        <v>-108</v>
      </c>
      <c r="I366" s="35">
        <v>-1428</v>
      </c>
      <c r="J366" s="35">
        <v>-225</v>
      </c>
    </row>
    <row r="367" spans="1:10" x14ac:dyDescent="0.15">
      <c r="C367" s="387"/>
      <c r="D367" s="247"/>
      <c r="E367" s="150"/>
      <c r="F367" s="150"/>
      <c r="G367" s="150"/>
      <c r="H367" s="150"/>
      <c r="I367" s="150"/>
      <c r="J367" s="150"/>
    </row>
    <row r="368" spans="1:10" x14ac:dyDescent="0.15">
      <c r="D368" s="247"/>
    </row>
  </sheetData>
  <conditionalFormatting sqref="D2:D32">
    <cfRule type="top10" dxfId="227" priority="6" stopIfTrue="1" rank="1"/>
  </conditionalFormatting>
  <conditionalFormatting sqref="D33:D61">
    <cfRule type="top10" dxfId="226" priority="5" stopIfTrue="1" rank="1"/>
  </conditionalFormatting>
  <conditionalFormatting sqref="D62:D92">
    <cfRule type="top10" dxfId="225" priority="4" stopIfTrue="1" rank="1"/>
  </conditionalFormatting>
  <conditionalFormatting sqref="D93:D122">
    <cfRule type="top10" dxfId="224" priority="3" stopIfTrue="1" rank="1"/>
  </conditionalFormatting>
  <conditionalFormatting sqref="D123:D153">
    <cfRule type="top10" dxfId="223" priority="2" stopIfTrue="1" rank="1"/>
  </conditionalFormatting>
  <conditionalFormatting sqref="D154:D183">
    <cfRule type="top10" dxfId="222" priority="12" stopIfTrue="1" rank="1"/>
  </conditionalFormatting>
  <conditionalFormatting sqref="D184:D214">
    <cfRule type="top10" dxfId="221" priority="11" stopIfTrue="1" rank="1"/>
  </conditionalFormatting>
  <conditionalFormatting sqref="D215:D245">
    <cfRule type="top10" dxfId="220" priority="10" stopIfTrue="1" rank="1"/>
  </conditionalFormatting>
  <conditionalFormatting sqref="D246:D275">
    <cfRule type="top10" dxfId="219" priority="9" stopIfTrue="1" rank="1"/>
  </conditionalFormatting>
  <conditionalFormatting sqref="D276:D306">
    <cfRule type="top10" dxfId="218" priority="1" stopIfTrue="1" rank="1"/>
  </conditionalFormatting>
  <conditionalFormatting sqref="D307:D336">
    <cfRule type="top10" dxfId="217" priority="8" stopIfTrue="1" rank="1"/>
  </conditionalFormatting>
  <conditionalFormatting sqref="D337:D367">
    <cfRule type="top10" dxfId="216" priority="7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68"/>
  <sheetViews>
    <sheetView zoomScale="85" zoomScaleNormal="85" zoomScaleSheetLayoutView="100" workbookViewId="0">
      <pane ySplit="1" topLeftCell="A2" activePane="bottomLeft" state="frozen"/>
      <selection activeCell="A6" sqref="A6:Q19"/>
      <selection pane="bottomLeft" activeCell="T28" sqref="T28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15797</v>
      </c>
      <c r="E2" s="166">
        <v>-881</v>
      </c>
      <c r="F2" s="172">
        <v>-1320</v>
      </c>
      <c r="G2" s="173">
        <v>50</v>
      </c>
      <c r="H2" s="26">
        <v>-482</v>
      </c>
      <c r="I2" s="29">
        <v>-1320</v>
      </c>
      <c r="J2" s="29">
        <v>-225</v>
      </c>
      <c r="K2" s="27"/>
    </row>
    <row r="3" spans="1:11" x14ac:dyDescent="0.15">
      <c r="A3" s="200" t="s">
        <v>15</v>
      </c>
      <c r="B3" s="173">
        <v>2</v>
      </c>
      <c r="C3" s="242">
        <v>0.75</v>
      </c>
      <c r="D3" s="243">
        <v>16353</v>
      </c>
      <c r="E3" s="166">
        <v>-1424</v>
      </c>
      <c r="F3" s="172">
        <v>-1320</v>
      </c>
      <c r="G3" s="173">
        <v>201</v>
      </c>
      <c r="H3" s="26">
        <v>-480</v>
      </c>
      <c r="I3" s="29">
        <v>-1320</v>
      </c>
      <c r="J3" s="29">
        <v>-225</v>
      </c>
      <c r="K3" s="27"/>
    </row>
    <row r="4" spans="1:11" x14ac:dyDescent="0.15">
      <c r="A4" s="200" t="s">
        <v>15</v>
      </c>
      <c r="B4" s="173">
        <v>3</v>
      </c>
      <c r="C4" s="242">
        <v>0.75</v>
      </c>
      <c r="D4" s="243">
        <v>15624</v>
      </c>
      <c r="E4" s="166">
        <v>-1309</v>
      </c>
      <c r="F4" s="172">
        <v>-1320</v>
      </c>
      <c r="G4" s="173">
        <v>0</v>
      </c>
      <c r="H4" s="26">
        <v>-326</v>
      </c>
      <c r="I4" s="29">
        <v>-1320</v>
      </c>
      <c r="J4" s="29">
        <v>-225</v>
      </c>
      <c r="K4" s="27"/>
    </row>
    <row r="5" spans="1:11" x14ac:dyDescent="0.15">
      <c r="A5" s="200" t="s">
        <v>15</v>
      </c>
      <c r="B5" s="173">
        <v>4</v>
      </c>
      <c r="C5" s="242">
        <v>0.75</v>
      </c>
      <c r="D5" s="243">
        <v>15015</v>
      </c>
      <c r="E5" s="166">
        <v>-1389</v>
      </c>
      <c r="F5" s="172">
        <v>-1320</v>
      </c>
      <c r="G5" s="173">
        <v>50</v>
      </c>
      <c r="H5" s="26">
        <v>-283</v>
      </c>
      <c r="I5" s="29">
        <v>-1320</v>
      </c>
      <c r="J5" s="29">
        <v>-225</v>
      </c>
      <c r="K5" s="27"/>
    </row>
    <row r="6" spans="1:11" x14ac:dyDescent="0.15">
      <c r="A6" s="200" t="s">
        <v>15</v>
      </c>
      <c r="B6" s="173">
        <v>5</v>
      </c>
      <c r="C6" s="242">
        <v>0.75</v>
      </c>
      <c r="D6" s="243">
        <v>16175</v>
      </c>
      <c r="E6" s="166">
        <v>-1322</v>
      </c>
      <c r="F6" s="172">
        <v>-1320</v>
      </c>
      <c r="G6" s="173">
        <v>34</v>
      </c>
      <c r="H6" s="26">
        <v>-510</v>
      </c>
      <c r="I6" s="29">
        <v>-1320</v>
      </c>
      <c r="J6" s="29">
        <v>-223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17072</v>
      </c>
      <c r="E7" s="166">
        <v>-1360</v>
      </c>
      <c r="F7" s="172">
        <v>-1320</v>
      </c>
      <c r="G7" s="173">
        <v>100</v>
      </c>
      <c r="H7" s="26">
        <v>-11</v>
      </c>
      <c r="I7" s="29">
        <v>-1320</v>
      </c>
      <c r="J7" s="29">
        <v>-225</v>
      </c>
      <c r="K7" s="27"/>
    </row>
    <row r="8" spans="1:11" x14ac:dyDescent="0.15">
      <c r="A8" s="200" t="s">
        <v>15</v>
      </c>
      <c r="B8" s="173">
        <v>7</v>
      </c>
      <c r="C8" s="242">
        <v>0.75</v>
      </c>
      <c r="D8" s="243">
        <v>16712</v>
      </c>
      <c r="E8" s="166">
        <v>-1249</v>
      </c>
      <c r="F8" s="172">
        <v>-1320</v>
      </c>
      <c r="G8" s="173">
        <v>50</v>
      </c>
      <c r="H8" s="26">
        <v>-364</v>
      </c>
      <c r="I8" s="29">
        <v>-1320</v>
      </c>
      <c r="J8" s="29">
        <v>-225</v>
      </c>
      <c r="K8" s="27"/>
    </row>
    <row r="9" spans="1:11" x14ac:dyDescent="0.15">
      <c r="A9" s="200" t="s">
        <v>15</v>
      </c>
      <c r="B9" s="173">
        <v>8</v>
      </c>
      <c r="C9" s="242">
        <v>0.75</v>
      </c>
      <c r="D9" s="243">
        <v>16933</v>
      </c>
      <c r="E9" s="166">
        <v>-1210</v>
      </c>
      <c r="F9" s="172">
        <v>-1317</v>
      </c>
      <c r="G9" s="173">
        <v>50</v>
      </c>
      <c r="H9" s="26">
        <v>-340</v>
      </c>
      <c r="I9" s="29">
        <v>-1317</v>
      </c>
      <c r="J9" s="29">
        <v>-225</v>
      </c>
      <c r="K9" s="27"/>
    </row>
    <row r="10" spans="1:11" x14ac:dyDescent="0.15">
      <c r="A10" s="200" t="s">
        <v>15</v>
      </c>
      <c r="B10" s="173">
        <v>9</v>
      </c>
      <c r="C10" s="242">
        <v>0.75</v>
      </c>
      <c r="D10" s="243">
        <v>17508</v>
      </c>
      <c r="E10" s="166">
        <v>-1409</v>
      </c>
      <c r="F10" s="172">
        <v>-1320</v>
      </c>
      <c r="G10" s="173">
        <v>100</v>
      </c>
      <c r="H10" s="26">
        <v>-91</v>
      </c>
      <c r="I10" s="29">
        <v>-1320</v>
      </c>
      <c r="J10" s="29">
        <v>-225</v>
      </c>
      <c r="K10" s="27"/>
    </row>
    <row r="11" spans="1:11" x14ac:dyDescent="0.15">
      <c r="A11" s="200" t="s">
        <v>15</v>
      </c>
      <c r="B11" s="173">
        <v>10</v>
      </c>
      <c r="C11" s="242">
        <v>0.75</v>
      </c>
      <c r="D11" s="243">
        <v>15894</v>
      </c>
      <c r="E11" s="166">
        <v>-1500</v>
      </c>
      <c r="F11" s="172">
        <v>-1320</v>
      </c>
      <c r="G11" s="173">
        <v>100</v>
      </c>
      <c r="H11" s="26">
        <v>-108</v>
      </c>
      <c r="I11" s="29">
        <v>-1320</v>
      </c>
      <c r="J11" s="29">
        <v>-225</v>
      </c>
      <c r="K11" s="27"/>
    </row>
    <row r="12" spans="1:11" x14ac:dyDescent="0.15">
      <c r="A12" s="200" t="s">
        <v>15</v>
      </c>
      <c r="B12" s="173">
        <v>11</v>
      </c>
      <c r="C12" s="242">
        <v>0.75</v>
      </c>
      <c r="D12" s="243">
        <v>13937</v>
      </c>
      <c r="E12" s="166">
        <v>-1018</v>
      </c>
      <c r="F12" s="172">
        <v>-1320</v>
      </c>
      <c r="G12" s="173">
        <v>50</v>
      </c>
      <c r="H12" s="26">
        <v>-408</v>
      </c>
      <c r="I12" s="29">
        <v>-1320</v>
      </c>
      <c r="J12" s="29">
        <v>-225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14364</v>
      </c>
      <c r="E13" s="166">
        <v>-980</v>
      </c>
      <c r="F13" s="172">
        <v>-1320</v>
      </c>
      <c r="G13" s="173">
        <v>215</v>
      </c>
      <c r="H13" s="26">
        <v>-146</v>
      </c>
      <c r="I13" s="29">
        <v>-1320</v>
      </c>
      <c r="J13" s="29">
        <v>-224</v>
      </c>
      <c r="K13" s="27"/>
    </row>
    <row r="14" spans="1:11" x14ac:dyDescent="0.15">
      <c r="A14" s="200" t="s">
        <v>15</v>
      </c>
      <c r="B14" s="173">
        <v>13</v>
      </c>
      <c r="C14" s="242">
        <v>0.75</v>
      </c>
      <c r="D14" s="243">
        <v>16588</v>
      </c>
      <c r="E14" s="166">
        <v>-1400</v>
      </c>
      <c r="F14" s="172">
        <v>-1320</v>
      </c>
      <c r="G14" s="173">
        <v>215</v>
      </c>
      <c r="H14" s="26">
        <v>6</v>
      </c>
      <c r="I14" s="29">
        <v>-1320</v>
      </c>
      <c r="J14" s="29">
        <v>-225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16276</v>
      </c>
      <c r="E15" s="166">
        <v>-1500</v>
      </c>
      <c r="F15" s="172">
        <v>-1323</v>
      </c>
      <c r="G15" s="173">
        <v>50</v>
      </c>
      <c r="H15" s="26">
        <v>190</v>
      </c>
      <c r="I15" s="29">
        <v>-1323</v>
      </c>
      <c r="J15" s="29">
        <v>-225</v>
      </c>
      <c r="K15" s="27"/>
    </row>
    <row r="16" spans="1:11" x14ac:dyDescent="0.15">
      <c r="A16" s="200" t="s">
        <v>15</v>
      </c>
      <c r="B16" s="173">
        <v>15</v>
      </c>
      <c r="C16" s="242">
        <v>0.75</v>
      </c>
      <c r="D16" s="243">
        <v>15719</v>
      </c>
      <c r="E16" s="166">
        <v>-1500</v>
      </c>
      <c r="F16" s="172">
        <v>-1320</v>
      </c>
      <c r="G16" s="173">
        <v>0</v>
      </c>
      <c r="H16" s="26">
        <v>18</v>
      </c>
      <c r="I16" s="29">
        <v>-1320</v>
      </c>
      <c r="J16" s="29">
        <v>-225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16539</v>
      </c>
      <c r="E17" s="166">
        <v>-1483</v>
      </c>
      <c r="F17" s="172">
        <v>-1320</v>
      </c>
      <c r="G17" s="173">
        <v>26</v>
      </c>
      <c r="H17" s="26">
        <v>-145</v>
      </c>
      <c r="I17" s="29">
        <v>-1320</v>
      </c>
      <c r="J17" s="29">
        <v>-225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17762</v>
      </c>
      <c r="E18" s="166">
        <v>-1349</v>
      </c>
      <c r="F18" s="172">
        <v>-1320</v>
      </c>
      <c r="G18" s="173">
        <v>0</v>
      </c>
      <c r="H18" s="26">
        <v>-316</v>
      </c>
      <c r="I18" s="29">
        <v>-1320</v>
      </c>
      <c r="J18" s="29">
        <v>-225</v>
      </c>
      <c r="K18" s="27"/>
    </row>
    <row r="19" spans="1:11" x14ac:dyDescent="0.15">
      <c r="A19" s="200" t="s">
        <v>15</v>
      </c>
      <c r="B19" s="173">
        <v>18</v>
      </c>
      <c r="C19" s="242">
        <v>0.75</v>
      </c>
      <c r="D19" s="243">
        <v>17496</v>
      </c>
      <c r="E19" s="166">
        <v>-1500</v>
      </c>
      <c r="F19" s="172">
        <v>-1320</v>
      </c>
      <c r="G19" s="173">
        <v>0</v>
      </c>
      <c r="H19" s="26">
        <v>-76</v>
      </c>
      <c r="I19" s="29">
        <v>-1320</v>
      </c>
      <c r="J19" s="29">
        <v>-225</v>
      </c>
      <c r="K19" s="27"/>
    </row>
    <row r="20" spans="1:11" x14ac:dyDescent="0.15">
      <c r="A20" s="200" t="s">
        <v>15</v>
      </c>
      <c r="B20" s="173">
        <v>19</v>
      </c>
      <c r="C20" s="242">
        <v>0.75</v>
      </c>
      <c r="D20" s="243">
        <v>15870</v>
      </c>
      <c r="E20" s="166">
        <v>-1500</v>
      </c>
      <c r="F20" s="172">
        <v>-1320</v>
      </c>
      <c r="G20" s="173">
        <v>0</v>
      </c>
      <c r="H20" s="26">
        <v>-225</v>
      </c>
      <c r="I20" s="29">
        <v>-1320</v>
      </c>
      <c r="J20" s="29">
        <v>-225</v>
      </c>
      <c r="K20" s="27"/>
    </row>
    <row r="21" spans="1:11" x14ac:dyDescent="0.15">
      <c r="A21" s="200" t="s">
        <v>15</v>
      </c>
      <c r="B21" s="173">
        <v>20</v>
      </c>
      <c r="C21" s="242">
        <v>0.75</v>
      </c>
      <c r="D21" s="243">
        <v>17934</v>
      </c>
      <c r="E21" s="166">
        <v>-1500</v>
      </c>
      <c r="F21" s="172">
        <v>-1320</v>
      </c>
      <c r="G21" s="173">
        <v>0</v>
      </c>
      <c r="H21" s="26">
        <v>-136</v>
      </c>
      <c r="I21" s="29">
        <v>-1320</v>
      </c>
      <c r="J21" s="29">
        <v>-225</v>
      </c>
      <c r="K21" s="27"/>
    </row>
    <row r="22" spans="1:11" x14ac:dyDescent="0.15">
      <c r="A22" s="200" t="s">
        <v>15</v>
      </c>
      <c r="B22" s="173">
        <v>21</v>
      </c>
      <c r="C22" s="242">
        <v>0.79166666666666663</v>
      </c>
      <c r="D22" s="243">
        <v>17892</v>
      </c>
      <c r="E22" s="166">
        <v>-1338</v>
      </c>
      <c r="F22" s="172">
        <v>-1320</v>
      </c>
      <c r="G22" s="173">
        <v>100</v>
      </c>
      <c r="H22" s="26">
        <v>133</v>
      </c>
      <c r="I22" s="29">
        <v>-1320</v>
      </c>
      <c r="J22" s="29">
        <v>-225</v>
      </c>
      <c r="K22" s="27"/>
    </row>
    <row r="23" spans="1:11" x14ac:dyDescent="0.15">
      <c r="A23" s="200" t="s">
        <v>15</v>
      </c>
      <c r="B23" s="173">
        <v>22</v>
      </c>
      <c r="C23" s="242">
        <v>0.79166666666666663</v>
      </c>
      <c r="D23" s="243">
        <v>17213</v>
      </c>
      <c r="E23" s="166">
        <v>-832</v>
      </c>
      <c r="F23" s="172">
        <v>-1320</v>
      </c>
      <c r="G23" s="173">
        <v>0</v>
      </c>
      <c r="H23" s="26">
        <v>138</v>
      </c>
      <c r="I23" s="29">
        <v>-1320</v>
      </c>
      <c r="J23" s="29">
        <v>-225</v>
      </c>
      <c r="K23" s="27"/>
    </row>
    <row r="24" spans="1:11" x14ac:dyDescent="0.15">
      <c r="A24" s="200" t="s">
        <v>15</v>
      </c>
      <c r="B24" s="173">
        <v>23</v>
      </c>
      <c r="C24" s="242">
        <v>0.75</v>
      </c>
      <c r="D24" s="243">
        <v>16636</v>
      </c>
      <c r="E24" s="166">
        <v>-1500</v>
      </c>
      <c r="F24" s="172">
        <v>-1320</v>
      </c>
      <c r="G24" s="173">
        <v>100</v>
      </c>
      <c r="H24" s="26">
        <v>-76</v>
      </c>
      <c r="I24" s="29">
        <v>-1320</v>
      </c>
      <c r="J24" s="29">
        <v>-225</v>
      </c>
      <c r="K24" s="27"/>
    </row>
    <row r="25" spans="1:11" x14ac:dyDescent="0.15">
      <c r="A25" s="200" t="s">
        <v>15</v>
      </c>
      <c r="B25" s="173">
        <v>24</v>
      </c>
      <c r="C25" s="242">
        <v>0.75</v>
      </c>
      <c r="D25" s="243">
        <v>15621</v>
      </c>
      <c r="E25" s="166">
        <v>-1316</v>
      </c>
      <c r="F25" s="172">
        <v>-1318</v>
      </c>
      <c r="G25" s="173">
        <v>0</v>
      </c>
      <c r="H25" s="26">
        <v>-65</v>
      </c>
      <c r="I25" s="29">
        <v>-1318</v>
      </c>
      <c r="J25" s="29">
        <v>-225</v>
      </c>
      <c r="K25" s="27"/>
    </row>
    <row r="26" spans="1:11" x14ac:dyDescent="0.15">
      <c r="A26" s="200" t="s">
        <v>15</v>
      </c>
      <c r="B26" s="173">
        <v>25</v>
      </c>
      <c r="C26" s="242">
        <v>0.75</v>
      </c>
      <c r="D26" s="243">
        <v>15174</v>
      </c>
      <c r="E26" s="166">
        <v>-1092</v>
      </c>
      <c r="F26" s="172">
        <v>-1320</v>
      </c>
      <c r="G26" s="173">
        <v>50</v>
      </c>
      <c r="H26" s="26">
        <v>-91</v>
      </c>
      <c r="I26" s="29">
        <v>-1320</v>
      </c>
      <c r="J26" s="29">
        <v>-225</v>
      </c>
      <c r="K26" s="27"/>
    </row>
    <row r="27" spans="1:11" x14ac:dyDescent="0.15">
      <c r="A27" s="200" t="s">
        <v>15</v>
      </c>
      <c r="B27" s="173">
        <v>26</v>
      </c>
      <c r="C27" s="242">
        <v>0.79166666666666663</v>
      </c>
      <c r="D27" s="243">
        <v>15067</v>
      </c>
      <c r="E27" s="166">
        <v>-1039</v>
      </c>
      <c r="F27" s="172">
        <v>-1320</v>
      </c>
      <c r="G27" s="173">
        <v>50</v>
      </c>
      <c r="H27" s="26">
        <v>-412</v>
      </c>
      <c r="I27" s="29">
        <v>-1320</v>
      </c>
      <c r="J27" s="29">
        <v>-225</v>
      </c>
      <c r="K27" s="27"/>
    </row>
    <row r="28" spans="1:11" x14ac:dyDescent="0.15">
      <c r="A28" s="200" t="s">
        <v>15</v>
      </c>
      <c r="B28" s="173">
        <v>27</v>
      </c>
      <c r="C28" s="242">
        <v>0.75</v>
      </c>
      <c r="D28" s="243">
        <v>16103</v>
      </c>
      <c r="E28" s="166">
        <v>-1380</v>
      </c>
      <c r="F28" s="172">
        <v>-1320</v>
      </c>
      <c r="G28" s="173">
        <v>100</v>
      </c>
      <c r="H28" s="26">
        <v>-390</v>
      </c>
      <c r="I28" s="29">
        <v>-1320</v>
      </c>
      <c r="J28" s="29">
        <v>-225</v>
      </c>
      <c r="K28" s="27"/>
    </row>
    <row r="29" spans="1:11" x14ac:dyDescent="0.15">
      <c r="A29" s="200" t="s">
        <v>15</v>
      </c>
      <c r="B29" s="173">
        <v>28</v>
      </c>
      <c r="C29" s="242">
        <v>0.75</v>
      </c>
      <c r="D29" s="243">
        <v>16430</v>
      </c>
      <c r="E29" s="166">
        <v>-1277</v>
      </c>
      <c r="F29" s="172">
        <v>-1320</v>
      </c>
      <c r="G29" s="173">
        <v>100</v>
      </c>
      <c r="H29" s="26">
        <v>-441</v>
      </c>
      <c r="I29" s="29">
        <v>-1320</v>
      </c>
      <c r="J29" s="29">
        <v>-225</v>
      </c>
      <c r="K29" s="27"/>
    </row>
    <row r="30" spans="1:11" x14ac:dyDescent="0.15">
      <c r="A30" s="200" t="s">
        <v>15</v>
      </c>
      <c r="B30" s="173">
        <v>29</v>
      </c>
      <c r="C30" s="242">
        <v>0.79166666666666663</v>
      </c>
      <c r="D30" s="243">
        <v>16522</v>
      </c>
      <c r="E30" s="166">
        <v>-500</v>
      </c>
      <c r="F30" s="172">
        <v>-1335</v>
      </c>
      <c r="G30" s="173">
        <v>213</v>
      </c>
      <c r="H30" s="26">
        <v>-269</v>
      </c>
      <c r="I30" s="29">
        <v>-1335</v>
      </c>
      <c r="J30" s="29">
        <v>-225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16724</v>
      </c>
      <c r="E31" s="166">
        <v>-500</v>
      </c>
      <c r="F31" s="172">
        <v>-1320</v>
      </c>
      <c r="G31" s="173">
        <v>185</v>
      </c>
      <c r="H31" s="26">
        <v>-73</v>
      </c>
      <c r="I31" s="29">
        <v>-1320</v>
      </c>
      <c r="J31" s="29">
        <v>-225</v>
      </c>
      <c r="K31" s="27"/>
    </row>
    <row r="32" spans="1:11" x14ac:dyDescent="0.15">
      <c r="A32" s="333" t="s">
        <v>15</v>
      </c>
      <c r="B32" s="203">
        <v>31</v>
      </c>
      <c r="C32" s="244">
        <v>0.75</v>
      </c>
      <c r="D32" s="245">
        <v>15782</v>
      </c>
      <c r="E32" s="167">
        <v>-500</v>
      </c>
      <c r="F32" s="174">
        <v>-1320</v>
      </c>
      <c r="G32" s="175">
        <v>70</v>
      </c>
      <c r="H32" s="43">
        <v>-318</v>
      </c>
      <c r="I32" s="35">
        <v>-1320</v>
      </c>
      <c r="J32" s="35">
        <v>-225</v>
      </c>
      <c r="K32" s="27"/>
    </row>
    <row r="33" spans="1:11" x14ac:dyDescent="0.15">
      <c r="A33" s="200" t="s">
        <v>16</v>
      </c>
      <c r="B33" s="204">
        <v>1</v>
      </c>
      <c r="C33" s="242">
        <v>0.75</v>
      </c>
      <c r="D33" s="243">
        <v>15030</v>
      </c>
      <c r="E33" s="166">
        <v>-475</v>
      </c>
      <c r="F33" s="172">
        <v>0</v>
      </c>
      <c r="G33" s="173">
        <v>0</v>
      </c>
      <c r="H33" s="26">
        <v>-308</v>
      </c>
      <c r="I33" s="29">
        <v>-1320</v>
      </c>
      <c r="J33" s="29">
        <v>-225</v>
      </c>
      <c r="K33" s="27"/>
    </row>
    <row r="34" spans="1:11" x14ac:dyDescent="0.15">
      <c r="A34" s="200" t="s">
        <v>16</v>
      </c>
      <c r="B34" s="173">
        <v>2</v>
      </c>
      <c r="C34" s="242">
        <v>0.75</v>
      </c>
      <c r="D34" s="243">
        <v>15521</v>
      </c>
      <c r="E34" s="166">
        <v>-436</v>
      </c>
      <c r="F34" s="172">
        <v>0</v>
      </c>
      <c r="G34" s="173">
        <v>100</v>
      </c>
      <c r="H34" s="26">
        <v>-355</v>
      </c>
      <c r="I34" s="29">
        <v>-1320</v>
      </c>
      <c r="J34" s="29">
        <v>-225</v>
      </c>
      <c r="K34" s="27"/>
    </row>
    <row r="35" spans="1:11" x14ac:dyDescent="0.15">
      <c r="A35" s="200" t="s">
        <v>16</v>
      </c>
      <c r="B35" s="173">
        <v>3</v>
      </c>
      <c r="C35" s="242">
        <v>0.79166666666666663</v>
      </c>
      <c r="D35" s="243">
        <v>15830</v>
      </c>
      <c r="E35" s="166">
        <v>-473</v>
      </c>
      <c r="F35" s="172">
        <v>-25</v>
      </c>
      <c r="G35" s="173">
        <v>85</v>
      </c>
      <c r="H35" s="26">
        <v>-491</v>
      </c>
      <c r="I35" s="29">
        <v>-1320</v>
      </c>
      <c r="J35" s="29">
        <v>-225</v>
      </c>
      <c r="K35" s="27"/>
    </row>
    <row r="36" spans="1:11" x14ac:dyDescent="0.15">
      <c r="A36" s="200" t="s">
        <v>16</v>
      </c>
      <c r="B36" s="173">
        <v>4</v>
      </c>
      <c r="C36" s="242">
        <v>0.79166666666666663</v>
      </c>
      <c r="D36" s="243">
        <v>15764</v>
      </c>
      <c r="E36" s="166">
        <v>-453</v>
      </c>
      <c r="F36" s="172">
        <v>-25</v>
      </c>
      <c r="G36" s="173">
        <v>53</v>
      </c>
      <c r="H36" s="26">
        <v>-159</v>
      </c>
      <c r="I36" s="29">
        <v>-1320</v>
      </c>
      <c r="J36" s="29">
        <v>-225</v>
      </c>
      <c r="K36" s="27"/>
    </row>
    <row r="37" spans="1:11" x14ac:dyDescent="0.15">
      <c r="A37" s="200" t="s">
        <v>16</v>
      </c>
      <c r="B37" s="173">
        <v>5</v>
      </c>
      <c r="C37" s="242">
        <v>0.79166666666666663</v>
      </c>
      <c r="D37" s="243">
        <v>16160</v>
      </c>
      <c r="E37" s="166">
        <v>-500</v>
      </c>
      <c r="F37" s="172">
        <v>0</v>
      </c>
      <c r="G37" s="173">
        <v>58</v>
      </c>
      <c r="H37" s="26">
        <v>-339</v>
      </c>
      <c r="I37" s="29">
        <v>-1320</v>
      </c>
      <c r="J37" s="29">
        <v>-225</v>
      </c>
      <c r="K37" s="27"/>
    </row>
    <row r="38" spans="1:11" x14ac:dyDescent="0.15">
      <c r="A38" s="200" t="s">
        <v>16</v>
      </c>
      <c r="B38" s="173">
        <v>6</v>
      </c>
      <c r="C38" s="242">
        <v>0.75</v>
      </c>
      <c r="D38" s="243">
        <v>16461</v>
      </c>
      <c r="E38" s="166">
        <v>-500</v>
      </c>
      <c r="F38" s="172">
        <v>-18</v>
      </c>
      <c r="G38" s="173">
        <v>50</v>
      </c>
      <c r="H38" s="26">
        <v>-14</v>
      </c>
      <c r="I38" s="29">
        <v>-1320</v>
      </c>
      <c r="J38" s="29">
        <v>-225</v>
      </c>
      <c r="K38" s="27"/>
    </row>
    <row r="39" spans="1:11" x14ac:dyDescent="0.15">
      <c r="A39" s="200" t="s">
        <v>16</v>
      </c>
      <c r="B39" s="173">
        <v>7</v>
      </c>
      <c r="C39" s="242">
        <v>0.75</v>
      </c>
      <c r="D39" s="243">
        <v>15651</v>
      </c>
      <c r="E39" s="166">
        <v>-500</v>
      </c>
      <c r="F39" s="172">
        <v>0</v>
      </c>
      <c r="G39" s="173">
        <v>50</v>
      </c>
      <c r="H39" s="26">
        <v>-436</v>
      </c>
      <c r="I39" s="29">
        <v>-1320</v>
      </c>
      <c r="J39" s="29">
        <v>-224</v>
      </c>
      <c r="K39" s="27"/>
    </row>
    <row r="40" spans="1:11" x14ac:dyDescent="0.15">
      <c r="A40" s="200" t="s">
        <v>16</v>
      </c>
      <c r="B40" s="173">
        <v>8</v>
      </c>
      <c r="C40" s="242">
        <v>0.79166666666666663</v>
      </c>
      <c r="D40" s="243">
        <v>15707</v>
      </c>
      <c r="E40" s="166">
        <v>-1432</v>
      </c>
      <c r="F40" s="172">
        <v>-41</v>
      </c>
      <c r="G40" s="173">
        <v>0</v>
      </c>
      <c r="H40" s="26">
        <v>-198</v>
      </c>
      <c r="I40" s="29">
        <v>-1320</v>
      </c>
      <c r="J40" s="29">
        <v>-225</v>
      </c>
      <c r="K40" s="27"/>
    </row>
    <row r="41" spans="1:11" x14ac:dyDescent="0.15">
      <c r="A41" s="200" t="s">
        <v>16</v>
      </c>
      <c r="B41" s="173">
        <v>9</v>
      </c>
      <c r="C41" s="242">
        <v>0.79166666666666663</v>
      </c>
      <c r="D41" s="243">
        <v>16143</v>
      </c>
      <c r="E41" s="166">
        <v>-1495</v>
      </c>
      <c r="F41" s="172">
        <v>-49</v>
      </c>
      <c r="G41" s="173">
        <v>0</v>
      </c>
      <c r="H41" s="26">
        <v>-105</v>
      </c>
      <c r="I41" s="29">
        <v>-1320</v>
      </c>
      <c r="J41" s="29">
        <v>-225</v>
      </c>
      <c r="K41" s="27"/>
    </row>
    <row r="42" spans="1:11" x14ac:dyDescent="0.15">
      <c r="A42" s="200" t="s">
        <v>16</v>
      </c>
      <c r="B42" s="173">
        <v>10</v>
      </c>
      <c r="C42" s="242">
        <v>0.75</v>
      </c>
      <c r="D42" s="243">
        <v>16173</v>
      </c>
      <c r="E42" s="166">
        <v>-1500</v>
      </c>
      <c r="F42" s="172">
        <v>1</v>
      </c>
      <c r="G42" s="173">
        <v>25</v>
      </c>
      <c r="H42" s="26">
        <v>-72</v>
      </c>
      <c r="I42" s="29">
        <v>-1320</v>
      </c>
      <c r="J42" s="29">
        <v>-225</v>
      </c>
      <c r="K42" s="27"/>
    </row>
    <row r="43" spans="1:11" x14ac:dyDescent="0.15">
      <c r="A43" s="200" t="s">
        <v>16</v>
      </c>
      <c r="B43" s="173">
        <v>11</v>
      </c>
      <c r="C43" s="242">
        <v>0.79166666666666663</v>
      </c>
      <c r="D43" s="243">
        <v>16037</v>
      </c>
      <c r="E43" s="166">
        <v>-1500</v>
      </c>
      <c r="F43" s="172">
        <v>-149</v>
      </c>
      <c r="G43" s="173">
        <v>25</v>
      </c>
      <c r="H43" s="26">
        <v>-138</v>
      </c>
      <c r="I43" s="29">
        <v>-1320</v>
      </c>
      <c r="J43" s="29">
        <v>-225</v>
      </c>
      <c r="K43" s="27"/>
    </row>
    <row r="44" spans="1:11" x14ac:dyDescent="0.15">
      <c r="A44" s="200" t="s">
        <v>16</v>
      </c>
      <c r="B44" s="173">
        <v>12</v>
      </c>
      <c r="C44" s="242">
        <v>0.79166666666666663</v>
      </c>
      <c r="D44" s="243">
        <v>15854</v>
      </c>
      <c r="E44" s="166">
        <v>-1500</v>
      </c>
      <c r="F44" s="172">
        <v>-2</v>
      </c>
      <c r="G44" s="173">
        <v>50</v>
      </c>
      <c r="H44" s="26">
        <v>-288</v>
      </c>
      <c r="I44" s="29">
        <v>-1320</v>
      </c>
      <c r="J44" s="29">
        <v>-225</v>
      </c>
      <c r="K44" s="27"/>
    </row>
    <row r="45" spans="1:11" x14ac:dyDescent="0.15">
      <c r="A45" s="200" t="s">
        <v>16</v>
      </c>
      <c r="B45" s="173">
        <v>13</v>
      </c>
      <c r="C45" s="242">
        <v>0.79166666666666663</v>
      </c>
      <c r="D45" s="243">
        <v>16099</v>
      </c>
      <c r="E45" s="166">
        <v>-1500</v>
      </c>
      <c r="F45" s="172">
        <v>-75</v>
      </c>
      <c r="G45" s="173">
        <v>50</v>
      </c>
      <c r="H45" s="26">
        <v>-96</v>
      </c>
      <c r="I45" s="29">
        <v>-1320</v>
      </c>
      <c r="J45" s="29">
        <v>-225</v>
      </c>
      <c r="K45" s="27"/>
    </row>
    <row r="46" spans="1:11" x14ac:dyDescent="0.15">
      <c r="A46" s="200" t="s">
        <v>16</v>
      </c>
      <c r="B46" s="173">
        <v>14</v>
      </c>
      <c r="C46" s="242">
        <v>0.79166666666666663</v>
      </c>
      <c r="D46" s="243">
        <v>16824</v>
      </c>
      <c r="E46" s="166">
        <v>-994</v>
      </c>
      <c r="F46" s="172">
        <v>50</v>
      </c>
      <c r="G46" s="173">
        <v>146</v>
      </c>
      <c r="H46" s="26">
        <v>67</v>
      </c>
      <c r="I46" s="29">
        <v>-1340</v>
      </c>
      <c r="J46" s="29">
        <v>-225</v>
      </c>
      <c r="K46" s="27"/>
    </row>
    <row r="47" spans="1:11" x14ac:dyDescent="0.15">
      <c r="A47" s="200" t="s">
        <v>16</v>
      </c>
      <c r="B47" s="173">
        <v>15</v>
      </c>
      <c r="C47" s="242">
        <v>0.79166666666666663</v>
      </c>
      <c r="D47" s="243">
        <v>16197</v>
      </c>
      <c r="E47" s="166">
        <v>-1054</v>
      </c>
      <c r="F47" s="172">
        <v>49</v>
      </c>
      <c r="G47" s="173">
        <v>25</v>
      </c>
      <c r="H47" s="26">
        <v>-16</v>
      </c>
      <c r="I47" s="29">
        <v>-1320</v>
      </c>
      <c r="J47" s="29">
        <v>-225</v>
      </c>
      <c r="K47" s="27"/>
    </row>
    <row r="48" spans="1:11" x14ac:dyDescent="0.15">
      <c r="A48" s="200" t="s">
        <v>16</v>
      </c>
      <c r="B48" s="173">
        <v>16</v>
      </c>
      <c r="C48" s="242">
        <v>0.79166666666666663</v>
      </c>
      <c r="D48" s="243">
        <v>15242</v>
      </c>
      <c r="E48" s="166">
        <v>-1500</v>
      </c>
      <c r="F48" s="172">
        <v>99</v>
      </c>
      <c r="G48" s="173">
        <v>100</v>
      </c>
      <c r="H48" s="26">
        <v>-127</v>
      </c>
      <c r="I48" s="29">
        <v>-1320</v>
      </c>
      <c r="J48" s="29">
        <v>-225</v>
      </c>
      <c r="K48" s="27"/>
    </row>
    <row r="49" spans="1:11" x14ac:dyDescent="0.15">
      <c r="A49" s="200" t="s">
        <v>16</v>
      </c>
      <c r="B49" s="173">
        <v>17</v>
      </c>
      <c r="C49" s="242">
        <v>0.79166666666666663</v>
      </c>
      <c r="D49" s="243">
        <v>15831</v>
      </c>
      <c r="E49" s="166">
        <v>-1500</v>
      </c>
      <c r="F49" s="172">
        <v>20</v>
      </c>
      <c r="G49" s="173">
        <v>100</v>
      </c>
      <c r="H49" s="26">
        <v>-167</v>
      </c>
      <c r="I49" s="29">
        <v>-1320</v>
      </c>
      <c r="J49" s="29">
        <v>-225</v>
      </c>
      <c r="K49" s="27"/>
    </row>
    <row r="50" spans="1:11" x14ac:dyDescent="0.15">
      <c r="A50" s="200" t="s">
        <v>16</v>
      </c>
      <c r="B50" s="173">
        <v>18</v>
      </c>
      <c r="C50" s="242">
        <v>0.75</v>
      </c>
      <c r="D50" s="243">
        <v>16668</v>
      </c>
      <c r="E50" s="166">
        <v>-1354</v>
      </c>
      <c r="F50" s="172">
        <v>160</v>
      </c>
      <c r="G50" s="173">
        <v>100</v>
      </c>
      <c r="H50" s="26">
        <v>-146</v>
      </c>
      <c r="I50" s="29">
        <v>-1320</v>
      </c>
      <c r="J50" s="29">
        <v>-225</v>
      </c>
      <c r="K50" s="27"/>
    </row>
    <row r="51" spans="1:11" x14ac:dyDescent="0.15">
      <c r="A51" s="200" t="s">
        <v>16</v>
      </c>
      <c r="B51" s="173">
        <v>19</v>
      </c>
      <c r="C51" s="242">
        <v>0.79166666666666663</v>
      </c>
      <c r="D51" s="243">
        <v>16204</v>
      </c>
      <c r="E51" s="166">
        <v>-1500</v>
      </c>
      <c r="F51" s="172">
        <v>25</v>
      </c>
      <c r="G51" s="173">
        <v>200</v>
      </c>
      <c r="H51" s="26">
        <v>-305</v>
      </c>
      <c r="I51" s="29">
        <v>-1320</v>
      </c>
      <c r="J51" s="29">
        <v>-225</v>
      </c>
      <c r="K51" s="27"/>
    </row>
    <row r="52" spans="1:11" x14ac:dyDescent="0.15">
      <c r="A52" s="200" t="s">
        <v>16</v>
      </c>
      <c r="B52" s="173">
        <v>20</v>
      </c>
      <c r="C52" s="242">
        <v>0.79166666666666663</v>
      </c>
      <c r="D52" s="243">
        <v>16703</v>
      </c>
      <c r="E52" s="166">
        <v>-1463</v>
      </c>
      <c r="F52" s="172">
        <v>160</v>
      </c>
      <c r="G52" s="173">
        <v>60</v>
      </c>
      <c r="H52" s="26">
        <v>-93</v>
      </c>
      <c r="I52" s="29">
        <v>-1329</v>
      </c>
      <c r="J52" s="29">
        <v>-225</v>
      </c>
      <c r="K52" s="27"/>
    </row>
    <row r="53" spans="1:11" x14ac:dyDescent="0.15">
      <c r="A53" s="200" t="s">
        <v>16</v>
      </c>
      <c r="B53" s="173">
        <v>21</v>
      </c>
      <c r="C53" s="242">
        <v>0.79166666666666663</v>
      </c>
      <c r="D53" s="243">
        <v>16423</v>
      </c>
      <c r="E53" s="166">
        <v>-1437</v>
      </c>
      <c r="F53" s="172">
        <v>160</v>
      </c>
      <c r="G53" s="173">
        <v>128</v>
      </c>
      <c r="H53" s="26">
        <v>125</v>
      </c>
      <c r="I53" s="29">
        <v>-1320</v>
      </c>
      <c r="J53" s="29">
        <v>-225</v>
      </c>
      <c r="K53" s="27"/>
    </row>
    <row r="54" spans="1:11" x14ac:dyDescent="0.15">
      <c r="A54" s="200" t="s">
        <v>16</v>
      </c>
      <c r="B54" s="173">
        <v>22</v>
      </c>
      <c r="C54" s="242">
        <v>0.79166666666666663</v>
      </c>
      <c r="D54" s="243">
        <v>14645</v>
      </c>
      <c r="E54" s="166">
        <v>-1500</v>
      </c>
      <c r="F54" s="172">
        <v>0</v>
      </c>
      <c r="G54" s="173">
        <v>50</v>
      </c>
      <c r="H54" s="26">
        <v>-74</v>
      </c>
      <c r="I54" s="29">
        <v>-1320</v>
      </c>
      <c r="J54" s="29">
        <v>-225</v>
      </c>
      <c r="K54" s="27"/>
    </row>
    <row r="55" spans="1:11" x14ac:dyDescent="0.15">
      <c r="A55" s="200" t="s">
        <v>16</v>
      </c>
      <c r="B55" s="173">
        <v>23</v>
      </c>
      <c r="C55" s="242">
        <v>0.79166666666666663</v>
      </c>
      <c r="D55" s="243">
        <v>14618</v>
      </c>
      <c r="E55" s="166">
        <v>-1500</v>
      </c>
      <c r="F55" s="172">
        <v>0</v>
      </c>
      <c r="G55" s="173">
        <v>48</v>
      </c>
      <c r="H55" s="26">
        <v>-78</v>
      </c>
      <c r="I55" s="29">
        <v>0</v>
      </c>
      <c r="J55" s="29">
        <v>-225</v>
      </c>
      <c r="K55" s="27"/>
    </row>
    <row r="56" spans="1:11" x14ac:dyDescent="0.15">
      <c r="A56" s="200" t="s">
        <v>16</v>
      </c>
      <c r="B56" s="173">
        <v>24</v>
      </c>
      <c r="C56" s="242">
        <v>0.79166666666666663</v>
      </c>
      <c r="D56" s="243">
        <v>15099</v>
      </c>
      <c r="E56" s="166">
        <v>-1500</v>
      </c>
      <c r="F56" s="172">
        <v>0</v>
      </c>
      <c r="G56" s="173">
        <v>25</v>
      </c>
      <c r="H56" s="26">
        <v>-145</v>
      </c>
      <c r="I56" s="29">
        <v>-1320</v>
      </c>
      <c r="J56" s="29">
        <v>-225</v>
      </c>
      <c r="K56" s="27"/>
    </row>
    <row r="57" spans="1:11" x14ac:dyDescent="0.15">
      <c r="A57" s="200" t="s">
        <v>16</v>
      </c>
      <c r="B57" s="173">
        <v>25</v>
      </c>
      <c r="C57" s="242">
        <v>0.79166666666666663</v>
      </c>
      <c r="D57" s="243">
        <v>15116</v>
      </c>
      <c r="E57" s="166">
        <v>-1500</v>
      </c>
      <c r="F57" s="172">
        <v>-31</v>
      </c>
      <c r="G57" s="173">
        <v>67</v>
      </c>
      <c r="H57" s="26">
        <v>105</v>
      </c>
      <c r="I57" s="29">
        <v>-1320</v>
      </c>
      <c r="J57" s="29">
        <v>-225</v>
      </c>
      <c r="K57" s="27"/>
    </row>
    <row r="58" spans="1:11" x14ac:dyDescent="0.15">
      <c r="A58" s="200" t="s">
        <v>16</v>
      </c>
      <c r="B58" s="173">
        <v>26</v>
      </c>
      <c r="C58" s="242">
        <v>0.79166666666666663</v>
      </c>
      <c r="D58" s="243">
        <v>15242</v>
      </c>
      <c r="E58" s="166">
        <v>-1500</v>
      </c>
      <c r="F58" s="172">
        <v>-48</v>
      </c>
      <c r="G58" s="173">
        <v>100</v>
      </c>
      <c r="H58" s="26">
        <v>9</v>
      </c>
      <c r="I58" s="29">
        <v>-1320</v>
      </c>
      <c r="J58" s="29">
        <v>-225</v>
      </c>
      <c r="K58" s="27"/>
    </row>
    <row r="59" spans="1:11" x14ac:dyDescent="0.15">
      <c r="A59" s="200" t="s">
        <v>16</v>
      </c>
      <c r="B59" s="173">
        <v>27</v>
      </c>
      <c r="C59" s="242">
        <v>0.79166666666666663</v>
      </c>
      <c r="D59" s="243">
        <v>15933</v>
      </c>
      <c r="E59" s="166">
        <v>-1500</v>
      </c>
      <c r="F59" s="172">
        <v>124</v>
      </c>
      <c r="G59" s="173">
        <v>122</v>
      </c>
      <c r="H59" s="26">
        <v>-139</v>
      </c>
      <c r="I59" s="29">
        <v>-1320</v>
      </c>
      <c r="J59" s="29">
        <v>-225</v>
      </c>
      <c r="K59" s="27"/>
    </row>
    <row r="60" spans="1:11" x14ac:dyDescent="0.15">
      <c r="A60" s="200" t="s">
        <v>16</v>
      </c>
      <c r="B60" s="173">
        <v>28</v>
      </c>
      <c r="C60" s="242">
        <v>0.79166666666666663</v>
      </c>
      <c r="D60" s="243">
        <v>15627</v>
      </c>
      <c r="E60" s="166">
        <v>-1491</v>
      </c>
      <c r="F60" s="172">
        <v>0</v>
      </c>
      <c r="G60" s="173">
        <v>50</v>
      </c>
      <c r="H60" s="26">
        <v>-228</v>
      </c>
      <c r="I60" s="29">
        <v>-1320</v>
      </c>
      <c r="J60" s="29">
        <v>-225</v>
      </c>
      <c r="K60" s="27"/>
    </row>
    <row r="61" spans="1:11" x14ac:dyDescent="0.15">
      <c r="A61" s="202" t="s">
        <v>16</v>
      </c>
      <c r="B61" s="175">
        <v>29</v>
      </c>
      <c r="C61" s="244">
        <v>0.79166666666666663</v>
      </c>
      <c r="D61" s="245">
        <v>15428</v>
      </c>
      <c r="E61" s="167">
        <v>-1500</v>
      </c>
      <c r="F61" s="174">
        <v>0</v>
      </c>
      <c r="G61" s="175">
        <v>50</v>
      </c>
      <c r="H61" s="43">
        <v>39</v>
      </c>
      <c r="I61" s="35">
        <v>-1320</v>
      </c>
      <c r="J61" s="35">
        <v>-225</v>
      </c>
      <c r="K61" s="150"/>
    </row>
    <row r="62" spans="1:11" x14ac:dyDescent="0.15">
      <c r="A62" s="200" t="s">
        <v>17</v>
      </c>
      <c r="B62" s="173">
        <v>1</v>
      </c>
      <c r="C62" s="242">
        <v>0.79166666666666663</v>
      </c>
      <c r="D62" s="243">
        <v>15729</v>
      </c>
      <c r="E62" s="166">
        <v>-1369</v>
      </c>
      <c r="F62" s="172">
        <v>0</v>
      </c>
      <c r="G62" s="173">
        <v>100</v>
      </c>
      <c r="H62" s="26">
        <v>-55</v>
      </c>
      <c r="I62" s="29">
        <v>-1316</v>
      </c>
      <c r="J62" s="29">
        <v>-225</v>
      </c>
    </row>
    <row r="63" spans="1:11" x14ac:dyDescent="0.15">
      <c r="A63" s="200" t="s">
        <v>17</v>
      </c>
      <c r="B63" s="173">
        <v>2</v>
      </c>
      <c r="C63" s="242">
        <v>0.79166666666666663</v>
      </c>
      <c r="D63" s="243">
        <v>15300</v>
      </c>
      <c r="E63" s="166">
        <v>-297</v>
      </c>
      <c r="F63" s="172">
        <v>64</v>
      </c>
      <c r="G63" s="173">
        <v>0</v>
      </c>
      <c r="H63" s="26">
        <v>-94</v>
      </c>
      <c r="I63" s="29">
        <v>-1316</v>
      </c>
      <c r="J63" s="29">
        <v>-225</v>
      </c>
    </row>
    <row r="64" spans="1:11" x14ac:dyDescent="0.15">
      <c r="A64" s="200" t="s">
        <v>17</v>
      </c>
      <c r="B64" s="173">
        <v>3</v>
      </c>
      <c r="C64" s="242">
        <v>0.79166666666666663</v>
      </c>
      <c r="D64" s="243">
        <v>14709</v>
      </c>
      <c r="E64" s="166">
        <v>-824</v>
      </c>
      <c r="F64" s="172">
        <v>139</v>
      </c>
      <c r="G64" s="173">
        <v>100</v>
      </c>
      <c r="H64" s="26">
        <v>-12</v>
      </c>
      <c r="I64" s="29">
        <v>-1320</v>
      </c>
      <c r="J64" s="29">
        <v>-225</v>
      </c>
    </row>
    <row r="65" spans="1:10" x14ac:dyDescent="0.15">
      <c r="A65" s="200" t="s">
        <v>17</v>
      </c>
      <c r="B65" s="173">
        <v>4</v>
      </c>
      <c r="C65" s="242">
        <v>0.79166666666666663</v>
      </c>
      <c r="D65" s="243">
        <v>15069</v>
      </c>
      <c r="E65" s="166">
        <v>-293</v>
      </c>
      <c r="F65" s="172">
        <v>49</v>
      </c>
      <c r="G65" s="173">
        <v>151</v>
      </c>
      <c r="H65" s="26">
        <v>-519</v>
      </c>
      <c r="I65" s="29">
        <v>-1316</v>
      </c>
      <c r="J65" s="29">
        <v>-225</v>
      </c>
    </row>
    <row r="66" spans="1:10" x14ac:dyDescent="0.15">
      <c r="A66" s="200" t="s">
        <v>17</v>
      </c>
      <c r="B66" s="173">
        <v>5</v>
      </c>
      <c r="C66" s="242">
        <v>0.79166666666666663</v>
      </c>
      <c r="D66" s="243">
        <v>14883</v>
      </c>
      <c r="E66" s="166">
        <v>-1249</v>
      </c>
      <c r="F66" s="172">
        <v>160</v>
      </c>
      <c r="G66" s="173">
        <v>150</v>
      </c>
      <c r="H66" s="26">
        <v>-420</v>
      </c>
      <c r="I66" s="29">
        <v>-1316</v>
      </c>
      <c r="J66" s="29">
        <v>-225</v>
      </c>
    </row>
    <row r="67" spans="1:10" x14ac:dyDescent="0.15">
      <c r="A67" s="200" t="s">
        <v>17</v>
      </c>
      <c r="B67" s="173">
        <v>6</v>
      </c>
      <c r="C67" s="242">
        <v>0.79166666666666663</v>
      </c>
      <c r="D67" s="243">
        <v>15035</v>
      </c>
      <c r="E67" s="166">
        <v>-961</v>
      </c>
      <c r="F67" s="172">
        <v>35</v>
      </c>
      <c r="G67" s="173">
        <v>100</v>
      </c>
      <c r="H67" s="26">
        <v>-332</v>
      </c>
      <c r="I67" s="29">
        <v>-1316</v>
      </c>
      <c r="J67" s="29">
        <v>-225</v>
      </c>
    </row>
    <row r="68" spans="1:10" x14ac:dyDescent="0.15">
      <c r="A68" s="200" t="s">
        <v>17</v>
      </c>
      <c r="B68" s="173">
        <v>7</v>
      </c>
      <c r="C68" s="242">
        <v>0.79166666666666663</v>
      </c>
      <c r="D68" s="243">
        <v>14410</v>
      </c>
      <c r="E68" s="166">
        <v>-584</v>
      </c>
      <c r="F68" s="172">
        <v>158</v>
      </c>
      <c r="G68" s="173">
        <v>100</v>
      </c>
      <c r="H68" s="26">
        <v>-239</v>
      </c>
      <c r="I68" s="29">
        <v>-1316</v>
      </c>
      <c r="J68" s="29">
        <v>-225</v>
      </c>
    </row>
    <row r="69" spans="1:10" x14ac:dyDescent="0.15">
      <c r="A69" s="200" t="s">
        <v>17</v>
      </c>
      <c r="B69" s="173">
        <v>8</v>
      </c>
      <c r="C69" s="242">
        <v>0.83333333333333337</v>
      </c>
      <c r="D69" s="243">
        <v>13945</v>
      </c>
      <c r="E69" s="166">
        <v>-1095</v>
      </c>
      <c r="F69" s="172">
        <v>135</v>
      </c>
      <c r="G69" s="173">
        <v>75</v>
      </c>
      <c r="H69" s="26">
        <v>-235</v>
      </c>
      <c r="I69" s="29">
        <v>-1316</v>
      </c>
      <c r="J69" s="29">
        <v>-225</v>
      </c>
    </row>
    <row r="70" spans="1:10" x14ac:dyDescent="0.15">
      <c r="A70" s="200" t="s">
        <v>17</v>
      </c>
      <c r="B70" s="173">
        <v>9</v>
      </c>
      <c r="C70" s="242">
        <v>0.83333333333333337</v>
      </c>
      <c r="D70" s="243">
        <v>14064</v>
      </c>
      <c r="E70" s="166">
        <v>-1407</v>
      </c>
      <c r="F70" s="172">
        <v>0</v>
      </c>
      <c r="G70" s="173">
        <v>200</v>
      </c>
      <c r="H70" s="26">
        <v>-69</v>
      </c>
      <c r="I70" s="29">
        <v>-1326</v>
      </c>
      <c r="J70" s="29">
        <v>-225</v>
      </c>
    </row>
    <row r="71" spans="1:10" x14ac:dyDescent="0.15">
      <c r="A71" s="200" t="s">
        <v>17</v>
      </c>
      <c r="B71" s="173">
        <v>10</v>
      </c>
      <c r="C71" s="242">
        <v>0.83333333333333337</v>
      </c>
      <c r="D71" s="243">
        <v>14116</v>
      </c>
      <c r="E71" s="166">
        <v>-1500</v>
      </c>
      <c r="F71" s="172">
        <v>0</v>
      </c>
      <c r="G71" s="173">
        <v>100</v>
      </c>
      <c r="H71" s="26">
        <v>-158</v>
      </c>
      <c r="I71" s="29">
        <v>-1316</v>
      </c>
      <c r="J71" s="29">
        <v>-225</v>
      </c>
    </row>
    <row r="72" spans="1:10" x14ac:dyDescent="0.15">
      <c r="A72" s="200" t="s">
        <v>17</v>
      </c>
      <c r="B72" s="173">
        <v>11</v>
      </c>
      <c r="C72" s="242">
        <v>0.83333333333333337</v>
      </c>
      <c r="D72" s="243">
        <v>14315</v>
      </c>
      <c r="E72" s="166">
        <v>-1500</v>
      </c>
      <c r="F72" s="172">
        <v>0</v>
      </c>
      <c r="G72" s="173">
        <v>281</v>
      </c>
      <c r="H72" s="26">
        <v>-143</v>
      </c>
      <c r="I72" s="29">
        <v>-1316</v>
      </c>
      <c r="J72" s="29">
        <v>-225</v>
      </c>
    </row>
    <row r="73" spans="1:10" x14ac:dyDescent="0.15">
      <c r="A73" s="200" t="s">
        <v>17</v>
      </c>
      <c r="B73" s="173">
        <v>12</v>
      </c>
      <c r="C73" s="242">
        <v>0.83333333333333337</v>
      </c>
      <c r="D73" s="243">
        <v>14690</v>
      </c>
      <c r="E73" s="166">
        <v>-1500</v>
      </c>
      <c r="F73" s="172">
        <v>0</v>
      </c>
      <c r="G73" s="173">
        <v>228</v>
      </c>
      <c r="H73" s="26">
        <v>-43</v>
      </c>
      <c r="I73" s="29">
        <v>-1316</v>
      </c>
      <c r="J73" s="29">
        <v>-225</v>
      </c>
    </row>
    <row r="74" spans="1:10" x14ac:dyDescent="0.15">
      <c r="A74" s="200" t="s">
        <v>17</v>
      </c>
      <c r="B74" s="173">
        <v>13</v>
      </c>
      <c r="C74" s="242">
        <v>0.45833333333333331</v>
      </c>
      <c r="D74" s="243">
        <v>14492</v>
      </c>
      <c r="E74" s="166">
        <v>-889</v>
      </c>
      <c r="F74" s="172">
        <v>0</v>
      </c>
      <c r="G74" s="173">
        <v>200</v>
      </c>
      <c r="H74" s="26">
        <v>-75</v>
      </c>
      <c r="I74" s="29">
        <v>-1220</v>
      </c>
      <c r="J74" s="29">
        <v>-220</v>
      </c>
    </row>
    <row r="75" spans="1:10" x14ac:dyDescent="0.15">
      <c r="A75" s="200" t="s">
        <v>17</v>
      </c>
      <c r="B75" s="173">
        <v>14</v>
      </c>
      <c r="C75" s="242">
        <v>0.83333333333333337</v>
      </c>
      <c r="D75" s="243">
        <v>13476</v>
      </c>
      <c r="E75" s="166">
        <v>-885</v>
      </c>
      <c r="F75" s="172">
        <v>0</v>
      </c>
      <c r="G75" s="173">
        <v>75</v>
      </c>
      <c r="H75" s="26">
        <v>-184</v>
      </c>
      <c r="I75" s="29">
        <v>-1320</v>
      </c>
      <c r="J75" s="29">
        <v>-225</v>
      </c>
    </row>
    <row r="76" spans="1:10" x14ac:dyDescent="0.15">
      <c r="A76" s="200" t="s">
        <v>17</v>
      </c>
      <c r="B76" s="173">
        <v>15</v>
      </c>
      <c r="C76" s="242">
        <v>0.83333333333333337</v>
      </c>
      <c r="D76" s="243">
        <v>13740</v>
      </c>
      <c r="E76" s="166">
        <v>-1403</v>
      </c>
      <c r="F76" s="172">
        <v>0</v>
      </c>
      <c r="G76" s="173">
        <v>100</v>
      </c>
      <c r="H76" s="26">
        <v>-168</v>
      </c>
      <c r="I76" s="29">
        <v>-1316</v>
      </c>
      <c r="J76" s="29">
        <v>-225</v>
      </c>
    </row>
    <row r="77" spans="1:10" x14ac:dyDescent="0.15">
      <c r="A77" s="200" t="s">
        <v>17</v>
      </c>
      <c r="B77" s="173">
        <v>16</v>
      </c>
      <c r="C77" s="242">
        <v>0.83333333333333337</v>
      </c>
      <c r="D77" s="243">
        <v>15063</v>
      </c>
      <c r="E77" s="166">
        <v>-1425</v>
      </c>
      <c r="F77" s="172">
        <v>0</v>
      </c>
      <c r="G77" s="173">
        <v>50</v>
      </c>
      <c r="H77" s="26">
        <v>-35</v>
      </c>
      <c r="I77" s="29">
        <v>-1316</v>
      </c>
      <c r="J77" s="29">
        <v>-225</v>
      </c>
    </row>
    <row r="78" spans="1:10" x14ac:dyDescent="0.15">
      <c r="A78" s="200" t="s">
        <v>17</v>
      </c>
      <c r="B78" s="173">
        <v>17</v>
      </c>
      <c r="C78" s="242">
        <v>0.45833333333333331</v>
      </c>
      <c r="D78" s="243">
        <v>15042</v>
      </c>
      <c r="E78" s="166">
        <v>-1362</v>
      </c>
      <c r="F78" s="172">
        <v>0</v>
      </c>
      <c r="G78" s="173">
        <v>113</v>
      </c>
      <c r="H78" s="26">
        <v>-430</v>
      </c>
      <c r="I78" s="29">
        <v>-1350</v>
      </c>
      <c r="J78" s="29">
        <v>-225</v>
      </c>
    </row>
    <row r="79" spans="1:10" x14ac:dyDescent="0.15">
      <c r="A79" s="200" t="s">
        <v>17</v>
      </c>
      <c r="B79" s="173">
        <v>18</v>
      </c>
      <c r="C79" s="242">
        <v>0.83333333333333337</v>
      </c>
      <c r="D79" s="243">
        <v>14115</v>
      </c>
      <c r="E79" s="166">
        <v>-1405</v>
      </c>
      <c r="F79" s="172">
        <v>0</v>
      </c>
      <c r="G79" s="173">
        <v>308</v>
      </c>
      <c r="H79" s="26">
        <v>-252</v>
      </c>
      <c r="I79" s="29">
        <v>-1316</v>
      </c>
      <c r="J79" s="29">
        <v>-225</v>
      </c>
    </row>
    <row r="80" spans="1:10" x14ac:dyDescent="0.15">
      <c r="A80" s="200" t="s">
        <v>17</v>
      </c>
      <c r="B80" s="173">
        <v>19</v>
      </c>
      <c r="C80" s="242">
        <v>0.79166666666666663</v>
      </c>
      <c r="D80" s="243">
        <v>14465</v>
      </c>
      <c r="E80" s="166">
        <v>-1250</v>
      </c>
      <c r="F80" s="172">
        <v>0</v>
      </c>
      <c r="G80" s="173">
        <v>288</v>
      </c>
      <c r="H80" s="26">
        <v>-341</v>
      </c>
      <c r="I80" s="29">
        <v>-1313</v>
      </c>
      <c r="J80" s="29">
        <v>-225</v>
      </c>
    </row>
    <row r="81" spans="1:10" x14ac:dyDescent="0.15">
      <c r="A81" s="200" t="s">
        <v>17</v>
      </c>
      <c r="B81" s="173">
        <v>20</v>
      </c>
      <c r="C81" s="242">
        <v>0.83333333333333337</v>
      </c>
      <c r="D81" s="243">
        <v>13563</v>
      </c>
      <c r="E81" s="166">
        <v>-892</v>
      </c>
      <c r="F81" s="172">
        <v>0</v>
      </c>
      <c r="G81" s="173">
        <v>330</v>
      </c>
      <c r="H81" s="26">
        <v>-435</v>
      </c>
      <c r="I81" s="29">
        <v>-1313</v>
      </c>
      <c r="J81" s="29">
        <v>-225</v>
      </c>
    </row>
    <row r="82" spans="1:10" x14ac:dyDescent="0.15">
      <c r="A82" s="200" t="s">
        <v>17</v>
      </c>
      <c r="B82" s="173">
        <v>21</v>
      </c>
      <c r="C82" s="242">
        <v>0.83333333333333337</v>
      </c>
      <c r="D82" s="243">
        <v>13309</v>
      </c>
      <c r="E82" s="166">
        <v>-1221</v>
      </c>
      <c r="F82" s="172">
        <v>0</v>
      </c>
      <c r="G82" s="173">
        <v>123</v>
      </c>
      <c r="H82" s="26">
        <v>-546</v>
      </c>
      <c r="I82" s="29">
        <v>-1313</v>
      </c>
      <c r="J82" s="29">
        <v>-220</v>
      </c>
    </row>
    <row r="83" spans="1:10" x14ac:dyDescent="0.15">
      <c r="A83" s="200" t="s">
        <v>17</v>
      </c>
      <c r="B83" s="173">
        <v>22</v>
      </c>
      <c r="C83" s="242">
        <v>0.83333333333333337</v>
      </c>
      <c r="D83" s="243">
        <v>14001</v>
      </c>
      <c r="E83" s="166">
        <v>-1500</v>
      </c>
      <c r="F83" s="172">
        <v>0</v>
      </c>
      <c r="G83" s="173">
        <v>248</v>
      </c>
      <c r="H83" s="26">
        <v>-226</v>
      </c>
      <c r="I83" s="29">
        <v>-1316</v>
      </c>
      <c r="J83" s="29">
        <v>-225</v>
      </c>
    </row>
    <row r="84" spans="1:10" x14ac:dyDescent="0.15">
      <c r="A84" s="200" t="s">
        <v>17</v>
      </c>
      <c r="B84" s="173">
        <v>23</v>
      </c>
      <c r="C84" s="242">
        <v>0.75</v>
      </c>
      <c r="D84" s="243">
        <v>15590</v>
      </c>
      <c r="E84" s="166">
        <v>-1346</v>
      </c>
      <c r="F84" s="172">
        <v>0</v>
      </c>
      <c r="G84" s="173">
        <v>150</v>
      </c>
      <c r="H84" s="26">
        <v>-394</v>
      </c>
      <c r="I84" s="29">
        <v>-1316</v>
      </c>
      <c r="J84" s="29">
        <v>-225</v>
      </c>
    </row>
    <row r="85" spans="1:10" x14ac:dyDescent="0.15">
      <c r="A85" s="200" t="s">
        <v>17</v>
      </c>
      <c r="B85" s="173">
        <v>24</v>
      </c>
      <c r="C85" s="242">
        <v>0.83333333333333337</v>
      </c>
      <c r="D85" s="243">
        <v>14092</v>
      </c>
      <c r="E85" s="166">
        <v>-1284</v>
      </c>
      <c r="F85" s="172">
        <v>0</v>
      </c>
      <c r="G85" s="173">
        <v>25</v>
      </c>
      <c r="H85" s="26">
        <v>-354</v>
      </c>
      <c r="I85" s="29">
        <v>-1316</v>
      </c>
      <c r="J85" s="29">
        <v>-225</v>
      </c>
    </row>
    <row r="86" spans="1:10" x14ac:dyDescent="0.15">
      <c r="A86" s="200" t="s">
        <v>17</v>
      </c>
      <c r="B86" s="173">
        <v>25</v>
      </c>
      <c r="C86" s="242">
        <v>0.83333333333333337</v>
      </c>
      <c r="D86" s="243">
        <v>14372</v>
      </c>
      <c r="E86" s="166">
        <v>-1500</v>
      </c>
      <c r="F86" s="172">
        <v>0</v>
      </c>
      <c r="G86" s="173">
        <v>157</v>
      </c>
      <c r="H86" s="26">
        <v>-306</v>
      </c>
      <c r="I86" s="29">
        <v>-1316</v>
      </c>
      <c r="J86" s="29">
        <v>-225</v>
      </c>
    </row>
    <row r="87" spans="1:10" x14ac:dyDescent="0.15">
      <c r="A87" s="200" t="s">
        <v>17</v>
      </c>
      <c r="B87" s="173">
        <v>26</v>
      </c>
      <c r="C87" s="242">
        <v>0.83333333333333337</v>
      </c>
      <c r="D87" s="243">
        <v>13501</v>
      </c>
      <c r="E87" s="166">
        <v>-1389</v>
      </c>
      <c r="F87" s="172">
        <v>0</v>
      </c>
      <c r="G87" s="173">
        <v>100</v>
      </c>
      <c r="H87" s="26">
        <v>-382</v>
      </c>
      <c r="I87" s="29">
        <v>-1316</v>
      </c>
      <c r="J87" s="29">
        <v>-225</v>
      </c>
    </row>
    <row r="88" spans="1:10" x14ac:dyDescent="0.15">
      <c r="A88" s="200" t="s">
        <v>17</v>
      </c>
      <c r="B88" s="173">
        <v>27</v>
      </c>
      <c r="C88" s="242">
        <v>0.83333333333333337</v>
      </c>
      <c r="D88" s="243">
        <v>12794</v>
      </c>
      <c r="E88" s="166">
        <v>-1473</v>
      </c>
      <c r="F88" s="172">
        <v>0</v>
      </c>
      <c r="G88" s="173">
        <v>150</v>
      </c>
      <c r="H88" s="26">
        <v>-414</v>
      </c>
      <c r="I88" s="29">
        <v>-1316</v>
      </c>
      <c r="J88" s="29">
        <v>-225</v>
      </c>
    </row>
    <row r="89" spans="1:10" x14ac:dyDescent="0.15">
      <c r="A89" s="200" t="s">
        <v>17</v>
      </c>
      <c r="B89" s="173">
        <v>28</v>
      </c>
      <c r="C89" s="242">
        <v>0.83333333333333337</v>
      </c>
      <c r="D89" s="243">
        <v>13055</v>
      </c>
      <c r="E89" s="166">
        <v>-1434</v>
      </c>
      <c r="F89" s="172">
        <v>0</v>
      </c>
      <c r="G89" s="173">
        <v>151</v>
      </c>
      <c r="H89" s="26">
        <v>-508</v>
      </c>
      <c r="I89" s="29">
        <v>-1316</v>
      </c>
      <c r="J89" s="29">
        <v>-225</v>
      </c>
    </row>
    <row r="90" spans="1:10" x14ac:dyDescent="0.15">
      <c r="A90" s="200" t="s">
        <v>17</v>
      </c>
      <c r="B90" s="173">
        <v>29</v>
      </c>
      <c r="C90" s="242">
        <v>0.75</v>
      </c>
      <c r="D90" s="243">
        <v>13818</v>
      </c>
      <c r="E90" s="166">
        <v>-1383</v>
      </c>
      <c r="F90" s="172">
        <v>74</v>
      </c>
      <c r="G90" s="173">
        <v>100</v>
      </c>
      <c r="H90" s="26">
        <v>-533</v>
      </c>
      <c r="I90" s="29">
        <v>-1316</v>
      </c>
      <c r="J90" s="29">
        <v>-225</v>
      </c>
    </row>
    <row r="91" spans="1:10" x14ac:dyDescent="0.15">
      <c r="A91" s="200" t="s">
        <v>17</v>
      </c>
      <c r="B91" s="173">
        <v>30</v>
      </c>
      <c r="C91" s="242">
        <v>0.79166666666666663</v>
      </c>
      <c r="D91" s="243">
        <v>14272</v>
      </c>
      <c r="E91" s="166">
        <v>-1424</v>
      </c>
      <c r="F91" s="172">
        <v>17</v>
      </c>
      <c r="G91" s="173">
        <v>150</v>
      </c>
      <c r="H91" s="26">
        <v>-524</v>
      </c>
      <c r="I91" s="29">
        <v>-1316</v>
      </c>
      <c r="J91" s="29">
        <v>-225</v>
      </c>
    </row>
    <row r="92" spans="1:10" x14ac:dyDescent="0.15">
      <c r="A92" s="202" t="s">
        <v>17</v>
      </c>
      <c r="B92" s="175">
        <v>31</v>
      </c>
      <c r="C92" s="244">
        <v>0.83333333333333337</v>
      </c>
      <c r="D92" s="245">
        <v>13706</v>
      </c>
      <c r="E92" s="167">
        <v>-1435</v>
      </c>
      <c r="F92" s="174">
        <v>49</v>
      </c>
      <c r="G92" s="175">
        <v>150</v>
      </c>
      <c r="H92" s="43">
        <v>-444</v>
      </c>
      <c r="I92" s="35">
        <v>-1316</v>
      </c>
      <c r="J92" s="35">
        <v>-225</v>
      </c>
    </row>
    <row r="93" spans="1:10" x14ac:dyDescent="0.15">
      <c r="A93" s="200" t="s">
        <v>18</v>
      </c>
      <c r="B93" s="173">
        <v>1</v>
      </c>
      <c r="C93" s="242">
        <v>0.83333333333333337</v>
      </c>
      <c r="D93" s="243">
        <v>13643</v>
      </c>
      <c r="E93" s="166">
        <v>-1371</v>
      </c>
      <c r="F93" s="172">
        <v>45</v>
      </c>
      <c r="G93" s="173">
        <v>100</v>
      </c>
      <c r="H93" s="26">
        <v>-517</v>
      </c>
      <c r="I93" s="29">
        <v>-1316</v>
      </c>
      <c r="J93" s="29">
        <v>-225</v>
      </c>
    </row>
    <row r="94" spans="1:10" x14ac:dyDescent="0.15">
      <c r="A94" s="200" t="s">
        <v>18</v>
      </c>
      <c r="B94" s="173">
        <v>2</v>
      </c>
      <c r="C94" s="242">
        <v>0.83333333333333337</v>
      </c>
      <c r="D94" s="243">
        <v>13868</v>
      </c>
      <c r="E94" s="166">
        <v>-1438</v>
      </c>
      <c r="F94" s="172">
        <v>52</v>
      </c>
      <c r="G94" s="173">
        <v>100</v>
      </c>
      <c r="H94" s="26">
        <v>-658</v>
      </c>
      <c r="I94" s="29">
        <v>-1316</v>
      </c>
      <c r="J94" s="29">
        <v>-225</v>
      </c>
    </row>
    <row r="95" spans="1:10" x14ac:dyDescent="0.15">
      <c r="A95" s="200" t="s">
        <v>18</v>
      </c>
      <c r="B95" s="173">
        <v>3</v>
      </c>
      <c r="C95" s="378">
        <v>0.79166666666666663</v>
      </c>
      <c r="D95" s="383">
        <v>13622</v>
      </c>
      <c r="E95" s="166">
        <v>-1376</v>
      </c>
      <c r="F95" s="172">
        <v>149</v>
      </c>
      <c r="G95" s="173">
        <v>101</v>
      </c>
      <c r="H95" s="26">
        <v>-683</v>
      </c>
      <c r="I95" s="29">
        <v>-1316</v>
      </c>
      <c r="J95" s="29">
        <v>-225</v>
      </c>
    </row>
    <row r="96" spans="1:10" x14ac:dyDescent="0.15">
      <c r="A96" s="200" t="s">
        <v>18</v>
      </c>
      <c r="B96" s="173">
        <v>4</v>
      </c>
      <c r="C96" s="242">
        <v>0.83333333333333337</v>
      </c>
      <c r="D96" s="243">
        <v>12740</v>
      </c>
      <c r="E96" s="166">
        <v>-1500</v>
      </c>
      <c r="F96" s="172">
        <v>25</v>
      </c>
      <c r="G96" s="173">
        <v>100</v>
      </c>
      <c r="H96" s="26">
        <v>-634</v>
      </c>
      <c r="I96" s="29">
        <v>-1316</v>
      </c>
      <c r="J96" s="29">
        <v>-225</v>
      </c>
    </row>
    <row r="97" spans="1:10" x14ac:dyDescent="0.15">
      <c r="A97" s="200" t="s">
        <v>18</v>
      </c>
      <c r="B97" s="173">
        <v>5</v>
      </c>
      <c r="C97" s="242">
        <v>0.83333333333333337</v>
      </c>
      <c r="D97" s="243">
        <v>12719</v>
      </c>
      <c r="E97" s="166">
        <v>-1500</v>
      </c>
      <c r="F97" s="172">
        <v>0</v>
      </c>
      <c r="G97" s="173">
        <v>100</v>
      </c>
      <c r="H97" s="26">
        <v>-639</v>
      </c>
      <c r="I97" s="29">
        <v>-1316</v>
      </c>
      <c r="J97" s="29">
        <v>-225</v>
      </c>
    </row>
    <row r="98" spans="1:10" x14ac:dyDescent="0.15">
      <c r="A98" s="200" t="s">
        <v>18</v>
      </c>
      <c r="B98" s="173">
        <v>6</v>
      </c>
      <c r="C98" s="242">
        <v>0.83333333333333337</v>
      </c>
      <c r="D98" s="243">
        <v>12838</v>
      </c>
      <c r="E98" s="166">
        <v>-1475</v>
      </c>
      <c r="F98" s="172">
        <v>45</v>
      </c>
      <c r="G98" s="173">
        <v>100</v>
      </c>
      <c r="H98" s="26">
        <v>-531</v>
      </c>
      <c r="I98" s="29">
        <v>-1000</v>
      </c>
      <c r="J98" s="29">
        <v>-225</v>
      </c>
    </row>
    <row r="99" spans="1:10" x14ac:dyDescent="0.15">
      <c r="A99" s="200" t="s">
        <v>18</v>
      </c>
      <c r="B99" s="173">
        <v>7</v>
      </c>
      <c r="C99" s="242">
        <v>0.83333333333333337</v>
      </c>
      <c r="D99" s="243">
        <v>12756</v>
      </c>
      <c r="E99" s="166">
        <v>-1464</v>
      </c>
      <c r="F99" s="172">
        <v>0</v>
      </c>
      <c r="G99" s="173">
        <v>100</v>
      </c>
      <c r="H99" s="26">
        <v>-386</v>
      </c>
      <c r="I99" s="29">
        <v>-1000</v>
      </c>
      <c r="J99" s="29">
        <v>-225</v>
      </c>
    </row>
    <row r="100" spans="1:10" x14ac:dyDescent="0.15">
      <c r="A100" s="200" t="s">
        <v>18</v>
      </c>
      <c r="B100" s="173">
        <v>8</v>
      </c>
      <c r="C100" s="242">
        <v>0.83333333333333337</v>
      </c>
      <c r="D100" s="243">
        <v>12915</v>
      </c>
      <c r="E100" s="166">
        <v>-1470</v>
      </c>
      <c r="F100" s="172">
        <v>50</v>
      </c>
      <c r="G100" s="173">
        <v>140</v>
      </c>
      <c r="H100" s="26">
        <v>-386</v>
      </c>
      <c r="I100" s="29">
        <v>-1000</v>
      </c>
      <c r="J100" s="29">
        <v>-225</v>
      </c>
    </row>
    <row r="101" spans="1:10" x14ac:dyDescent="0.15">
      <c r="A101" s="200" t="s">
        <v>18</v>
      </c>
      <c r="B101" s="173">
        <v>9</v>
      </c>
      <c r="C101" s="242">
        <v>0.58333333333333337</v>
      </c>
      <c r="D101" s="243">
        <v>13824</v>
      </c>
      <c r="E101" s="166">
        <v>-1448</v>
      </c>
      <c r="F101" s="172">
        <v>0</v>
      </c>
      <c r="G101" s="173">
        <v>75</v>
      </c>
      <c r="H101" s="26">
        <v>-565</v>
      </c>
      <c r="I101" s="29">
        <v>-1000</v>
      </c>
      <c r="J101" s="29">
        <v>-225</v>
      </c>
    </row>
    <row r="102" spans="1:10" x14ac:dyDescent="0.15">
      <c r="A102" s="200" t="s">
        <v>18</v>
      </c>
      <c r="B102" s="173">
        <v>10</v>
      </c>
      <c r="C102" s="242">
        <v>0.83333333333333337</v>
      </c>
      <c r="D102" s="243">
        <v>13184</v>
      </c>
      <c r="E102" s="166">
        <v>-1500</v>
      </c>
      <c r="F102" s="172">
        <v>-98</v>
      </c>
      <c r="G102" s="173">
        <v>20</v>
      </c>
      <c r="H102" s="26">
        <v>-663</v>
      </c>
      <c r="I102" s="29">
        <v>-1000</v>
      </c>
      <c r="J102" s="29">
        <v>-225</v>
      </c>
    </row>
    <row r="103" spans="1:10" x14ac:dyDescent="0.15">
      <c r="A103" s="200" t="s">
        <v>18</v>
      </c>
      <c r="B103" s="173">
        <v>11</v>
      </c>
      <c r="C103" s="242">
        <v>0.83333333333333337</v>
      </c>
      <c r="D103" s="243">
        <v>12519</v>
      </c>
      <c r="E103" s="166">
        <v>-1397</v>
      </c>
      <c r="F103" s="172">
        <v>93</v>
      </c>
      <c r="G103" s="173">
        <v>100</v>
      </c>
      <c r="H103" s="26">
        <v>-670</v>
      </c>
      <c r="I103" s="29">
        <v>-1000</v>
      </c>
      <c r="J103" s="29">
        <v>-225</v>
      </c>
    </row>
    <row r="104" spans="1:10" x14ac:dyDescent="0.15">
      <c r="A104" s="200" t="s">
        <v>18</v>
      </c>
      <c r="B104" s="173">
        <v>12</v>
      </c>
      <c r="C104" s="242">
        <v>0.79166666666666663</v>
      </c>
      <c r="D104" s="243">
        <v>11868</v>
      </c>
      <c r="E104" s="166">
        <v>-1225</v>
      </c>
      <c r="F104" s="172">
        <v>0</v>
      </c>
      <c r="G104" s="173">
        <v>150</v>
      </c>
      <c r="H104" s="26">
        <v>-626</v>
      </c>
      <c r="I104" s="29">
        <v>-1000</v>
      </c>
      <c r="J104" s="29">
        <v>-225</v>
      </c>
    </row>
    <row r="105" spans="1:10" x14ac:dyDescent="0.15">
      <c r="A105" s="200" t="s">
        <v>18</v>
      </c>
      <c r="B105" s="173">
        <v>13</v>
      </c>
      <c r="C105" s="378">
        <v>0.54166666666666663</v>
      </c>
      <c r="D105" s="383">
        <v>13443</v>
      </c>
      <c r="E105" s="166">
        <v>-990</v>
      </c>
      <c r="F105" s="172">
        <v>144</v>
      </c>
      <c r="G105" s="173">
        <v>265</v>
      </c>
      <c r="H105" s="26">
        <v>-391</v>
      </c>
      <c r="I105" s="29">
        <v>-1000</v>
      </c>
      <c r="J105" s="29">
        <v>-216</v>
      </c>
    </row>
    <row r="106" spans="1:10" x14ac:dyDescent="0.15">
      <c r="A106" s="200" t="s">
        <v>18</v>
      </c>
      <c r="B106" s="173">
        <v>14</v>
      </c>
      <c r="C106" s="242">
        <v>0.83333333333333337</v>
      </c>
      <c r="D106" s="243">
        <v>12711</v>
      </c>
      <c r="E106" s="166">
        <v>-1284</v>
      </c>
      <c r="F106" s="172">
        <v>99</v>
      </c>
      <c r="G106" s="173">
        <v>100</v>
      </c>
      <c r="H106" s="26">
        <v>-681</v>
      </c>
      <c r="I106" s="29">
        <v>-1000</v>
      </c>
      <c r="J106" s="29">
        <v>-225</v>
      </c>
    </row>
    <row r="107" spans="1:10" x14ac:dyDescent="0.15">
      <c r="A107" s="200" t="s">
        <v>18</v>
      </c>
      <c r="B107" s="173">
        <v>15</v>
      </c>
      <c r="C107" s="242">
        <v>0.83333333333333337</v>
      </c>
      <c r="D107" s="243">
        <v>12843</v>
      </c>
      <c r="E107" s="166">
        <v>-1385</v>
      </c>
      <c r="F107" s="172">
        <v>35</v>
      </c>
      <c r="G107" s="173">
        <v>206</v>
      </c>
      <c r="H107" s="26">
        <v>-538</v>
      </c>
      <c r="I107" s="29">
        <v>-1000</v>
      </c>
      <c r="J107" s="29">
        <v>-225</v>
      </c>
    </row>
    <row r="108" spans="1:10" x14ac:dyDescent="0.15">
      <c r="A108" s="200" t="s">
        <v>18</v>
      </c>
      <c r="B108" s="173">
        <v>16</v>
      </c>
      <c r="C108" s="242">
        <v>0.83333333333333337</v>
      </c>
      <c r="D108" s="243">
        <v>13204</v>
      </c>
      <c r="E108" s="166">
        <v>-1331</v>
      </c>
      <c r="F108" s="172">
        <v>0</v>
      </c>
      <c r="G108" s="173">
        <v>88</v>
      </c>
      <c r="H108" s="26">
        <v>-490</v>
      </c>
      <c r="I108" s="29">
        <v>-1000</v>
      </c>
      <c r="J108" s="29">
        <v>-225</v>
      </c>
    </row>
    <row r="109" spans="1:10" x14ac:dyDescent="0.15">
      <c r="A109" s="200" t="s">
        <v>18</v>
      </c>
      <c r="B109" s="173">
        <v>17</v>
      </c>
      <c r="C109" s="242">
        <v>0.83333333333333337</v>
      </c>
      <c r="D109" s="243">
        <v>12712</v>
      </c>
      <c r="E109" s="166">
        <v>-1461</v>
      </c>
      <c r="F109" s="172">
        <v>0</v>
      </c>
      <c r="G109" s="173">
        <v>137</v>
      </c>
      <c r="H109" s="26">
        <v>-595</v>
      </c>
      <c r="I109" s="29">
        <v>-1000</v>
      </c>
      <c r="J109" s="29">
        <v>-225</v>
      </c>
    </row>
    <row r="110" spans="1:10" x14ac:dyDescent="0.15">
      <c r="A110" s="200" t="s">
        <v>18</v>
      </c>
      <c r="B110" s="173">
        <v>18</v>
      </c>
      <c r="C110" s="242">
        <v>0.83333333333333337</v>
      </c>
      <c r="D110" s="243">
        <v>13047</v>
      </c>
      <c r="E110" s="166">
        <v>-1425</v>
      </c>
      <c r="F110" s="172">
        <v>55</v>
      </c>
      <c r="G110" s="173">
        <v>200</v>
      </c>
      <c r="H110" s="26">
        <v>-710</v>
      </c>
      <c r="I110" s="29">
        <v>-1000</v>
      </c>
      <c r="J110" s="29">
        <v>-225</v>
      </c>
    </row>
    <row r="111" spans="1:10" x14ac:dyDescent="0.15">
      <c r="A111" s="200" t="s">
        <v>18</v>
      </c>
      <c r="B111" s="173">
        <v>19</v>
      </c>
      <c r="C111" s="242">
        <v>0.83333333333333337</v>
      </c>
      <c r="D111" s="243">
        <v>12170</v>
      </c>
      <c r="E111" s="166">
        <v>-1424</v>
      </c>
      <c r="F111" s="172">
        <v>0</v>
      </c>
      <c r="G111" s="173">
        <v>200</v>
      </c>
      <c r="H111" s="26">
        <v>-748</v>
      </c>
      <c r="I111" s="29">
        <v>-1000</v>
      </c>
      <c r="J111" s="29">
        <v>-225</v>
      </c>
    </row>
    <row r="112" spans="1:10" x14ac:dyDescent="0.15">
      <c r="A112" s="200" t="s">
        <v>18</v>
      </c>
      <c r="B112" s="173">
        <v>20</v>
      </c>
      <c r="C112" s="242">
        <v>0.83333333333333337</v>
      </c>
      <c r="D112" s="243">
        <v>12683</v>
      </c>
      <c r="E112" s="166">
        <v>-1487</v>
      </c>
      <c r="F112" s="172">
        <v>12</v>
      </c>
      <c r="G112" s="173">
        <v>265</v>
      </c>
      <c r="H112" s="26">
        <v>-580</v>
      </c>
      <c r="I112" s="29">
        <v>-1000</v>
      </c>
      <c r="J112" s="29">
        <v>-225</v>
      </c>
    </row>
    <row r="113" spans="1:10" x14ac:dyDescent="0.15">
      <c r="A113" s="200" t="s">
        <v>18</v>
      </c>
      <c r="B113" s="173">
        <v>21</v>
      </c>
      <c r="C113" s="242">
        <v>0.75</v>
      </c>
      <c r="D113" s="243">
        <v>13657</v>
      </c>
      <c r="E113" s="166">
        <v>-1487</v>
      </c>
      <c r="F113" s="172">
        <v>0</v>
      </c>
      <c r="G113" s="173">
        <v>150</v>
      </c>
      <c r="H113" s="26">
        <v>-705</v>
      </c>
      <c r="I113" s="29">
        <v>-1000</v>
      </c>
      <c r="J113" s="29">
        <v>-225</v>
      </c>
    </row>
    <row r="114" spans="1:10" x14ac:dyDescent="0.15">
      <c r="A114" s="200" t="s">
        <v>18</v>
      </c>
      <c r="B114" s="173">
        <v>22</v>
      </c>
      <c r="C114" s="242">
        <v>0.875</v>
      </c>
      <c r="D114" s="243">
        <v>13492</v>
      </c>
      <c r="E114" s="166">
        <v>-1500</v>
      </c>
      <c r="F114" s="172">
        <v>0</v>
      </c>
      <c r="G114" s="173">
        <v>119</v>
      </c>
      <c r="H114" s="26">
        <v>-658</v>
      </c>
      <c r="I114" s="29">
        <v>-1000</v>
      </c>
      <c r="J114" s="29">
        <v>-225</v>
      </c>
    </row>
    <row r="115" spans="1:10" x14ac:dyDescent="0.15">
      <c r="A115" s="200" t="s">
        <v>18</v>
      </c>
      <c r="B115" s="173">
        <v>23</v>
      </c>
      <c r="C115" s="242">
        <v>0.83333333333333337</v>
      </c>
      <c r="D115" s="243">
        <v>13033</v>
      </c>
      <c r="E115" s="166">
        <v>-1500</v>
      </c>
      <c r="F115" s="172">
        <v>0</v>
      </c>
      <c r="G115" s="173">
        <v>200</v>
      </c>
      <c r="H115" s="26">
        <v>-747</v>
      </c>
      <c r="I115" s="29">
        <v>-1000</v>
      </c>
      <c r="J115" s="29">
        <v>-225</v>
      </c>
    </row>
    <row r="116" spans="1:10" x14ac:dyDescent="0.15">
      <c r="A116" s="200" t="s">
        <v>18</v>
      </c>
      <c r="B116" s="173">
        <v>24</v>
      </c>
      <c r="C116" s="242">
        <v>0.83333333333333337</v>
      </c>
      <c r="D116" s="243">
        <v>12897</v>
      </c>
      <c r="E116" s="166">
        <v>-1481</v>
      </c>
      <c r="F116" s="172">
        <v>0</v>
      </c>
      <c r="G116" s="173">
        <v>150</v>
      </c>
      <c r="H116" s="26">
        <v>-629</v>
      </c>
      <c r="I116" s="29">
        <v>-1000</v>
      </c>
      <c r="J116" s="29">
        <v>-225</v>
      </c>
    </row>
    <row r="117" spans="1:10" x14ac:dyDescent="0.15">
      <c r="A117" s="200" t="s">
        <v>18</v>
      </c>
      <c r="B117" s="173">
        <v>25</v>
      </c>
      <c r="C117" s="242">
        <v>0.83333333333333337</v>
      </c>
      <c r="D117" s="243">
        <v>12036</v>
      </c>
      <c r="E117" s="166">
        <v>-1272</v>
      </c>
      <c r="F117" s="172">
        <v>0</v>
      </c>
      <c r="G117" s="173">
        <v>223</v>
      </c>
      <c r="H117" s="26">
        <v>-621</v>
      </c>
      <c r="I117" s="29">
        <v>-1000</v>
      </c>
      <c r="J117" s="29">
        <v>-225</v>
      </c>
    </row>
    <row r="118" spans="1:10" x14ac:dyDescent="0.15">
      <c r="A118" s="200" t="s">
        <v>18</v>
      </c>
      <c r="B118" s="173">
        <v>26</v>
      </c>
      <c r="C118" s="242">
        <v>0.79166666666666663</v>
      </c>
      <c r="D118" s="243">
        <v>13118</v>
      </c>
      <c r="E118" s="166">
        <v>-1427</v>
      </c>
      <c r="F118" s="172">
        <v>0</v>
      </c>
      <c r="G118" s="173">
        <v>200</v>
      </c>
      <c r="H118" s="26">
        <v>-694</v>
      </c>
      <c r="I118" s="29">
        <v>-1000</v>
      </c>
      <c r="J118" s="29">
        <v>-225</v>
      </c>
    </row>
    <row r="119" spans="1:10" x14ac:dyDescent="0.15">
      <c r="A119" s="200" t="s">
        <v>18</v>
      </c>
      <c r="B119" s="173">
        <v>27</v>
      </c>
      <c r="C119" s="242">
        <v>0.75</v>
      </c>
      <c r="D119" s="243">
        <v>13970</v>
      </c>
      <c r="E119" s="166">
        <v>-1490</v>
      </c>
      <c r="F119" s="172">
        <v>0</v>
      </c>
      <c r="G119" s="173">
        <v>0</v>
      </c>
      <c r="H119" s="26">
        <v>-749</v>
      </c>
      <c r="I119" s="29">
        <v>-1000</v>
      </c>
      <c r="J119" s="29">
        <v>-225</v>
      </c>
    </row>
    <row r="120" spans="1:10" x14ac:dyDescent="0.15">
      <c r="A120" s="200" t="s">
        <v>18</v>
      </c>
      <c r="B120" s="173">
        <v>28</v>
      </c>
      <c r="C120" s="242">
        <v>0.875</v>
      </c>
      <c r="D120" s="243">
        <v>12649</v>
      </c>
      <c r="E120" s="166">
        <v>-1409</v>
      </c>
      <c r="F120" s="172">
        <v>0</v>
      </c>
      <c r="G120" s="173">
        <v>0</v>
      </c>
      <c r="H120" s="26">
        <v>-724</v>
      </c>
      <c r="I120" s="29">
        <v>-1000</v>
      </c>
      <c r="J120" s="29">
        <v>-225</v>
      </c>
    </row>
    <row r="121" spans="1:10" x14ac:dyDescent="0.15">
      <c r="A121" s="200" t="s">
        <v>18</v>
      </c>
      <c r="B121" s="173">
        <v>29</v>
      </c>
      <c r="C121" s="242">
        <v>0.79166666666666663</v>
      </c>
      <c r="D121" s="243">
        <v>12906</v>
      </c>
      <c r="E121" s="166">
        <v>-1191</v>
      </c>
      <c r="F121" s="172">
        <v>0</v>
      </c>
      <c r="G121" s="173">
        <v>0</v>
      </c>
      <c r="H121" s="26">
        <v>-565</v>
      </c>
      <c r="I121" s="29">
        <v>-1000</v>
      </c>
      <c r="J121" s="29">
        <v>-225</v>
      </c>
    </row>
    <row r="122" spans="1:10" x14ac:dyDescent="0.15">
      <c r="A122" s="202" t="s">
        <v>18</v>
      </c>
      <c r="B122" s="175">
        <v>30</v>
      </c>
      <c r="C122" s="244">
        <v>0.54166666666666663</v>
      </c>
      <c r="D122" s="245">
        <v>13446</v>
      </c>
      <c r="E122" s="167">
        <v>-1455</v>
      </c>
      <c r="F122" s="174">
        <v>0</v>
      </c>
      <c r="G122" s="175">
        <v>0</v>
      </c>
      <c r="H122" s="43">
        <v>-501</v>
      </c>
      <c r="I122" s="35">
        <v>-1000</v>
      </c>
      <c r="J122" s="35">
        <v>-225</v>
      </c>
    </row>
    <row r="123" spans="1:10" x14ac:dyDescent="0.15">
      <c r="A123" s="200" t="s">
        <v>19</v>
      </c>
      <c r="B123" s="173">
        <v>1</v>
      </c>
      <c r="C123" s="242">
        <v>0.5</v>
      </c>
      <c r="D123" s="243">
        <v>12389</v>
      </c>
      <c r="E123" s="166">
        <v>-878</v>
      </c>
      <c r="F123" s="172">
        <v>0</v>
      </c>
      <c r="G123" s="173">
        <v>41</v>
      </c>
      <c r="H123" s="26">
        <v>-667</v>
      </c>
      <c r="I123" s="29">
        <v>-1000</v>
      </c>
      <c r="J123" s="29">
        <v>-225</v>
      </c>
    </row>
    <row r="124" spans="1:10" x14ac:dyDescent="0.15">
      <c r="A124" s="200" t="s">
        <v>19</v>
      </c>
      <c r="B124" s="173">
        <v>2</v>
      </c>
      <c r="C124" s="242">
        <v>0.875</v>
      </c>
      <c r="D124" s="243">
        <v>11555</v>
      </c>
      <c r="E124" s="166">
        <v>-900</v>
      </c>
      <c r="F124" s="172">
        <v>0</v>
      </c>
      <c r="G124" s="173">
        <v>100</v>
      </c>
      <c r="H124" s="26">
        <v>-550</v>
      </c>
      <c r="I124" s="29">
        <v>-1000</v>
      </c>
      <c r="J124" s="29">
        <v>-225</v>
      </c>
    </row>
    <row r="125" spans="1:10" x14ac:dyDescent="0.15">
      <c r="A125" s="200" t="s">
        <v>19</v>
      </c>
      <c r="B125" s="173">
        <v>3</v>
      </c>
      <c r="C125" s="242">
        <v>0.875</v>
      </c>
      <c r="D125" s="243">
        <v>11939</v>
      </c>
      <c r="E125" s="166">
        <v>-1216</v>
      </c>
      <c r="F125" s="172">
        <v>0</v>
      </c>
      <c r="G125" s="173">
        <v>100</v>
      </c>
      <c r="H125" s="26">
        <v>-420</v>
      </c>
      <c r="I125" s="29">
        <v>-1000</v>
      </c>
      <c r="J125" s="29">
        <v>-225</v>
      </c>
    </row>
    <row r="126" spans="1:10" x14ac:dyDescent="0.15">
      <c r="A126" s="200" t="s">
        <v>19</v>
      </c>
      <c r="B126" s="173">
        <v>4</v>
      </c>
      <c r="C126" s="242">
        <v>0.79166666666666663</v>
      </c>
      <c r="D126" s="243">
        <v>12241</v>
      </c>
      <c r="E126" s="166">
        <v>-1237</v>
      </c>
      <c r="F126" s="172">
        <v>0</v>
      </c>
      <c r="G126" s="173">
        <v>189</v>
      </c>
      <c r="H126" s="26">
        <v>-496</v>
      </c>
      <c r="I126" s="29">
        <v>-1000</v>
      </c>
      <c r="J126" s="29">
        <v>-225</v>
      </c>
    </row>
    <row r="127" spans="1:10" x14ac:dyDescent="0.15">
      <c r="A127" s="200" t="s">
        <v>19</v>
      </c>
      <c r="B127" s="173">
        <v>5</v>
      </c>
      <c r="C127" s="242">
        <v>0.875</v>
      </c>
      <c r="D127" s="243">
        <v>12186</v>
      </c>
      <c r="E127" s="166">
        <v>-1165</v>
      </c>
      <c r="F127" s="172">
        <v>0</v>
      </c>
      <c r="G127" s="173">
        <v>330</v>
      </c>
      <c r="H127" s="26">
        <v>-578</v>
      </c>
      <c r="I127" s="29">
        <v>-1000</v>
      </c>
      <c r="J127" s="29">
        <v>-225</v>
      </c>
    </row>
    <row r="128" spans="1:10" x14ac:dyDescent="0.15">
      <c r="A128" s="200" t="s">
        <v>19</v>
      </c>
      <c r="B128" s="173">
        <v>6</v>
      </c>
      <c r="C128" s="242">
        <v>0.79166666666666663</v>
      </c>
      <c r="D128" s="243">
        <v>12627</v>
      </c>
      <c r="E128" s="166">
        <v>-1247</v>
      </c>
      <c r="F128" s="172">
        <v>0</v>
      </c>
      <c r="G128" s="173">
        <v>330</v>
      </c>
      <c r="H128" s="26">
        <v>-638</v>
      </c>
      <c r="I128" s="29">
        <v>-1000</v>
      </c>
      <c r="J128" s="29">
        <v>-225</v>
      </c>
    </row>
    <row r="129" spans="1:10" x14ac:dyDescent="0.15">
      <c r="A129" s="200" t="s">
        <v>19</v>
      </c>
      <c r="B129" s="173">
        <v>7</v>
      </c>
      <c r="C129" s="242">
        <v>0.875</v>
      </c>
      <c r="D129" s="243">
        <v>12097</v>
      </c>
      <c r="E129" s="166">
        <v>-1255</v>
      </c>
      <c r="F129" s="172">
        <v>0</v>
      </c>
      <c r="G129" s="173">
        <v>200</v>
      </c>
      <c r="H129" s="26">
        <v>-512</v>
      </c>
      <c r="I129" s="29">
        <v>-1000</v>
      </c>
      <c r="J129" s="29">
        <v>-225</v>
      </c>
    </row>
    <row r="130" spans="1:10" x14ac:dyDescent="0.15">
      <c r="A130" s="200" t="s">
        <v>19</v>
      </c>
      <c r="B130" s="173">
        <v>8</v>
      </c>
      <c r="C130" s="242">
        <v>0.83333333333333337</v>
      </c>
      <c r="D130" s="243">
        <v>12505</v>
      </c>
      <c r="E130" s="166">
        <v>-1117</v>
      </c>
      <c r="F130" s="172">
        <v>0</v>
      </c>
      <c r="G130" s="173">
        <v>200</v>
      </c>
      <c r="H130" s="26">
        <v>-838</v>
      </c>
      <c r="I130" s="29">
        <v>-1000</v>
      </c>
      <c r="J130" s="29">
        <v>-225</v>
      </c>
    </row>
    <row r="131" spans="1:10" x14ac:dyDescent="0.15">
      <c r="A131" s="200" t="s">
        <v>19</v>
      </c>
      <c r="B131" s="173">
        <v>9</v>
      </c>
      <c r="C131" s="242">
        <v>0.875</v>
      </c>
      <c r="D131" s="243">
        <v>12687</v>
      </c>
      <c r="E131" s="166">
        <v>-1137</v>
      </c>
      <c r="F131" s="172">
        <v>0</v>
      </c>
      <c r="G131" s="173">
        <v>200</v>
      </c>
      <c r="H131" s="26">
        <v>-662</v>
      </c>
      <c r="I131" s="29">
        <v>-1000</v>
      </c>
      <c r="J131" s="29">
        <v>-225</v>
      </c>
    </row>
    <row r="132" spans="1:10" x14ac:dyDescent="0.15">
      <c r="A132" s="200" t="s">
        <v>19</v>
      </c>
      <c r="B132" s="173">
        <v>10</v>
      </c>
      <c r="C132" s="242">
        <v>0.875</v>
      </c>
      <c r="D132" s="243">
        <v>11681</v>
      </c>
      <c r="E132" s="166">
        <v>-1202</v>
      </c>
      <c r="F132" s="172">
        <v>0</v>
      </c>
      <c r="G132" s="173">
        <v>132</v>
      </c>
      <c r="H132" s="26">
        <v>-775</v>
      </c>
      <c r="I132" s="29">
        <v>-993</v>
      </c>
      <c r="J132" s="29">
        <v>-225</v>
      </c>
    </row>
    <row r="133" spans="1:10" x14ac:dyDescent="0.15">
      <c r="A133" s="200" t="s">
        <v>19</v>
      </c>
      <c r="B133" s="173">
        <v>11</v>
      </c>
      <c r="C133" s="242">
        <v>0.79166666666666663</v>
      </c>
      <c r="D133" s="243">
        <v>12651</v>
      </c>
      <c r="E133" s="166">
        <v>-1390</v>
      </c>
      <c r="F133" s="172">
        <v>0</v>
      </c>
      <c r="G133" s="173">
        <v>113</v>
      </c>
      <c r="H133" s="26">
        <v>-455</v>
      </c>
      <c r="I133" s="29">
        <v>-992</v>
      </c>
      <c r="J133" s="29">
        <v>-225</v>
      </c>
    </row>
    <row r="134" spans="1:10" x14ac:dyDescent="0.15">
      <c r="A134" s="200" t="s">
        <v>19</v>
      </c>
      <c r="B134" s="173">
        <v>12</v>
      </c>
      <c r="C134" s="242">
        <v>0.875</v>
      </c>
      <c r="D134" s="243">
        <v>12499</v>
      </c>
      <c r="E134" s="166">
        <v>-1027</v>
      </c>
      <c r="F134" s="172">
        <v>0</v>
      </c>
      <c r="G134" s="173">
        <v>200</v>
      </c>
      <c r="H134" s="26">
        <v>-687</v>
      </c>
      <c r="I134" s="29">
        <v>-1313</v>
      </c>
      <c r="J134" s="29">
        <v>-225</v>
      </c>
    </row>
    <row r="135" spans="1:10" x14ac:dyDescent="0.15">
      <c r="A135" s="200" t="s">
        <v>19</v>
      </c>
      <c r="B135" s="173">
        <v>13</v>
      </c>
      <c r="C135" s="242">
        <v>0.875</v>
      </c>
      <c r="D135" s="243">
        <v>12376</v>
      </c>
      <c r="E135" s="166">
        <v>-937</v>
      </c>
      <c r="F135" s="172">
        <v>0</v>
      </c>
      <c r="G135" s="173">
        <v>200</v>
      </c>
      <c r="H135" s="26">
        <v>-520</v>
      </c>
      <c r="I135" s="29">
        <v>-1286</v>
      </c>
      <c r="J135" s="29">
        <v>-220</v>
      </c>
    </row>
    <row r="136" spans="1:10" x14ac:dyDescent="0.15">
      <c r="A136" s="200" t="s">
        <v>19</v>
      </c>
      <c r="B136" s="173">
        <v>14</v>
      </c>
      <c r="C136" s="242">
        <v>0.875</v>
      </c>
      <c r="D136" s="243">
        <v>12201</v>
      </c>
      <c r="E136" s="166">
        <v>-1397</v>
      </c>
      <c r="F136" s="172">
        <v>0</v>
      </c>
      <c r="G136" s="173">
        <v>265</v>
      </c>
      <c r="H136" s="26">
        <v>-378</v>
      </c>
      <c r="I136" s="29">
        <v>-1317</v>
      </c>
      <c r="J136" s="29">
        <v>-225</v>
      </c>
    </row>
    <row r="137" spans="1:10" x14ac:dyDescent="0.15">
      <c r="A137" s="200" t="s">
        <v>19</v>
      </c>
      <c r="B137" s="173">
        <v>15</v>
      </c>
      <c r="C137" s="242">
        <v>0.79166666666666663</v>
      </c>
      <c r="D137" s="243">
        <v>12704</v>
      </c>
      <c r="E137" s="166">
        <v>-1165</v>
      </c>
      <c r="F137" s="172">
        <v>0</v>
      </c>
      <c r="G137" s="173">
        <v>330</v>
      </c>
      <c r="H137" s="26">
        <v>-382</v>
      </c>
      <c r="I137" s="29">
        <v>-1313</v>
      </c>
      <c r="J137" s="29">
        <v>-225</v>
      </c>
    </row>
    <row r="138" spans="1:10" x14ac:dyDescent="0.15">
      <c r="A138" s="200" t="s">
        <v>19</v>
      </c>
      <c r="B138" s="173">
        <v>16</v>
      </c>
      <c r="C138" s="242">
        <v>0.875</v>
      </c>
      <c r="D138" s="243">
        <v>11724</v>
      </c>
      <c r="E138" s="166">
        <v>-1131</v>
      </c>
      <c r="F138" s="172">
        <v>0</v>
      </c>
      <c r="G138" s="173">
        <v>330</v>
      </c>
      <c r="H138" s="26">
        <v>-568</v>
      </c>
      <c r="I138" s="29">
        <v>-1313</v>
      </c>
      <c r="J138" s="29">
        <v>-225</v>
      </c>
    </row>
    <row r="139" spans="1:10" x14ac:dyDescent="0.15">
      <c r="A139" s="200" t="s">
        <v>19</v>
      </c>
      <c r="B139" s="173">
        <v>17</v>
      </c>
      <c r="C139" s="242">
        <v>0.875</v>
      </c>
      <c r="D139" s="243">
        <v>11792</v>
      </c>
      <c r="E139" s="166">
        <v>-948</v>
      </c>
      <c r="F139" s="172">
        <v>0</v>
      </c>
      <c r="G139" s="173">
        <v>100</v>
      </c>
      <c r="H139" s="26">
        <v>-638</v>
      </c>
      <c r="I139" s="29">
        <v>-1317</v>
      </c>
      <c r="J139" s="29">
        <v>-225</v>
      </c>
    </row>
    <row r="140" spans="1:10" x14ac:dyDescent="0.15">
      <c r="A140" s="200" t="s">
        <v>19</v>
      </c>
      <c r="B140" s="173">
        <v>18</v>
      </c>
      <c r="C140" s="242">
        <v>0.875</v>
      </c>
      <c r="D140" s="243">
        <v>12270</v>
      </c>
      <c r="E140" s="166">
        <v>-700</v>
      </c>
      <c r="F140" s="172">
        <v>60</v>
      </c>
      <c r="G140" s="173">
        <v>330</v>
      </c>
      <c r="H140" s="26">
        <v>-645</v>
      </c>
      <c r="I140" s="29">
        <v>-1317</v>
      </c>
      <c r="J140" s="29">
        <v>-225</v>
      </c>
    </row>
    <row r="141" spans="1:10" x14ac:dyDescent="0.15">
      <c r="A141" s="200" t="s">
        <v>19</v>
      </c>
      <c r="B141" s="173">
        <v>19</v>
      </c>
      <c r="C141" s="242">
        <v>0.875</v>
      </c>
      <c r="D141" s="243">
        <v>12192</v>
      </c>
      <c r="E141" s="166">
        <v>-700</v>
      </c>
      <c r="F141" s="172">
        <v>60</v>
      </c>
      <c r="G141" s="173">
        <v>330</v>
      </c>
      <c r="H141" s="26">
        <v>-672</v>
      </c>
      <c r="I141" s="29">
        <v>-1317</v>
      </c>
      <c r="J141" s="29">
        <v>-225</v>
      </c>
    </row>
    <row r="142" spans="1:10" x14ac:dyDescent="0.15">
      <c r="A142" s="200" t="s">
        <v>19</v>
      </c>
      <c r="B142" s="173">
        <v>20</v>
      </c>
      <c r="C142" s="242">
        <v>0.875</v>
      </c>
      <c r="D142" s="243">
        <v>12244</v>
      </c>
      <c r="E142" s="166">
        <v>-700</v>
      </c>
      <c r="F142" s="172">
        <v>60</v>
      </c>
      <c r="G142" s="173">
        <v>330</v>
      </c>
      <c r="H142" s="26">
        <v>-779</v>
      </c>
      <c r="I142" s="29">
        <v>-1317</v>
      </c>
      <c r="J142" s="29">
        <v>-225</v>
      </c>
    </row>
    <row r="143" spans="1:10" x14ac:dyDescent="0.15">
      <c r="A143" s="200" t="s">
        <v>19</v>
      </c>
      <c r="B143" s="173">
        <v>21</v>
      </c>
      <c r="C143" s="242">
        <v>0.875</v>
      </c>
      <c r="D143" s="243">
        <v>12477</v>
      </c>
      <c r="E143" s="166">
        <v>-625</v>
      </c>
      <c r="F143" s="172">
        <v>60</v>
      </c>
      <c r="G143" s="173">
        <v>261</v>
      </c>
      <c r="H143" s="26">
        <v>-819</v>
      </c>
      <c r="I143" s="29">
        <v>-1317</v>
      </c>
      <c r="J143" s="29">
        <v>-225</v>
      </c>
    </row>
    <row r="144" spans="1:10" x14ac:dyDescent="0.15">
      <c r="A144" s="200" t="s">
        <v>19</v>
      </c>
      <c r="B144" s="173">
        <v>22</v>
      </c>
      <c r="C144" s="242">
        <v>0.79166666666666663</v>
      </c>
      <c r="D144" s="243">
        <v>13212</v>
      </c>
      <c r="E144" s="166">
        <v>-700</v>
      </c>
      <c r="F144" s="172">
        <v>26</v>
      </c>
      <c r="G144" s="173">
        <v>330</v>
      </c>
      <c r="H144" s="26">
        <v>-659</v>
      </c>
      <c r="I144" s="29">
        <v>-1313</v>
      </c>
      <c r="J144" s="29">
        <v>-225</v>
      </c>
    </row>
    <row r="145" spans="1:10" x14ac:dyDescent="0.15">
      <c r="A145" s="200" t="s">
        <v>19</v>
      </c>
      <c r="B145" s="173">
        <v>23</v>
      </c>
      <c r="C145" s="242">
        <v>0.875</v>
      </c>
      <c r="D145" s="243">
        <v>11548</v>
      </c>
      <c r="E145" s="166">
        <v>-512</v>
      </c>
      <c r="F145" s="172">
        <v>25</v>
      </c>
      <c r="G145" s="173">
        <v>188</v>
      </c>
      <c r="H145" s="26">
        <v>-501</v>
      </c>
      <c r="I145" s="29">
        <v>-1236</v>
      </c>
      <c r="J145" s="29">
        <v>-225</v>
      </c>
    </row>
    <row r="146" spans="1:10" x14ac:dyDescent="0.15">
      <c r="A146" s="200" t="s">
        <v>19</v>
      </c>
      <c r="B146" s="173">
        <v>24</v>
      </c>
      <c r="C146" s="242">
        <v>0.875</v>
      </c>
      <c r="D146" s="243">
        <v>11412</v>
      </c>
      <c r="E146" s="166">
        <v>-473</v>
      </c>
      <c r="F146" s="172">
        <v>60</v>
      </c>
      <c r="G146" s="173">
        <v>330</v>
      </c>
      <c r="H146" s="26">
        <v>-624</v>
      </c>
      <c r="I146" s="29">
        <v>-1313</v>
      </c>
      <c r="J146" s="29">
        <v>-225</v>
      </c>
    </row>
    <row r="147" spans="1:10" x14ac:dyDescent="0.15">
      <c r="A147" s="200" t="s">
        <v>19</v>
      </c>
      <c r="B147" s="173">
        <v>25</v>
      </c>
      <c r="C147" s="242">
        <v>0.875</v>
      </c>
      <c r="D147" s="243">
        <v>12079</v>
      </c>
      <c r="E147" s="166">
        <v>-609</v>
      </c>
      <c r="F147" s="172">
        <v>60</v>
      </c>
      <c r="G147" s="173">
        <v>330</v>
      </c>
      <c r="H147" s="26">
        <v>-764</v>
      </c>
      <c r="I147" s="29">
        <v>-1313</v>
      </c>
      <c r="J147" s="29">
        <v>-225</v>
      </c>
    </row>
    <row r="148" spans="1:10" x14ac:dyDescent="0.15">
      <c r="A148" s="200" t="s">
        <v>19</v>
      </c>
      <c r="B148" s="173">
        <v>26</v>
      </c>
      <c r="C148" s="242">
        <v>0.79166666666666663</v>
      </c>
      <c r="D148" s="243">
        <v>14679</v>
      </c>
      <c r="E148" s="166">
        <v>-588</v>
      </c>
      <c r="F148" s="172">
        <v>0</v>
      </c>
      <c r="G148" s="173">
        <v>330</v>
      </c>
      <c r="H148" s="26">
        <v>-707</v>
      </c>
      <c r="I148" s="29">
        <v>-1313</v>
      </c>
      <c r="J148" s="29">
        <v>-225</v>
      </c>
    </row>
    <row r="149" spans="1:10" x14ac:dyDescent="0.15">
      <c r="A149" s="200" t="s">
        <v>19</v>
      </c>
      <c r="B149" s="173">
        <v>27</v>
      </c>
      <c r="C149" s="242">
        <v>0.79166666666666663</v>
      </c>
      <c r="D149" s="243">
        <v>16087</v>
      </c>
      <c r="E149" s="166">
        <v>-700</v>
      </c>
      <c r="F149" s="172">
        <v>0</v>
      </c>
      <c r="G149" s="173">
        <v>191</v>
      </c>
      <c r="H149" s="26">
        <v>-615</v>
      </c>
      <c r="I149" s="29">
        <v>-1313</v>
      </c>
      <c r="J149" s="29">
        <v>-225</v>
      </c>
    </row>
    <row r="150" spans="1:10" x14ac:dyDescent="0.15">
      <c r="A150" s="200" t="s">
        <v>19</v>
      </c>
      <c r="B150" s="173">
        <v>28</v>
      </c>
      <c r="C150" s="242">
        <v>0.75</v>
      </c>
      <c r="D150" s="243">
        <v>15743</v>
      </c>
      <c r="E150" s="166">
        <v>-552</v>
      </c>
      <c r="F150" s="172">
        <v>60</v>
      </c>
      <c r="G150" s="173">
        <v>327</v>
      </c>
      <c r="H150" s="26">
        <v>-816</v>
      </c>
      <c r="I150" s="29">
        <v>-1313</v>
      </c>
      <c r="J150" s="29">
        <v>-225</v>
      </c>
    </row>
    <row r="151" spans="1:10" x14ac:dyDescent="0.15">
      <c r="A151" s="200" t="s">
        <v>19</v>
      </c>
      <c r="B151" s="173">
        <v>29</v>
      </c>
      <c r="C151" s="242">
        <v>0.75</v>
      </c>
      <c r="D151" s="243">
        <v>16294</v>
      </c>
      <c r="E151" s="166">
        <v>-103</v>
      </c>
      <c r="F151" s="172">
        <v>60</v>
      </c>
      <c r="G151" s="173">
        <v>330</v>
      </c>
      <c r="H151" s="26">
        <v>-913</v>
      </c>
      <c r="I151" s="29">
        <v>-1313</v>
      </c>
      <c r="J151" s="29">
        <v>-225</v>
      </c>
    </row>
    <row r="152" spans="1:10" x14ac:dyDescent="0.15">
      <c r="A152" s="200" t="s">
        <v>19</v>
      </c>
      <c r="B152" s="173">
        <v>30</v>
      </c>
      <c r="C152" s="242">
        <v>0.83333333333333337</v>
      </c>
      <c r="D152" s="243">
        <v>14758</v>
      </c>
      <c r="E152" s="166">
        <v>-700</v>
      </c>
      <c r="F152" s="172">
        <v>160</v>
      </c>
      <c r="G152" s="173">
        <v>330</v>
      </c>
      <c r="H152" s="26">
        <v>-850</v>
      </c>
      <c r="I152" s="29">
        <v>0</v>
      </c>
      <c r="J152" s="29">
        <v>-225</v>
      </c>
    </row>
    <row r="153" spans="1:10" x14ac:dyDescent="0.15">
      <c r="A153" s="202" t="s">
        <v>19</v>
      </c>
      <c r="B153" s="175">
        <v>31</v>
      </c>
      <c r="C153" s="244">
        <v>0.83333333333333337</v>
      </c>
      <c r="D153" s="245">
        <v>12028</v>
      </c>
      <c r="E153" s="167">
        <v>-1380</v>
      </c>
      <c r="F153" s="174">
        <v>25</v>
      </c>
      <c r="G153" s="175">
        <v>330</v>
      </c>
      <c r="H153" s="43">
        <v>-708</v>
      </c>
      <c r="I153" s="35">
        <v>-900</v>
      </c>
      <c r="J153" s="35">
        <v>-225</v>
      </c>
    </row>
    <row r="154" spans="1:10" x14ac:dyDescent="0.15">
      <c r="A154" s="200" t="s">
        <v>20</v>
      </c>
      <c r="B154" s="173">
        <v>1</v>
      </c>
      <c r="C154" s="242">
        <v>0.79166666666666663</v>
      </c>
      <c r="D154" s="243">
        <v>12650</v>
      </c>
      <c r="E154" s="166">
        <v>-1253</v>
      </c>
      <c r="F154" s="172">
        <v>0</v>
      </c>
      <c r="G154" s="173">
        <v>0</v>
      </c>
      <c r="H154" s="26">
        <v>-541</v>
      </c>
      <c r="I154" s="29">
        <v>-994</v>
      </c>
      <c r="J154" s="29">
        <v>0</v>
      </c>
    </row>
    <row r="155" spans="1:10" x14ac:dyDescent="0.15">
      <c r="A155" s="200" t="s">
        <v>20</v>
      </c>
      <c r="B155" s="173">
        <v>2</v>
      </c>
      <c r="C155" s="242">
        <v>0.83333333333333337</v>
      </c>
      <c r="D155" s="243">
        <v>12858</v>
      </c>
      <c r="E155" s="166">
        <v>-1258</v>
      </c>
      <c r="F155" s="172">
        <v>128</v>
      </c>
      <c r="G155" s="173">
        <v>0</v>
      </c>
      <c r="H155" s="26">
        <v>-520</v>
      </c>
      <c r="I155" s="29">
        <v>-1000</v>
      </c>
      <c r="J155" s="29">
        <v>0</v>
      </c>
    </row>
    <row r="156" spans="1:10" x14ac:dyDescent="0.15">
      <c r="A156" s="200" t="s">
        <v>20</v>
      </c>
      <c r="B156" s="173">
        <v>3</v>
      </c>
      <c r="C156" s="242">
        <v>0.79166666666666663</v>
      </c>
      <c r="D156" s="243">
        <v>14886</v>
      </c>
      <c r="E156" s="166">
        <v>-812</v>
      </c>
      <c r="F156" s="172">
        <v>155</v>
      </c>
      <c r="G156" s="173">
        <v>330</v>
      </c>
      <c r="H156" s="26">
        <v>-585</v>
      </c>
      <c r="I156" s="29">
        <v>-1000</v>
      </c>
      <c r="J156" s="29">
        <v>0</v>
      </c>
    </row>
    <row r="157" spans="1:10" x14ac:dyDescent="0.15">
      <c r="A157" s="200" t="s">
        <v>20</v>
      </c>
      <c r="B157" s="173">
        <v>4</v>
      </c>
      <c r="C157" s="242">
        <v>0.75</v>
      </c>
      <c r="D157" s="243">
        <v>16780</v>
      </c>
      <c r="E157" s="166">
        <v>-1227</v>
      </c>
      <c r="F157" s="172">
        <v>143</v>
      </c>
      <c r="G157" s="173">
        <v>305</v>
      </c>
      <c r="H157" s="26">
        <v>-402</v>
      </c>
      <c r="I157" s="29">
        <v>-1000</v>
      </c>
      <c r="J157" s="29">
        <v>-161</v>
      </c>
    </row>
    <row r="158" spans="1:10" x14ac:dyDescent="0.15">
      <c r="A158" s="200" t="s">
        <v>20</v>
      </c>
      <c r="B158" s="173">
        <v>5</v>
      </c>
      <c r="C158" s="242">
        <v>0.79166666666666663</v>
      </c>
      <c r="D158" s="243">
        <v>16563</v>
      </c>
      <c r="E158" s="166">
        <v>-1383</v>
      </c>
      <c r="F158" s="172">
        <v>0</v>
      </c>
      <c r="G158" s="173">
        <v>163</v>
      </c>
      <c r="H158" s="26">
        <v>-578</v>
      </c>
      <c r="I158" s="29">
        <v>-1313</v>
      </c>
      <c r="J158" s="29">
        <v>-225</v>
      </c>
    </row>
    <row r="159" spans="1:10" x14ac:dyDescent="0.15">
      <c r="A159" s="200" t="s">
        <v>20</v>
      </c>
      <c r="B159" s="173">
        <v>6</v>
      </c>
      <c r="C159" s="242">
        <v>0.625</v>
      </c>
      <c r="D159" s="243">
        <v>16062</v>
      </c>
      <c r="E159" s="166">
        <v>-874</v>
      </c>
      <c r="F159" s="172">
        <v>160</v>
      </c>
      <c r="G159" s="173">
        <v>200</v>
      </c>
      <c r="H159" s="26">
        <v>-603</v>
      </c>
      <c r="I159" s="29">
        <v>-1313</v>
      </c>
      <c r="J159" s="29">
        <v>-170</v>
      </c>
    </row>
    <row r="160" spans="1:10" x14ac:dyDescent="0.15">
      <c r="A160" s="200" t="s">
        <v>20</v>
      </c>
      <c r="B160" s="173">
        <v>7</v>
      </c>
      <c r="C160" s="242">
        <v>0.83333333333333337</v>
      </c>
      <c r="D160" s="243">
        <v>12646</v>
      </c>
      <c r="E160" s="166">
        <v>-1200</v>
      </c>
      <c r="F160" s="172">
        <v>49</v>
      </c>
      <c r="G160" s="173">
        <v>265</v>
      </c>
      <c r="H160" s="26">
        <v>-626</v>
      </c>
      <c r="I160" s="29">
        <v>-1313</v>
      </c>
      <c r="J160" s="29">
        <v>-225</v>
      </c>
    </row>
    <row r="161" spans="1:10" x14ac:dyDescent="0.15">
      <c r="A161" s="200" t="s">
        <v>20</v>
      </c>
      <c r="B161" s="173">
        <v>8</v>
      </c>
      <c r="C161" s="242">
        <v>0.79166666666666663</v>
      </c>
      <c r="D161" s="243">
        <v>14752</v>
      </c>
      <c r="E161" s="166">
        <v>-1183</v>
      </c>
      <c r="F161" s="172">
        <v>48</v>
      </c>
      <c r="G161" s="173">
        <v>330</v>
      </c>
      <c r="H161" s="26">
        <v>-476</v>
      </c>
      <c r="I161" s="29">
        <v>-1313</v>
      </c>
      <c r="J161" s="29">
        <v>-225</v>
      </c>
    </row>
    <row r="162" spans="1:10" x14ac:dyDescent="0.15">
      <c r="A162" s="200" t="s">
        <v>20</v>
      </c>
      <c r="B162" s="173">
        <v>9</v>
      </c>
      <c r="C162" s="242">
        <v>0.79166666666666663</v>
      </c>
      <c r="D162" s="243">
        <v>15751</v>
      </c>
      <c r="E162" s="166">
        <v>-594</v>
      </c>
      <c r="F162" s="172">
        <v>155</v>
      </c>
      <c r="G162" s="173">
        <v>330</v>
      </c>
      <c r="H162" s="26">
        <v>-491</v>
      </c>
      <c r="I162" s="29">
        <v>-1313</v>
      </c>
      <c r="J162" s="29">
        <v>-225</v>
      </c>
    </row>
    <row r="163" spans="1:10" x14ac:dyDescent="0.15">
      <c r="A163" s="200" t="s">
        <v>20</v>
      </c>
      <c r="B163" s="173">
        <v>10</v>
      </c>
      <c r="C163" s="242">
        <v>0.75</v>
      </c>
      <c r="D163" s="243">
        <v>15909</v>
      </c>
      <c r="E163" s="166">
        <v>-1009</v>
      </c>
      <c r="F163" s="172">
        <v>154</v>
      </c>
      <c r="G163" s="173">
        <v>200</v>
      </c>
      <c r="H163" s="26">
        <v>-488</v>
      </c>
      <c r="I163" s="29">
        <v>-1317</v>
      </c>
      <c r="J163" s="29">
        <v>-225</v>
      </c>
    </row>
    <row r="164" spans="1:10" x14ac:dyDescent="0.15">
      <c r="A164" s="200" t="s">
        <v>20</v>
      </c>
      <c r="B164" s="173">
        <v>11</v>
      </c>
      <c r="C164" s="242">
        <v>0.75</v>
      </c>
      <c r="D164" s="243">
        <v>15638</v>
      </c>
      <c r="E164" s="166">
        <v>-518</v>
      </c>
      <c r="F164" s="172">
        <v>80</v>
      </c>
      <c r="G164" s="173">
        <v>265</v>
      </c>
      <c r="H164" s="26">
        <v>-659</v>
      </c>
      <c r="I164" s="29">
        <v>-1313</v>
      </c>
      <c r="J164" s="29">
        <v>-225</v>
      </c>
    </row>
    <row r="165" spans="1:10" x14ac:dyDescent="0.15">
      <c r="A165" s="200" t="s">
        <v>20</v>
      </c>
      <c r="B165" s="173">
        <v>12</v>
      </c>
      <c r="C165" s="242">
        <v>0.79166666666666663</v>
      </c>
      <c r="D165" s="243">
        <v>16292</v>
      </c>
      <c r="E165" s="166">
        <v>-552</v>
      </c>
      <c r="F165" s="172">
        <v>124</v>
      </c>
      <c r="G165" s="173">
        <v>330</v>
      </c>
      <c r="H165" s="26">
        <v>-503</v>
      </c>
      <c r="I165" s="29">
        <v>-1313</v>
      </c>
      <c r="J165" s="29">
        <v>-225</v>
      </c>
    </row>
    <row r="166" spans="1:10" x14ac:dyDescent="0.15">
      <c r="A166" s="200" t="s">
        <v>20</v>
      </c>
      <c r="B166" s="173">
        <v>13</v>
      </c>
      <c r="C166" s="242">
        <v>0.79166666666666663</v>
      </c>
      <c r="D166" s="243">
        <v>12799</v>
      </c>
      <c r="E166" s="166">
        <v>-1219</v>
      </c>
      <c r="F166" s="172">
        <v>0</v>
      </c>
      <c r="G166" s="173">
        <v>88</v>
      </c>
      <c r="H166" s="26">
        <v>-402</v>
      </c>
      <c r="I166" s="29">
        <v>-1317</v>
      </c>
      <c r="J166" s="29">
        <v>-225</v>
      </c>
    </row>
    <row r="167" spans="1:10" x14ac:dyDescent="0.15">
      <c r="A167" s="200" t="s">
        <v>20</v>
      </c>
      <c r="B167" s="173">
        <v>14</v>
      </c>
      <c r="C167" s="242">
        <v>0.79166666666666663</v>
      </c>
      <c r="D167" s="243">
        <v>12680</v>
      </c>
      <c r="E167" s="166">
        <v>-1400</v>
      </c>
      <c r="F167" s="172">
        <v>0</v>
      </c>
      <c r="G167" s="173">
        <v>217</v>
      </c>
      <c r="H167" s="26">
        <v>-341</v>
      </c>
      <c r="I167" s="29">
        <v>-1317</v>
      </c>
      <c r="J167" s="29">
        <v>-225</v>
      </c>
    </row>
    <row r="168" spans="1:10" x14ac:dyDescent="0.15">
      <c r="A168" s="200" t="s">
        <v>20</v>
      </c>
      <c r="B168" s="173">
        <v>15</v>
      </c>
      <c r="C168" s="242">
        <v>0.79166666666666663</v>
      </c>
      <c r="D168" s="243">
        <v>13803</v>
      </c>
      <c r="E168" s="166">
        <v>-883</v>
      </c>
      <c r="F168" s="172">
        <v>0</v>
      </c>
      <c r="G168" s="173">
        <v>265</v>
      </c>
      <c r="H168" s="26">
        <v>-300</v>
      </c>
      <c r="I168" s="29">
        <v>-1317</v>
      </c>
      <c r="J168" s="29">
        <v>-225</v>
      </c>
    </row>
    <row r="169" spans="1:10" x14ac:dyDescent="0.15">
      <c r="A169" s="200" t="s">
        <v>20</v>
      </c>
      <c r="B169" s="173">
        <v>16</v>
      </c>
      <c r="C169" s="242">
        <v>0.79166666666666663</v>
      </c>
      <c r="D169" s="243">
        <v>14857</v>
      </c>
      <c r="E169" s="166">
        <v>-1187</v>
      </c>
      <c r="F169" s="172">
        <v>0</v>
      </c>
      <c r="G169" s="173">
        <v>240</v>
      </c>
      <c r="H169" s="26">
        <v>-376</v>
      </c>
      <c r="I169" s="29">
        <v>-1313</v>
      </c>
      <c r="J169" s="29">
        <v>-225</v>
      </c>
    </row>
    <row r="170" spans="1:10" x14ac:dyDescent="0.15">
      <c r="A170" s="200" t="s">
        <v>20</v>
      </c>
      <c r="B170" s="173">
        <v>17</v>
      </c>
      <c r="C170" s="242">
        <v>0.79166666666666663</v>
      </c>
      <c r="D170" s="243">
        <v>16305</v>
      </c>
      <c r="E170" s="166">
        <v>-1155</v>
      </c>
      <c r="F170" s="172">
        <v>6</v>
      </c>
      <c r="G170" s="173">
        <v>330</v>
      </c>
      <c r="H170" s="26">
        <v>-487</v>
      </c>
      <c r="I170" s="29">
        <v>-1313</v>
      </c>
      <c r="J170" s="29">
        <v>-225</v>
      </c>
    </row>
    <row r="171" spans="1:10" x14ac:dyDescent="0.15">
      <c r="A171" s="200" t="s">
        <v>20</v>
      </c>
      <c r="B171" s="173">
        <v>18</v>
      </c>
      <c r="C171" s="242">
        <v>0.79166666666666663</v>
      </c>
      <c r="D171" s="243">
        <v>18775</v>
      </c>
      <c r="E171" s="166">
        <v>-1195</v>
      </c>
      <c r="F171" s="172">
        <v>0</v>
      </c>
      <c r="G171" s="173">
        <v>330</v>
      </c>
      <c r="H171" s="26">
        <v>-373</v>
      </c>
      <c r="I171" s="29">
        <v>-1313</v>
      </c>
      <c r="J171" s="29">
        <v>-225</v>
      </c>
    </row>
    <row r="172" spans="1:10" x14ac:dyDescent="0.15">
      <c r="A172" s="200" t="s">
        <v>20</v>
      </c>
      <c r="B172" s="173">
        <v>19</v>
      </c>
      <c r="C172" s="242">
        <v>0.75</v>
      </c>
      <c r="D172" s="243">
        <v>19249</v>
      </c>
      <c r="E172" s="166">
        <v>-953</v>
      </c>
      <c r="F172" s="172">
        <v>0</v>
      </c>
      <c r="G172" s="173">
        <v>150</v>
      </c>
      <c r="H172" s="26">
        <v>-135</v>
      </c>
      <c r="I172" s="29">
        <v>-1443</v>
      </c>
      <c r="J172" s="29">
        <v>-225</v>
      </c>
    </row>
    <row r="173" spans="1:10" x14ac:dyDescent="0.15">
      <c r="A173" s="200" t="s">
        <v>20</v>
      </c>
      <c r="B173" s="173">
        <v>20</v>
      </c>
      <c r="C173" s="242">
        <v>0.79166666666666663</v>
      </c>
      <c r="D173" s="243">
        <v>19663</v>
      </c>
      <c r="E173" s="166">
        <v>-737</v>
      </c>
      <c r="F173" s="172">
        <v>0</v>
      </c>
      <c r="G173" s="173">
        <v>200</v>
      </c>
      <c r="H173" s="26">
        <v>-297</v>
      </c>
      <c r="I173" s="29">
        <v>-1313</v>
      </c>
      <c r="J173" s="29">
        <v>-225</v>
      </c>
    </row>
    <row r="174" spans="1:10" x14ac:dyDescent="0.15">
      <c r="A174" s="200" t="s">
        <v>20</v>
      </c>
      <c r="B174" s="173">
        <v>21</v>
      </c>
      <c r="C174" s="242">
        <v>0.79166666666666663</v>
      </c>
      <c r="D174" s="243">
        <v>19127</v>
      </c>
      <c r="E174" s="166">
        <v>-1220</v>
      </c>
      <c r="F174" s="172">
        <v>29</v>
      </c>
      <c r="G174" s="173">
        <v>151</v>
      </c>
      <c r="H174" s="26">
        <v>-306</v>
      </c>
      <c r="I174" s="29">
        <v>-1313</v>
      </c>
      <c r="J174" s="29">
        <v>-225</v>
      </c>
    </row>
    <row r="175" spans="1:10" x14ac:dyDescent="0.15">
      <c r="A175" s="200" t="s">
        <v>20</v>
      </c>
      <c r="B175" s="173">
        <v>22</v>
      </c>
      <c r="C175" s="242">
        <v>0.75</v>
      </c>
      <c r="D175" s="243">
        <v>20108</v>
      </c>
      <c r="E175" s="166">
        <v>-1124</v>
      </c>
      <c r="F175" s="172">
        <v>172</v>
      </c>
      <c r="G175" s="173">
        <v>330</v>
      </c>
      <c r="H175" s="26">
        <v>-231</v>
      </c>
      <c r="I175" s="29">
        <v>-1443</v>
      </c>
      <c r="J175" s="29">
        <v>-225</v>
      </c>
    </row>
    <row r="176" spans="1:10" x14ac:dyDescent="0.15">
      <c r="A176" s="200" t="s">
        <v>20</v>
      </c>
      <c r="B176" s="173">
        <v>23</v>
      </c>
      <c r="C176" s="242">
        <v>0.75</v>
      </c>
      <c r="D176" s="243">
        <v>21135</v>
      </c>
      <c r="E176" s="166">
        <v>-1216</v>
      </c>
      <c r="F176" s="172">
        <v>160</v>
      </c>
      <c r="G176" s="173">
        <v>330</v>
      </c>
      <c r="H176" s="26">
        <v>-214</v>
      </c>
      <c r="I176" s="29">
        <v>-1443</v>
      </c>
      <c r="J176" s="29">
        <v>-225</v>
      </c>
    </row>
    <row r="177" spans="1:10" x14ac:dyDescent="0.15">
      <c r="A177" s="200" t="s">
        <v>20</v>
      </c>
      <c r="B177" s="173">
        <v>24</v>
      </c>
      <c r="C177" s="242">
        <v>0.75</v>
      </c>
      <c r="D177" s="243">
        <v>20337</v>
      </c>
      <c r="E177" s="166">
        <v>-1345</v>
      </c>
      <c r="F177" s="172">
        <v>200</v>
      </c>
      <c r="G177" s="173">
        <v>330</v>
      </c>
      <c r="H177" s="26">
        <v>-270</v>
      </c>
      <c r="I177" s="29">
        <v>-1493</v>
      </c>
      <c r="J177" s="29">
        <v>-225</v>
      </c>
    </row>
    <row r="178" spans="1:10" x14ac:dyDescent="0.15">
      <c r="A178" s="200" t="s">
        <v>20</v>
      </c>
      <c r="B178" s="173">
        <v>25</v>
      </c>
      <c r="C178" s="242">
        <v>0.79166666666666663</v>
      </c>
      <c r="D178" s="243">
        <v>18666</v>
      </c>
      <c r="E178" s="166">
        <v>-1067</v>
      </c>
      <c r="F178" s="172">
        <v>124</v>
      </c>
      <c r="G178" s="173">
        <v>203</v>
      </c>
      <c r="H178" s="26">
        <v>-95</v>
      </c>
      <c r="I178" s="29">
        <v>-970</v>
      </c>
      <c r="J178" s="29">
        <v>-225</v>
      </c>
    </row>
    <row r="179" spans="1:10" x14ac:dyDescent="0.15">
      <c r="A179" s="200" t="s">
        <v>20</v>
      </c>
      <c r="B179" s="173">
        <v>26</v>
      </c>
      <c r="C179" s="242">
        <v>0.79166666666666663</v>
      </c>
      <c r="D179" s="243">
        <v>18350</v>
      </c>
      <c r="E179" s="166">
        <v>-931</v>
      </c>
      <c r="F179" s="172">
        <v>150</v>
      </c>
      <c r="G179" s="173">
        <v>330</v>
      </c>
      <c r="H179" s="26">
        <v>-209</v>
      </c>
      <c r="I179" s="29">
        <v>-993</v>
      </c>
      <c r="J179" s="29">
        <v>-225</v>
      </c>
    </row>
    <row r="180" spans="1:10" x14ac:dyDescent="0.15">
      <c r="A180" s="200" t="s">
        <v>20</v>
      </c>
      <c r="B180" s="173">
        <v>27</v>
      </c>
      <c r="C180" s="242">
        <v>0.58333333333333337</v>
      </c>
      <c r="D180" s="243">
        <v>15661</v>
      </c>
      <c r="E180" s="166">
        <v>-1150</v>
      </c>
      <c r="F180" s="172">
        <v>0</v>
      </c>
      <c r="G180" s="173">
        <v>330</v>
      </c>
      <c r="H180" s="26">
        <v>-319</v>
      </c>
      <c r="I180" s="29">
        <v>-1313</v>
      </c>
      <c r="J180" s="29">
        <v>-225</v>
      </c>
    </row>
    <row r="181" spans="1:10" x14ac:dyDescent="0.15">
      <c r="A181" s="200" t="s">
        <v>20</v>
      </c>
      <c r="B181" s="173">
        <v>28</v>
      </c>
      <c r="C181" s="242">
        <v>0.75</v>
      </c>
      <c r="D181" s="243">
        <v>17240</v>
      </c>
      <c r="E181" s="166">
        <v>-1334</v>
      </c>
      <c r="F181" s="172">
        <v>52</v>
      </c>
      <c r="G181" s="173">
        <v>330</v>
      </c>
      <c r="H181" s="26">
        <v>-232</v>
      </c>
      <c r="I181" s="29">
        <v>-1313</v>
      </c>
      <c r="J181" s="29">
        <v>-225</v>
      </c>
    </row>
    <row r="182" spans="1:10" x14ac:dyDescent="0.15">
      <c r="A182" s="200" t="s">
        <v>20</v>
      </c>
      <c r="B182" s="173">
        <v>29</v>
      </c>
      <c r="C182" s="242">
        <v>0.625</v>
      </c>
      <c r="D182" s="243">
        <v>16514</v>
      </c>
      <c r="E182" s="166">
        <v>-618</v>
      </c>
      <c r="F182" s="172">
        <v>174</v>
      </c>
      <c r="G182" s="173">
        <v>330</v>
      </c>
      <c r="H182" s="26">
        <v>-168</v>
      </c>
      <c r="I182" s="29">
        <v>-1313</v>
      </c>
      <c r="J182" s="29">
        <v>-225</v>
      </c>
    </row>
    <row r="183" spans="1:10" x14ac:dyDescent="0.15">
      <c r="A183" s="202" t="s">
        <v>20</v>
      </c>
      <c r="B183" s="175">
        <v>30</v>
      </c>
      <c r="C183" s="244">
        <v>0.75</v>
      </c>
      <c r="D183" s="245">
        <v>15786</v>
      </c>
      <c r="E183" s="167">
        <v>-718</v>
      </c>
      <c r="F183" s="174">
        <v>200</v>
      </c>
      <c r="G183" s="175">
        <v>265</v>
      </c>
      <c r="H183" s="43">
        <v>-110</v>
      </c>
      <c r="I183" s="35">
        <v>-1313</v>
      </c>
      <c r="J183" s="35">
        <v>-225</v>
      </c>
    </row>
    <row r="184" spans="1:10" x14ac:dyDescent="0.15">
      <c r="A184" s="200" t="s">
        <v>21</v>
      </c>
      <c r="B184" s="173">
        <v>1</v>
      </c>
      <c r="C184" s="242">
        <v>0.75</v>
      </c>
      <c r="D184" s="243">
        <v>16741</v>
      </c>
      <c r="E184" s="166">
        <v>-772</v>
      </c>
      <c r="F184" s="172">
        <v>112</v>
      </c>
      <c r="G184" s="173">
        <v>330</v>
      </c>
      <c r="H184" s="26">
        <v>-130</v>
      </c>
      <c r="I184" s="29">
        <v>-1314</v>
      </c>
      <c r="J184" s="29">
        <v>-225</v>
      </c>
    </row>
    <row r="185" spans="1:10" x14ac:dyDescent="0.15">
      <c r="A185" s="200" t="s">
        <v>21</v>
      </c>
      <c r="B185" s="173">
        <v>2</v>
      </c>
      <c r="C185" s="242">
        <v>0.79166666666666663</v>
      </c>
      <c r="D185" s="243">
        <v>20410</v>
      </c>
      <c r="E185" s="166">
        <v>-681</v>
      </c>
      <c r="F185" s="172">
        <v>74</v>
      </c>
      <c r="G185" s="173">
        <v>330</v>
      </c>
      <c r="H185" s="26">
        <v>-329</v>
      </c>
      <c r="I185" s="29">
        <v>-1289</v>
      </c>
      <c r="J185" s="29">
        <v>-225</v>
      </c>
    </row>
    <row r="186" spans="1:10" x14ac:dyDescent="0.15">
      <c r="A186" s="200" t="s">
        <v>21</v>
      </c>
      <c r="B186" s="173">
        <v>3</v>
      </c>
      <c r="C186" s="242">
        <v>0.625</v>
      </c>
      <c r="D186" s="243">
        <v>15681</v>
      </c>
      <c r="E186" s="166">
        <v>-311</v>
      </c>
      <c r="F186" s="172">
        <v>175</v>
      </c>
      <c r="G186" s="173">
        <v>265</v>
      </c>
      <c r="H186" s="26">
        <v>-245</v>
      </c>
      <c r="I186" s="29">
        <v>-1314</v>
      </c>
      <c r="J186" s="29">
        <v>-225</v>
      </c>
    </row>
    <row r="187" spans="1:10" x14ac:dyDescent="0.15">
      <c r="A187" s="200" t="s">
        <v>21</v>
      </c>
      <c r="B187" s="173">
        <v>4</v>
      </c>
      <c r="C187" s="242">
        <v>0.79166666666666663</v>
      </c>
      <c r="D187" s="243">
        <v>15901</v>
      </c>
      <c r="E187" s="166">
        <v>-90</v>
      </c>
      <c r="F187" s="172">
        <v>200</v>
      </c>
      <c r="G187" s="173">
        <v>330</v>
      </c>
      <c r="H187" s="26">
        <v>-314</v>
      </c>
      <c r="I187" s="29">
        <v>-1314</v>
      </c>
      <c r="J187" s="29">
        <v>-225</v>
      </c>
    </row>
    <row r="188" spans="1:10" x14ac:dyDescent="0.15">
      <c r="A188" s="200" t="s">
        <v>21</v>
      </c>
      <c r="B188" s="173">
        <v>5</v>
      </c>
      <c r="C188" s="242">
        <v>0.79166666666666663</v>
      </c>
      <c r="D188" s="243">
        <v>17971</v>
      </c>
      <c r="E188" s="166">
        <v>-650</v>
      </c>
      <c r="F188" s="172">
        <v>200</v>
      </c>
      <c r="G188" s="173">
        <v>330</v>
      </c>
      <c r="H188" s="26">
        <v>-293</v>
      </c>
      <c r="I188" s="29">
        <v>-1314</v>
      </c>
      <c r="J188" s="29">
        <v>-225</v>
      </c>
    </row>
    <row r="189" spans="1:10" x14ac:dyDescent="0.15">
      <c r="A189" s="200" t="s">
        <v>21</v>
      </c>
      <c r="B189" s="173">
        <v>6</v>
      </c>
      <c r="C189" s="242">
        <v>0.75</v>
      </c>
      <c r="D189" s="243">
        <v>18360</v>
      </c>
      <c r="E189" s="166">
        <v>-502</v>
      </c>
      <c r="F189" s="172">
        <v>200</v>
      </c>
      <c r="G189" s="173">
        <v>330</v>
      </c>
      <c r="H189" s="26">
        <v>-166</v>
      </c>
      <c r="I189" s="29">
        <v>-1314</v>
      </c>
      <c r="J189" s="29">
        <v>0</v>
      </c>
    </row>
    <row r="190" spans="1:10" x14ac:dyDescent="0.15">
      <c r="A190" s="200" t="s">
        <v>21</v>
      </c>
      <c r="B190" s="173">
        <v>7</v>
      </c>
      <c r="C190" s="242">
        <v>0.75</v>
      </c>
      <c r="D190" s="243">
        <v>16746</v>
      </c>
      <c r="E190" s="166">
        <v>121</v>
      </c>
      <c r="F190" s="172">
        <v>200</v>
      </c>
      <c r="G190" s="173">
        <v>330</v>
      </c>
      <c r="H190" s="26">
        <v>-127</v>
      </c>
      <c r="I190" s="29">
        <v>-1341</v>
      </c>
      <c r="J190" s="29">
        <v>0</v>
      </c>
    </row>
    <row r="191" spans="1:10" x14ac:dyDescent="0.15">
      <c r="A191" s="200" t="s">
        <v>21</v>
      </c>
      <c r="B191" s="173">
        <v>8</v>
      </c>
      <c r="C191" s="242">
        <v>0.75</v>
      </c>
      <c r="D191" s="243">
        <v>19781</v>
      </c>
      <c r="E191" s="166">
        <v>-523</v>
      </c>
      <c r="F191" s="172">
        <v>200</v>
      </c>
      <c r="G191" s="173">
        <v>330</v>
      </c>
      <c r="H191" s="26">
        <v>-443</v>
      </c>
      <c r="I191" s="29">
        <v>-1341</v>
      </c>
      <c r="J191" s="29">
        <v>-225</v>
      </c>
    </row>
    <row r="192" spans="1:10" x14ac:dyDescent="0.15">
      <c r="A192" s="200" t="s">
        <v>21</v>
      </c>
      <c r="B192" s="173">
        <v>9</v>
      </c>
      <c r="C192" s="242">
        <v>0.75</v>
      </c>
      <c r="D192" s="243">
        <v>22235</v>
      </c>
      <c r="E192" s="166">
        <v>-541</v>
      </c>
      <c r="F192" s="172">
        <v>0</v>
      </c>
      <c r="G192" s="173">
        <v>0</v>
      </c>
      <c r="H192" s="26">
        <v>-103</v>
      </c>
      <c r="I192" s="29">
        <v>-1369</v>
      </c>
      <c r="J192" s="29">
        <v>-225</v>
      </c>
    </row>
    <row r="193" spans="1:10" x14ac:dyDescent="0.15">
      <c r="A193" s="200" t="s">
        <v>21</v>
      </c>
      <c r="B193" s="173">
        <v>10</v>
      </c>
      <c r="C193" s="242">
        <v>0.625</v>
      </c>
      <c r="D193" s="243">
        <v>19642</v>
      </c>
      <c r="E193" s="166">
        <v>-422</v>
      </c>
      <c r="F193" s="172">
        <v>153</v>
      </c>
      <c r="G193" s="173">
        <v>0</v>
      </c>
      <c r="H193" s="26">
        <v>-108</v>
      </c>
      <c r="I193" s="29">
        <v>-1369</v>
      </c>
      <c r="J193" s="29">
        <v>-225</v>
      </c>
    </row>
    <row r="194" spans="1:10" x14ac:dyDescent="0.15">
      <c r="A194" s="200" t="s">
        <v>21</v>
      </c>
      <c r="B194" s="173">
        <v>11</v>
      </c>
      <c r="C194" s="242">
        <v>0.75</v>
      </c>
      <c r="D194" s="243">
        <v>20348</v>
      </c>
      <c r="E194" s="166">
        <v>-131</v>
      </c>
      <c r="F194" s="172">
        <v>164</v>
      </c>
      <c r="G194" s="173">
        <v>0</v>
      </c>
      <c r="H194" s="26">
        <v>-379</v>
      </c>
      <c r="I194" s="29">
        <v>-1341</v>
      </c>
      <c r="J194" s="29">
        <v>-225</v>
      </c>
    </row>
    <row r="195" spans="1:10" x14ac:dyDescent="0.15">
      <c r="A195" s="200" t="s">
        <v>21</v>
      </c>
      <c r="B195" s="173">
        <v>12</v>
      </c>
      <c r="C195" s="242">
        <v>0.79166666666666663</v>
      </c>
      <c r="D195" s="243">
        <v>20791</v>
      </c>
      <c r="E195" s="166">
        <v>-944</v>
      </c>
      <c r="F195" s="172">
        <v>50</v>
      </c>
      <c r="G195" s="173">
        <v>0</v>
      </c>
      <c r="H195" s="26">
        <v>-391</v>
      </c>
      <c r="I195" s="29">
        <v>-1341</v>
      </c>
      <c r="J195" s="29">
        <v>-225</v>
      </c>
    </row>
    <row r="196" spans="1:10" x14ac:dyDescent="0.15">
      <c r="A196" s="200" t="s">
        <v>21</v>
      </c>
      <c r="B196" s="173">
        <v>13</v>
      </c>
      <c r="C196" s="242">
        <v>0.75</v>
      </c>
      <c r="D196" s="243">
        <v>20638</v>
      </c>
      <c r="E196" s="166">
        <v>-1003</v>
      </c>
      <c r="F196" s="172">
        <v>54</v>
      </c>
      <c r="G196" s="173">
        <v>0</v>
      </c>
      <c r="H196" s="26">
        <v>-108</v>
      </c>
      <c r="I196" s="29">
        <v>-1444</v>
      </c>
      <c r="J196" s="29">
        <v>-225</v>
      </c>
    </row>
    <row r="197" spans="1:10" x14ac:dyDescent="0.15">
      <c r="A197" s="200" t="s">
        <v>21</v>
      </c>
      <c r="B197" s="173">
        <v>14</v>
      </c>
      <c r="C197" s="242">
        <v>0.75</v>
      </c>
      <c r="D197" s="243">
        <v>18273</v>
      </c>
      <c r="E197" s="166">
        <v>-99</v>
      </c>
      <c r="F197" s="172">
        <v>200</v>
      </c>
      <c r="G197" s="173">
        <v>0</v>
      </c>
      <c r="H197" s="26">
        <v>-214</v>
      </c>
      <c r="I197" s="29">
        <v>-1444</v>
      </c>
      <c r="J197" s="29">
        <v>-225</v>
      </c>
    </row>
    <row r="198" spans="1:10" x14ac:dyDescent="0.15">
      <c r="A198" s="200" t="s">
        <v>21</v>
      </c>
      <c r="B198" s="173">
        <v>15</v>
      </c>
      <c r="C198" s="242">
        <v>0.79166666666666663</v>
      </c>
      <c r="D198" s="243">
        <v>16804</v>
      </c>
      <c r="E198" s="166">
        <v>62</v>
      </c>
      <c r="F198" s="172">
        <v>0</v>
      </c>
      <c r="G198" s="173">
        <v>0</v>
      </c>
      <c r="H198" s="26">
        <v>-378</v>
      </c>
      <c r="I198" s="29">
        <v>-1000</v>
      </c>
      <c r="J198" s="29">
        <v>-225</v>
      </c>
    </row>
    <row r="199" spans="1:10" x14ac:dyDescent="0.15">
      <c r="A199" s="200" t="s">
        <v>21</v>
      </c>
      <c r="B199" s="173">
        <v>16</v>
      </c>
      <c r="C199" s="242">
        <v>0.75</v>
      </c>
      <c r="D199" s="243">
        <v>16219</v>
      </c>
      <c r="E199" s="166">
        <v>-49</v>
      </c>
      <c r="F199" s="172">
        <v>200</v>
      </c>
      <c r="G199" s="173">
        <v>0</v>
      </c>
      <c r="H199" s="26">
        <v>-104</v>
      </c>
      <c r="I199" s="29">
        <v>-1210</v>
      </c>
      <c r="J199" s="29">
        <v>-225</v>
      </c>
    </row>
    <row r="200" spans="1:10" x14ac:dyDescent="0.15">
      <c r="A200" s="200" t="s">
        <v>21</v>
      </c>
      <c r="B200" s="173">
        <v>17</v>
      </c>
      <c r="C200" s="242">
        <v>0.79166666666666663</v>
      </c>
      <c r="D200" s="243">
        <v>15566</v>
      </c>
      <c r="E200" s="166">
        <v>-273</v>
      </c>
      <c r="F200" s="172">
        <v>200</v>
      </c>
      <c r="G200" s="173">
        <v>0</v>
      </c>
      <c r="H200" s="26">
        <v>-154</v>
      </c>
      <c r="I200" s="29">
        <v>-1444</v>
      </c>
      <c r="J200" s="29">
        <v>-225</v>
      </c>
    </row>
    <row r="201" spans="1:10" x14ac:dyDescent="0.15">
      <c r="A201" s="200" t="s">
        <v>21</v>
      </c>
      <c r="B201" s="173">
        <v>18</v>
      </c>
      <c r="C201" s="242">
        <v>0.79166666666666663</v>
      </c>
      <c r="D201" s="243">
        <v>20284</v>
      </c>
      <c r="E201" s="166">
        <v>-697</v>
      </c>
      <c r="F201" s="172">
        <v>143</v>
      </c>
      <c r="G201" s="173">
        <v>0</v>
      </c>
      <c r="H201" s="26">
        <v>-114</v>
      </c>
      <c r="I201" s="29">
        <v>-1314</v>
      </c>
      <c r="J201" s="29">
        <v>-225</v>
      </c>
    </row>
    <row r="202" spans="1:10" x14ac:dyDescent="0.15">
      <c r="A202" s="200" t="s">
        <v>21</v>
      </c>
      <c r="B202" s="173">
        <v>19</v>
      </c>
      <c r="C202" s="242">
        <v>0.75</v>
      </c>
      <c r="D202" s="243">
        <v>22359</v>
      </c>
      <c r="E202" s="166">
        <v>-914</v>
      </c>
      <c r="F202" s="172">
        <v>-99</v>
      </c>
      <c r="G202" s="173">
        <v>0</v>
      </c>
      <c r="H202" s="26">
        <v>-255</v>
      </c>
      <c r="I202" s="29">
        <v>-1314</v>
      </c>
      <c r="J202" s="29">
        <v>-225</v>
      </c>
    </row>
    <row r="203" spans="1:10" x14ac:dyDescent="0.15">
      <c r="A203" s="200" t="s">
        <v>21</v>
      </c>
      <c r="B203" s="173">
        <v>20</v>
      </c>
      <c r="C203" s="242">
        <v>0.75</v>
      </c>
      <c r="D203" s="243">
        <v>23862</v>
      </c>
      <c r="E203" s="166">
        <v>-1400</v>
      </c>
      <c r="F203" s="172">
        <v>-45</v>
      </c>
      <c r="G203" s="173">
        <v>0</v>
      </c>
      <c r="H203" s="26">
        <v>-215</v>
      </c>
      <c r="I203" s="29">
        <v>-1444</v>
      </c>
      <c r="J203" s="29">
        <v>-225</v>
      </c>
    </row>
    <row r="204" spans="1:10" x14ac:dyDescent="0.15">
      <c r="A204" s="200" t="s">
        <v>21</v>
      </c>
      <c r="B204" s="173">
        <v>21</v>
      </c>
      <c r="C204" s="242">
        <v>0.75</v>
      </c>
      <c r="D204" s="243">
        <v>22569</v>
      </c>
      <c r="E204" s="166">
        <v>-906</v>
      </c>
      <c r="F204" s="172">
        <v>-81</v>
      </c>
      <c r="G204" s="173">
        <v>0</v>
      </c>
      <c r="H204" s="26">
        <v>-280</v>
      </c>
      <c r="I204" s="29">
        <v>-1444</v>
      </c>
      <c r="J204" s="29">
        <v>-225</v>
      </c>
    </row>
    <row r="205" spans="1:10" x14ac:dyDescent="0.15">
      <c r="A205" s="200" t="s">
        <v>21</v>
      </c>
      <c r="B205" s="173">
        <v>22</v>
      </c>
      <c r="C205" s="242">
        <v>0.75</v>
      </c>
      <c r="D205" s="243">
        <v>20965</v>
      </c>
      <c r="E205" s="166">
        <v>-386</v>
      </c>
      <c r="F205" s="172">
        <v>-63</v>
      </c>
      <c r="G205" s="173">
        <v>0</v>
      </c>
      <c r="H205" s="26">
        <v>-122</v>
      </c>
      <c r="I205" s="29">
        <v>-1444</v>
      </c>
      <c r="J205" s="29">
        <v>-225</v>
      </c>
    </row>
    <row r="206" spans="1:10" x14ac:dyDescent="0.15">
      <c r="A206" s="200" t="s">
        <v>21</v>
      </c>
      <c r="B206" s="173">
        <v>23</v>
      </c>
      <c r="C206" s="242">
        <v>0.66666666666666663</v>
      </c>
      <c r="D206" s="243">
        <v>21631</v>
      </c>
      <c r="E206" s="166">
        <v>-1145</v>
      </c>
      <c r="F206" s="172">
        <v>-68</v>
      </c>
      <c r="G206" s="173">
        <v>0</v>
      </c>
      <c r="H206" s="26">
        <v>-202</v>
      </c>
      <c r="I206" s="29">
        <v>-1444</v>
      </c>
      <c r="J206" s="29">
        <v>-225</v>
      </c>
    </row>
    <row r="207" spans="1:10" x14ac:dyDescent="0.15">
      <c r="A207" s="200" t="s">
        <v>21</v>
      </c>
      <c r="B207" s="173">
        <v>24</v>
      </c>
      <c r="C207" s="242">
        <v>0.75</v>
      </c>
      <c r="D207" s="243">
        <v>19518</v>
      </c>
      <c r="E207" s="166">
        <v>-500</v>
      </c>
      <c r="F207" s="172">
        <v>-124</v>
      </c>
      <c r="G207" s="173">
        <v>0</v>
      </c>
      <c r="H207" s="26">
        <v>-227</v>
      </c>
      <c r="I207" s="29">
        <v>-1444</v>
      </c>
      <c r="J207" s="29">
        <v>-225</v>
      </c>
    </row>
    <row r="208" spans="1:10" x14ac:dyDescent="0.15">
      <c r="A208" s="200" t="s">
        <v>21</v>
      </c>
      <c r="B208" s="173">
        <v>25</v>
      </c>
      <c r="C208" s="242">
        <v>0.79166666666666663</v>
      </c>
      <c r="D208" s="243">
        <v>20246</v>
      </c>
      <c r="E208" s="166">
        <v>-1182</v>
      </c>
      <c r="F208" s="172">
        <v>-200</v>
      </c>
      <c r="G208" s="173">
        <v>0</v>
      </c>
      <c r="H208" s="26">
        <v>-386</v>
      </c>
      <c r="I208" s="29">
        <v>-1444</v>
      </c>
      <c r="J208" s="29">
        <v>-225</v>
      </c>
    </row>
    <row r="209" spans="1:10" x14ac:dyDescent="0.15">
      <c r="A209" s="200" t="s">
        <v>21</v>
      </c>
      <c r="B209" s="173">
        <v>26</v>
      </c>
      <c r="C209" s="242">
        <v>0.79166666666666663</v>
      </c>
      <c r="D209" s="243">
        <v>21445</v>
      </c>
      <c r="E209" s="166">
        <v>-1400</v>
      </c>
      <c r="F209" s="172">
        <v>-174</v>
      </c>
      <c r="G209" s="173">
        <v>0</v>
      </c>
      <c r="H209" s="26">
        <v>-321</v>
      </c>
      <c r="I209" s="29">
        <v>-1444</v>
      </c>
      <c r="J209" s="29">
        <v>-225</v>
      </c>
    </row>
    <row r="210" spans="1:10" x14ac:dyDescent="0.15">
      <c r="A210" s="200" t="s">
        <v>21</v>
      </c>
      <c r="B210" s="173">
        <v>27</v>
      </c>
      <c r="C210" s="242">
        <v>0.75</v>
      </c>
      <c r="D210" s="243">
        <v>24736</v>
      </c>
      <c r="E210" s="166">
        <v>-1400</v>
      </c>
      <c r="F210" s="172">
        <v>-63</v>
      </c>
      <c r="G210" s="173">
        <v>0</v>
      </c>
      <c r="H210" s="26">
        <v>-206</v>
      </c>
      <c r="I210" s="29">
        <v>-1444</v>
      </c>
      <c r="J210" s="29">
        <v>-225</v>
      </c>
    </row>
    <row r="211" spans="1:10" x14ac:dyDescent="0.15">
      <c r="A211" s="200" t="s">
        <v>21</v>
      </c>
      <c r="B211" s="173">
        <v>28</v>
      </c>
      <c r="C211" s="242">
        <v>0.75</v>
      </c>
      <c r="D211" s="243">
        <v>24194</v>
      </c>
      <c r="E211" s="166">
        <v>-1400</v>
      </c>
      <c r="F211" s="172">
        <v>-23</v>
      </c>
      <c r="G211" s="173">
        <v>0</v>
      </c>
      <c r="H211" s="26">
        <v>-153</v>
      </c>
      <c r="I211" s="29">
        <v>-1314</v>
      </c>
      <c r="J211" s="29">
        <v>-225</v>
      </c>
    </row>
    <row r="212" spans="1:10" x14ac:dyDescent="0.15">
      <c r="A212" s="200" t="s">
        <v>21</v>
      </c>
      <c r="B212" s="173">
        <v>29</v>
      </c>
      <c r="C212" s="242">
        <v>0.75</v>
      </c>
      <c r="D212" s="243">
        <v>22599</v>
      </c>
      <c r="E212" s="166">
        <v>-1306</v>
      </c>
      <c r="F212" s="172">
        <v>-183</v>
      </c>
      <c r="G212" s="173">
        <v>0</v>
      </c>
      <c r="H212" s="26">
        <v>-237</v>
      </c>
      <c r="I212" s="29">
        <v>-1444</v>
      </c>
      <c r="J212" s="29">
        <v>-225</v>
      </c>
    </row>
    <row r="213" spans="1:10" x14ac:dyDescent="0.15">
      <c r="A213" s="200" t="s">
        <v>21</v>
      </c>
      <c r="B213" s="173">
        <v>30</v>
      </c>
      <c r="C213" s="242">
        <v>0.70833333333333337</v>
      </c>
      <c r="D213" s="243">
        <v>22072</v>
      </c>
      <c r="E213" s="166">
        <v>-973</v>
      </c>
      <c r="F213" s="172">
        <v>-200</v>
      </c>
      <c r="G213" s="173">
        <v>0</v>
      </c>
      <c r="H213" s="26">
        <v>-212</v>
      </c>
      <c r="I213" s="29">
        <v>-1317</v>
      </c>
      <c r="J213" s="29">
        <v>-225</v>
      </c>
    </row>
    <row r="214" spans="1:10" x14ac:dyDescent="0.15">
      <c r="A214" s="202" t="s">
        <v>21</v>
      </c>
      <c r="B214" s="175">
        <v>31</v>
      </c>
      <c r="C214" s="244">
        <v>0.75</v>
      </c>
      <c r="D214" s="245">
        <v>20286</v>
      </c>
      <c r="E214" s="167">
        <v>-1290</v>
      </c>
      <c r="F214" s="174">
        <v>-173</v>
      </c>
      <c r="G214" s="175">
        <v>0</v>
      </c>
      <c r="H214" s="43">
        <v>-210</v>
      </c>
      <c r="I214" s="35">
        <v>-1447</v>
      </c>
      <c r="J214" s="35">
        <v>-225</v>
      </c>
    </row>
    <row r="215" spans="1:10" x14ac:dyDescent="0.15">
      <c r="A215" s="200" t="s">
        <v>22</v>
      </c>
      <c r="B215" s="173">
        <v>1</v>
      </c>
      <c r="C215" s="242">
        <v>0.79166666666666663</v>
      </c>
      <c r="D215" s="243">
        <v>20182</v>
      </c>
      <c r="E215" s="166">
        <v>-1306</v>
      </c>
      <c r="F215" s="172">
        <v>-119</v>
      </c>
      <c r="G215" s="173">
        <v>0</v>
      </c>
      <c r="H215" s="26">
        <v>-292</v>
      </c>
      <c r="I215" s="29">
        <v>-1444</v>
      </c>
      <c r="J215" s="29">
        <v>-225</v>
      </c>
    </row>
    <row r="216" spans="1:10" x14ac:dyDescent="0.15">
      <c r="A216" s="200" t="s">
        <v>22</v>
      </c>
      <c r="B216" s="173">
        <v>2</v>
      </c>
      <c r="C216" s="242">
        <v>0.79166666666666663</v>
      </c>
      <c r="D216" s="243">
        <v>19241</v>
      </c>
      <c r="E216" s="166">
        <v>-1383</v>
      </c>
      <c r="F216" s="172">
        <v>-124</v>
      </c>
      <c r="G216" s="173">
        <v>0</v>
      </c>
      <c r="H216" s="26">
        <v>-309</v>
      </c>
      <c r="I216" s="29">
        <v>-1444</v>
      </c>
      <c r="J216" s="29">
        <v>-225</v>
      </c>
    </row>
    <row r="217" spans="1:10" x14ac:dyDescent="0.15">
      <c r="A217" s="200" t="s">
        <v>22</v>
      </c>
      <c r="B217" s="173">
        <v>3</v>
      </c>
      <c r="C217" s="242">
        <v>0.75</v>
      </c>
      <c r="D217" s="243">
        <v>22824</v>
      </c>
      <c r="E217" s="166">
        <v>-1400</v>
      </c>
      <c r="F217" s="172">
        <v>-106</v>
      </c>
      <c r="G217" s="173">
        <v>0</v>
      </c>
      <c r="H217" s="26">
        <v>-424</v>
      </c>
      <c r="I217" s="29">
        <v>-1447</v>
      </c>
      <c r="J217" s="29">
        <v>-225</v>
      </c>
    </row>
    <row r="218" spans="1:10" x14ac:dyDescent="0.15">
      <c r="A218" s="200" t="s">
        <v>22</v>
      </c>
      <c r="B218" s="173">
        <v>4</v>
      </c>
      <c r="C218" s="242">
        <v>0.58333333333333337</v>
      </c>
      <c r="D218" s="243">
        <v>20001</v>
      </c>
      <c r="E218" s="166">
        <v>-1325</v>
      </c>
      <c r="F218" s="172">
        <v>-124</v>
      </c>
      <c r="G218" s="173">
        <v>0</v>
      </c>
      <c r="H218" s="26">
        <v>-158</v>
      </c>
      <c r="I218" s="29">
        <v>-1447</v>
      </c>
      <c r="J218" s="29">
        <v>-225</v>
      </c>
    </row>
    <row r="219" spans="1:10" x14ac:dyDescent="0.15">
      <c r="A219" s="200" t="s">
        <v>22</v>
      </c>
      <c r="B219" s="173">
        <v>5</v>
      </c>
      <c r="C219" s="242">
        <v>0.75</v>
      </c>
      <c r="D219" s="243">
        <v>19705</v>
      </c>
      <c r="E219" s="166">
        <v>-1243</v>
      </c>
      <c r="F219" s="172">
        <v>0</v>
      </c>
      <c r="G219" s="173">
        <v>0</v>
      </c>
      <c r="H219" s="26">
        <v>-374</v>
      </c>
      <c r="I219" s="29">
        <v>-1447</v>
      </c>
      <c r="J219" s="29">
        <v>-225</v>
      </c>
    </row>
    <row r="220" spans="1:10" x14ac:dyDescent="0.15">
      <c r="A220" s="200" t="s">
        <v>22</v>
      </c>
      <c r="B220" s="173">
        <v>6</v>
      </c>
      <c r="C220" s="242">
        <v>0.79166666666666663</v>
      </c>
      <c r="D220" s="243">
        <v>17627</v>
      </c>
      <c r="E220" s="166">
        <v>-1038</v>
      </c>
      <c r="F220" s="172">
        <v>-178</v>
      </c>
      <c r="G220" s="173">
        <v>0</v>
      </c>
      <c r="H220" s="26">
        <v>-410</v>
      </c>
      <c r="I220" s="29">
        <v>-1444</v>
      </c>
      <c r="J220" s="29">
        <v>-225</v>
      </c>
    </row>
    <row r="221" spans="1:10" x14ac:dyDescent="0.15">
      <c r="A221" s="200" t="s">
        <v>22</v>
      </c>
      <c r="B221" s="173">
        <v>7</v>
      </c>
      <c r="C221" s="242">
        <v>0.75</v>
      </c>
      <c r="D221" s="243">
        <v>16718</v>
      </c>
      <c r="E221" s="166">
        <v>-913</v>
      </c>
      <c r="F221" s="172">
        <v>176</v>
      </c>
      <c r="G221" s="173">
        <v>0</v>
      </c>
      <c r="H221" s="26">
        <v>-185</v>
      </c>
      <c r="I221" s="29">
        <v>-1433</v>
      </c>
      <c r="J221" s="29">
        <v>-225</v>
      </c>
    </row>
    <row r="222" spans="1:10" x14ac:dyDescent="0.15">
      <c r="A222" s="200" t="s">
        <v>22</v>
      </c>
      <c r="B222" s="173">
        <v>8</v>
      </c>
      <c r="C222" s="242">
        <v>0.79166666666666663</v>
      </c>
      <c r="D222" s="243">
        <v>17969</v>
      </c>
      <c r="E222" s="166">
        <v>-1400</v>
      </c>
      <c r="F222" s="172">
        <v>0</v>
      </c>
      <c r="G222" s="173">
        <v>0</v>
      </c>
      <c r="H222" s="26">
        <v>-317</v>
      </c>
      <c r="I222" s="29">
        <v>-1444</v>
      </c>
      <c r="J222" s="29">
        <v>-225</v>
      </c>
    </row>
    <row r="223" spans="1:10" x14ac:dyDescent="0.15">
      <c r="A223" s="200" t="s">
        <v>22</v>
      </c>
      <c r="B223" s="173">
        <v>9</v>
      </c>
      <c r="C223" s="242">
        <v>0.79166666666666663</v>
      </c>
      <c r="D223" s="243">
        <v>20404</v>
      </c>
      <c r="E223" s="166">
        <v>-1222</v>
      </c>
      <c r="F223" s="172">
        <v>-49</v>
      </c>
      <c r="G223" s="173">
        <v>0</v>
      </c>
      <c r="H223" s="26">
        <v>21</v>
      </c>
      <c r="I223" s="29">
        <v>-1444</v>
      </c>
      <c r="J223" s="29">
        <v>-225</v>
      </c>
    </row>
    <row r="224" spans="1:10" x14ac:dyDescent="0.15">
      <c r="A224" s="200" t="s">
        <v>22</v>
      </c>
      <c r="B224" s="173">
        <v>10</v>
      </c>
      <c r="C224" s="242">
        <v>0.75</v>
      </c>
      <c r="D224" s="243">
        <v>23736</v>
      </c>
      <c r="E224" s="166">
        <v>-1204</v>
      </c>
      <c r="F224" s="172">
        <v>-200</v>
      </c>
      <c r="G224" s="173">
        <v>0</v>
      </c>
      <c r="H224" s="26">
        <v>-117</v>
      </c>
      <c r="I224" s="29">
        <v>-1444</v>
      </c>
      <c r="J224" s="29">
        <v>-225</v>
      </c>
    </row>
    <row r="225" spans="1:10" x14ac:dyDescent="0.15">
      <c r="A225" s="200" t="s">
        <v>22</v>
      </c>
      <c r="B225" s="173">
        <v>11</v>
      </c>
      <c r="C225" s="242">
        <v>0.75</v>
      </c>
      <c r="D225" s="243">
        <v>23983</v>
      </c>
      <c r="E225" s="166">
        <v>-1040</v>
      </c>
      <c r="F225" s="172">
        <v>0</v>
      </c>
      <c r="G225" s="173">
        <v>0</v>
      </c>
      <c r="H225" s="26">
        <v>-308</v>
      </c>
      <c r="I225" s="29">
        <v>-1444</v>
      </c>
      <c r="J225" s="29">
        <v>-225</v>
      </c>
    </row>
    <row r="226" spans="1:10" x14ac:dyDescent="0.15">
      <c r="A226" s="200" t="s">
        <v>22</v>
      </c>
      <c r="B226" s="173">
        <v>12</v>
      </c>
      <c r="C226" s="242">
        <v>0.75</v>
      </c>
      <c r="D226" s="243">
        <v>23910</v>
      </c>
      <c r="E226" s="166">
        <v>-1205</v>
      </c>
      <c r="F226" s="172">
        <v>-200</v>
      </c>
      <c r="G226" s="173">
        <v>0</v>
      </c>
      <c r="H226" s="26">
        <v>-244</v>
      </c>
      <c r="I226" s="29">
        <v>-1444</v>
      </c>
      <c r="J226" s="29">
        <v>-225</v>
      </c>
    </row>
    <row r="227" spans="1:10" x14ac:dyDescent="0.15">
      <c r="A227" s="200" t="s">
        <v>22</v>
      </c>
      <c r="B227" s="173">
        <v>13</v>
      </c>
      <c r="C227" s="242">
        <v>0.70833333333333337</v>
      </c>
      <c r="D227" s="243">
        <v>20623</v>
      </c>
      <c r="E227" s="166">
        <v>-1242</v>
      </c>
      <c r="F227" s="172">
        <v>-100</v>
      </c>
      <c r="G227" s="173">
        <v>0</v>
      </c>
      <c r="H227" s="26">
        <v>-31</v>
      </c>
      <c r="I227" s="29">
        <v>-1444</v>
      </c>
      <c r="J227" s="29">
        <v>-225</v>
      </c>
    </row>
    <row r="228" spans="1:10" x14ac:dyDescent="0.15">
      <c r="A228" s="200" t="s">
        <v>22</v>
      </c>
      <c r="B228" s="173">
        <v>14</v>
      </c>
      <c r="C228" s="242">
        <v>0.75</v>
      </c>
      <c r="D228" s="243">
        <v>19809</v>
      </c>
      <c r="E228" s="166">
        <v>-1014</v>
      </c>
      <c r="F228" s="172">
        <v>-100</v>
      </c>
      <c r="G228" s="173">
        <v>0</v>
      </c>
      <c r="H228" s="26">
        <v>-302</v>
      </c>
      <c r="I228" s="29">
        <v>-1444</v>
      </c>
      <c r="J228" s="29">
        <v>-225</v>
      </c>
    </row>
    <row r="229" spans="1:10" x14ac:dyDescent="0.15">
      <c r="A229" s="200" t="s">
        <v>22</v>
      </c>
      <c r="B229" s="173">
        <v>15</v>
      </c>
      <c r="C229" s="242">
        <v>0.79166666666666663</v>
      </c>
      <c r="D229" s="243">
        <v>14869</v>
      </c>
      <c r="E229" s="166">
        <v>-1205</v>
      </c>
      <c r="F229" s="172">
        <v>200</v>
      </c>
      <c r="G229" s="173">
        <v>0</v>
      </c>
      <c r="H229" s="26">
        <v>-307</v>
      </c>
      <c r="I229" s="29">
        <v>-1317</v>
      </c>
      <c r="J229" s="29">
        <v>-225</v>
      </c>
    </row>
    <row r="230" spans="1:10" x14ac:dyDescent="0.15">
      <c r="A230" s="200" t="s">
        <v>22</v>
      </c>
      <c r="B230" s="173">
        <v>16</v>
      </c>
      <c r="C230" s="242">
        <v>0.79166666666666663</v>
      </c>
      <c r="D230" s="243">
        <v>14252</v>
      </c>
      <c r="E230" s="166">
        <v>-1260</v>
      </c>
      <c r="F230" s="172">
        <v>173</v>
      </c>
      <c r="G230" s="173">
        <v>0</v>
      </c>
      <c r="H230" s="26">
        <v>-266</v>
      </c>
      <c r="I230" s="29">
        <v>-1314</v>
      </c>
      <c r="J230" s="29">
        <v>-225</v>
      </c>
    </row>
    <row r="231" spans="1:10" x14ac:dyDescent="0.15">
      <c r="A231" s="200" t="s">
        <v>22</v>
      </c>
      <c r="B231" s="173">
        <v>17</v>
      </c>
      <c r="C231" s="242">
        <v>0.75</v>
      </c>
      <c r="D231" s="243">
        <v>16830</v>
      </c>
      <c r="E231" s="166">
        <v>-1248</v>
      </c>
      <c r="F231" s="172">
        <v>73</v>
      </c>
      <c r="G231" s="173">
        <v>0</v>
      </c>
      <c r="H231" s="26">
        <v>-90</v>
      </c>
      <c r="I231" s="29">
        <v>-1444</v>
      </c>
      <c r="J231" s="29">
        <v>-225</v>
      </c>
    </row>
    <row r="232" spans="1:10" x14ac:dyDescent="0.15">
      <c r="A232" s="200" t="s">
        <v>22</v>
      </c>
      <c r="B232" s="173">
        <v>18</v>
      </c>
      <c r="C232" s="242">
        <v>0.75</v>
      </c>
      <c r="D232" s="243">
        <v>18212</v>
      </c>
      <c r="E232" s="166">
        <v>-1359</v>
      </c>
      <c r="F232" s="172">
        <v>31</v>
      </c>
      <c r="G232" s="173">
        <v>0</v>
      </c>
      <c r="H232" s="26">
        <v>-144</v>
      </c>
      <c r="I232" s="29">
        <v>-1444</v>
      </c>
      <c r="J232" s="29">
        <v>-225</v>
      </c>
    </row>
    <row r="233" spans="1:10" x14ac:dyDescent="0.15">
      <c r="A233" s="200" t="s">
        <v>22</v>
      </c>
      <c r="B233" s="173">
        <v>19</v>
      </c>
      <c r="C233" s="242">
        <v>0.75</v>
      </c>
      <c r="D233" s="243">
        <v>15890</v>
      </c>
      <c r="E233" s="166">
        <v>-1360</v>
      </c>
      <c r="F233" s="172">
        <v>0</v>
      </c>
      <c r="G233" s="173">
        <v>0</v>
      </c>
      <c r="H233" s="26">
        <v>-332</v>
      </c>
      <c r="I233" s="29">
        <v>-1444</v>
      </c>
      <c r="J233" s="29">
        <v>-225</v>
      </c>
    </row>
    <row r="234" spans="1:10" x14ac:dyDescent="0.15">
      <c r="A234" s="200" t="s">
        <v>22</v>
      </c>
      <c r="B234" s="173">
        <v>20</v>
      </c>
      <c r="C234" s="242">
        <v>0.79166666666666663</v>
      </c>
      <c r="D234" s="243">
        <v>16435</v>
      </c>
      <c r="E234" s="166">
        <v>-1354</v>
      </c>
      <c r="F234" s="172">
        <v>-25</v>
      </c>
      <c r="G234" s="173">
        <v>0</v>
      </c>
      <c r="H234" s="26">
        <v>-416</v>
      </c>
      <c r="I234" s="29">
        <v>-1444</v>
      </c>
      <c r="J234" s="29">
        <v>-225</v>
      </c>
    </row>
    <row r="235" spans="1:10" x14ac:dyDescent="0.15">
      <c r="A235" s="200" t="s">
        <v>22</v>
      </c>
      <c r="B235" s="173">
        <v>21</v>
      </c>
      <c r="C235" s="242">
        <v>0.75</v>
      </c>
      <c r="D235" s="243">
        <v>18949</v>
      </c>
      <c r="E235" s="166">
        <v>-1238</v>
      </c>
      <c r="F235" s="172">
        <v>25</v>
      </c>
      <c r="G235" s="173">
        <v>0</v>
      </c>
      <c r="H235" s="26">
        <v>-336</v>
      </c>
      <c r="I235" s="29">
        <v>-1444</v>
      </c>
      <c r="J235" s="29">
        <v>-225</v>
      </c>
    </row>
    <row r="236" spans="1:10" x14ac:dyDescent="0.15">
      <c r="A236" s="200" t="s">
        <v>22</v>
      </c>
      <c r="B236" s="173">
        <v>22</v>
      </c>
      <c r="C236" s="242">
        <v>0.75</v>
      </c>
      <c r="D236" s="243">
        <v>18275</v>
      </c>
      <c r="E236" s="166">
        <v>-1154</v>
      </c>
      <c r="F236" s="172">
        <v>86</v>
      </c>
      <c r="G236" s="173">
        <v>0</v>
      </c>
      <c r="H236" s="26">
        <v>-317</v>
      </c>
      <c r="I236" s="29">
        <v>-1444</v>
      </c>
      <c r="J236" s="29">
        <v>-225</v>
      </c>
    </row>
    <row r="237" spans="1:10" x14ac:dyDescent="0.15">
      <c r="A237" s="200" t="s">
        <v>22</v>
      </c>
      <c r="B237" s="173">
        <v>23</v>
      </c>
      <c r="C237" s="242">
        <v>0.75</v>
      </c>
      <c r="D237" s="243">
        <v>19310</v>
      </c>
      <c r="E237" s="166">
        <v>-1281</v>
      </c>
      <c r="F237" s="172">
        <v>-196</v>
      </c>
      <c r="G237" s="173">
        <v>0</v>
      </c>
      <c r="H237" s="26">
        <v>-434</v>
      </c>
      <c r="I237" s="29">
        <v>-1444</v>
      </c>
      <c r="J237" s="29">
        <v>-225</v>
      </c>
    </row>
    <row r="238" spans="1:10" x14ac:dyDescent="0.15">
      <c r="A238" s="200" t="s">
        <v>22</v>
      </c>
      <c r="B238" s="173">
        <v>24</v>
      </c>
      <c r="C238" s="242">
        <v>0.75</v>
      </c>
      <c r="D238" s="243">
        <v>21544</v>
      </c>
      <c r="E238" s="166">
        <v>-1123</v>
      </c>
      <c r="F238" s="172">
        <v>-52</v>
      </c>
      <c r="G238" s="173">
        <v>0</v>
      </c>
      <c r="H238" s="26">
        <v>-538</v>
      </c>
      <c r="I238" s="29">
        <v>-1444</v>
      </c>
      <c r="J238" s="29">
        <v>-225</v>
      </c>
    </row>
    <row r="239" spans="1:10" x14ac:dyDescent="0.15">
      <c r="A239" s="200" t="s">
        <v>22</v>
      </c>
      <c r="B239" s="173">
        <v>25</v>
      </c>
      <c r="C239" s="242">
        <v>0.70833333333333337</v>
      </c>
      <c r="D239" s="243">
        <v>21385</v>
      </c>
      <c r="E239" s="166">
        <v>-1200</v>
      </c>
      <c r="F239" s="172">
        <v>0</v>
      </c>
      <c r="G239" s="173">
        <v>0</v>
      </c>
      <c r="H239" s="26">
        <v>-700</v>
      </c>
      <c r="I239" s="29">
        <v>-1444</v>
      </c>
      <c r="J239" s="29">
        <v>-225</v>
      </c>
    </row>
    <row r="240" spans="1:10" x14ac:dyDescent="0.15">
      <c r="A240" s="200" t="s">
        <v>22</v>
      </c>
      <c r="B240" s="173">
        <v>26</v>
      </c>
      <c r="C240" s="242">
        <v>0.79166666666666663</v>
      </c>
      <c r="D240" s="243">
        <v>15315</v>
      </c>
      <c r="E240" s="166">
        <v>-1038</v>
      </c>
      <c r="F240" s="172">
        <v>0</v>
      </c>
      <c r="G240" s="173">
        <v>0</v>
      </c>
      <c r="H240" s="26">
        <v>-645</v>
      </c>
      <c r="I240" s="29">
        <v>-1444</v>
      </c>
      <c r="J240" s="29">
        <v>-224</v>
      </c>
    </row>
    <row r="241" spans="1:10" x14ac:dyDescent="0.15">
      <c r="A241" s="200" t="s">
        <v>22</v>
      </c>
      <c r="B241" s="173">
        <v>27</v>
      </c>
      <c r="C241" s="242">
        <v>0.66666666666666663</v>
      </c>
      <c r="D241" s="243">
        <v>15469</v>
      </c>
      <c r="E241" s="166">
        <v>15</v>
      </c>
      <c r="F241" s="172">
        <v>0</v>
      </c>
      <c r="G241" s="173">
        <v>0</v>
      </c>
      <c r="H241" s="26">
        <v>-470</v>
      </c>
      <c r="I241" s="29">
        <v>-1444</v>
      </c>
      <c r="J241" s="29">
        <v>-225</v>
      </c>
    </row>
    <row r="242" spans="1:10" x14ac:dyDescent="0.15">
      <c r="A242" s="200" t="s">
        <v>22</v>
      </c>
      <c r="B242" s="173">
        <v>28</v>
      </c>
      <c r="C242" s="242">
        <v>0.75</v>
      </c>
      <c r="D242" s="243">
        <v>16679</v>
      </c>
      <c r="E242" s="166">
        <v>-578</v>
      </c>
      <c r="F242" s="172">
        <v>0</v>
      </c>
      <c r="G242" s="173">
        <v>0</v>
      </c>
      <c r="H242" s="26">
        <v>-491</v>
      </c>
      <c r="I242" s="29">
        <v>-1444</v>
      </c>
      <c r="J242" s="29">
        <v>-225</v>
      </c>
    </row>
    <row r="243" spans="1:10" x14ac:dyDescent="0.15">
      <c r="A243" s="200" t="s">
        <v>22</v>
      </c>
      <c r="B243" s="173">
        <v>29</v>
      </c>
      <c r="C243" s="242">
        <v>0.83333333333333337</v>
      </c>
      <c r="D243" s="243">
        <v>16286</v>
      </c>
      <c r="E243" s="166">
        <v>-561</v>
      </c>
      <c r="F243" s="172">
        <v>50</v>
      </c>
      <c r="G243" s="173">
        <v>0</v>
      </c>
      <c r="H243" s="26">
        <v>-398</v>
      </c>
      <c r="I243" s="29">
        <v>-1314</v>
      </c>
      <c r="J243" s="29">
        <v>-225</v>
      </c>
    </row>
    <row r="244" spans="1:10" x14ac:dyDescent="0.15">
      <c r="A244" s="200" t="s">
        <v>22</v>
      </c>
      <c r="B244" s="173">
        <v>30</v>
      </c>
      <c r="C244" s="242">
        <v>0.79166666666666663</v>
      </c>
      <c r="D244" s="243">
        <v>14326</v>
      </c>
      <c r="E244" s="166">
        <v>-1049</v>
      </c>
      <c r="F244" s="172">
        <v>124</v>
      </c>
      <c r="G244" s="173">
        <v>0</v>
      </c>
      <c r="H244" s="26">
        <v>-528</v>
      </c>
      <c r="I244" s="29">
        <v>-1314</v>
      </c>
      <c r="J244" s="29">
        <v>-225</v>
      </c>
    </row>
    <row r="245" spans="1:10" x14ac:dyDescent="0.15">
      <c r="A245" s="202" t="s">
        <v>22</v>
      </c>
      <c r="B245" s="175">
        <v>31</v>
      </c>
      <c r="C245" s="244">
        <v>0.83333333333333337</v>
      </c>
      <c r="D245" s="245">
        <v>14918</v>
      </c>
      <c r="E245" s="167">
        <v>-1105</v>
      </c>
      <c r="F245" s="174">
        <v>104</v>
      </c>
      <c r="G245" s="175">
        <v>0</v>
      </c>
      <c r="H245" s="43">
        <v>-468</v>
      </c>
      <c r="I245" s="35">
        <v>-1444</v>
      </c>
      <c r="J245" s="35">
        <v>-225</v>
      </c>
    </row>
    <row r="246" spans="1:10" x14ac:dyDescent="0.15">
      <c r="A246" s="200" t="s">
        <v>23</v>
      </c>
      <c r="B246" s="173">
        <v>1</v>
      </c>
      <c r="C246" s="242">
        <v>0.79166666666666663</v>
      </c>
      <c r="D246" s="243">
        <v>15747</v>
      </c>
      <c r="E246" s="166">
        <v>-604</v>
      </c>
      <c r="F246" s="172">
        <v>200</v>
      </c>
      <c r="G246" s="173">
        <v>0</v>
      </c>
      <c r="H246" s="26">
        <v>-337</v>
      </c>
      <c r="I246" s="29">
        <v>-1444</v>
      </c>
      <c r="J246" s="29">
        <v>-225</v>
      </c>
    </row>
    <row r="247" spans="1:10" x14ac:dyDescent="0.15">
      <c r="A247" s="200" t="s">
        <v>23</v>
      </c>
      <c r="B247" s="173">
        <v>2</v>
      </c>
      <c r="C247" s="242">
        <v>0.83333333333333337</v>
      </c>
      <c r="D247" s="243">
        <v>15823</v>
      </c>
      <c r="E247" s="166">
        <v>-1000</v>
      </c>
      <c r="F247" s="172">
        <v>200</v>
      </c>
      <c r="G247" s="173">
        <v>0</v>
      </c>
      <c r="H247" s="26">
        <v>-505</v>
      </c>
      <c r="I247" s="29">
        <v>-1444</v>
      </c>
      <c r="J247" s="29">
        <v>-225</v>
      </c>
    </row>
    <row r="248" spans="1:10" x14ac:dyDescent="0.15">
      <c r="A248" s="200" t="s">
        <v>23</v>
      </c>
      <c r="B248" s="173">
        <v>3</v>
      </c>
      <c r="C248" s="242">
        <v>0.75</v>
      </c>
      <c r="D248" s="243">
        <v>17489</v>
      </c>
      <c r="E248" s="166">
        <v>-1069</v>
      </c>
      <c r="F248" s="172">
        <v>200</v>
      </c>
      <c r="G248" s="173">
        <v>0</v>
      </c>
      <c r="H248" s="26">
        <v>-417</v>
      </c>
      <c r="I248" s="29">
        <v>-1444</v>
      </c>
      <c r="J248" s="29">
        <v>-225</v>
      </c>
    </row>
    <row r="249" spans="1:10" x14ac:dyDescent="0.15">
      <c r="A249" s="200" t="s">
        <v>23</v>
      </c>
      <c r="B249" s="173">
        <v>4</v>
      </c>
      <c r="C249" s="242">
        <v>0.75</v>
      </c>
      <c r="D249" s="243">
        <v>17603</v>
      </c>
      <c r="E249" s="166">
        <v>-1258</v>
      </c>
      <c r="F249" s="172">
        <v>200</v>
      </c>
      <c r="G249" s="173">
        <v>0</v>
      </c>
      <c r="H249" s="26">
        <v>-446</v>
      </c>
      <c r="I249" s="29">
        <v>-1444</v>
      </c>
      <c r="J249" s="29">
        <v>-225</v>
      </c>
    </row>
    <row r="250" spans="1:10" x14ac:dyDescent="0.15">
      <c r="A250" s="200" t="s">
        <v>23</v>
      </c>
      <c r="B250" s="173">
        <v>5</v>
      </c>
      <c r="C250" s="242">
        <v>0.79166666666666663</v>
      </c>
      <c r="D250" s="243">
        <v>14328</v>
      </c>
      <c r="E250" s="166">
        <v>-1023</v>
      </c>
      <c r="F250" s="172">
        <v>190</v>
      </c>
      <c r="G250" s="173">
        <v>0</v>
      </c>
      <c r="H250" s="26">
        <v>-48</v>
      </c>
      <c r="I250" s="29">
        <v>-1444</v>
      </c>
      <c r="J250" s="29">
        <v>-225</v>
      </c>
    </row>
    <row r="251" spans="1:10" x14ac:dyDescent="0.15">
      <c r="A251" s="200" t="s">
        <v>23</v>
      </c>
      <c r="B251" s="173">
        <v>6</v>
      </c>
      <c r="C251" s="242">
        <v>0.83333333333333337</v>
      </c>
      <c r="D251" s="243">
        <v>14641</v>
      </c>
      <c r="E251" s="166">
        <v>-1400</v>
      </c>
      <c r="F251" s="172">
        <v>200</v>
      </c>
      <c r="G251" s="173">
        <v>0</v>
      </c>
      <c r="H251" s="26">
        <v>-29</v>
      </c>
      <c r="I251" s="29">
        <v>-1444</v>
      </c>
      <c r="J251" s="29">
        <v>-225</v>
      </c>
    </row>
    <row r="252" spans="1:10" x14ac:dyDescent="0.15">
      <c r="A252" s="200" t="s">
        <v>23</v>
      </c>
      <c r="B252" s="173">
        <v>7</v>
      </c>
      <c r="C252" s="242">
        <v>0.83333333333333337</v>
      </c>
      <c r="D252" s="243">
        <v>15673</v>
      </c>
      <c r="E252" s="166">
        <v>-1345</v>
      </c>
      <c r="F252" s="172">
        <v>199</v>
      </c>
      <c r="G252" s="173">
        <v>0</v>
      </c>
      <c r="H252" s="26">
        <v>-145</v>
      </c>
      <c r="I252" s="29">
        <v>-1444</v>
      </c>
      <c r="J252" s="29">
        <v>-225</v>
      </c>
    </row>
    <row r="253" spans="1:10" x14ac:dyDescent="0.15">
      <c r="A253" s="200" t="s">
        <v>23</v>
      </c>
      <c r="B253" s="173">
        <v>8</v>
      </c>
      <c r="C253" s="242">
        <v>0.75</v>
      </c>
      <c r="D253" s="243">
        <v>18889</v>
      </c>
      <c r="E253" s="166">
        <v>-1188</v>
      </c>
      <c r="F253" s="172">
        <v>40</v>
      </c>
      <c r="G253" s="173">
        <v>0</v>
      </c>
      <c r="H253" s="26">
        <v>-15</v>
      </c>
      <c r="I253" s="29">
        <v>-1494</v>
      </c>
      <c r="J253" s="29">
        <v>-225</v>
      </c>
    </row>
    <row r="254" spans="1:10" x14ac:dyDescent="0.15">
      <c r="A254" s="200" t="s">
        <v>23</v>
      </c>
      <c r="B254" s="173">
        <v>9</v>
      </c>
      <c r="C254" s="242">
        <v>0.75</v>
      </c>
      <c r="D254" s="243">
        <v>17841</v>
      </c>
      <c r="E254" s="166">
        <v>-1312</v>
      </c>
      <c r="F254" s="172">
        <v>76</v>
      </c>
      <c r="G254" s="173">
        <v>0</v>
      </c>
      <c r="H254" s="26">
        <v>165</v>
      </c>
      <c r="I254" s="29">
        <v>-1497</v>
      </c>
      <c r="J254" s="29">
        <v>-225</v>
      </c>
    </row>
    <row r="255" spans="1:10" x14ac:dyDescent="0.15">
      <c r="A255" s="200" t="s">
        <v>23</v>
      </c>
      <c r="B255" s="173">
        <v>10</v>
      </c>
      <c r="C255" s="242">
        <v>0.75</v>
      </c>
      <c r="D255" s="243">
        <v>19134</v>
      </c>
      <c r="E255" s="166">
        <v>-1326</v>
      </c>
      <c r="F255" s="172">
        <v>0</v>
      </c>
      <c r="G255" s="173">
        <v>0</v>
      </c>
      <c r="H255" s="26">
        <v>106</v>
      </c>
      <c r="I255" s="29">
        <v>-1489</v>
      </c>
      <c r="J255" s="29">
        <v>-225</v>
      </c>
    </row>
    <row r="256" spans="1:10" x14ac:dyDescent="0.15">
      <c r="A256" s="200" t="s">
        <v>23</v>
      </c>
      <c r="B256" s="173">
        <v>11</v>
      </c>
      <c r="C256" s="242">
        <v>0.375</v>
      </c>
      <c r="D256" s="243">
        <v>14563</v>
      </c>
      <c r="E256" s="166">
        <v>-1022</v>
      </c>
      <c r="F256" s="172">
        <v>-5</v>
      </c>
      <c r="G256" s="173">
        <v>0</v>
      </c>
      <c r="H256" s="26">
        <v>50</v>
      </c>
      <c r="I256" s="29">
        <v>-1489</v>
      </c>
      <c r="J256" s="29">
        <v>-225</v>
      </c>
    </row>
    <row r="257" spans="1:10" x14ac:dyDescent="0.15">
      <c r="A257" s="200" t="s">
        <v>23</v>
      </c>
      <c r="B257" s="173">
        <v>12</v>
      </c>
      <c r="C257" s="242">
        <v>0.83333333333333337</v>
      </c>
      <c r="D257" s="243">
        <v>13111</v>
      </c>
      <c r="E257" s="166">
        <v>-1235</v>
      </c>
      <c r="F257" s="172">
        <v>90</v>
      </c>
      <c r="G257" s="173">
        <v>0</v>
      </c>
      <c r="H257" s="26">
        <v>74</v>
      </c>
      <c r="I257" s="29">
        <v>-1314</v>
      </c>
      <c r="J257" s="29">
        <v>-225</v>
      </c>
    </row>
    <row r="258" spans="1:10" x14ac:dyDescent="0.15">
      <c r="A258" s="200" t="s">
        <v>23</v>
      </c>
      <c r="B258" s="173">
        <v>13</v>
      </c>
      <c r="C258" s="242">
        <v>0.83333333333333337</v>
      </c>
      <c r="D258" s="243">
        <v>14260</v>
      </c>
      <c r="E258" s="166">
        <v>-1315</v>
      </c>
      <c r="F258" s="172">
        <v>200</v>
      </c>
      <c r="G258" s="173">
        <v>0</v>
      </c>
      <c r="H258" s="26">
        <v>-216</v>
      </c>
      <c r="I258" s="29">
        <v>-1314</v>
      </c>
      <c r="J258" s="29">
        <v>-225</v>
      </c>
    </row>
    <row r="259" spans="1:10" x14ac:dyDescent="0.15">
      <c r="A259" s="200" t="s">
        <v>23</v>
      </c>
      <c r="B259" s="173">
        <v>14</v>
      </c>
      <c r="C259" s="242">
        <v>0.79166666666666663</v>
      </c>
      <c r="D259" s="243">
        <v>14811</v>
      </c>
      <c r="E259" s="166">
        <v>-1180</v>
      </c>
      <c r="F259" s="172">
        <v>60</v>
      </c>
      <c r="G259" s="173">
        <v>0</v>
      </c>
      <c r="H259" s="26">
        <v>-168</v>
      </c>
      <c r="I259" s="29">
        <v>0</v>
      </c>
      <c r="J259" s="29">
        <v>-225</v>
      </c>
    </row>
    <row r="260" spans="1:10" x14ac:dyDescent="0.15">
      <c r="A260" s="200" t="s">
        <v>23</v>
      </c>
      <c r="B260" s="173">
        <v>15</v>
      </c>
      <c r="C260" s="242">
        <v>0.83333333333333337</v>
      </c>
      <c r="D260" s="243">
        <v>13947</v>
      </c>
      <c r="E260" s="166">
        <v>-1231</v>
      </c>
      <c r="F260" s="172">
        <v>-90</v>
      </c>
      <c r="G260" s="173">
        <v>0</v>
      </c>
      <c r="H260" s="26">
        <v>80</v>
      </c>
      <c r="I260" s="29">
        <v>0</v>
      </c>
      <c r="J260" s="29">
        <v>-225</v>
      </c>
    </row>
    <row r="261" spans="1:10" x14ac:dyDescent="0.15">
      <c r="A261" s="200" t="s">
        <v>23</v>
      </c>
      <c r="B261" s="173">
        <v>16</v>
      </c>
      <c r="C261" s="242">
        <v>0.83333333333333337</v>
      </c>
      <c r="D261" s="243">
        <v>14345</v>
      </c>
      <c r="E261" s="166">
        <v>-1347</v>
      </c>
      <c r="F261" s="172">
        <v>65</v>
      </c>
      <c r="G261" s="173">
        <v>0</v>
      </c>
      <c r="H261" s="26">
        <v>-219</v>
      </c>
      <c r="I261" s="29">
        <v>0</v>
      </c>
      <c r="J261" s="29">
        <v>-225</v>
      </c>
    </row>
    <row r="262" spans="1:10" x14ac:dyDescent="0.15">
      <c r="A262" s="200" t="s">
        <v>23</v>
      </c>
      <c r="B262" s="173">
        <v>17</v>
      </c>
      <c r="C262" s="242">
        <v>0.83333333333333337</v>
      </c>
      <c r="D262" s="243">
        <v>14956</v>
      </c>
      <c r="E262" s="166">
        <v>-1252</v>
      </c>
      <c r="F262" s="172">
        <v>99</v>
      </c>
      <c r="G262" s="173">
        <v>0</v>
      </c>
      <c r="H262" s="26">
        <v>45</v>
      </c>
      <c r="I262" s="29">
        <v>0</v>
      </c>
      <c r="J262" s="29">
        <v>-225</v>
      </c>
    </row>
    <row r="263" spans="1:10" x14ac:dyDescent="0.15">
      <c r="A263" s="200" t="s">
        <v>23</v>
      </c>
      <c r="B263" s="173">
        <v>18</v>
      </c>
      <c r="C263" s="242">
        <v>0.83333333333333337</v>
      </c>
      <c r="D263" s="243">
        <v>13412</v>
      </c>
      <c r="E263" s="166">
        <v>-1155</v>
      </c>
      <c r="F263" s="172">
        <v>0</v>
      </c>
      <c r="G263" s="173">
        <v>0</v>
      </c>
      <c r="H263" s="26">
        <v>0</v>
      </c>
      <c r="I263" s="29">
        <v>0</v>
      </c>
      <c r="J263" s="29">
        <v>-225</v>
      </c>
    </row>
    <row r="264" spans="1:10" x14ac:dyDescent="0.15">
      <c r="A264" s="200" t="s">
        <v>23</v>
      </c>
      <c r="B264" s="173">
        <v>19</v>
      </c>
      <c r="C264" s="242">
        <v>0.83333333333333337</v>
      </c>
      <c r="D264" s="243">
        <v>12526</v>
      </c>
      <c r="E264" s="166">
        <v>-1245</v>
      </c>
      <c r="F264" s="172">
        <v>0</v>
      </c>
      <c r="G264" s="173">
        <v>0</v>
      </c>
      <c r="H264" s="26">
        <v>64</v>
      </c>
      <c r="I264" s="29">
        <v>0</v>
      </c>
      <c r="J264" s="29">
        <v>-225</v>
      </c>
    </row>
    <row r="265" spans="1:10" x14ac:dyDescent="0.15">
      <c r="A265" s="200" t="s">
        <v>23</v>
      </c>
      <c r="B265" s="173">
        <v>20</v>
      </c>
      <c r="C265" s="242">
        <v>0.83333333333333337</v>
      </c>
      <c r="D265" s="243">
        <v>13116</v>
      </c>
      <c r="E265" s="166">
        <v>-1237</v>
      </c>
      <c r="F265" s="172">
        <v>0</v>
      </c>
      <c r="G265" s="173">
        <v>0</v>
      </c>
      <c r="H265" s="26">
        <v>164</v>
      </c>
      <c r="I265" s="29">
        <v>0</v>
      </c>
      <c r="J265" s="29">
        <v>-225</v>
      </c>
    </row>
    <row r="266" spans="1:10" x14ac:dyDescent="0.15">
      <c r="A266" s="200" t="s">
        <v>23</v>
      </c>
      <c r="B266" s="173">
        <v>21</v>
      </c>
      <c r="C266" s="242">
        <v>0.83333333333333337</v>
      </c>
      <c r="D266" s="243">
        <v>13922</v>
      </c>
      <c r="E266" s="166">
        <v>-1056</v>
      </c>
      <c r="F266" s="172">
        <v>0</v>
      </c>
      <c r="G266" s="173">
        <v>0</v>
      </c>
      <c r="H266" s="26">
        <v>241</v>
      </c>
      <c r="I266" s="29">
        <v>0</v>
      </c>
      <c r="J266" s="29">
        <v>-225</v>
      </c>
    </row>
    <row r="267" spans="1:10" x14ac:dyDescent="0.15">
      <c r="A267" s="200" t="s">
        <v>23</v>
      </c>
      <c r="B267" s="173">
        <v>22</v>
      </c>
      <c r="C267" s="242">
        <v>0.83333333333333337</v>
      </c>
      <c r="D267" s="243">
        <v>13963</v>
      </c>
      <c r="E267" s="166">
        <v>-1213</v>
      </c>
      <c r="F267" s="172">
        <v>0</v>
      </c>
      <c r="G267" s="173">
        <v>0</v>
      </c>
      <c r="H267" s="26">
        <v>-91</v>
      </c>
      <c r="I267" s="29">
        <v>0</v>
      </c>
      <c r="J267" s="29">
        <v>-225</v>
      </c>
    </row>
    <row r="268" spans="1:10" x14ac:dyDescent="0.15">
      <c r="A268" s="200" t="s">
        <v>23</v>
      </c>
      <c r="B268" s="173">
        <v>23</v>
      </c>
      <c r="C268" s="242">
        <v>0.83333333333333337</v>
      </c>
      <c r="D268" s="243">
        <v>14486</v>
      </c>
      <c r="E268" s="166">
        <v>-1215</v>
      </c>
      <c r="F268" s="172">
        <v>139</v>
      </c>
      <c r="G268" s="173">
        <v>0</v>
      </c>
      <c r="H268" s="26">
        <v>-128</v>
      </c>
      <c r="I268" s="29">
        <v>0</v>
      </c>
      <c r="J268" s="29">
        <v>-225</v>
      </c>
    </row>
    <row r="269" spans="1:10" x14ac:dyDescent="0.15">
      <c r="A269" s="200" t="s">
        <v>23</v>
      </c>
      <c r="B269" s="173">
        <v>24</v>
      </c>
      <c r="C269" s="242">
        <v>0.83333333333333337</v>
      </c>
      <c r="D269" s="243">
        <v>14748</v>
      </c>
      <c r="E269" s="166">
        <v>-1237</v>
      </c>
      <c r="F269" s="172">
        <v>0</v>
      </c>
      <c r="G269" s="173">
        <v>0</v>
      </c>
      <c r="H269" s="26">
        <v>0</v>
      </c>
      <c r="I269" s="29">
        <v>0</v>
      </c>
      <c r="J269" s="29">
        <v>-225</v>
      </c>
    </row>
    <row r="270" spans="1:10" x14ac:dyDescent="0.15">
      <c r="A270" s="200" t="s">
        <v>23</v>
      </c>
      <c r="B270" s="173">
        <v>25</v>
      </c>
      <c r="C270" s="242">
        <v>0.79166666666666663</v>
      </c>
      <c r="D270" s="243">
        <v>14500</v>
      </c>
      <c r="E270" s="166">
        <v>-1093</v>
      </c>
      <c r="F270" s="172">
        <v>20</v>
      </c>
      <c r="G270" s="173">
        <v>0</v>
      </c>
      <c r="H270" s="26">
        <v>112</v>
      </c>
      <c r="I270" s="29">
        <v>0</v>
      </c>
      <c r="J270" s="29">
        <v>-225</v>
      </c>
    </row>
    <row r="271" spans="1:10" x14ac:dyDescent="0.15">
      <c r="A271" s="200" t="s">
        <v>23</v>
      </c>
      <c r="B271" s="173">
        <v>26</v>
      </c>
      <c r="C271" s="242">
        <v>0.83333333333333337</v>
      </c>
      <c r="D271" s="243">
        <v>13949</v>
      </c>
      <c r="E271" s="166">
        <v>-1074</v>
      </c>
      <c r="F271" s="172">
        <v>0</v>
      </c>
      <c r="G271" s="173">
        <v>0</v>
      </c>
      <c r="H271" s="26">
        <v>-236</v>
      </c>
      <c r="I271" s="29">
        <v>-551</v>
      </c>
      <c r="J271" s="29">
        <v>-225</v>
      </c>
    </row>
    <row r="272" spans="1:10" x14ac:dyDescent="0.15">
      <c r="A272" s="200" t="s">
        <v>23</v>
      </c>
      <c r="B272" s="173">
        <v>27</v>
      </c>
      <c r="C272" s="242">
        <v>0.83333333333333337</v>
      </c>
      <c r="D272" s="243">
        <v>15560</v>
      </c>
      <c r="E272" s="166">
        <v>-875</v>
      </c>
      <c r="F272" s="172">
        <v>199</v>
      </c>
      <c r="G272" s="173">
        <v>0</v>
      </c>
      <c r="H272" s="26">
        <v>-299</v>
      </c>
      <c r="I272" s="29">
        <v>-1314</v>
      </c>
      <c r="J272" s="29">
        <v>-225</v>
      </c>
    </row>
    <row r="273" spans="1:10" x14ac:dyDescent="0.15">
      <c r="A273" s="200" t="s">
        <v>23</v>
      </c>
      <c r="B273" s="173">
        <v>28</v>
      </c>
      <c r="C273" s="242">
        <v>0.79166666666666663</v>
      </c>
      <c r="D273" s="243">
        <v>16706</v>
      </c>
      <c r="E273" s="166">
        <v>-1118</v>
      </c>
      <c r="F273" s="172">
        <v>100</v>
      </c>
      <c r="G273" s="173">
        <v>0</v>
      </c>
      <c r="H273" s="26">
        <v>-148</v>
      </c>
      <c r="I273" s="29">
        <v>-1314</v>
      </c>
      <c r="J273" s="29">
        <v>-225</v>
      </c>
    </row>
    <row r="274" spans="1:10" x14ac:dyDescent="0.15">
      <c r="A274" s="200" t="s">
        <v>23</v>
      </c>
      <c r="B274" s="173">
        <v>29</v>
      </c>
      <c r="C274" s="242">
        <v>0.79166666666666663</v>
      </c>
      <c r="D274" s="243">
        <v>16562</v>
      </c>
      <c r="E274" s="166">
        <v>-1058</v>
      </c>
      <c r="F274" s="172">
        <v>51</v>
      </c>
      <c r="G274" s="173">
        <v>0</v>
      </c>
      <c r="H274" s="26">
        <v>-107</v>
      </c>
      <c r="I274" s="29">
        <v>-1314</v>
      </c>
      <c r="J274" s="29">
        <v>-225</v>
      </c>
    </row>
    <row r="275" spans="1:10" x14ac:dyDescent="0.15">
      <c r="A275" s="202" t="s">
        <v>23</v>
      </c>
      <c r="B275" s="175">
        <v>30</v>
      </c>
      <c r="C275" s="244">
        <v>0.41666666666666669</v>
      </c>
      <c r="D275" s="245">
        <v>14780</v>
      </c>
      <c r="E275" s="167">
        <v>-1213</v>
      </c>
      <c r="F275" s="174">
        <v>50</v>
      </c>
      <c r="G275" s="175">
        <v>0</v>
      </c>
      <c r="H275" s="43">
        <v>-321</v>
      </c>
      <c r="I275" s="35">
        <v>-1314</v>
      </c>
      <c r="J275" s="35">
        <v>-225</v>
      </c>
    </row>
    <row r="276" spans="1:10" x14ac:dyDescent="0.15">
      <c r="A276" s="200" t="s">
        <v>24</v>
      </c>
      <c r="B276" s="173">
        <v>1</v>
      </c>
      <c r="C276" s="242">
        <v>0.79166666666666663</v>
      </c>
      <c r="D276" s="243">
        <v>14502</v>
      </c>
      <c r="E276" s="166">
        <v>-1400</v>
      </c>
      <c r="F276" s="172">
        <v>50</v>
      </c>
      <c r="G276" s="173">
        <v>0</v>
      </c>
      <c r="H276" s="26">
        <v>-226</v>
      </c>
      <c r="I276" s="29">
        <v>-1397</v>
      </c>
      <c r="J276" s="29">
        <v>-225</v>
      </c>
    </row>
    <row r="277" spans="1:10" x14ac:dyDescent="0.15">
      <c r="A277" s="200" t="s">
        <v>24</v>
      </c>
      <c r="B277" s="173">
        <v>2</v>
      </c>
      <c r="C277" s="242">
        <v>0.5</v>
      </c>
      <c r="D277" s="243">
        <v>13649</v>
      </c>
      <c r="E277" s="166">
        <v>-1392</v>
      </c>
      <c r="F277" s="172">
        <v>0</v>
      </c>
      <c r="G277" s="173">
        <v>0</v>
      </c>
      <c r="H277" s="26">
        <v>-112</v>
      </c>
      <c r="I277" s="29">
        <v>-1394</v>
      </c>
      <c r="J277" s="29">
        <v>-225</v>
      </c>
    </row>
    <row r="278" spans="1:10" x14ac:dyDescent="0.15">
      <c r="A278" s="200" t="s">
        <v>24</v>
      </c>
      <c r="B278" s="173">
        <v>3</v>
      </c>
      <c r="C278" s="242">
        <v>0.83333333333333337</v>
      </c>
      <c r="D278" s="243">
        <v>12697</v>
      </c>
      <c r="E278" s="166">
        <v>-1328</v>
      </c>
      <c r="F278" s="172">
        <v>0</v>
      </c>
      <c r="G278" s="173">
        <v>0</v>
      </c>
      <c r="H278" s="26">
        <v>-18</v>
      </c>
      <c r="I278" s="29">
        <v>-1393</v>
      </c>
      <c r="J278" s="29">
        <v>-225</v>
      </c>
    </row>
    <row r="279" spans="1:10" x14ac:dyDescent="0.15">
      <c r="A279" s="200" t="s">
        <v>24</v>
      </c>
      <c r="B279" s="173">
        <v>4</v>
      </c>
      <c r="C279" s="242">
        <v>0.83333333333333337</v>
      </c>
      <c r="D279" s="243">
        <v>13136</v>
      </c>
      <c r="E279" s="166">
        <v>-1400</v>
      </c>
      <c r="F279" s="172">
        <v>0</v>
      </c>
      <c r="G279" s="173">
        <v>0</v>
      </c>
      <c r="H279" s="26">
        <v>-15</v>
      </c>
      <c r="I279" s="29">
        <v>-1394</v>
      </c>
      <c r="J279" s="29">
        <v>-225</v>
      </c>
    </row>
    <row r="280" spans="1:10" x14ac:dyDescent="0.15">
      <c r="A280" s="200" t="s">
        <v>24</v>
      </c>
      <c r="B280" s="173">
        <v>5</v>
      </c>
      <c r="C280" s="242">
        <v>0.79166666666666663</v>
      </c>
      <c r="D280" s="243">
        <v>14268</v>
      </c>
      <c r="E280" s="166">
        <v>-1400</v>
      </c>
      <c r="F280" s="172">
        <v>67</v>
      </c>
      <c r="G280" s="173">
        <v>0</v>
      </c>
      <c r="H280" s="26">
        <v>2</v>
      </c>
      <c r="I280" s="29">
        <v>-1394</v>
      </c>
      <c r="J280" s="29">
        <v>-225</v>
      </c>
    </row>
    <row r="281" spans="1:10" x14ac:dyDescent="0.15">
      <c r="A281" s="200" t="s">
        <v>24</v>
      </c>
      <c r="B281" s="173">
        <v>6</v>
      </c>
      <c r="C281" s="242">
        <v>0.79166666666666663</v>
      </c>
      <c r="D281" s="243">
        <v>14249</v>
      </c>
      <c r="E281" s="166">
        <v>-1400</v>
      </c>
      <c r="F281" s="172">
        <v>73</v>
      </c>
      <c r="G281" s="173">
        <v>0</v>
      </c>
      <c r="H281" s="26">
        <v>-187</v>
      </c>
      <c r="I281" s="29">
        <v>-1397</v>
      </c>
      <c r="J281" s="29">
        <v>-225</v>
      </c>
    </row>
    <row r="282" spans="1:10" x14ac:dyDescent="0.15">
      <c r="A282" s="200" t="s">
        <v>24</v>
      </c>
      <c r="B282" s="173">
        <v>7</v>
      </c>
      <c r="C282" s="242">
        <v>0.75</v>
      </c>
      <c r="D282" s="243">
        <v>13931</v>
      </c>
      <c r="E282" s="166">
        <v>-1400</v>
      </c>
      <c r="F282" s="172">
        <v>81</v>
      </c>
      <c r="G282" s="173">
        <v>0</v>
      </c>
      <c r="H282" s="26">
        <v>-101</v>
      </c>
      <c r="I282" s="29">
        <v>-1397</v>
      </c>
      <c r="J282" s="29">
        <v>-225</v>
      </c>
    </row>
    <row r="283" spans="1:10" x14ac:dyDescent="0.15">
      <c r="A283" s="200" t="s">
        <v>24</v>
      </c>
      <c r="B283" s="173">
        <v>8</v>
      </c>
      <c r="C283" s="242">
        <v>0.79166666666666663</v>
      </c>
      <c r="D283" s="243">
        <v>13884</v>
      </c>
      <c r="E283" s="166">
        <v>-800</v>
      </c>
      <c r="F283" s="172">
        <v>34</v>
      </c>
      <c r="G283" s="173">
        <v>0</v>
      </c>
      <c r="H283" s="26">
        <v>-363</v>
      </c>
      <c r="I283" s="29">
        <v>-1397</v>
      </c>
      <c r="J283" s="29">
        <v>-225</v>
      </c>
    </row>
    <row r="284" spans="1:10" x14ac:dyDescent="0.15">
      <c r="A284" s="200" t="s">
        <v>24</v>
      </c>
      <c r="B284" s="173">
        <v>9</v>
      </c>
      <c r="C284" s="242">
        <v>0.79166666666666663</v>
      </c>
      <c r="D284" s="243">
        <v>13555</v>
      </c>
      <c r="E284" s="166">
        <v>-1310</v>
      </c>
      <c r="F284" s="172">
        <v>35</v>
      </c>
      <c r="G284" s="173">
        <v>0</v>
      </c>
      <c r="H284" s="26">
        <v>-278</v>
      </c>
      <c r="I284" s="29">
        <v>-1397</v>
      </c>
      <c r="J284" s="29">
        <v>-225</v>
      </c>
    </row>
    <row r="285" spans="1:10" x14ac:dyDescent="0.15">
      <c r="A285" s="200" t="s">
        <v>24</v>
      </c>
      <c r="B285" s="173">
        <v>10</v>
      </c>
      <c r="C285" s="242">
        <v>0.79166666666666663</v>
      </c>
      <c r="D285" s="243">
        <v>13224</v>
      </c>
      <c r="E285" s="166">
        <v>-1400</v>
      </c>
      <c r="F285" s="172">
        <v>35</v>
      </c>
      <c r="G285" s="173">
        <v>0</v>
      </c>
      <c r="H285" s="26">
        <v>-271</v>
      </c>
      <c r="I285" s="29">
        <v>-1397</v>
      </c>
      <c r="J285" s="29">
        <v>-225</v>
      </c>
    </row>
    <row r="286" spans="1:10" x14ac:dyDescent="0.15">
      <c r="A286" s="200" t="s">
        <v>24</v>
      </c>
      <c r="B286" s="173">
        <v>11</v>
      </c>
      <c r="C286" s="242">
        <v>0.79166666666666663</v>
      </c>
      <c r="D286" s="243">
        <v>12940</v>
      </c>
      <c r="E286" s="166">
        <v>-1400</v>
      </c>
      <c r="F286" s="172">
        <v>-60</v>
      </c>
      <c r="G286" s="173">
        <v>0</v>
      </c>
      <c r="H286" s="26">
        <v>-81</v>
      </c>
      <c r="I286" s="29">
        <v>-1397</v>
      </c>
      <c r="J286" s="29">
        <v>-225</v>
      </c>
    </row>
    <row r="287" spans="1:10" x14ac:dyDescent="0.15">
      <c r="A287" s="200" t="s">
        <v>24</v>
      </c>
      <c r="B287" s="173">
        <v>12</v>
      </c>
      <c r="C287" s="242">
        <v>0.79166666666666663</v>
      </c>
      <c r="D287" s="243">
        <v>14235</v>
      </c>
      <c r="E287" s="166">
        <v>-1385</v>
      </c>
      <c r="F287" s="172">
        <v>16</v>
      </c>
      <c r="G287" s="173">
        <v>0</v>
      </c>
      <c r="H287" s="26">
        <v>37</v>
      </c>
      <c r="I287" s="29">
        <v>-1397</v>
      </c>
      <c r="J287" s="29">
        <v>-225</v>
      </c>
    </row>
    <row r="288" spans="1:10" x14ac:dyDescent="0.15">
      <c r="A288" s="200" t="s">
        <v>24</v>
      </c>
      <c r="B288" s="173">
        <v>13</v>
      </c>
      <c r="C288" s="242">
        <v>0.79166666666666663</v>
      </c>
      <c r="D288" s="243">
        <v>14563</v>
      </c>
      <c r="E288" s="166">
        <v>-1400</v>
      </c>
      <c r="F288" s="172">
        <v>34</v>
      </c>
      <c r="G288" s="173">
        <v>0</v>
      </c>
      <c r="H288" s="26">
        <v>-160</v>
      </c>
      <c r="I288" s="29">
        <v>-1397</v>
      </c>
      <c r="J288" s="29">
        <v>-225</v>
      </c>
    </row>
    <row r="289" spans="1:10" x14ac:dyDescent="0.15">
      <c r="A289" s="200" t="s">
        <v>24</v>
      </c>
      <c r="B289" s="173">
        <v>14</v>
      </c>
      <c r="C289" s="242">
        <v>0.79166666666666663</v>
      </c>
      <c r="D289" s="243">
        <v>14115</v>
      </c>
      <c r="E289" s="166">
        <v>-1400</v>
      </c>
      <c r="F289" s="172">
        <v>25</v>
      </c>
      <c r="G289" s="173">
        <v>0</v>
      </c>
      <c r="H289" s="26">
        <v>-198</v>
      </c>
      <c r="I289" s="29">
        <v>-1317</v>
      </c>
      <c r="J289" s="29">
        <v>-225</v>
      </c>
    </row>
    <row r="290" spans="1:10" x14ac:dyDescent="0.15">
      <c r="A290" s="200" t="s">
        <v>24</v>
      </c>
      <c r="B290" s="173">
        <v>15</v>
      </c>
      <c r="C290" s="242">
        <v>0.79166666666666663</v>
      </c>
      <c r="D290" s="243">
        <v>14208</v>
      </c>
      <c r="E290" s="166">
        <v>-1336</v>
      </c>
      <c r="F290" s="172">
        <v>25</v>
      </c>
      <c r="G290" s="173">
        <v>0</v>
      </c>
      <c r="H290" s="26">
        <v>-323</v>
      </c>
      <c r="I290" s="29">
        <v>-1317</v>
      </c>
      <c r="J290" s="29">
        <v>-225</v>
      </c>
    </row>
    <row r="291" spans="1:10" x14ac:dyDescent="0.15">
      <c r="A291" s="200" t="s">
        <v>24</v>
      </c>
      <c r="B291" s="173">
        <v>16</v>
      </c>
      <c r="C291" s="242">
        <v>0.54166666666666663</v>
      </c>
      <c r="D291" s="243">
        <v>14038</v>
      </c>
      <c r="E291" s="166">
        <v>-1366</v>
      </c>
      <c r="F291" s="172">
        <v>36</v>
      </c>
      <c r="G291" s="173">
        <v>0</v>
      </c>
      <c r="H291" s="26">
        <v>-301</v>
      </c>
      <c r="I291" s="29">
        <v>-1317</v>
      </c>
      <c r="J291" s="29">
        <v>-225</v>
      </c>
    </row>
    <row r="292" spans="1:10" x14ac:dyDescent="0.15">
      <c r="A292" s="200" t="s">
        <v>24</v>
      </c>
      <c r="B292" s="173">
        <v>17</v>
      </c>
      <c r="C292" s="242">
        <v>0.79166666666666663</v>
      </c>
      <c r="D292" s="243">
        <v>13069</v>
      </c>
      <c r="E292" s="166">
        <v>-1258</v>
      </c>
      <c r="F292" s="172">
        <v>48</v>
      </c>
      <c r="G292" s="173">
        <v>0</v>
      </c>
      <c r="H292" s="26">
        <v>-492</v>
      </c>
      <c r="I292" s="29">
        <v>-1314</v>
      </c>
      <c r="J292" s="29">
        <v>-225</v>
      </c>
    </row>
    <row r="293" spans="1:10" x14ac:dyDescent="0.15">
      <c r="A293" s="200" t="s">
        <v>24</v>
      </c>
      <c r="B293" s="173">
        <v>18</v>
      </c>
      <c r="C293" s="242">
        <v>0.79166666666666663</v>
      </c>
      <c r="D293" s="243">
        <v>13453</v>
      </c>
      <c r="E293" s="166">
        <v>-1327</v>
      </c>
      <c r="F293" s="172">
        <v>47</v>
      </c>
      <c r="G293" s="173">
        <v>0</v>
      </c>
      <c r="H293" s="26">
        <v>-333</v>
      </c>
      <c r="I293" s="29">
        <v>-1317</v>
      </c>
      <c r="J293" s="29">
        <v>-225</v>
      </c>
    </row>
    <row r="294" spans="1:10" x14ac:dyDescent="0.15">
      <c r="A294" s="200" t="s">
        <v>24</v>
      </c>
      <c r="B294" s="173">
        <v>19</v>
      </c>
      <c r="C294" s="242">
        <v>0.79166666666666663</v>
      </c>
      <c r="D294" s="243">
        <v>14394</v>
      </c>
      <c r="E294" s="166">
        <v>-800</v>
      </c>
      <c r="F294" s="172">
        <v>47</v>
      </c>
      <c r="G294" s="173">
        <v>0</v>
      </c>
      <c r="H294" s="26">
        <v>-342</v>
      </c>
      <c r="I294" s="29">
        <v>-1317</v>
      </c>
      <c r="J294" s="29">
        <v>-225</v>
      </c>
    </row>
    <row r="295" spans="1:10" x14ac:dyDescent="0.15">
      <c r="A295" s="200" t="s">
        <v>24</v>
      </c>
      <c r="B295" s="173">
        <v>20</v>
      </c>
      <c r="C295" s="242">
        <v>0.79166666666666663</v>
      </c>
      <c r="D295" s="243">
        <v>14520</v>
      </c>
      <c r="E295" s="166">
        <v>-800</v>
      </c>
      <c r="F295" s="172">
        <v>48</v>
      </c>
      <c r="G295" s="173">
        <v>0</v>
      </c>
      <c r="H295" s="26">
        <v>-383</v>
      </c>
      <c r="I295" s="29">
        <v>-1314</v>
      </c>
      <c r="J295" s="29">
        <v>-225</v>
      </c>
    </row>
    <row r="296" spans="1:10" x14ac:dyDescent="0.15">
      <c r="A296" s="200" t="s">
        <v>24</v>
      </c>
      <c r="B296" s="173">
        <v>21</v>
      </c>
      <c r="C296" s="242">
        <v>0.79166666666666663</v>
      </c>
      <c r="D296" s="243">
        <v>14644</v>
      </c>
      <c r="E296" s="166">
        <v>-800</v>
      </c>
      <c r="F296" s="172">
        <v>48</v>
      </c>
      <c r="G296" s="173">
        <v>0</v>
      </c>
      <c r="H296" s="26">
        <v>-466</v>
      </c>
      <c r="I296" s="29">
        <v>-1314</v>
      </c>
      <c r="J296" s="29">
        <v>-225</v>
      </c>
    </row>
    <row r="297" spans="1:10" x14ac:dyDescent="0.15">
      <c r="A297" s="200" t="s">
        <v>24</v>
      </c>
      <c r="B297" s="173">
        <v>22</v>
      </c>
      <c r="C297" s="242">
        <v>0.79166666666666663</v>
      </c>
      <c r="D297" s="243">
        <v>14595</v>
      </c>
      <c r="E297" s="166">
        <v>-800</v>
      </c>
      <c r="F297" s="172">
        <v>40</v>
      </c>
      <c r="G297" s="173">
        <v>0</v>
      </c>
      <c r="H297" s="26">
        <v>-445</v>
      </c>
      <c r="I297" s="29">
        <v>-1314</v>
      </c>
      <c r="J297" s="29">
        <v>-225</v>
      </c>
    </row>
    <row r="298" spans="1:10" x14ac:dyDescent="0.15">
      <c r="A298" s="200" t="s">
        <v>24</v>
      </c>
      <c r="B298" s="173">
        <v>23</v>
      </c>
      <c r="C298" s="242">
        <v>0.79166666666666663</v>
      </c>
      <c r="D298" s="243">
        <v>14020</v>
      </c>
      <c r="E298" s="166">
        <v>-785</v>
      </c>
      <c r="F298" s="172">
        <v>48</v>
      </c>
      <c r="G298" s="173">
        <v>0</v>
      </c>
      <c r="H298" s="26">
        <v>-237</v>
      </c>
      <c r="I298" s="29">
        <v>-1317</v>
      </c>
      <c r="J298" s="29">
        <v>-225</v>
      </c>
    </row>
    <row r="299" spans="1:10" x14ac:dyDescent="0.15">
      <c r="A299" s="200" t="s">
        <v>24</v>
      </c>
      <c r="B299" s="173">
        <v>24</v>
      </c>
      <c r="C299" s="242">
        <v>0.79166666666666663</v>
      </c>
      <c r="D299" s="243">
        <v>13142</v>
      </c>
      <c r="E299" s="166">
        <v>-800</v>
      </c>
      <c r="F299" s="172">
        <v>50</v>
      </c>
      <c r="G299" s="173">
        <v>0</v>
      </c>
      <c r="H299" s="26">
        <v>-467</v>
      </c>
      <c r="I299" s="29">
        <v>-1317</v>
      </c>
      <c r="J299" s="29">
        <v>-225</v>
      </c>
    </row>
    <row r="300" spans="1:10" x14ac:dyDescent="0.15">
      <c r="A300" s="200" t="s">
        <v>24</v>
      </c>
      <c r="B300" s="173">
        <v>25</v>
      </c>
      <c r="C300" s="242">
        <v>0.79166666666666663</v>
      </c>
      <c r="D300" s="243">
        <v>13711</v>
      </c>
      <c r="E300" s="166">
        <v>-800</v>
      </c>
      <c r="F300" s="172">
        <v>40</v>
      </c>
      <c r="G300" s="173">
        <v>0</v>
      </c>
      <c r="H300" s="26">
        <v>-370</v>
      </c>
      <c r="I300" s="29">
        <v>-1317</v>
      </c>
      <c r="J300" s="29">
        <v>-225</v>
      </c>
    </row>
    <row r="301" spans="1:10" x14ac:dyDescent="0.15">
      <c r="A301" s="200" t="s">
        <v>24</v>
      </c>
      <c r="B301" s="173">
        <v>26</v>
      </c>
      <c r="C301" s="242">
        <v>0.79166666666666663</v>
      </c>
      <c r="D301" s="243">
        <v>14740</v>
      </c>
      <c r="E301" s="166">
        <v>-800</v>
      </c>
      <c r="F301" s="172">
        <v>48</v>
      </c>
      <c r="G301" s="173">
        <v>0</v>
      </c>
      <c r="H301" s="26">
        <v>-295</v>
      </c>
      <c r="I301" s="29">
        <v>-1317</v>
      </c>
      <c r="J301" s="29">
        <v>-225</v>
      </c>
    </row>
    <row r="302" spans="1:10" x14ac:dyDescent="0.15">
      <c r="A302" s="200" t="s">
        <v>24</v>
      </c>
      <c r="B302" s="173">
        <v>27</v>
      </c>
      <c r="C302" s="242">
        <v>0.79166666666666663</v>
      </c>
      <c r="D302" s="243">
        <v>14548</v>
      </c>
      <c r="E302" s="166">
        <v>-800</v>
      </c>
      <c r="F302" s="172">
        <v>52</v>
      </c>
      <c r="G302" s="173">
        <v>0</v>
      </c>
      <c r="H302" s="26">
        <v>-388</v>
      </c>
      <c r="I302" s="29">
        <v>-1317</v>
      </c>
      <c r="J302" s="29">
        <v>-225</v>
      </c>
    </row>
    <row r="303" spans="1:10" x14ac:dyDescent="0.15">
      <c r="A303" s="200" t="s">
        <v>24</v>
      </c>
      <c r="B303" s="173">
        <v>28</v>
      </c>
      <c r="C303" s="242">
        <v>0.79166666666666663</v>
      </c>
      <c r="D303" s="243">
        <v>14807</v>
      </c>
      <c r="E303" s="166">
        <v>-800</v>
      </c>
      <c r="F303" s="172">
        <v>52</v>
      </c>
      <c r="G303" s="173">
        <v>0</v>
      </c>
      <c r="H303" s="26">
        <v>-43</v>
      </c>
      <c r="I303" s="29">
        <v>-1397</v>
      </c>
      <c r="J303" s="29">
        <v>-225</v>
      </c>
    </row>
    <row r="304" spans="1:10" x14ac:dyDescent="0.15">
      <c r="A304" s="200" t="s">
        <v>24</v>
      </c>
      <c r="B304" s="173">
        <v>29</v>
      </c>
      <c r="C304" s="242">
        <v>0.79166666666666663</v>
      </c>
      <c r="D304" s="243">
        <v>15023</v>
      </c>
      <c r="E304" s="166">
        <v>-800</v>
      </c>
      <c r="F304" s="172">
        <v>52</v>
      </c>
      <c r="G304" s="173">
        <v>0</v>
      </c>
      <c r="H304" s="26">
        <v>-134</v>
      </c>
      <c r="I304" s="29">
        <v>-1317</v>
      </c>
      <c r="J304" s="29">
        <v>-225</v>
      </c>
    </row>
    <row r="305" spans="1:10" x14ac:dyDescent="0.15">
      <c r="A305" s="200" t="s">
        <v>24</v>
      </c>
      <c r="B305" s="173">
        <v>30</v>
      </c>
      <c r="C305" s="242">
        <v>0.79166666666666663</v>
      </c>
      <c r="D305" s="243">
        <v>15501</v>
      </c>
      <c r="E305" s="166">
        <v>-800</v>
      </c>
      <c r="F305" s="172">
        <v>54</v>
      </c>
      <c r="G305" s="173">
        <v>50</v>
      </c>
      <c r="H305" s="26">
        <v>-279</v>
      </c>
      <c r="I305" s="29">
        <v>-1317</v>
      </c>
      <c r="J305" s="29">
        <v>-225</v>
      </c>
    </row>
    <row r="306" spans="1:10" x14ac:dyDescent="0.15">
      <c r="A306" s="202" t="s">
        <v>24</v>
      </c>
      <c r="B306" s="175">
        <v>31</v>
      </c>
      <c r="C306" s="244">
        <v>0.79166666666666663</v>
      </c>
      <c r="D306" s="245">
        <v>14077</v>
      </c>
      <c r="E306" s="167">
        <v>-800</v>
      </c>
      <c r="F306" s="174">
        <v>100</v>
      </c>
      <c r="G306" s="175">
        <v>50</v>
      </c>
      <c r="H306" s="43">
        <v>-234</v>
      </c>
      <c r="I306" s="35">
        <v>-1317</v>
      </c>
      <c r="J306" s="35">
        <v>-225</v>
      </c>
    </row>
    <row r="307" spans="1:10" x14ac:dyDescent="0.15">
      <c r="A307" s="200" t="s">
        <v>25</v>
      </c>
      <c r="B307" s="173">
        <v>1</v>
      </c>
      <c r="C307" s="242">
        <v>0.75</v>
      </c>
      <c r="D307" s="243">
        <v>14675</v>
      </c>
      <c r="E307" s="166">
        <v>-800</v>
      </c>
      <c r="F307" s="172">
        <v>50</v>
      </c>
      <c r="G307" s="173">
        <v>92</v>
      </c>
      <c r="H307" s="26">
        <v>-423</v>
      </c>
      <c r="I307" s="29">
        <v>-1324</v>
      </c>
      <c r="J307" s="29">
        <v>-225</v>
      </c>
    </row>
    <row r="308" spans="1:10" x14ac:dyDescent="0.15">
      <c r="A308" s="200" t="s">
        <v>25</v>
      </c>
      <c r="B308" s="173">
        <v>2</v>
      </c>
      <c r="C308" s="242">
        <v>0.75</v>
      </c>
      <c r="D308" s="243">
        <v>16337</v>
      </c>
      <c r="E308" s="166">
        <v>-800</v>
      </c>
      <c r="F308" s="172">
        <v>0</v>
      </c>
      <c r="G308" s="173">
        <v>75</v>
      </c>
      <c r="H308" s="26">
        <v>-383</v>
      </c>
      <c r="I308" s="29">
        <v>-1323</v>
      </c>
      <c r="J308" s="29">
        <v>-225</v>
      </c>
    </row>
    <row r="309" spans="1:10" x14ac:dyDescent="0.15">
      <c r="A309" s="200" t="s">
        <v>25</v>
      </c>
      <c r="B309" s="173">
        <v>3</v>
      </c>
      <c r="C309" s="242">
        <v>0.75</v>
      </c>
      <c r="D309" s="243">
        <v>15973</v>
      </c>
      <c r="E309" s="166">
        <v>-800</v>
      </c>
      <c r="F309" s="172">
        <v>-58</v>
      </c>
      <c r="G309" s="173">
        <v>0</v>
      </c>
      <c r="H309" s="26">
        <v>-201</v>
      </c>
      <c r="I309" s="29">
        <v>-1324</v>
      </c>
      <c r="J309" s="29">
        <v>-225</v>
      </c>
    </row>
    <row r="310" spans="1:10" x14ac:dyDescent="0.15">
      <c r="A310" s="200" t="s">
        <v>25</v>
      </c>
      <c r="B310" s="173">
        <v>4</v>
      </c>
      <c r="C310" s="242">
        <v>0.75</v>
      </c>
      <c r="D310" s="243">
        <v>15333</v>
      </c>
      <c r="E310" s="166">
        <v>-760</v>
      </c>
      <c r="F310" s="172">
        <v>47</v>
      </c>
      <c r="G310" s="173">
        <v>0</v>
      </c>
      <c r="H310" s="26">
        <v>-283</v>
      </c>
      <c r="I310" s="29">
        <v>-1324</v>
      </c>
      <c r="J310" s="29">
        <v>-225</v>
      </c>
    </row>
    <row r="311" spans="1:10" x14ac:dyDescent="0.15">
      <c r="A311" s="200" t="s">
        <v>25</v>
      </c>
      <c r="B311" s="173">
        <v>5</v>
      </c>
      <c r="C311" s="242">
        <v>0.75</v>
      </c>
      <c r="D311" s="243">
        <v>14793</v>
      </c>
      <c r="E311" s="166">
        <v>-790</v>
      </c>
      <c r="F311" s="172">
        <v>45</v>
      </c>
      <c r="G311" s="173">
        <v>0</v>
      </c>
      <c r="H311" s="26">
        <v>-563</v>
      </c>
      <c r="I311" s="29">
        <v>-1324</v>
      </c>
      <c r="J311" s="29">
        <v>-225</v>
      </c>
    </row>
    <row r="312" spans="1:10" x14ac:dyDescent="0.15">
      <c r="A312" s="200" t="s">
        <v>25</v>
      </c>
      <c r="B312" s="173">
        <v>6</v>
      </c>
      <c r="C312" s="242">
        <v>0.75</v>
      </c>
      <c r="D312" s="243">
        <v>14234</v>
      </c>
      <c r="E312" s="166">
        <v>-793</v>
      </c>
      <c r="F312" s="172">
        <v>38</v>
      </c>
      <c r="G312" s="173">
        <v>50</v>
      </c>
      <c r="H312" s="26">
        <v>-446</v>
      </c>
      <c r="I312" s="29">
        <v>-1317</v>
      </c>
      <c r="J312" s="29">
        <v>-225</v>
      </c>
    </row>
    <row r="313" spans="1:10" x14ac:dyDescent="0.15">
      <c r="A313" s="200" t="s">
        <v>25</v>
      </c>
      <c r="B313" s="173">
        <v>7</v>
      </c>
      <c r="C313" s="242">
        <v>0.75</v>
      </c>
      <c r="D313" s="243">
        <v>13376</v>
      </c>
      <c r="E313" s="166">
        <v>-749</v>
      </c>
      <c r="F313" s="172">
        <v>74</v>
      </c>
      <c r="G313" s="173">
        <v>200</v>
      </c>
      <c r="H313" s="26">
        <v>-481</v>
      </c>
      <c r="I313" s="29">
        <v>-1317</v>
      </c>
      <c r="J313" s="29">
        <v>-225</v>
      </c>
    </row>
    <row r="314" spans="1:10" x14ac:dyDescent="0.15">
      <c r="A314" s="200" t="s">
        <v>25</v>
      </c>
      <c r="B314" s="173">
        <v>8</v>
      </c>
      <c r="C314" s="242">
        <v>0.75</v>
      </c>
      <c r="D314" s="243">
        <v>13787</v>
      </c>
      <c r="E314" s="166">
        <v>-760</v>
      </c>
      <c r="F314" s="172">
        <v>69</v>
      </c>
      <c r="G314" s="173">
        <v>200</v>
      </c>
      <c r="H314" s="26">
        <v>-161</v>
      </c>
      <c r="I314" s="29">
        <v>-1293</v>
      </c>
      <c r="J314" s="29">
        <v>-225</v>
      </c>
    </row>
    <row r="315" spans="1:10" x14ac:dyDescent="0.15">
      <c r="A315" s="200" t="s">
        <v>25</v>
      </c>
      <c r="B315" s="173">
        <v>9</v>
      </c>
      <c r="C315" s="242">
        <v>0.75</v>
      </c>
      <c r="D315" s="243">
        <v>14899</v>
      </c>
      <c r="E315" s="166">
        <v>-657</v>
      </c>
      <c r="F315" s="172">
        <v>73</v>
      </c>
      <c r="G315" s="173">
        <v>0</v>
      </c>
      <c r="H315" s="26">
        <v>-398</v>
      </c>
      <c r="I315" s="29">
        <v>-1317</v>
      </c>
      <c r="J315" s="29">
        <v>-225</v>
      </c>
    </row>
    <row r="316" spans="1:10" x14ac:dyDescent="0.15">
      <c r="A316" s="200" t="s">
        <v>25</v>
      </c>
      <c r="B316" s="173">
        <v>10</v>
      </c>
      <c r="C316" s="242">
        <v>0.75</v>
      </c>
      <c r="D316" s="243">
        <v>14918</v>
      </c>
      <c r="E316" s="166">
        <v>-1250</v>
      </c>
      <c r="F316" s="172">
        <v>38</v>
      </c>
      <c r="G316" s="173">
        <v>0</v>
      </c>
      <c r="H316" s="26">
        <v>-527</v>
      </c>
      <c r="I316" s="29">
        <v>-1317</v>
      </c>
      <c r="J316" s="29">
        <v>-225</v>
      </c>
    </row>
    <row r="317" spans="1:10" x14ac:dyDescent="0.15">
      <c r="A317" s="200" t="s">
        <v>25</v>
      </c>
      <c r="B317" s="173">
        <v>11</v>
      </c>
      <c r="C317" s="242">
        <v>0.75</v>
      </c>
      <c r="D317" s="243">
        <v>15275</v>
      </c>
      <c r="E317" s="166">
        <v>-1235</v>
      </c>
      <c r="F317" s="172">
        <v>200</v>
      </c>
      <c r="G317" s="173">
        <v>0</v>
      </c>
      <c r="H317" s="26">
        <v>-610</v>
      </c>
      <c r="I317" s="29">
        <v>-1317</v>
      </c>
      <c r="J317" s="29">
        <v>-225</v>
      </c>
    </row>
    <row r="318" spans="1:10" x14ac:dyDescent="0.15">
      <c r="A318" s="200" t="s">
        <v>25</v>
      </c>
      <c r="B318" s="173">
        <v>12</v>
      </c>
      <c r="C318" s="242">
        <v>0.75</v>
      </c>
      <c r="D318" s="243">
        <v>14867</v>
      </c>
      <c r="E318" s="166">
        <v>-1088</v>
      </c>
      <c r="F318" s="172">
        <v>200</v>
      </c>
      <c r="G318" s="173">
        <v>0</v>
      </c>
      <c r="H318" s="26">
        <v>-379</v>
      </c>
      <c r="I318" s="29">
        <v>-1317</v>
      </c>
      <c r="J318" s="29">
        <v>-225</v>
      </c>
    </row>
    <row r="319" spans="1:10" x14ac:dyDescent="0.15">
      <c r="A319" s="200" t="s">
        <v>25</v>
      </c>
      <c r="B319" s="173">
        <v>13</v>
      </c>
      <c r="C319" s="242">
        <v>0.75</v>
      </c>
      <c r="D319" s="243">
        <v>15115</v>
      </c>
      <c r="E319" s="166">
        <v>-1483</v>
      </c>
      <c r="F319" s="172">
        <v>174</v>
      </c>
      <c r="G319" s="173">
        <v>0</v>
      </c>
      <c r="H319" s="26">
        <v>-348</v>
      </c>
      <c r="I319" s="29">
        <v>-1317</v>
      </c>
      <c r="J319" s="29">
        <v>-225</v>
      </c>
    </row>
    <row r="320" spans="1:10" x14ac:dyDescent="0.15">
      <c r="A320" s="200" t="s">
        <v>25</v>
      </c>
      <c r="B320" s="173">
        <v>14</v>
      </c>
      <c r="C320" s="242">
        <v>0.75</v>
      </c>
      <c r="D320" s="243">
        <v>14446</v>
      </c>
      <c r="E320" s="166">
        <v>-1112</v>
      </c>
      <c r="F320" s="172">
        <v>49</v>
      </c>
      <c r="G320" s="173">
        <v>0</v>
      </c>
      <c r="H320" s="26">
        <v>-379</v>
      </c>
      <c r="I320" s="29">
        <v>-1317</v>
      </c>
      <c r="J320" s="29">
        <v>-225</v>
      </c>
    </row>
    <row r="321" spans="1:10" x14ac:dyDescent="0.15">
      <c r="A321" s="200" t="s">
        <v>25</v>
      </c>
      <c r="B321" s="173">
        <v>15</v>
      </c>
      <c r="C321" s="242">
        <v>0.75</v>
      </c>
      <c r="D321" s="243">
        <v>14929</v>
      </c>
      <c r="E321" s="166">
        <v>-1001</v>
      </c>
      <c r="F321" s="172">
        <v>69</v>
      </c>
      <c r="G321" s="173">
        <v>0</v>
      </c>
      <c r="H321" s="26">
        <v>-218</v>
      </c>
      <c r="I321" s="29">
        <v>-1317</v>
      </c>
      <c r="J321" s="29">
        <v>-225</v>
      </c>
    </row>
    <row r="322" spans="1:10" x14ac:dyDescent="0.15">
      <c r="A322" s="200" t="s">
        <v>25</v>
      </c>
      <c r="B322" s="173">
        <v>16</v>
      </c>
      <c r="C322" s="242">
        <v>0.75</v>
      </c>
      <c r="D322" s="243">
        <v>15491</v>
      </c>
      <c r="E322" s="166">
        <v>-1430</v>
      </c>
      <c r="F322" s="172">
        <v>49</v>
      </c>
      <c r="G322" s="173">
        <v>0</v>
      </c>
      <c r="H322" s="26">
        <v>-564</v>
      </c>
      <c r="I322" s="29">
        <v>-1317</v>
      </c>
      <c r="J322" s="29">
        <v>-225</v>
      </c>
    </row>
    <row r="323" spans="1:10" x14ac:dyDescent="0.15">
      <c r="A323" s="200" t="s">
        <v>25</v>
      </c>
      <c r="B323" s="173">
        <v>17</v>
      </c>
      <c r="C323" s="242">
        <v>0.75</v>
      </c>
      <c r="D323" s="243">
        <v>15958</v>
      </c>
      <c r="E323" s="166">
        <v>-1357</v>
      </c>
      <c r="F323" s="172">
        <v>48</v>
      </c>
      <c r="G323" s="173">
        <v>0</v>
      </c>
      <c r="H323" s="26">
        <v>-374</v>
      </c>
      <c r="I323" s="29">
        <v>-1317</v>
      </c>
      <c r="J323" s="29">
        <v>-225</v>
      </c>
    </row>
    <row r="324" spans="1:10" x14ac:dyDescent="0.15">
      <c r="A324" s="200" t="s">
        <v>25</v>
      </c>
      <c r="B324" s="173">
        <v>18</v>
      </c>
      <c r="C324" s="242">
        <v>0.75</v>
      </c>
      <c r="D324" s="243">
        <v>17034</v>
      </c>
      <c r="E324" s="166">
        <v>-1479</v>
      </c>
      <c r="F324" s="172">
        <v>49</v>
      </c>
      <c r="G324" s="173">
        <v>0</v>
      </c>
      <c r="H324" s="26">
        <v>-299</v>
      </c>
      <c r="I324" s="29">
        <v>-1317</v>
      </c>
      <c r="J324" s="29">
        <v>-225</v>
      </c>
    </row>
    <row r="325" spans="1:10" x14ac:dyDescent="0.15">
      <c r="A325" s="200" t="s">
        <v>25</v>
      </c>
      <c r="B325" s="173">
        <v>19</v>
      </c>
      <c r="C325" s="242">
        <v>0.75</v>
      </c>
      <c r="D325" s="243">
        <v>16494</v>
      </c>
      <c r="E325" s="166">
        <v>-886</v>
      </c>
      <c r="F325" s="172">
        <v>49</v>
      </c>
      <c r="G325" s="173">
        <v>0</v>
      </c>
      <c r="H325" s="26">
        <v>-21</v>
      </c>
      <c r="I325" s="29">
        <v>-1317</v>
      </c>
      <c r="J325" s="29">
        <v>-225</v>
      </c>
    </row>
    <row r="326" spans="1:10" x14ac:dyDescent="0.15">
      <c r="A326" s="200" t="s">
        <v>25</v>
      </c>
      <c r="B326" s="173">
        <v>20</v>
      </c>
      <c r="C326" s="242">
        <v>0.75</v>
      </c>
      <c r="D326" s="243">
        <v>14785</v>
      </c>
      <c r="E326" s="166">
        <v>-862</v>
      </c>
      <c r="F326" s="172">
        <v>178</v>
      </c>
      <c r="G326" s="173">
        <v>0</v>
      </c>
      <c r="H326" s="26">
        <v>-331</v>
      </c>
      <c r="I326" s="29">
        <v>-1317</v>
      </c>
      <c r="J326" s="29">
        <v>-225</v>
      </c>
    </row>
    <row r="327" spans="1:10" x14ac:dyDescent="0.15">
      <c r="A327" s="200" t="s">
        <v>25</v>
      </c>
      <c r="B327" s="173">
        <v>21</v>
      </c>
      <c r="C327" s="242">
        <v>0.75</v>
      </c>
      <c r="D327" s="243">
        <v>14068</v>
      </c>
      <c r="E327" s="166">
        <v>-971</v>
      </c>
      <c r="F327" s="172">
        <v>199</v>
      </c>
      <c r="G327" s="173">
        <v>0</v>
      </c>
      <c r="H327" s="26">
        <v>-487</v>
      </c>
      <c r="I327" s="29">
        <v>-1317</v>
      </c>
      <c r="J327" s="29">
        <v>-225</v>
      </c>
    </row>
    <row r="328" spans="1:10" x14ac:dyDescent="0.15">
      <c r="A328" s="200" t="s">
        <v>25</v>
      </c>
      <c r="B328" s="173">
        <v>22</v>
      </c>
      <c r="C328" s="242">
        <v>0.75</v>
      </c>
      <c r="D328" s="243">
        <v>15338</v>
      </c>
      <c r="E328" s="166">
        <v>-1211</v>
      </c>
      <c r="F328" s="172">
        <v>105</v>
      </c>
      <c r="G328" s="173">
        <v>0</v>
      </c>
      <c r="H328" s="26">
        <v>98</v>
      </c>
      <c r="I328" s="29">
        <v>-1317</v>
      </c>
      <c r="J328" s="29">
        <v>-225</v>
      </c>
    </row>
    <row r="329" spans="1:10" x14ac:dyDescent="0.15">
      <c r="A329" s="200" t="s">
        <v>25</v>
      </c>
      <c r="B329" s="173">
        <v>23</v>
      </c>
      <c r="C329" s="242">
        <v>0.75</v>
      </c>
      <c r="D329" s="243">
        <v>16050</v>
      </c>
      <c r="E329" s="166">
        <v>-687</v>
      </c>
      <c r="F329" s="172">
        <v>200</v>
      </c>
      <c r="G329" s="173">
        <v>0</v>
      </c>
      <c r="H329" s="26">
        <v>-699</v>
      </c>
      <c r="I329" s="29">
        <v>-1317</v>
      </c>
      <c r="J329" s="29">
        <v>-225</v>
      </c>
    </row>
    <row r="330" spans="1:10" x14ac:dyDescent="0.15">
      <c r="A330" s="200" t="s">
        <v>25</v>
      </c>
      <c r="B330" s="173">
        <v>24</v>
      </c>
      <c r="C330" s="242">
        <v>0.75</v>
      </c>
      <c r="D330" s="243">
        <v>16283</v>
      </c>
      <c r="E330" s="166">
        <v>-1388</v>
      </c>
      <c r="F330" s="172">
        <v>79</v>
      </c>
      <c r="G330" s="173">
        <v>0</v>
      </c>
      <c r="H330" s="26">
        <v>-737</v>
      </c>
      <c r="I330" s="29">
        <v>-1317</v>
      </c>
      <c r="J330" s="29">
        <v>-225</v>
      </c>
    </row>
    <row r="331" spans="1:10" x14ac:dyDescent="0.15">
      <c r="A331" s="200" t="s">
        <v>25</v>
      </c>
      <c r="B331" s="173">
        <v>25</v>
      </c>
      <c r="C331" s="242">
        <v>0.75</v>
      </c>
      <c r="D331" s="243">
        <v>15775</v>
      </c>
      <c r="E331" s="166">
        <v>-690</v>
      </c>
      <c r="F331" s="172">
        <v>92</v>
      </c>
      <c r="G331" s="173">
        <v>0</v>
      </c>
      <c r="H331" s="26">
        <v>-577</v>
      </c>
      <c r="I331" s="29">
        <v>-1317</v>
      </c>
      <c r="J331" s="29">
        <v>-225</v>
      </c>
    </row>
    <row r="332" spans="1:10" x14ac:dyDescent="0.15">
      <c r="A332" s="200" t="s">
        <v>25</v>
      </c>
      <c r="B332" s="173">
        <v>26</v>
      </c>
      <c r="C332" s="242">
        <v>0.54166666666666663</v>
      </c>
      <c r="D332" s="243">
        <v>14822</v>
      </c>
      <c r="E332" s="166">
        <v>-1180</v>
      </c>
      <c r="F332" s="172">
        <v>199</v>
      </c>
      <c r="G332" s="173">
        <v>0</v>
      </c>
      <c r="H332" s="26">
        <v>-586</v>
      </c>
      <c r="I332" s="29">
        <v>-1217</v>
      </c>
      <c r="J332" s="29">
        <v>-225</v>
      </c>
    </row>
    <row r="333" spans="1:10" x14ac:dyDescent="0.15">
      <c r="A333" s="200" t="s">
        <v>25</v>
      </c>
      <c r="B333" s="173">
        <v>27</v>
      </c>
      <c r="C333" s="242">
        <v>0.75</v>
      </c>
      <c r="D333" s="243">
        <v>14130</v>
      </c>
      <c r="E333" s="166">
        <v>-1473</v>
      </c>
      <c r="F333" s="172">
        <v>200</v>
      </c>
      <c r="G333" s="173">
        <v>0</v>
      </c>
      <c r="H333" s="26">
        <v>-715</v>
      </c>
      <c r="I333" s="29">
        <v>-1317</v>
      </c>
      <c r="J333" s="29">
        <v>-225</v>
      </c>
    </row>
    <row r="334" spans="1:10" x14ac:dyDescent="0.15">
      <c r="A334" s="200" t="s">
        <v>25</v>
      </c>
      <c r="B334" s="173">
        <v>28</v>
      </c>
      <c r="C334" s="242">
        <v>0.75</v>
      </c>
      <c r="D334" s="243">
        <v>14272</v>
      </c>
      <c r="E334" s="166">
        <v>-988</v>
      </c>
      <c r="F334" s="172">
        <v>193</v>
      </c>
      <c r="G334" s="173">
        <v>0</v>
      </c>
      <c r="H334" s="26">
        <v>-744</v>
      </c>
      <c r="I334" s="29">
        <v>-1317</v>
      </c>
      <c r="J334" s="29">
        <v>-225</v>
      </c>
    </row>
    <row r="335" spans="1:10" x14ac:dyDescent="0.15">
      <c r="A335" s="200" t="s">
        <v>25</v>
      </c>
      <c r="B335" s="173">
        <v>29</v>
      </c>
      <c r="C335" s="242">
        <v>0.75</v>
      </c>
      <c r="D335" s="243">
        <v>14843</v>
      </c>
      <c r="E335" s="166">
        <v>-883</v>
      </c>
      <c r="F335" s="172">
        <v>200</v>
      </c>
      <c r="G335" s="173">
        <v>0</v>
      </c>
      <c r="H335" s="26">
        <v>-645</v>
      </c>
      <c r="I335" s="29">
        <v>-1317</v>
      </c>
      <c r="J335" s="29">
        <v>-225</v>
      </c>
    </row>
    <row r="336" spans="1:10" x14ac:dyDescent="0.15">
      <c r="A336" s="202" t="s">
        <v>25</v>
      </c>
      <c r="B336" s="175">
        <v>30</v>
      </c>
      <c r="C336" s="244">
        <v>0.75</v>
      </c>
      <c r="D336" s="245">
        <v>15896</v>
      </c>
      <c r="E336" s="167">
        <v>-1370</v>
      </c>
      <c r="F336" s="174">
        <v>200</v>
      </c>
      <c r="G336" s="175">
        <v>0</v>
      </c>
      <c r="H336" s="43">
        <v>-575</v>
      </c>
      <c r="I336" s="35">
        <v>-1317</v>
      </c>
      <c r="J336" s="35">
        <v>-225</v>
      </c>
    </row>
    <row r="337" spans="1:10" x14ac:dyDescent="0.15">
      <c r="A337" s="200" t="s">
        <v>26</v>
      </c>
      <c r="B337" s="173">
        <v>1</v>
      </c>
      <c r="C337" s="242">
        <v>0.75</v>
      </c>
      <c r="D337" s="243">
        <v>15445</v>
      </c>
      <c r="E337" s="166">
        <v>-1385</v>
      </c>
      <c r="F337" s="172">
        <v>200</v>
      </c>
      <c r="G337" s="173">
        <v>0</v>
      </c>
      <c r="H337" s="26">
        <v>-755</v>
      </c>
      <c r="I337" s="29">
        <v>-1318</v>
      </c>
      <c r="J337" s="29">
        <v>-225</v>
      </c>
    </row>
    <row r="338" spans="1:10" x14ac:dyDescent="0.15">
      <c r="A338" s="200" t="s">
        <v>26</v>
      </c>
      <c r="B338" s="173">
        <v>2</v>
      </c>
      <c r="C338" s="242">
        <v>0.75</v>
      </c>
      <c r="D338" s="243">
        <v>16525</v>
      </c>
      <c r="E338" s="166">
        <v>-1398</v>
      </c>
      <c r="F338" s="172">
        <v>200</v>
      </c>
      <c r="G338" s="173">
        <v>0</v>
      </c>
      <c r="H338" s="26">
        <v>-609</v>
      </c>
      <c r="I338" s="29">
        <v>-1318</v>
      </c>
      <c r="J338" s="29">
        <v>-225</v>
      </c>
    </row>
    <row r="339" spans="1:10" x14ac:dyDescent="0.15">
      <c r="A339" s="200" t="s">
        <v>26</v>
      </c>
      <c r="B339" s="173">
        <v>3</v>
      </c>
      <c r="C339" s="242">
        <v>0.75</v>
      </c>
      <c r="D339" s="243">
        <v>16141</v>
      </c>
      <c r="E339" s="166">
        <v>-1385</v>
      </c>
      <c r="F339" s="172">
        <v>200</v>
      </c>
      <c r="G339" s="173">
        <v>0</v>
      </c>
      <c r="H339" s="26">
        <v>-488</v>
      </c>
      <c r="I339" s="29">
        <v>-1318</v>
      </c>
      <c r="J339" s="29">
        <v>-225</v>
      </c>
    </row>
    <row r="340" spans="1:10" x14ac:dyDescent="0.15">
      <c r="A340" s="200" t="s">
        <v>26</v>
      </c>
      <c r="B340" s="173">
        <v>4</v>
      </c>
      <c r="C340" s="242">
        <v>0.75</v>
      </c>
      <c r="D340" s="243">
        <v>15411</v>
      </c>
      <c r="E340" s="166">
        <v>-1364</v>
      </c>
      <c r="F340" s="172">
        <v>200</v>
      </c>
      <c r="G340" s="173">
        <v>0</v>
      </c>
      <c r="H340" s="26">
        <v>-604</v>
      </c>
      <c r="I340" s="29">
        <v>-1318</v>
      </c>
      <c r="J340" s="29">
        <v>-225</v>
      </c>
    </row>
    <row r="341" spans="1:10" x14ac:dyDescent="0.15">
      <c r="A341" s="200" t="s">
        <v>26</v>
      </c>
      <c r="B341" s="173">
        <v>5</v>
      </c>
      <c r="C341" s="242">
        <v>0.75</v>
      </c>
      <c r="D341" s="243">
        <v>16231</v>
      </c>
      <c r="E341" s="166">
        <v>-1439</v>
      </c>
      <c r="F341" s="172">
        <v>115</v>
      </c>
      <c r="G341" s="173">
        <v>0</v>
      </c>
      <c r="H341" s="26">
        <v>-643</v>
      </c>
      <c r="I341" s="29">
        <v>-1318</v>
      </c>
      <c r="J341" s="29">
        <v>-225</v>
      </c>
    </row>
    <row r="342" spans="1:10" x14ac:dyDescent="0.15">
      <c r="A342" s="200" t="s">
        <v>26</v>
      </c>
      <c r="B342" s="173">
        <v>6</v>
      </c>
      <c r="C342" s="242">
        <v>0.75</v>
      </c>
      <c r="D342" s="243">
        <v>16361</v>
      </c>
      <c r="E342" s="166">
        <v>-1500</v>
      </c>
      <c r="F342" s="172">
        <v>25</v>
      </c>
      <c r="G342" s="173">
        <v>0</v>
      </c>
      <c r="H342" s="26">
        <v>-616</v>
      </c>
      <c r="I342" s="29">
        <v>-1318</v>
      </c>
      <c r="J342" s="29">
        <v>-225</v>
      </c>
    </row>
    <row r="343" spans="1:10" x14ac:dyDescent="0.15">
      <c r="A343" s="200" t="s">
        <v>26</v>
      </c>
      <c r="B343" s="173">
        <v>7</v>
      </c>
      <c r="C343" s="242">
        <v>0.75</v>
      </c>
      <c r="D343" s="243">
        <v>17535</v>
      </c>
      <c r="E343" s="166">
        <v>-1500</v>
      </c>
      <c r="F343" s="172">
        <v>25</v>
      </c>
      <c r="G343" s="173">
        <v>0</v>
      </c>
      <c r="H343" s="26">
        <v>-616</v>
      </c>
      <c r="I343" s="29">
        <v>-1318</v>
      </c>
      <c r="J343" s="29">
        <v>-225</v>
      </c>
    </row>
    <row r="344" spans="1:10" x14ac:dyDescent="0.15">
      <c r="A344" s="200" t="s">
        <v>26</v>
      </c>
      <c r="B344" s="173">
        <v>8</v>
      </c>
      <c r="C344" s="242">
        <v>0.75</v>
      </c>
      <c r="D344" s="243">
        <v>17942</v>
      </c>
      <c r="E344" s="166">
        <v>-694</v>
      </c>
      <c r="F344" s="172">
        <v>60</v>
      </c>
      <c r="G344" s="173">
        <v>0</v>
      </c>
      <c r="H344" s="26">
        <v>-468</v>
      </c>
      <c r="I344" s="29">
        <v>-1318</v>
      </c>
      <c r="J344" s="29">
        <v>-225</v>
      </c>
    </row>
    <row r="345" spans="1:10" x14ac:dyDescent="0.15">
      <c r="A345" s="200" t="s">
        <v>26</v>
      </c>
      <c r="B345" s="173">
        <v>9</v>
      </c>
      <c r="C345" s="242">
        <v>0.75</v>
      </c>
      <c r="D345" s="243">
        <v>17482</v>
      </c>
      <c r="E345" s="166">
        <v>-630</v>
      </c>
      <c r="F345" s="172">
        <v>60</v>
      </c>
      <c r="G345" s="173">
        <v>0</v>
      </c>
      <c r="H345" s="26">
        <v>-300</v>
      </c>
      <c r="I345" s="29">
        <v>-1318</v>
      </c>
      <c r="J345" s="29">
        <v>-225</v>
      </c>
    </row>
    <row r="346" spans="1:10" x14ac:dyDescent="0.15">
      <c r="A346" s="200" t="s">
        <v>26</v>
      </c>
      <c r="B346" s="173">
        <v>10</v>
      </c>
      <c r="C346" s="242">
        <v>0.75</v>
      </c>
      <c r="D346" s="243">
        <v>16849</v>
      </c>
      <c r="E346" s="166">
        <v>-1024</v>
      </c>
      <c r="F346" s="172">
        <v>160</v>
      </c>
      <c r="G346" s="173">
        <v>0</v>
      </c>
      <c r="H346" s="26">
        <v>-265</v>
      </c>
      <c r="I346" s="29">
        <v>-1318</v>
      </c>
      <c r="J346" s="29">
        <v>-225</v>
      </c>
    </row>
    <row r="347" spans="1:10" x14ac:dyDescent="0.15">
      <c r="A347" s="200" t="s">
        <v>26</v>
      </c>
      <c r="B347" s="173">
        <v>11</v>
      </c>
      <c r="C347" s="242">
        <v>0.75</v>
      </c>
      <c r="D347" s="243">
        <v>16102</v>
      </c>
      <c r="E347" s="166">
        <v>-1392</v>
      </c>
      <c r="F347" s="172">
        <v>155</v>
      </c>
      <c r="G347" s="173">
        <v>0</v>
      </c>
      <c r="H347" s="26">
        <v>-288</v>
      </c>
      <c r="I347" s="29">
        <v>-1318</v>
      </c>
      <c r="J347" s="29">
        <v>-225</v>
      </c>
    </row>
    <row r="348" spans="1:10" x14ac:dyDescent="0.15">
      <c r="A348" s="200" t="s">
        <v>26</v>
      </c>
      <c r="B348" s="173">
        <v>12</v>
      </c>
      <c r="C348" s="242">
        <v>0.75</v>
      </c>
      <c r="D348" s="243">
        <v>15714</v>
      </c>
      <c r="E348" s="166">
        <v>-1500</v>
      </c>
      <c r="F348" s="172">
        <v>160</v>
      </c>
      <c r="G348" s="173">
        <v>0</v>
      </c>
      <c r="H348" s="26">
        <v>-376</v>
      </c>
      <c r="I348" s="29">
        <v>-1318</v>
      </c>
      <c r="J348" s="29">
        <v>-224</v>
      </c>
    </row>
    <row r="349" spans="1:10" x14ac:dyDescent="0.15">
      <c r="A349" s="200" t="s">
        <v>26</v>
      </c>
      <c r="B349" s="173">
        <v>13</v>
      </c>
      <c r="C349" s="242">
        <v>0.75</v>
      </c>
      <c r="D349" s="243">
        <v>15353</v>
      </c>
      <c r="E349" s="166">
        <v>-1417</v>
      </c>
      <c r="F349" s="172">
        <v>160</v>
      </c>
      <c r="G349" s="173">
        <v>0</v>
      </c>
      <c r="H349" s="26">
        <v>-587</v>
      </c>
      <c r="I349" s="29">
        <v>-1285</v>
      </c>
      <c r="J349" s="29">
        <v>-225</v>
      </c>
    </row>
    <row r="350" spans="1:10" x14ac:dyDescent="0.15">
      <c r="A350" s="200" t="s">
        <v>26</v>
      </c>
      <c r="B350" s="173">
        <v>14</v>
      </c>
      <c r="C350" s="242">
        <v>0.75</v>
      </c>
      <c r="D350" s="243">
        <v>17452</v>
      </c>
      <c r="E350" s="166">
        <v>-1341</v>
      </c>
      <c r="F350" s="172">
        <v>160</v>
      </c>
      <c r="G350" s="173">
        <v>0</v>
      </c>
      <c r="H350" s="26">
        <v>-617</v>
      </c>
      <c r="I350" s="29">
        <v>-1318</v>
      </c>
      <c r="J350" s="29">
        <v>-225</v>
      </c>
    </row>
    <row r="351" spans="1:10" x14ac:dyDescent="0.15">
      <c r="A351" s="200" t="s">
        <v>26</v>
      </c>
      <c r="B351" s="173">
        <v>15</v>
      </c>
      <c r="C351" s="242">
        <v>0.75</v>
      </c>
      <c r="D351" s="243">
        <v>17972</v>
      </c>
      <c r="E351" s="166">
        <v>-1500</v>
      </c>
      <c r="F351" s="172">
        <v>25</v>
      </c>
      <c r="G351" s="173">
        <v>0</v>
      </c>
      <c r="H351" s="26">
        <v>-533</v>
      </c>
      <c r="I351" s="29">
        <v>-1318</v>
      </c>
      <c r="J351" s="29">
        <v>-225</v>
      </c>
    </row>
    <row r="352" spans="1:10" x14ac:dyDescent="0.15">
      <c r="A352" s="200" t="s">
        <v>26</v>
      </c>
      <c r="B352" s="173">
        <v>16</v>
      </c>
      <c r="C352" s="242">
        <v>0.75</v>
      </c>
      <c r="D352" s="243">
        <v>18659</v>
      </c>
      <c r="E352" s="166">
        <v>-1406</v>
      </c>
      <c r="F352" s="172">
        <v>40</v>
      </c>
      <c r="G352" s="173">
        <v>0</v>
      </c>
      <c r="H352" s="26">
        <v>-262</v>
      </c>
      <c r="I352" s="29">
        <v>-1318</v>
      </c>
      <c r="J352" s="29">
        <v>-225</v>
      </c>
    </row>
    <row r="353" spans="1:10" x14ac:dyDescent="0.15">
      <c r="A353" s="200" t="s">
        <v>26</v>
      </c>
      <c r="B353" s="173">
        <v>17</v>
      </c>
      <c r="C353" s="242">
        <v>0.75</v>
      </c>
      <c r="D353" s="243">
        <v>18756</v>
      </c>
      <c r="E353" s="166">
        <v>-1449</v>
      </c>
      <c r="F353" s="172">
        <v>52</v>
      </c>
      <c r="G353" s="173">
        <v>0</v>
      </c>
      <c r="H353" s="26">
        <v>-395</v>
      </c>
      <c r="I353" s="29">
        <v>-1318</v>
      </c>
      <c r="J353" s="29">
        <v>-225</v>
      </c>
    </row>
    <row r="354" spans="1:10" x14ac:dyDescent="0.15">
      <c r="A354" s="200" t="s">
        <v>26</v>
      </c>
      <c r="B354" s="173">
        <v>18</v>
      </c>
      <c r="C354" s="242">
        <v>0.75</v>
      </c>
      <c r="D354" s="243">
        <v>18200</v>
      </c>
      <c r="E354" s="166">
        <v>-1445</v>
      </c>
      <c r="F354" s="172">
        <v>160</v>
      </c>
      <c r="G354" s="173">
        <v>0</v>
      </c>
      <c r="H354" s="26">
        <v>-487</v>
      </c>
      <c r="I354" s="29">
        <v>-1318</v>
      </c>
      <c r="J354" s="29">
        <v>-225</v>
      </c>
    </row>
    <row r="355" spans="1:10" x14ac:dyDescent="0.15">
      <c r="A355" s="200" t="s">
        <v>26</v>
      </c>
      <c r="B355" s="173">
        <v>19</v>
      </c>
      <c r="C355" s="242">
        <v>0.75</v>
      </c>
      <c r="D355" s="243">
        <v>17426</v>
      </c>
      <c r="E355" s="166">
        <v>-1318</v>
      </c>
      <c r="F355" s="172">
        <v>11</v>
      </c>
      <c r="G355" s="173">
        <v>0</v>
      </c>
      <c r="H355" s="26">
        <v>-124</v>
      </c>
      <c r="I355" s="29">
        <v>-1318</v>
      </c>
      <c r="J355" s="29">
        <v>-225</v>
      </c>
    </row>
    <row r="356" spans="1:10" x14ac:dyDescent="0.15">
      <c r="A356" s="200" t="s">
        <v>26</v>
      </c>
      <c r="B356" s="173">
        <v>20</v>
      </c>
      <c r="C356" s="242">
        <v>0.75</v>
      </c>
      <c r="D356" s="243">
        <v>17389</v>
      </c>
      <c r="E356" s="166">
        <v>-1291</v>
      </c>
      <c r="F356" s="172">
        <v>19</v>
      </c>
      <c r="G356" s="173">
        <v>0</v>
      </c>
      <c r="H356" s="26">
        <v>-260</v>
      </c>
      <c r="I356" s="29">
        <v>-1318</v>
      </c>
      <c r="J356" s="29">
        <v>-225</v>
      </c>
    </row>
    <row r="357" spans="1:10" x14ac:dyDescent="0.15">
      <c r="A357" s="200" t="s">
        <v>26</v>
      </c>
      <c r="B357" s="173">
        <v>21</v>
      </c>
      <c r="C357" s="242">
        <v>0.75</v>
      </c>
      <c r="D357" s="243">
        <v>17482</v>
      </c>
      <c r="E357" s="166">
        <v>-1294</v>
      </c>
      <c r="F357" s="172">
        <v>72</v>
      </c>
      <c r="G357" s="173">
        <v>0</v>
      </c>
      <c r="H357" s="26">
        <v>-289</v>
      </c>
      <c r="I357" s="29">
        <v>-1318</v>
      </c>
      <c r="J357" s="29">
        <v>-225</v>
      </c>
    </row>
    <row r="358" spans="1:10" x14ac:dyDescent="0.15">
      <c r="A358" s="200" t="s">
        <v>26</v>
      </c>
      <c r="B358" s="173">
        <v>22</v>
      </c>
      <c r="C358" s="242">
        <v>0.75</v>
      </c>
      <c r="D358" s="243">
        <v>17100</v>
      </c>
      <c r="E358" s="166">
        <v>-1500</v>
      </c>
      <c r="F358" s="172">
        <v>56</v>
      </c>
      <c r="G358" s="173">
        <v>0</v>
      </c>
      <c r="H358" s="26">
        <v>-358</v>
      </c>
      <c r="I358" s="29">
        <v>-1318</v>
      </c>
      <c r="J358" s="29">
        <v>-225</v>
      </c>
    </row>
    <row r="359" spans="1:10" x14ac:dyDescent="0.15">
      <c r="A359" s="200" t="s">
        <v>26</v>
      </c>
      <c r="B359" s="173">
        <v>23</v>
      </c>
      <c r="C359" s="242">
        <v>0.75</v>
      </c>
      <c r="D359" s="243">
        <v>17084</v>
      </c>
      <c r="E359" s="166">
        <v>-1500</v>
      </c>
      <c r="F359" s="172">
        <v>160</v>
      </c>
      <c r="G359" s="173">
        <v>0</v>
      </c>
      <c r="H359" s="26">
        <v>-226</v>
      </c>
      <c r="I359" s="29">
        <v>-1318</v>
      </c>
      <c r="J359" s="29">
        <v>-225</v>
      </c>
    </row>
    <row r="360" spans="1:10" x14ac:dyDescent="0.15">
      <c r="A360" s="200" t="s">
        <v>26</v>
      </c>
      <c r="B360" s="173">
        <v>24</v>
      </c>
      <c r="C360" s="242">
        <v>0.75</v>
      </c>
      <c r="D360" s="243">
        <v>15474</v>
      </c>
      <c r="E360" s="166">
        <v>-1500</v>
      </c>
      <c r="F360" s="172">
        <v>76</v>
      </c>
      <c r="G360" s="173">
        <v>0</v>
      </c>
      <c r="H360" s="26">
        <v>-605</v>
      </c>
      <c r="I360" s="29">
        <v>-1318</v>
      </c>
      <c r="J360" s="29">
        <v>-225</v>
      </c>
    </row>
    <row r="361" spans="1:10" x14ac:dyDescent="0.15">
      <c r="A361" s="200" t="s">
        <v>26</v>
      </c>
      <c r="B361" s="173">
        <v>25</v>
      </c>
      <c r="C361" s="242">
        <v>0.75</v>
      </c>
      <c r="D361" s="243">
        <v>13907</v>
      </c>
      <c r="E361" s="166">
        <v>-1091</v>
      </c>
      <c r="F361" s="172">
        <v>160</v>
      </c>
      <c r="G361" s="173">
        <v>0</v>
      </c>
      <c r="H361" s="26">
        <v>-778</v>
      </c>
      <c r="I361" s="29">
        <v>-1318</v>
      </c>
      <c r="J361" s="29">
        <v>-225</v>
      </c>
    </row>
    <row r="362" spans="1:10" x14ac:dyDescent="0.15">
      <c r="A362" s="200" t="s">
        <v>26</v>
      </c>
      <c r="B362" s="173">
        <v>26</v>
      </c>
      <c r="C362" s="242">
        <v>0.75</v>
      </c>
      <c r="D362" s="243">
        <v>16360</v>
      </c>
      <c r="E362" s="166">
        <v>-1109</v>
      </c>
      <c r="F362" s="172">
        <v>160</v>
      </c>
      <c r="G362" s="173">
        <v>0</v>
      </c>
      <c r="H362" s="26">
        <v>-629</v>
      </c>
      <c r="I362" s="29">
        <v>-1318</v>
      </c>
      <c r="J362" s="29">
        <v>-225</v>
      </c>
    </row>
    <row r="363" spans="1:10" x14ac:dyDescent="0.15">
      <c r="A363" s="200" t="s">
        <v>26</v>
      </c>
      <c r="B363" s="173">
        <v>27</v>
      </c>
      <c r="C363" s="242">
        <v>0.75</v>
      </c>
      <c r="D363" s="243">
        <v>16433</v>
      </c>
      <c r="E363" s="166">
        <v>-1408</v>
      </c>
      <c r="F363" s="172">
        <v>138</v>
      </c>
      <c r="G363" s="173">
        <v>0</v>
      </c>
      <c r="H363" s="26">
        <v>-495</v>
      </c>
      <c r="I363" s="29">
        <v>-1318</v>
      </c>
      <c r="J363" s="29">
        <v>-225</v>
      </c>
    </row>
    <row r="364" spans="1:10" x14ac:dyDescent="0.15">
      <c r="A364" s="200" t="s">
        <v>26</v>
      </c>
      <c r="B364" s="173">
        <v>28</v>
      </c>
      <c r="C364" s="242">
        <v>0.75</v>
      </c>
      <c r="D364" s="243">
        <v>16580</v>
      </c>
      <c r="E364" s="166">
        <v>-1459</v>
      </c>
      <c r="F364" s="172">
        <v>20</v>
      </c>
      <c r="G364" s="173">
        <v>0</v>
      </c>
      <c r="H364" s="26">
        <v>-292</v>
      </c>
      <c r="I364" s="29">
        <v>-1318</v>
      </c>
      <c r="J364" s="29">
        <v>-225</v>
      </c>
    </row>
    <row r="365" spans="1:10" x14ac:dyDescent="0.15">
      <c r="A365" s="200" t="s">
        <v>26</v>
      </c>
      <c r="B365" s="173">
        <v>29</v>
      </c>
      <c r="C365" s="242">
        <v>0.75</v>
      </c>
      <c r="D365" s="243">
        <v>17688</v>
      </c>
      <c r="E365" s="166">
        <v>-1324</v>
      </c>
      <c r="F365" s="172">
        <v>0</v>
      </c>
      <c r="G365" s="173">
        <v>0</v>
      </c>
      <c r="H365" s="26">
        <v>-540</v>
      </c>
      <c r="I365" s="29">
        <v>-1318</v>
      </c>
      <c r="J365" s="29">
        <v>-225</v>
      </c>
    </row>
    <row r="366" spans="1:10" x14ac:dyDescent="0.15">
      <c r="A366" s="200" t="s">
        <v>26</v>
      </c>
      <c r="B366" s="173">
        <v>30</v>
      </c>
      <c r="C366" s="242">
        <v>0.75</v>
      </c>
      <c r="D366" s="243">
        <v>17342</v>
      </c>
      <c r="E366" s="166">
        <v>-1437</v>
      </c>
      <c r="F366" s="172">
        <v>49</v>
      </c>
      <c r="G366" s="173">
        <v>0</v>
      </c>
      <c r="H366" s="26">
        <v>-268</v>
      </c>
      <c r="I366" s="29">
        <v>-1318</v>
      </c>
      <c r="J366" s="29">
        <v>-225</v>
      </c>
    </row>
    <row r="367" spans="1:10" x14ac:dyDescent="0.15">
      <c r="A367" s="202" t="s">
        <v>26</v>
      </c>
      <c r="B367" s="175">
        <v>31</v>
      </c>
      <c r="C367" s="244">
        <v>0.75</v>
      </c>
      <c r="D367" s="245">
        <v>16345</v>
      </c>
      <c r="E367" s="167">
        <v>-1372</v>
      </c>
      <c r="F367" s="174">
        <v>85</v>
      </c>
      <c r="G367" s="175">
        <v>0</v>
      </c>
      <c r="H367" s="43">
        <v>-667</v>
      </c>
      <c r="I367" s="35">
        <v>-1318</v>
      </c>
      <c r="J367" s="35">
        <v>-225</v>
      </c>
    </row>
    <row r="368" spans="1:10" x14ac:dyDescent="0.15">
      <c r="D368" s="247"/>
    </row>
  </sheetData>
  <conditionalFormatting sqref="D2:D32">
    <cfRule type="top10" dxfId="215" priority="6" stopIfTrue="1" rank="1"/>
  </conditionalFormatting>
  <conditionalFormatting sqref="D33:D61">
    <cfRule type="top10" dxfId="214" priority="5" stopIfTrue="1" rank="1"/>
  </conditionalFormatting>
  <conditionalFormatting sqref="D62:D92">
    <cfRule type="top10" dxfId="213" priority="4" stopIfTrue="1" rank="1"/>
  </conditionalFormatting>
  <conditionalFormatting sqref="D93:D122">
    <cfRule type="top10" dxfId="212" priority="3" stopIfTrue="1" rank="1"/>
  </conditionalFormatting>
  <conditionalFormatting sqref="D123:D153">
    <cfRule type="top10" dxfId="211" priority="2" stopIfTrue="1" rank="1"/>
  </conditionalFormatting>
  <conditionalFormatting sqref="D154:D183">
    <cfRule type="top10" dxfId="210" priority="12" stopIfTrue="1" rank="1"/>
  </conditionalFormatting>
  <conditionalFormatting sqref="D184:D214">
    <cfRule type="top10" dxfId="209" priority="11" stopIfTrue="1" rank="1"/>
  </conditionalFormatting>
  <conditionalFormatting sqref="D215:D245">
    <cfRule type="top10" dxfId="208" priority="10" stopIfTrue="1" rank="1"/>
  </conditionalFormatting>
  <conditionalFormatting sqref="D246:D275">
    <cfRule type="top10" dxfId="207" priority="9" stopIfTrue="1" rank="1"/>
  </conditionalFormatting>
  <conditionalFormatting sqref="D276:D306">
    <cfRule type="top10" dxfId="206" priority="1" stopIfTrue="1" rank="1"/>
  </conditionalFormatting>
  <conditionalFormatting sqref="D307:D336">
    <cfRule type="top10" dxfId="205" priority="8" stopIfTrue="1" rank="1"/>
  </conditionalFormatting>
  <conditionalFormatting sqref="D337:D367">
    <cfRule type="top10" dxfId="204" priority="7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67"/>
  <sheetViews>
    <sheetView zoomScale="85" zoomScaleNormal="85" zoomScaleSheetLayoutView="100" workbookViewId="0">
      <pane ySplit="1" topLeftCell="A2" activePane="bottomLeft" state="frozen"/>
      <selection activeCell="A6" sqref="A6:Q19"/>
      <selection pane="bottomLeft" activeCell="K1" sqref="K1:AX65536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0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</row>
    <row r="2" spans="1:10" x14ac:dyDescent="0.15">
      <c r="A2" s="200" t="s">
        <v>15</v>
      </c>
      <c r="B2" s="173">
        <v>1</v>
      </c>
      <c r="C2" s="242">
        <v>0.75</v>
      </c>
      <c r="D2" s="243">
        <v>15380</v>
      </c>
      <c r="E2" s="166">
        <v>-1171</v>
      </c>
      <c r="F2" s="172">
        <v>-1291</v>
      </c>
      <c r="G2" s="173">
        <v>13</v>
      </c>
      <c r="H2" s="26">
        <v>-642</v>
      </c>
      <c r="I2" s="29">
        <v>-1291</v>
      </c>
      <c r="J2" s="29">
        <v>-225</v>
      </c>
    </row>
    <row r="3" spans="1:10" x14ac:dyDescent="0.15">
      <c r="A3" s="200" t="s">
        <v>15</v>
      </c>
      <c r="B3" s="173">
        <v>2</v>
      </c>
      <c r="C3" s="242">
        <v>0.75</v>
      </c>
      <c r="D3" s="243">
        <v>17423</v>
      </c>
      <c r="E3" s="166">
        <v>-1543</v>
      </c>
      <c r="F3" s="172">
        <v>-1320</v>
      </c>
      <c r="G3" s="173">
        <v>330</v>
      </c>
      <c r="H3" s="26">
        <v>-347</v>
      </c>
      <c r="I3" s="29">
        <v>-1320</v>
      </c>
      <c r="J3" s="29">
        <v>-225</v>
      </c>
    </row>
    <row r="4" spans="1:10" x14ac:dyDescent="0.15">
      <c r="A4" s="200" t="s">
        <v>15</v>
      </c>
      <c r="B4" s="173">
        <v>3</v>
      </c>
      <c r="C4" s="242">
        <v>0.75</v>
      </c>
      <c r="D4" s="243">
        <v>16755</v>
      </c>
      <c r="E4" s="166">
        <v>-1339</v>
      </c>
      <c r="F4" s="172">
        <v>-1320</v>
      </c>
      <c r="G4" s="173">
        <v>0</v>
      </c>
      <c r="H4" s="26">
        <v>-273</v>
      </c>
      <c r="I4" s="29">
        <v>-1320</v>
      </c>
      <c r="J4" s="29">
        <v>-225</v>
      </c>
    </row>
    <row r="5" spans="1:10" x14ac:dyDescent="0.15">
      <c r="A5" s="200" t="s">
        <v>15</v>
      </c>
      <c r="B5" s="173">
        <v>4</v>
      </c>
      <c r="C5" s="242">
        <v>0.75</v>
      </c>
      <c r="D5" s="243">
        <v>16044</v>
      </c>
      <c r="E5" s="166">
        <v>-1257</v>
      </c>
      <c r="F5" s="172">
        <v>-1320</v>
      </c>
      <c r="G5" s="173">
        <v>50</v>
      </c>
      <c r="H5" s="26">
        <v>-699</v>
      </c>
      <c r="I5" s="29">
        <v>-1320</v>
      </c>
      <c r="J5" s="29">
        <v>-225</v>
      </c>
    </row>
    <row r="6" spans="1:10" x14ac:dyDescent="0.15">
      <c r="A6" s="200" t="s">
        <v>15</v>
      </c>
      <c r="B6" s="173">
        <v>5</v>
      </c>
      <c r="C6" s="242">
        <v>0.75</v>
      </c>
      <c r="D6" s="243">
        <v>15509</v>
      </c>
      <c r="E6" s="166">
        <v>-1600</v>
      </c>
      <c r="F6" s="172">
        <v>-1320</v>
      </c>
      <c r="G6" s="173">
        <v>148</v>
      </c>
      <c r="H6" s="26">
        <v>-653</v>
      </c>
      <c r="I6" s="29">
        <v>-1320</v>
      </c>
      <c r="J6" s="29">
        <v>-225</v>
      </c>
    </row>
    <row r="7" spans="1:10" x14ac:dyDescent="0.15">
      <c r="A7" s="200" t="s">
        <v>15</v>
      </c>
      <c r="B7" s="173">
        <v>6</v>
      </c>
      <c r="C7" s="242">
        <v>0.75</v>
      </c>
      <c r="D7" s="243">
        <v>16194</v>
      </c>
      <c r="E7" s="166">
        <v>-995</v>
      </c>
      <c r="F7" s="172">
        <v>-1320</v>
      </c>
      <c r="G7" s="173">
        <v>50</v>
      </c>
      <c r="H7" s="26">
        <v>-786</v>
      </c>
      <c r="I7" s="29">
        <v>-1320</v>
      </c>
      <c r="J7" s="29">
        <v>-224</v>
      </c>
    </row>
    <row r="8" spans="1:10" x14ac:dyDescent="0.15">
      <c r="A8" s="200" t="s">
        <v>15</v>
      </c>
      <c r="B8" s="173">
        <v>7</v>
      </c>
      <c r="C8" s="242">
        <v>0.75</v>
      </c>
      <c r="D8" s="243">
        <v>17927</v>
      </c>
      <c r="E8" s="166">
        <v>-1461</v>
      </c>
      <c r="F8" s="172">
        <v>-1320</v>
      </c>
      <c r="G8" s="173">
        <v>50</v>
      </c>
      <c r="H8" s="26">
        <v>-609</v>
      </c>
      <c r="I8" s="29">
        <v>-1320</v>
      </c>
      <c r="J8" s="29">
        <v>-225</v>
      </c>
    </row>
    <row r="9" spans="1:10" x14ac:dyDescent="0.15">
      <c r="A9" s="200" t="s">
        <v>15</v>
      </c>
      <c r="B9" s="173">
        <v>8</v>
      </c>
      <c r="C9" s="242">
        <v>0.75</v>
      </c>
      <c r="D9" s="243">
        <v>17018</v>
      </c>
      <c r="E9" s="166">
        <v>-1335</v>
      </c>
      <c r="F9" s="172">
        <v>-1320</v>
      </c>
      <c r="G9" s="173">
        <v>100</v>
      </c>
      <c r="H9" s="26">
        <v>-596</v>
      </c>
      <c r="I9" s="29">
        <v>-1320</v>
      </c>
      <c r="J9" s="29">
        <v>-225</v>
      </c>
    </row>
    <row r="10" spans="1:10" x14ac:dyDescent="0.15">
      <c r="A10" s="200" t="s">
        <v>15</v>
      </c>
      <c r="B10" s="173">
        <v>9</v>
      </c>
      <c r="C10" s="242">
        <v>0.75</v>
      </c>
      <c r="D10" s="243">
        <v>16821</v>
      </c>
      <c r="E10" s="166">
        <v>-1246</v>
      </c>
      <c r="F10" s="172">
        <v>-1320</v>
      </c>
      <c r="G10" s="173">
        <v>273</v>
      </c>
      <c r="H10" s="26">
        <v>-779</v>
      </c>
      <c r="I10" s="29">
        <v>-1320</v>
      </c>
      <c r="J10" s="29">
        <v>-225</v>
      </c>
    </row>
    <row r="11" spans="1:10" x14ac:dyDescent="0.15">
      <c r="A11" s="200" t="s">
        <v>15</v>
      </c>
      <c r="B11" s="173">
        <v>10</v>
      </c>
      <c r="C11" s="242">
        <v>0.75</v>
      </c>
      <c r="D11" s="243">
        <v>17509</v>
      </c>
      <c r="E11" s="166">
        <v>-1439</v>
      </c>
      <c r="F11" s="172">
        <v>-1286</v>
      </c>
      <c r="G11" s="173">
        <v>50</v>
      </c>
      <c r="H11" s="26">
        <v>-658</v>
      </c>
      <c r="I11" s="29">
        <v>-1286</v>
      </c>
      <c r="J11" s="29">
        <v>-225</v>
      </c>
    </row>
    <row r="12" spans="1:10" x14ac:dyDescent="0.15">
      <c r="A12" s="200" t="s">
        <v>15</v>
      </c>
      <c r="B12" s="173">
        <v>11</v>
      </c>
      <c r="C12" s="242">
        <v>0.75</v>
      </c>
      <c r="D12" s="243">
        <v>17755</v>
      </c>
      <c r="E12" s="166">
        <v>-1424</v>
      </c>
      <c r="F12" s="172">
        <v>-1320</v>
      </c>
      <c r="G12" s="173">
        <v>0</v>
      </c>
      <c r="H12" s="26">
        <v>-622</v>
      </c>
      <c r="I12" s="29">
        <v>-1320</v>
      </c>
      <c r="J12" s="29">
        <v>-225</v>
      </c>
    </row>
    <row r="13" spans="1:10" x14ac:dyDescent="0.15">
      <c r="A13" s="200" t="s">
        <v>15</v>
      </c>
      <c r="B13" s="173">
        <v>12</v>
      </c>
      <c r="C13" s="242">
        <v>0.75</v>
      </c>
      <c r="D13" s="243">
        <v>17168</v>
      </c>
      <c r="E13" s="166">
        <v>-1600</v>
      </c>
      <c r="F13" s="172">
        <v>-1320</v>
      </c>
      <c r="G13" s="173">
        <v>0</v>
      </c>
      <c r="H13" s="26">
        <v>-401</v>
      </c>
      <c r="I13" s="29">
        <v>-1320</v>
      </c>
      <c r="J13" s="29">
        <v>-225</v>
      </c>
    </row>
    <row r="14" spans="1:10" x14ac:dyDescent="0.15">
      <c r="A14" s="200" t="s">
        <v>15</v>
      </c>
      <c r="B14" s="173">
        <v>13</v>
      </c>
      <c r="C14" s="242">
        <v>0.75</v>
      </c>
      <c r="D14" s="243">
        <v>17355</v>
      </c>
      <c r="E14" s="166">
        <v>-1600</v>
      </c>
      <c r="F14" s="172">
        <v>-1320</v>
      </c>
      <c r="G14" s="173">
        <v>0</v>
      </c>
      <c r="H14" s="26">
        <v>-318</v>
      </c>
      <c r="I14" s="29">
        <v>-1320</v>
      </c>
      <c r="J14" s="29">
        <v>-225</v>
      </c>
    </row>
    <row r="15" spans="1:10" x14ac:dyDescent="0.15">
      <c r="A15" s="200" t="s">
        <v>15</v>
      </c>
      <c r="B15" s="173">
        <v>14</v>
      </c>
      <c r="C15" s="242">
        <v>0.75</v>
      </c>
      <c r="D15" s="243">
        <v>17880</v>
      </c>
      <c r="E15" s="166">
        <v>-1578</v>
      </c>
      <c r="F15" s="172">
        <v>-1320</v>
      </c>
      <c r="G15" s="173">
        <v>0</v>
      </c>
      <c r="H15" s="26">
        <v>-194</v>
      </c>
      <c r="I15" s="29">
        <v>-1320</v>
      </c>
      <c r="J15" s="29">
        <v>-225</v>
      </c>
    </row>
    <row r="16" spans="1:10" x14ac:dyDescent="0.15">
      <c r="A16" s="200" t="s">
        <v>15</v>
      </c>
      <c r="B16" s="173">
        <v>15</v>
      </c>
      <c r="C16" s="242">
        <v>0.75</v>
      </c>
      <c r="D16" s="243">
        <v>17580</v>
      </c>
      <c r="E16" s="166">
        <v>-1216</v>
      </c>
      <c r="F16" s="172">
        <v>-1320</v>
      </c>
      <c r="G16" s="173">
        <v>0</v>
      </c>
      <c r="H16" s="26">
        <v>-296</v>
      </c>
      <c r="I16" s="29">
        <v>-1320</v>
      </c>
      <c r="J16" s="29">
        <v>-225</v>
      </c>
    </row>
    <row r="17" spans="1:10" x14ac:dyDescent="0.15">
      <c r="A17" s="200" t="s">
        <v>15</v>
      </c>
      <c r="B17" s="173">
        <v>16</v>
      </c>
      <c r="C17" s="242">
        <v>0.75</v>
      </c>
      <c r="D17" s="243">
        <v>17312</v>
      </c>
      <c r="E17" s="166">
        <v>-1600</v>
      </c>
      <c r="F17" s="172">
        <v>-1320</v>
      </c>
      <c r="G17" s="173">
        <v>0</v>
      </c>
      <c r="H17" s="26">
        <v>-597</v>
      </c>
      <c r="I17" s="29">
        <v>-1320</v>
      </c>
      <c r="J17" s="29">
        <v>-225</v>
      </c>
    </row>
    <row r="18" spans="1:10" x14ac:dyDescent="0.15">
      <c r="A18" s="200" t="s">
        <v>15</v>
      </c>
      <c r="B18" s="173">
        <v>17</v>
      </c>
      <c r="C18" s="242">
        <v>0.75</v>
      </c>
      <c r="D18" s="243">
        <v>17822</v>
      </c>
      <c r="E18" s="166">
        <v>-1600</v>
      </c>
      <c r="F18" s="172">
        <v>-1320</v>
      </c>
      <c r="G18" s="173">
        <v>0</v>
      </c>
      <c r="H18" s="26">
        <v>-68</v>
      </c>
      <c r="I18" s="29">
        <v>-1320</v>
      </c>
      <c r="J18" s="29">
        <v>-225</v>
      </c>
    </row>
    <row r="19" spans="1:10" x14ac:dyDescent="0.15">
      <c r="A19" s="200" t="s">
        <v>15</v>
      </c>
      <c r="B19" s="173">
        <v>18</v>
      </c>
      <c r="C19" s="242">
        <v>0.75</v>
      </c>
      <c r="D19" s="243">
        <v>16744</v>
      </c>
      <c r="E19" s="166">
        <v>-1600</v>
      </c>
      <c r="F19" s="172">
        <v>-1320</v>
      </c>
      <c r="G19" s="173">
        <v>0</v>
      </c>
      <c r="H19" s="26">
        <v>-370</v>
      </c>
      <c r="I19" s="29">
        <v>-1320</v>
      </c>
      <c r="J19" s="29">
        <v>-225</v>
      </c>
    </row>
    <row r="20" spans="1:10" x14ac:dyDescent="0.15">
      <c r="A20" s="200" t="s">
        <v>15</v>
      </c>
      <c r="B20" s="173">
        <v>19</v>
      </c>
      <c r="C20" s="242">
        <v>0.75</v>
      </c>
      <c r="D20" s="243">
        <v>16693</v>
      </c>
      <c r="E20" s="166">
        <v>-1469</v>
      </c>
      <c r="F20" s="172">
        <v>-1320</v>
      </c>
      <c r="G20" s="173">
        <v>0</v>
      </c>
      <c r="H20" s="26">
        <v>-90</v>
      </c>
      <c r="I20" s="29">
        <v>-1320</v>
      </c>
      <c r="J20" s="29">
        <v>-225</v>
      </c>
    </row>
    <row r="21" spans="1:10" x14ac:dyDescent="0.15">
      <c r="A21" s="200" t="s">
        <v>15</v>
      </c>
      <c r="B21" s="173">
        <v>20</v>
      </c>
      <c r="C21" s="242">
        <v>0.75</v>
      </c>
      <c r="D21" s="243">
        <v>17606</v>
      </c>
      <c r="E21" s="166">
        <v>-1068</v>
      </c>
      <c r="F21" s="172">
        <v>-1320</v>
      </c>
      <c r="G21" s="173">
        <v>0</v>
      </c>
      <c r="H21" s="26">
        <v>-498</v>
      </c>
      <c r="I21" s="29">
        <v>-1320</v>
      </c>
      <c r="J21" s="29">
        <v>-225</v>
      </c>
    </row>
    <row r="22" spans="1:10" x14ac:dyDescent="0.15">
      <c r="A22" s="200" t="s">
        <v>15</v>
      </c>
      <c r="B22" s="173">
        <v>21</v>
      </c>
      <c r="C22" s="242">
        <v>0.75</v>
      </c>
      <c r="D22" s="243">
        <v>20702</v>
      </c>
      <c r="E22" s="166">
        <v>-512</v>
      </c>
      <c r="F22" s="172">
        <v>-1240</v>
      </c>
      <c r="G22" s="173">
        <v>0</v>
      </c>
      <c r="H22" s="26">
        <v>-448</v>
      </c>
      <c r="I22" s="29">
        <v>-1240</v>
      </c>
      <c r="J22" s="29">
        <v>-225</v>
      </c>
    </row>
    <row r="23" spans="1:10" x14ac:dyDescent="0.15">
      <c r="A23" s="200" t="s">
        <v>15</v>
      </c>
      <c r="B23" s="173">
        <v>22</v>
      </c>
      <c r="C23" s="242">
        <v>0.79166666666666663</v>
      </c>
      <c r="D23" s="243">
        <v>19042</v>
      </c>
      <c r="E23" s="166">
        <v>-1196</v>
      </c>
      <c r="F23" s="172">
        <v>-1320</v>
      </c>
      <c r="G23" s="173">
        <v>0</v>
      </c>
      <c r="H23" s="26">
        <v>-587</v>
      </c>
      <c r="I23" s="29">
        <v>-1320</v>
      </c>
      <c r="J23" s="29">
        <v>-225</v>
      </c>
    </row>
    <row r="24" spans="1:10" x14ac:dyDescent="0.15">
      <c r="A24" s="200" t="s">
        <v>15</v>
      </c>
      <c r="B24" s="173">
        <v>23</v>
      </c>
      <c r="C24" s="242">
        <v>0.75</v>
      </c>
      <c r="D24" s="243">
        <v>17623</v>
      </c>
      <c r="E24" s="166">
        <v>-1600</v>
      </c>
      <c r="F24" s="172">
        <v>-1320</v>
      </c>
      <c r="G24" s="173">
        <v>0</v>
      </c>
      <c r="H24" s="26">
        <v>-256</v>
      </c>
      <c r="I24" s="29">
        <v>-1320</v>
      </c>
      <c r="J24" s="29">
        <v>-225</v>
      </c>
    </row>
    <row r="25" spans="1:10" x14ac:dyDescent="0.15">
      <c r="A25" s="200" t="s">
        <v>15</v>
      </c>
      <c r="B25" s="173">
        <v>24</v>
      </c>
      <c r="C25" s="242">
        <v>0.75</v>
      </c>
      <c r="D25" s="243">
        <v>16332</v>
      </c>
      <c r="E25" s="166">
        <v>-1564</v>
      </c>
      <c r="F25" s="172">
        <v>-1286</v>
      </c>
      <c r="G25" s="173">
        <v>50</v>
      </c>
      <c r="H25" s="26">
        <v>-786</v>
      </c>
      <c r="I25" s="29">
        <v>-1286</v>
      </c>
      <c r="J25" s="29">
        <v>-225</v>
      </c>
    </row>
    <row r="26" spans="1:10" x14ac:dyDescent="0.15">
      <c r="A26" s="200" t="s">
        <v>15</v>
      </c>
      <c r="B26" s="173">
        <v>25</v>
      </c>
      <c r="C26" s="242">
        <v>0.75</v>
      </c>
      <c r="D26" s="243">
        <v>16603</v>
      </c>
      <c r="E26" s="166">
        <v>-1600</v>
      </c>
      <c r="F26" s="172">
        <v>-1286</v>
      </c>
      <c r="G26" s="173">
        <v>50</v>
      </c>
      <c r="H26" s="26">
        <v>-677</v>
      </c>
      <c r="I26" s="29">
        <v>-1286</v>
      </c>
      <c r="J26" s="29">
        <v>-225</v>
      </c>
    </row>
    <row r="27" spans="1:10" x14ac:dyDescent="0.15">
      <c r="A27" s="200" t="s">
        <v>15</v>
      </c>
      <c r="B27" s="173">
        <v>26</v>
      </c>
      <c r="C27" s="242">
        <v>0.75</v>
      </c>
      <c r="D27" s="243">
        <v>16211</v>
      </c>
      <c r="E27" s="166">
        <v>-1600</v>
      </c>
      <c r="F27" s="172">
        <v>-1320</v>
      </c>
      <c r="G27" s="173">
        <v>0</v>
      </c>
      <c r="H27" s="26">
        <v>-463</v>
      </c>
      <c r="I27" s="29">
        <v>-1320</v>
      </c>
      <c r="J27" s="29">
        <v>-223</v>
      </c>
    </row>
    <row r="28" spans="1:10" x14ac:dyDescent="0.15">
      <c r="A28" s="200" t="s">
        <v>15</v>
      </c>
      <c r="B28" s="173">
        <v>27</v>
      </c>
      <c r="C28" s="242">
        <v>0.75</v>
      </c>
      <c r="D28" s="243">
        <v>16086</v>
      </c>
      <c r="E28" s="166">
        <v>-1600</v>
      </c>
      <c r="F28" s="172">
        <v>-1320</v>
      </c>
      <c r="G28" s="173">
        <v>0</v>
      </c>
      <c r="H28" s="26">
        <v>-755</v>
      </c>
      <c r="I28" s="29">
        <v>-1320</v>
      </c>
      <c r="J28" s="29">
        <v>-225</v>
      </c>
    </row>
    <row r="29" spans="1:10" x14ac:dyDescent="0.15">
      <c r="A29" s="200" t="s">
        <v>15</v>
      </c>
      <c r="B29" s="173">
        <v>28</v>
      </c>
      <c r="C29" s="242">
        <v>0.79166666666666663</v>
      </c>
      <c r="D29" s="243">
        <v>17864</v>
      </c>
      <c r="E29" s="166">
        <v>-1591</v>
      </c>
      <c r="F29" s="172">
        <v>-1320</v>
      </c>
      <c r="G29" s="173">
        <v>0</v>
      </c>
      <c r="H29" s="26">
        <v>-619</v>
      </c>
      <c r="I29" s="29">
        <v>-1320</v>
      </c>
      <c r="J29" s="29">
        <v>-225</v>
      </c>
    </row>
    <row r="30" spans="1:10" x14ac:dyDescent="0.15">
      <c r="A30" s="200" t="s">
        <v>15</v>
      </c>
      <c r="B30" s="173">
        <v>29</v>
      </c>
      <c r="C30" s="242">
        <v>0.75</v>
      </c>
      <c r="D30" s="243">
        <v>17943</v>
      </c>
      <c r="E30" s="166">
        <v>-1600</v>
      </c>
      <c r="F30" s="172">
        <v>-1320</v>
      </c>
      <c r="G30" s="173">
        <v>0</v>
      </c>
      <c r="H30" s="26">
        <v>-470</v>
      </c>
      <c r="I30" s="29">
        <v>-1320</v>
      </c>
      <c r="J30" s="29">
        <v>-225</v>
      </c>
    </row>
    <row r="31" spans="1:10" x14ac:dyDescent="0.15">
      <c r="A31" s="200" t="s">
        <v>15</v>
      </c>
      <c r="B31" s="173">
        <v>30</v>
      </c>
      <c r="C31" s="242">
        <v>0.79166666666666663</v>
      </c>
      <c r="D31" s="243">
        <v>18179</v>
      </c>
      <c r="E31" s="166">
        <v>-852</v>
      </c>
      <c r="F31" s="172">
        <v>-1320</v>
      </c>
      <c r="G31" s="173">
        <v>0</v>
      </c>
      <c r="H31" s="26">
        <v>-828</v>
      </c>
      <c r="I31" s="29">
        <v>-1320</v>
      </c>
      <c r="J31" s="29">
        <v>-225</v>
      </c>
    </row>
    <row r="32" spans="1:10" x14ac:dyDescent="0.15">
      <c r="A32" s="333" t="s">
        <v>15</v>
      </c>
      <c r="B32" s="203">
        <v>31</v>
      </c>
      <c r="C32" s="244">
        <v>0.79166666666666663</v>
      </c>
      <c r="D32" s="245">
        <v>19625</v>
      </c>
      <c r="E32" s="167">
        <v>-1014</v>
      </c>
      <c r="F32" s="174">
        <v>-1320</v>
      </c>
      <c r="G32" s="175">
        <v>0</v>
      </c>
      <c r="H32" s="43">
        <v>-725</v>
      </c>
      <c r="I32" s="35">
        <v>-1320</v>
      </c>
      <c r="J32" s="35">
        <v>-225</v>
      </c>
    </row>
    <row r="33" spans="1:10" x14ac:dyDescent="0.15">
      <c r="A33" s="200" t="s">
        <v>16</v>
      </c>
      <c r="B33" s="204">
        <v>1</v>
      </c>
      <c r="C33" s="242">
        <v>0.79166666666666663</v>
      </c>
      <c r="D33" s="243">
        <v>18478</v>
      </c>
      <c r="E33" s="166">
        <v>-378</v>
      </c>
      <c r="F33" s="172">
        <v>151</v>
      </c>
      <c r="G33" s="173">
        <v>139</v>
      </c>
      <c r="H33" s="26">
        <v>-671</v>
      </c>
      <c r="I33" s="29">
        <v>-1320</v>
      </c>
      <c r="J33" s="29">
        <v>-225</v>
      </c>
    </row>
    <row r="34" spans="1:10" x14ac:dyDescent="0.15">
      <c r="A34" s="200" t="s">
        <v>16</v>
      </c>
      <c r="B34" s="173">
        <v>2</v>
      </c>
      <c r="C34" s="242">
        <v>0.75</v>
      </c>
      <c r="D34" s="243">
        <v>17024</v>
      </c>
      <c r="E34" s="166">
        <v>-1442</v>
      </c>
      <c r="F34" s="172">
        <v>74</v>
      </c>
      <c r="G34" s="173">
        <v>0</v>
      </c>
      <c r="H34" s="26">
        <v>-718</v>
      </c>
      <c r="I34" s="29">
        <v>-1320</v>
      </c>
      <c r="J34" s="29">
        <v>-225</v>
      </c>
    </row>
    <row r="35" spans="1:10" x14ac:dyDescent="0.15">
      <c r="A35" s="200" t="s">
        <v>16</v>
      </c>
      <c r="B35" s="173">
        <v>3</v>
      </c>
      <c r="C35" s="242">
        <v>0.75</v>
      </c>
      <c r="D35" s="243">
        <v>16376</v>
      </c>
      <c r="E35" s="166">
        <v>-1579</v>
      </c>
      <c r="F35" s="172">
        <v>0</v>
      </c>
      <c r="G35" s="173">
        <v>25</v>
      </c>
      <c r="H35" s="26">
        <v>-728</v>
      </c>
      <c r="I35" s="29">
        <v>-1320</v>
      </c>
      <c r="J35" s="29">
        <v>-225</v>
      </c>
    </row>
    <row r="36" spans="1:10" x14ac:dyDescent="0.15">
      <c r="A36" s="200" t="s">
        <v>16</v>
      </c>
      <c r="B36" s="173">
        <v>4</v>
      </c>
      <c r="C36" s="242">
        <v>0.79166666666666663</v>
      </c>
      <c r="D36" s="243">
        <v>15837</v>
      </c>
      <c r="E36" s="166">
        <v>-1028</v>
      </c>
      <c r="F36" s="172">
        <v>0</v>
      </c>
      <c r="G36" s="173">
        <v>25</v>
      </c>
      <c r="H36" s="26">
        <v>-590</v>
      </c>
      <c r="I36" s="29">
        <v>-1320</v>
      </c>
      <c r="J36" s="29">
        <v>-224</v>
      </c>
    </row>
    <row r="37" spans="1:10" x14ac:dyDescent="0.15">
      <c r="A37" s="200" t="s">
        <v>16</v>
      </c>
      <c r="B37" s="173">
        <v>5</v>
      </c>
      <c r="C37" s="242">
        <v>0.79166666666666663</v>
      </c>
      <c r="D37" s="243">
        <v>15439</v>
      </c>
      <c r="E37" s="166">
        <v>-780</v>
      </c>
      <c r="F37" s="172">
        <v>47</v>
      </c>
      <c r="G37" s="173">
        <v>25</v>
      </c>
      <c r="H37" s="26">
        <v>-578</v>
      </c>
      <c r="I37" s="29">
        <v>-1320</v>
      </c>
      <c r="J37" s="29">
        <v>-223</v>
      </c>
    </row>
    <row r="38" spans="1:10" x14ac:dyDescent="0.15">
      <c r="A38" s="200" t="s">
        <v>16</v>
      </c>
      <c r="B38" s="173">
        <v>6</v>
      </c>
      <c r="C38" s="242">
        <v>0.79166666666666663</v>
      </c>
      <c r="D38" s="243">
        <v>16458</v>
      </c>
      <c r="E38" s="166">
        <v>-1243</v>
      </c>
      <c r="F38" s="172">
        <v>0</v>
      </c>
      <c r="G38" s="173">
        <v>150</v>
      </c>
      <c r="H38" s="26">
        <v>-531</v>
      </c>
      <c r="I38" s="29">
        <v>-1320</v>
      </c>
      <c r="J38" s="29">
        <v>-223</v>
      </c>
    </row>
    <row r="39" spans="1:10" x14ac:dyDescent="0.15">
      <c r="A39" s="200" t="s">
        <v>16</v>
      </c>
      <c r="B39" s="173">
        <v>7</v>
      </c>
      <c r="C39" s="242">
        <v>0.75</v>
      </c>
      <c r="D39" s="243">
        <v>16386</v>
      </c>
      <c r="E39" s="166">
        <v>-1195</v>
      </c>
      <c r="F39" s="172">
        <v>25</v>
      </c>
      <c r="G39" s="173">
        <v>25</v>
      </c>
      <c r="H39" s="26">
        <v>-409</v>
      </c>
      <c r="I39" s="29">
        <v>-1320</v>
      </c>
      <c r="J39" s="29">
        <v>-224</v>
      </c>
    </row>
    <row r="40" spans="1:10" x14ac:dyDescent="0.15">
      <c r="A40" s="200" t="s">
        <v>16</v>
      </c>
      <c r="B40" s="173">
        <v>8</v>
      </c>
      <c r="C40" s="242">
        <v>0.79166666666666663</v>
      </c>
      <c r="D40" s="243">
        <v>15644</v>
      </c>
      <c r="E40" s="166">
        <v>-923</v>
      </c>
      <c r="F40" s="172">
        <v>149</v>
      </c>
      <c r="G40" s="173">
        <v>25</v>
      </c>
      <c r="H40" s="26">
        <v>-627</v>
      </c>
      <c r="I40" s="29">
        <v>-1308</v>
      </c>
      <c r="J40" s="29">
        <v>-225</v>
      </c>
    </row>
    <row r="41" spans="1:10" x14ac:dyDescent="0.15">
      <c r="A41" s="200" t="s">
        <v>16</v>
      </c>
      <c r="B41" s="173">
        <v>9</v>
      </c>
      <c r="C41" s="242">
        <v>0.79166666666666663</v>
      </c>
      <c r="D41" s="243">
        <v>16260</v>
      </c>
      <c r="E41" s="166">
        <v>-1529</v>
      </c>
      <c r="F41" s="172">
        <v>-100</v>
      </c>
      <c r="G41" s="173">
        <v>125</v>
      </c>
      <c r="H41" s="26">
        <v>-733</v>
      </c>
      <c r="I41" s="29">
        <v>-1320</v>
      </c>
      <c r="J41" s="29">
        <v>-225</v>
      </c>
    </row>
    <row r="42" spans="1:10" x14ac:dyDescent="0.15">
      <c r="A42" s="200" t="s">
        <v>16</v>
      </c>
      <c r="B42" s="173">
        <v>10</v>
      </c>
      <c r="C42" s="242">
        <v>0.79166666666666663</v>
      </c>
      <c r="D42" s="243">
        <v>16619</v>
      </c>
      <c r="E42" s="166">
        <v>-1479</v>
      </c>
      <c r="F42" s="172">
        <v>124</v>
      </c>
      <c r="G42" s="173">
        <v>25</v>
      </c>
      <c r="H42" s="26">
        <v>-545</v>
      </c>
      <c r="I42" s="29">
        <v>-1320</v>
      </c>
      <c r="J42" s="29">
        <v>-224</v>
      </c>
    </row>
    <row r="43" spans="1:10" x14ac:dyDescent="0.15">
      <c r="A43" s="200" t="s">
        <v>16</v>
      </c>
      <c r="B43" s="173">
        <v>11</v>
      </c>
      <c r="C43" s="242">
        <v>0.79166666666666663</v>
      </c>
      <c r="D43" s="243">
        <v>17219</v>
      </c>
      <c r="E43" s="166">
        <v>-1528</v>
      </c>
      <c r="F43" s="172">
        <v>58</v>
      </c>
      <c r="G43" s="173">
        <v>0</v>
      </c>
      <c r="H43" s="26">
        <v>-334</v>
      </c>
      <c r="I43" s="29">
        <v>-1320</v>
      </c>
      <c r="J43" s="29">
        <v>-225</v>
      </c>
    </row>
    <row r="44" spans="1:10" x14ac:dyDescent="0.15">
      <c r="A44" s="200" t="s">
        <v>16</v>
      </c>
      <c r="B44" s="173">
        <v>12</v>
      </c>
      <c r="C44" s="242">
        <v>0.75</v>
      </c>
      <c r="D44" s="243">
        <v>18292</v>
      </c>
      <c r="E44" s="166">
        <v>-1594</v>
      </c>
      <c r="F44" s="172">
        <v>25</v>
      </c>
      <c r="G44" s="173">
        <v>25</v>
      </c>
      <c r="H44" s="26">
        <v>0</v>
      </c>
      <c r="I44" s="29">
        <v>-1320</v>
      </c>
      <c r="J44" s="29">
        <v>-225</v>
      </c>
    </row>
    <row r="45" spans="1:10" x14ac:dyDescent="0.15">
      <c r="A45" s="200" t="s">
        <v>16</v>
      </c>
      <c r="B45" s="173">
        <v>13</v>
      </c>
      <c r="C45" s="242">
        <v>0.79166666666666663</v>
      </c>
      <c r="D45" s="243">
        <v>16836</v>
      </c>
      <c r="E45" s="166">
        <v>-1581</v>
      </c>
      <c r="F45" s="172">
        <v>50</v>
      </c>
      <c r="G45" s="173">
        <v>75</v>
      </c>
      <c r="H45" s="26">
        <v>-505</v>
      </c>
      <c r="I45" s="29">
        <v>-1320</v>
      </c>
      <c r="J45" s="29">
        <v>-225</v>
      </c>
    </row>
    <row r="46" spans="1:10" x14ac:dyDescent="0.15">
      <c r="A46" s="200" t="s">
        <v>16</v>
      </c>
      <c r="B46" s="173">
        <v>14</v>
      </c>
      <c r="C46" s="242">
        <v>0.79166666666666663</v>
      </c>
      <c r="D46" s="243">
        <v>16471</v>
      </c>
      <c r="E46" s="166">
        <v>-1475</v>
      </c>
      <c r="F46" s="172">
        <v>25</v>
      </c>
      <c r="G46" s="173">
        <v>25</v>
      </c>
      <c r="H46" s="26">
        <v>-343</v>
      </c>
      <c r="I46" s="29">
        <v>-1320</v>
      </c>
      <c r="J46" s="29">
        <v>-225</v>
      </c>
    </row>
    <row r="47" spans="1:10" x14ac:dyDescent="0.15">
      <c r="A47" s="200" t="s">
        <v>16</v>
      </c>
      <c r="B47" s="173">
        <v>15</v>
      </c>
      <c r="C47" s="242">
        <v>0.75</v>
      </c>
      <c r="D47" s="243">
        <v>15574</v>
      </c>
      <c r="E47" s="166">
        <v>-1485</v>
      </c>
      <c r="F47" s="172">
        <v>0</v>
      </c>
      <c r="G47" s="173">
        <v>25</v>
      </c>
      <c r="H47" s="26">
        <v>-497</v>
      </c>
      <c r="I47" s="29">
        <v>-1320</v>
      </c>
      <c r="J47" s="29">
        <v>-225</v>
      </c>
    </row>
    <row r="48" spans="1:10" x14ac:dyDescent="0.15">
      <c r="A48" s="200" t="s">
        <v>16</v>
      </c>
      <c r="B48" s="173">
        <v>16</v>
      </c>
      <c r="C48" s="242">
        <v>0.79166666666666663</v>
      </c>
      <c r="D48" s="243">
        <v>15026</v>
      </c>
      <c r="E48" s="166">
        <v>-1521</v>
      </c>
      <c r="F48" s="172">
        <v>0</v>
      </c>
      <c r="G48" s="173">
        <v>25</v>
      </c>
      <c r="H48" s="26">
        <v>-359</v>
      </c>
      <c r="I48" s="29">
        <v>-1320</v>
      </c>
      <c r="J48" s="29">
        <v>-225</v>
      </c>
    </row>
    <row r="49" spans="1:10" x14ac:dyDescent="0.15">
      <c r="A49" s="200" t="s">
        <v>16</v>
      </c>
      <c r="B49" s="173">
        <v>17</v>
      </c>
      <c r="C49" s="242">
        <v>0.79166666666666663</v>
      </c>
      <c r="D49" s="243">
        <v>15567</v>
      </c>
      <c r="E49" s="166">
        <v>-1497</v>
      </c>
      <c r="F49" s="172">
        <v>-85</v>
      </c>
      <c r="G49" s="173">
        <v>25</v>
      </c>
      <c r="H49" s="26">
        <v>-282</v>
      </c>
      <c r="I49" s="29">
        <v>-1320</v>
      </c>
      <c r="J49" s="29">
        <v>-225</v>
      </c>
    </row>
    <row r="50" spans="1:10" x14ac:dyDescent="0.15">
      <c r="A50" s="200" t="s">
        <v>16</v>
      </c>
      <c r="B50" s="173">
        <v>18</v>
      </c>
      <c r="C50" s="242">
        <v>0.79166666666666663</v>
      </c>
      <c r="D50" s="243">
        <v>17112</v>
      </c>
      <c r="E50" s="166">
        <v>-1585</v>
      </c>
      <c r="F50" s="172">
        <v>0</v>
      </c>
      <c r="G50" s="173">
        <v>25</v>
      </c>
      <c r="H50" s="26">
        <v>-95</v>
      </c>
      <c r="I50" s="29">
        <v>-1320</v>
      </c>
      <c r="J50" s="29">
        <v>-225</v>
      </c>
    </row>
    <row r="51" spans="1:10" x14ac:dyDescent="0.15">
      <c r="A51" s="200" t="s">
        <v>16</v>
      </c>
      <c r="B51" s="173">
        <v>19</v>
      </c>
      <c r="C51" s="242">
        <v>0.79166666666666663</v>
      </c>
      <c r="D51" s="243">
        <v>17488</v>
      </c>
      <c r="E51" s="166">
        <v>-1499</v>
      </c>
      <c r="F51" s="172">
        <v>17</v>
      </c>
      <c r="G51" s="173">
        <v>25</v>
      </c>
      <c r="H51" s="26">
        <v>-107</v>
      </c>
      <c r="I51" s="29">
        <v>-1320</v>
      </c>
      <c r="J51" s="29">
        <v>-225</v>
      </c>
    </row>
    <row r="52" spans="1:10" x14ac:dyDescent="0.15">
      <c r="A52" s="200" t="s">
        <v>16</v>
      </c>
      <c r="B52" s="173">
        <v>20</v>
      </c>
      <c r="C52" s="242">
        <v>0.79166666666666663</v>
      </c>
      <c r="D52" s="243">
        <v>17679</v>
      </c>
      <c r="E52" s="166">
        <v>-1284</v>
      </c>
      <c r="F52" s="172">
        <v>0</v>
      </c>
      <c r="G52" s="173">
        <v>90</v>
      </c>
      <c r="H52" s="26">
        <v>-203</v>
      </c>
      <c r="I52" s="29">
        <v>-1239</v>
      </c>
      <c r="J52" s="29">
        <v>-225</v>
      </c>
    </row>
    <row r="53" spans="1:10" x14ac:dyDescent="0.15">
      <c r="A53" s="200" t="s">
        <v>16</v>
      </c>
      <c r="B53" s="173">
        <v>21</v>
      </c>
      <c r="C53" s="242">
        <v>0.79166666666666663</v>
      </c>
      <c r="D53" s="243">
        <v>16170</v>
      </c>
      <c r="E53" s="166">
        <v>-1262</v>
      </c>
      <c r="F53" s="172">
        <v>50</v>
      </c>
      <c r="G53" s="173">
        <v>90</v>
      </c>
      <c r="H53" s="26">
        <v>-210</v>
      </c>
      <c r="I53" s="29">
        <v>-1320</v>
      </c>
      <c r="J53" s="29">
        <v>-222</v>
      </c>
    </row>
    <row r="54" spans="1:10" x14ac:dyDescent="0.15">
      <c r="A54" s="200" t="s">
        <v>16</v>
      </c>
      <c r="B54" s="173">
        <v>22</v>
      </c>
      <c r="C54" s="242">
        <v>0.79166666666666663</v>
      </c>
      <c r="D54" s="243">
        <v>15655</v>
      </c>
      <c r="E54" s="166">
        <v>-1463</v>
      </c>
      <c r="F54" s="172">
        <v>0</v>
      </c>
      <c r="G54" s="173">
        <v>40</v>
      </c>
      <c r="H54" s="26">
        <v>-345</v>
      </c>
      <c r="I54" s="29">
        <v>-1286</v>
      </c>
      <c r="J54" s="29">
        <v>-225</v>
      </c>
    </row>
    <row r="55" spans="1:10" x14ac:dyDescent="0.15">
      <c r="A55" s="200" t="s">
        <v>16</v>
      </c>
      <c r="B55" s="173">
        <v>23</v>
      </c>
      <c r="C55" s="242">
        <v>0.79166666666666663</v>
      </c>
      <c r="D55" s="243">
        <v>15120</v>
      </c>
      <c r="E55" s="166">
        <v>-1506</v>
      </c>
      <c r="F55" s="172">
        <v>0</v>
      </c>
      <c r="G55" s="173">
        <v>40</v>
      </c>
      <c r="H55" s="26">
        <v>-122</v>
      </c>
      <c r="I55" s="29">
        <v>-1320</v>
      </c>
      <c r="J55" s="29">
        <v>-225</v>
      </c>
    </row>
    <row r="56" spans="1:10" x14ac:dyDescent="0.15">
      <c r="A56" s="200" t="s">
        <v>16</v>
      </c>
      <c r="B56" s="173">
        <v>24</v>
      </c>
      <c r="C56" s="242">
        <v>0.79166666666666663</v>
      </c>
      <c r="D56" s="243">
        <v>15492</v>
      </c>
      <c r="E56" s="166">
        <v>-1302</v>
      </c>
      <c r="F56" s="172">
        <v>-25</v>
      </c>
      <c r="G56" s="173">
        <v>40</v>
      </c>
      <c r="H56" s="26">
        <v>-200</v>
      </c>
      <c r="I56" s="29">
        <v>-1320</v>
      </c>
      <c r="J56" s="29">
        <v>-225</v>
      </c>
    </row>
    <row r="57" spans="1:10" x14ac:dyDescent="0.15">
      <c r="A57" s="200" t="s">
        <v>16</v>
      </c>
      <c r="B57" s="173">
        <v>25</v>
      </c>
      <c r="C57" s="242">
        <v>0.79166666666666663</v>
      </c>
      <c r="D57" s="243">
        <v>17284</v>
      </c>
      <c r="E57" s="166">
        <v>-1596</v>
      </c>
      <c r="F57" s="172">
        <v>0</v>
      </c>
      <c r="G57" s="173">
        <v>140</v>
      </c>
      <c r="H57" s="26">
        <v>-530</v>
      </c>
      <c r="I57" s="29">
        <v>-1320</v>
      </c>
      <c r="J57" s="29">
        <v>-225</v>
      </c>
    </row>
    <row r="58" spans="1:10" x14ac:dyDescent="0.15">
      <c r="A58" s="200" t="s">
        <v>16</v>
      </c>
      <c r="B58" s="173">
        <v>26</v>
      </c>
      <c r="C58" s="242">
        <v>0.79166666666666663</v>
      </c>
      <c r="D58" s="243">
        <v>17844</v>
      </c>
      <c r="E58" s="166">
        <v>-1505</v>
      </c>
      <c r="F58" s="172">
        <v>-100</v>
      </c>
      <c r="G58" s="173">
        <v>40</v>
      </c>
      <c r="H58" s="26">
        <v>-305</v>
      </c>
      <c r="I58" s="29">
        <v>-1320</v>
      </c>
      <c r="J58" s="29">
        <v>-225</v>
      </c>
    </row>
    <row r="59" spans="1:10" x14ac:dyDescent="0.15">
      <c r="A59" s="200" t="s">
        <v>16</v>
      </c>
      <c r="B59" s="173">
        <v>27</v>
      </c>
      <c r="C59" s="242">
        <v>0.79166666666666663</v>
      </c>
      <c r="D59" s="243">
        <v>18050</v>
      </c>
      <c r="E59" s="166">
        <v>-1523</v>
      </c>
      <c r="F59" s="172">
        <v>108</v>
      </c>
      <c r="G59" s="173">
        <v>40</v>
      </c>
      <c r="H59" s="26">
        <v>-1</v>
      </c>
      <c r="I59" s="29">
        <v>-1320</v>
      </c>
      <c r="J59" s="29">
        <v>-225</v>
      </c>
    </row>
    <row r="60" spans="1:10" x14ac:dyDescent="0.15">
      <c r="A60" s="202" t="s">
        <v>16</v>
      </c>
      <c r="B60" s="175">
        <v>28</v>
      </c>
      <c r="C60" s="244">
        <v>0.79166666666666663</v>
      </c>
      <c r="D60" s="245">
        <v>15120</v>
      </c>
      <c r="E60" s="167">
        <v>-1471</v>
      </c>
      <c r="F60" s="174">
        <v>-25</v>
      </c>
      <c r="G60" s="175">
        <v>60</v>
      </c>
      <c r="H60" s="43">
        <v>91</v>
      </c>
      <c r="I60" s="35">
        <v>-1320</v>
      </c>
      <c r="J60" s="35">
        <v>-225</v>
      </c>
    </row>
    <row r="61" spans="1:10" x14ac:dyDescent="0.15">
      <c r="A61" s="200" t="s">
        <v>17</v>
      </c>
      <c r="B61" s="173">
        <v>1</v>
      </c>
      <c r="C61" s="242">
        <v>0.33333333333333331</v>
      </c>
      <c r="D61" s="243">
        <v>16307</v>
      </c>
      <c r="E61" s="166">
        <v>-463</v>
      </c>
      <c r="F61" s="172">
        <v>-25</v>
      </c>
      <c r="G61" s="173">
        <v>60</v>
      </c>
      <c r="H61" s="26">
        <v>152</v>
      </c>
      <c r="I61" s="29">
        <v>-1321</v>
      </c>
      <c r="J61" s="29">
        <v>-225</v>
      </c>
    </row>
    <row r="62" spans="1:10" x14ac:dyDescent="0.15">
      <c r="A62" s="200" t="s">
        <v>17</v>
      </c>
      <c r="B62" s="173">
        <v>2</v>
      </c>
      <c r="C62" s="242">
        <v>0.79166666666666663</v>
      </c>
      <c r="D62" s="243">
        <v>15630</v>
      </c>
      <c r="E62" s="166">
        <v>-700</v>
      </c>
      <c r="F62" s="172">
        <v>-70</v>
      </c>
      <c r="G62" s="173">
        <v>60</v>
      </c>
      <c r="H62" s="26">
        <v>-32</v>
      </c>
      <c r="I62" s="29">
        <v>-1321</v>
      </c>
      <c r="J62" s="29">
        <v>-225</v>
      </c>
    </row>
    <row r="63" spans="1:10" x14ac:dyDescent="0.15">
      <c r="A63" s="200" t="s">
        <v>17</v>
      </c>
      <c r="B63" s="173">
        <v>3</v>
      </c>
      <c r="C63" s="242">
        <v>0.79166666666666663</v>
      </c>
      <c r="D63" s="243">
        <v>15453</v>
      </c>
      <c r="E63" s="166">
        <v>-700</v>
      </c>
      <c r="F63" s="172">
        <v>-45</v>
      </c>
      <c r="G63" s="173">
        <v>20</v>
      </c>
      <c r="H63" s="26">
        <v>30</v>
      </c>
      <c r="I63" s="29">
        <v>-1321</v>
      </c>
      <c r="J63" s="29">
        <v>-225</v>
      </c>
    </row>
    <row r="64" spans="1:10" x14ac:dyDescent="0.15">
      <c r="A64" s="200" t="s">
        <v>17</v>
      </c>
      <c r="B64" s="173">
        <v>4</v>
      </c>
      <c r="C64" s="242">
        <v>0.79166666666666663</v>
      </c>
      <c r="D64" s="243">
        <v>16806</v>
      </c>
      <c r="E64" s="166">
        <v>-696</v>
      </c>
      <c r="F64" s="172">
        <v>0</v>
      </c>
      <c r="G64" s="173">
        <v>20</v>
      </c>
      <c r="H64" s="26">
        <v>-88</v>
      </c>
      <c r="I64" s="29">
        <v>-1321</v>
      </c>
      <c r="J64" s="29">
        <v>-225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17130</v>
      </c>
      <c r="E65" s="166">
        <v>-700</v>
      </c>
      <c r="F65" s="172">
        <v>0</v>
      </c>
      <c r="G65" s="173">
        <v>40</v>
      </c>
      <c r="H65" s="26">
        <v>-65</v>
      </c>
      <c r="I65" s="29">
        <v>-1321</v>
      </c>
      <c r="J65" s="29">
        <v>-225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17741</v>
      </c>
      <c r="E66" s="166">
        <v>-700</v>
      </c>
      <c r="F66" s="172">
        <v>98</v>
      </c>
      <c r="G66" s="173">
        <v>40</v>
      </c>
      <c r="H66" s="26">
        <v>-113</v>
      </c>
      <c r="I66" s="29">
        <v>-1321</v>
      </c>
      <c r="J66" s="29">
        <v>-225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17551</v>
      </c>
      <c r="E67" s="166">
        <v>-698</v>
      </c>
      <c r="F67" s="172">
        <v>60</v>
      </c>
      <c r="G67" s="173">
        <v>90</v>
      </c>
      <c r="H67" s="26">
        <v>36</v>
      </c>
      <c r="I67" s="29">
        <v>-1321</v>
      </c>
      <c r="J67" s="29">
        <v>-225</v>
      </c>
    </row>
    <row r="68" spans="1:10" x14ac:dyDescent="0.15">
      <c r="A68" s="200" t="s">
        <v>17</v>
      </c>
      <c r="B68" s="173">
        <v>8</v>
      </c>
      <c r="C68" s="242">
        <v>0.33333333333333331</v>
      </c>
      <c r="D68" s="243">
        <v>16356</v>
      </c>
      <c r="E68" s="166">
        <v>-700</v>
      </c>
      <c r="F68" s="172">
        <v>-36</v>
      </c>
      <c r="G68" s="173">
        <v>40</v>
      </c>
      <c r="H68" s="26">
        <v>-3</v>
      </c>
      <c r="I68" s="29">
        <v>-1321</v>
      </c>
      <c r="J68" s="29">
        <v>-225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14743</v>
      </c>
      <c r="E69" s="166">
        <v>-700</v>
      </c>
      <c r="F69" s="172">
        <v>-75</v>
      </c>
      <c r="G69" s="173">
        <v>60</v>
      </c>
      <c r="H69" s="26">
        <v>-288</v>
      </c>
      <c r="I69" s="29">
        <v>-1284</v>
      </c>
      <c r="J69" s="29">
        <v>-225</v>
      </c>
    </row>
    <row r="70" spans="1:10" x14ac:dyDescent="0.15">
      <c r="A70" s="200" t="s">
        <v>17</v>
      </c>
      <c r="B70" s="173">
        <v>10</v>
      </c>
      <c r="C70" s="242">
        <v>0.83333333333333337</v>
      </c>
      <c r="D70" s="243">
        <v>15634</v>
      </c>
      <c r="E70" s="166">
        <v>-700</v>
      </c>
      <c r="F70" s="172">
        <v>-25</v>
      </c>
      <c r="G70" s="173">
        <v>60</v>
      </c>
      <c r="H70" s="26">
        <v>-397</v>
      </c>
      <c r="I70" s="29">
        <v>-1321</v>
      </c>
      <c r="J70" s="29">
        <v>-225</v>
      </c>
    </row>
    <row r="71" spans="1:10" x14ac:dyDescent="0.15">
      <c r="A71" s="200" t="s">
        <v>17</v>
      </c>
      <c r="B71" s="173">
        <v>11</v>
      </c>
      <c r="C71" s="242">
        <v>0.83333333333333337</v>
      </c>
      <c r="D71" s="243">
        <v>15372</v>
      </c>
      <c r="E71" s="166">
        <v>-570</v>
      </c>
      <c r="F71" s="172">
        <v>-70</v>
      </c>
      <c r="G71" s="173">
        <v>60</v>
      </c>
      <c r="H71" s="26">
        <v>-373</v>
      </c>
      <c r="I71" s="29">
        <v>-1321</v>
      </c>
      <c r="J71" s="29">
        <v>-225</v>
      </c>
    </row>
    <row r="72" spans="1:10" x14ac:dyDescent="0.15">
      <c r="A72" s="200" t="s">
        <v>17</v>
      </c>
      <c r="B72" s="173">
        <v>12</v>
      </c>
      <c r="C72" s="242">
        <v>0.83333333333333337</v>
      </c>
      <c r="D72" s="243">
        <v>15662</v>
      </c>
      <c r="E72" s="166">
        <v>-610</v>
      </c>
      <c r="F72" s="172">
        <v>-75</v>
      </c>
      <c r="G72" s="173">
        <v>60</v>
      </c>
      <c r="H72" s="26">
        <v>-243</v>
      </c>
      <c r="I72" s="29">
        <v>-1321</v>
      </c>
      <c r="J72" s="29">
        <v>-225</v>
      </c>
    </row>
    <row r="73" spans="1:10" x14ac:dyDescent="0.15">
      <c r="A73" s="200" t="s">
        <v>17</v>
      </c>
      <c r="B73" s="173">
        <v>13</v>
      </c>
      <c r="C73" s="242">
        <v>0.83333333333333337</v>
      </c>
      <c r="D73" s="243">
        <v>15547</v>
      </c>
      <c r="E73" s="166">
        <v>-583</v>
      </c>
      <c r="F73" s="172">
        <v>-75</v>
      </c>
      <c r="G73" s="173">
        <v>50</v>
      </c>
      <c r="H73" s="26">
        <v>-468</v>
      </c>
      <c r="I73" s="29">
        <v>-1321</v>
      </c>
      <c r="J73" s="29">
        <v>-225</v>
      </c>
    </row>
    <row r="74" spans="1:10" x14ac:dyDescent="0.15">
      <c r="A74" s="200" t="s">
        <v>17</v>
      </c>
      <c r="B74" s="173">
        <v>14</v>
      </c>
      <c r="C74" s="242">
        <v>0.83333333333333337</v>
      </c>
      <c r="D74" s="243">
        <v>14911</v>
      </c>
      <c r="E74" s="166">
        <v>-695</v>
      </c>
      <c r="F74" s="172">
        <v>-26</v>
      </c>
      <c r="G74" s="173">
        <v>60</v>
      </c>
      <c r="H74" s="26">
        <v>-333</v>
      </c>
      <c r="I74" s="29">
        <v>-1321</v>
      </c>
      <c r="J74" s="29">
        <v>-225</v>
      </c>
    </row>
    <row r="75" spans="1:10" x14ac:dyDescent="0.15">
      <c r="A75" s="200" t="s">
        <v>17</v>
      </c>
      <c r="B75" s="173">
        <v>15</v>
      </c>
      <c r="C75" s="242">
        <v>0.41666666666666669</v>
      </c>
      <c r="D75" s="243">
        <v>13930</v>
      </c>
      <c r="E75" s="166">
        <v>-284</v>
      </c>
      <c r="F75" s="172">
        <v>25</v>
      </c>
      <c r="G75" s="173">
        <v>110</v>
      </c>
      <c r="H75" s="26">
        <v>-805</v>
      </c>
      <c r="I75" s="29">
        <v>-1321</v>
      </c>
      <c r="J75" s="29">
        <v>-225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13651</v>
      </c>
      <c r="E76" s="166">
        <v>-418</v>
      </c>
      <c r="F76" s="172">
        <v>-10</v>
      </c>
      <c r="G76" s="173">
        <v>275</v>
      </c>
      <c r="H76" s="26">
        <v>-801</v>
      </c>
      <c r="I76" s="29">
        <v>-1321</v>
      </c>
      <c r="J76" s="29">
        <v>-225</v>
      </c>
    </row>
    <row r="77" spans="1:10" x14ac:dyDescent="0.15">
      <c r="A77" s="200" t="s">
        <v>17</v>
      </c>
      <c r="B77" s="173">
        <v>17</v>
      </c>
      <c r="C77" s="242">
        <v>0.83333333333333337</v>
      </c>
      <c r="D77" s="243">
        <v>14510</v>
      </c>
      <c r="E77" s="166">
        <v>-550</v>
      </c>
      <c r="F77" s="172">
        <v>-55</v>
      </c>
      <c r="G77" s="173">
        <v>330</v>
      </c>
      <c r="H77" s="26">
        <v>-700</v>
      </c>
      <c r="I77" s="29">
        <v>-1321</v>
      </c>
      <c r="J77" s="29">
        <v>-225</v>
      </c>
    </row>
    <row r="78" spans="1:10" x14ac:dyDescent="0.15">
      <c r="A78" s="200" t="s">
        <v>17</v>
      </c>
      <c r="B78" s="173">
        <v>18</v>
      </c>
      <c r="C78" s="242">
        <v>0.83333333333333337</v>
      </c>
      <c r="D78" s="243">
        <v>15483</v>
      </c>
      <c r="E78" s="166">
        <v>-695</v>
      </c>
      <c r="F78" s="172">
        <v>-55</v>
      </c>
      <c r="G78" s="173">
        <v>305</v>
      </c>
      <c r="H78" s="26">
        <v>-437</v>
      </c>
      <c r="I78" s="29">
        <v>-1321</v>
      </c>
      <c r="J78" s="29">
        <v>-225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15303</v>
      </c>
      <c r="E79" s="166">
        <v>-685</v>
      </c>
      <c r="F79" s="172">
        <v>-45</v>
      </c>
      <c r="G79" s="173">
        <v>110</v>
      </c>
      <c r="H79" s="26">
        <v>-164</v>
      </c>
      <c r="I79" s="29">
        <v>-1321</v>
      </c>
      <c r="J79" s="29">
        <v>-225</v>
      </c>
    </row>
    <row r="80" spans="1:10" x14ac:dyDescent="0.15">
      <c r="A80" s="200" t="s">
        <v>17</v>
      </c>
      <c r="B80" s="173">
        <v>20</v>
      </c>
      <c r="C80" s="242">
        <v>0.33333333333333331</v>
      </c>
      <c r="D80" s="243">
        <v>15262</v>
      </c>
      <c r="E80" s="166">
        <v>-669</v>
      </c>
      <c r="F80" s="172">
        <v>0</v>
      </c>
      <c r="G80" s="173">
        <v>0</v>
      </c>
      <c r="H80" s="26">
        <v>-54</v>
      </c>
      <c r="I80" s="29">
        <v>-1321</v>
      </c>
      <c r="J80" s="29">
        <v>-225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15001</v>
      </c>
      <c r="E81" s="166">
        <v>-647</v>
      </c>
      <c r="F81" s="172">
        <v>0</v>
      </c>
      <c r="G81" s="173">
        <v>99</v>
      </c>
      <c r="H81" s="26">
        <v>-561</v>
      </c>
      <c r="I81" s="29">
        <v>-1321</v>
      </c>
      <c r="J81" s="29">
        <v>-224</v>
      </c>
    </row>
    <row r="82" spans="1:10" x14ac:dyDescent="0.15">
      <c r="A82" s="200" t="s">
        <v>17</v>
      </c>
      <c r="B82" s="173">
        <v>22</v>
      </c>
      <c r="C82" s="242">
        <v>0.45833333333333331</v>
      </c>
      <c r="D82" s="243">
        <v>14900</v>
      </c>
      <c r="E82" s="166">
        <v>-434</v>
      </c>
      <c r="F82" s="172">
        <v>65</v>
      </c>
      <c r="G82" s="173">
        <v>185</v>
      </c>
      <c r="H82" s="26">
        <v>-817</v>
      </c>
      <c r="I82" s="29">
        <v>-1321</v>
      </c>
      <c r="J82" s="29">
        <v>-225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13859</v>
      </c>
      <c r="E83" s="166">
        <v>96</v>
      </c>
      <c r="F83" s="172">
        <v>35</v>
      </c>
      <c r="G83" s="173">
        <v>160</v>
      </c>
      <c r="H83" s="26">
        <v>-767</v>
      </c>
      <c r="I83" s="29">
        <v>-1321</v>
      </c>
      <c r="J83" s="29">
        <v>-225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13735</v>
      </c>
      <c r="E84" s="166">
        <v>-468</v>
      </c>
      <c r="F84" s="172">
        <v>50</v>
      </c>
      <c r="G84" s="173">
        <v>160</v>
      </c>
      <c r="H84" s="26">
        <v>-810</v>
      </c>
      <c r="I84" s="29">
        <v>-1321</v>
      </c>
      <c r="J84" s="29">
        <v>-225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14782</v>
      </c>
      <c r="E85" s="166">
        <v>-695</v>
      </c>
      <c r="F85" s="172">
        <v>25</v>
      </c>
      <c r="G85" s="173">
        <v>275</v>
      </c>
      <c r="H85" s="26">
        <v>-421</v>
      </c>
      <c r="I85" s="29">
        <v>-1321</v>
      </c>
      <c r="J85" s="29">
        <v>-225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14993</v>
      </c>
      <c r="E86" s="166">
        <v>-534</v>
      </c>
      <c r="F86" s="172">
        <v>0</v>
      </c>
      <c r="G86" s="173">
        <v>275</v>
      </c>
      <c r="H86" s="26">
        <v>-330</v>
      </c>
      <c r="I86" s="29">
        <v>-1321</v>
      </c>
      <c r="J86" s="29">
        <v>-225</v>
      </c>
    </row>
    <row r="87" spans="1:10" x14ac:dyDescent="0.15">
      <c r="A87" s="200" t="s">
        <v>17</v>
      </c>
      <c r="B87" s="173">
        <v>27</v>
      </c>
      <c r="C87" s="242">
        <v>0.33333333333333331</v>
      </c>
      <c r="D87" s="243">
        <v>14907</v>
      </c>
      <c r="E87" s="166">
        <v>102</v>
      </c>
      <c r="F87" s="172">
        <v>50</v>
      </c>
      <c r="G87" s="173">
        <v>330</v>
      </c>
      <c r="H87" s="26">
        <v>-132</v>
      </c>
      <c r="I87" s="29">
        <v>-1321</v>
      </c>
      <c r="J87" s="29">
        <v>-225</v>
      </c>
    </row>
    <row r="88" spans="1:10" x14ac:dyDescent="0.15">
      <c r="A88" s="200" t="s">
        <v>17</v>
      </c>
      <c r="B88" s="173">
        <v>28</v>
      </c>
      <c r="C88" s="242">
        <v>0.83333333333333337</v>
      </c>
      <c r="D88" s="243">
        <v>14568</v>
      </c>
      <c r="E88" s="166">
        <v>-181</v>
      </c>
      <c r="F88" s="172">
        <v>0</v>
      </c>
      <c r="G88" s="173">
        <v>0</v>
      </c>
      <c r="H88" s="26">
        <v>-369</v>
      </c>
      <c r="I88" s="29">
        <v>-1321</v>
      </c>
      <c r="J88" s="29">
        <v>-225</v>
      </c>
    </row>
    <row r="89" spans="1:10" x14ac:dyDescent="0.15">
      <c r="A89" s="200" t="s">
        <v>17</v>
      </c>
      <c r="B89" s="173">
        <v>29</v>
      </c>
      <c r="C89" s="242">
        <v>0.45833333333333331</v>
      </c>
      <c r="D89" s="243">
        <v>13869</v>
      </c>
      <c r="E89" s="166">
        <v>-147</v>
      </c>
      <c r="F89" s="172">
        <v>35</v>
      </c>
      <c r="G89" s="173">
        <v>215</v>
      </c>
      <c r="H89" s="26">
        <v>-645</v>
      </c>
      <c r="I89" s="29">
        <v>-1321</v>
      </c>
      <c r="J89" s="29">
        <v>-225</v>
      </c>
    </row>
    <row r="90" spans="1:10" x14ac:dyDescent="0.15">
      <c r="A90" s="200" t="s">
        <v>17</v>
      </c>
      <c r="B90" s="173">
        <v>30</v>
      </c>
      <c r="C90" s="242">
        <v>0.83333333333333337</v>
      </c>
      <c r="D90" s="243">
        <v>12573</v>
      </c>
      <c r="E90" s="166">
        <v>-389</v>
      </c>
      <c r="F90" s="172">
        <v>75</v>
      </c>
      <c r="G90" s="173">
        <v>215</v>
      </c>
      <c r="H90" s="26">
        <v>-562</v>
      </c>
      <c r="I90" s="29">
        <v>-1321</v>
      </c>
      <c r="J90" s="29">
        <v>-225</v>
      </c>
    </row>
    <row r="91" spans="1:10" x14ac:dyDescent="0.15">
      <c r="A91" s="202" t="s">
        <v>17</v>
      </c>
      <c r="B91" s="175">
        <v>31</v>
      </c>
      <c r="C91" s="244">
        <v>0.83333333333333337</v>
      </c>
      <c r="D91" s="245">
        <v>13565</v>
      </c>
      <c r="E91" s="167">
        <v>-409</v>
      </c>
      <c r="F91" s="174">
        <v>0</v>
      </c>
      <c r="G91" s="175">
        <v>215</v>
      </c>
      <c r="H91" s="43">
        <v>-638</v>
      </c>
      <c r="I91" s="35">
        <v>-1318</v>
      </c>
      <c r="J91" s="35">
        <v>-225</v>
      </c>
    </row>
    <row r="92" spans="1:10" x14ac:dyDescent="0.15">
      <c r="A92" s="200" t="s">
        <v>18</v>
      </c>
      <c r="B92" s="173">
        <v>1</v>
      </c>
      <c r="C92" s="242">
        <v>0.83333333333333337</v>
      </c>
      <c r="D92" s="243">
        <v>14690</v>
      </c>
      <c r="E92" s="166">
        <v>-185</v>
      </c>
      <c r="F92" s="172">
        <v>60</v>
      </c>
      <c r="G92" s="173">
        <v>308</v>
      </c>
      <c r="H92" s="26">
        <v>-557</v>
      </c>
      <c r="I92" s="29">
        <v>-1318</v>
      </c>
      <c r="J92" s="29">
        <v>-225</v>
      </c>
    </row>
    <row r="93" spans="1:10" x14ac:dyDescent="0.15">
      <c r="A93" s="200" t="s">
        <v>18</v>
      </c>
      <c r="B93" s="173">
        <v>2</v>
      </c>
      <c r="C93" s="242">
        <v>0.83333333333333337</v>
      </c>
      <c r="D93" s="243">
        <v>14597</v>
      </c>
      <c r="E93" s="166">
        <v>-427</v>
      </c>
      <c r="F93" s="172">
        <v>35</v>
      </c>
      <c r="G93" s="173">
        <v>100</v>
      </c>
      <c r="H93" s="26">
        <v>-575</v>
      </c>
      <c r="I93" s="29">
        <v>-1318</v>
      </c>
      <c r="J93" s="29">
        <v>-225</v>
      </c>
    </row>
    <row r="94" spans="1:10" x14ac:dyDescent="0.15">
      <c r="A94" s="200" t="s">
        <v>18</v>
      </c>
      <c r="B94" s="173">
        <v>3</v>
      </c>
      <c r="C94" s="378">
        <v>0.33333333333333331</v>
      </c>
      <c r="D94" s="383">
        <v>14072</v>
      </c>
      <c r="E94" s="166">
        <v>-333</v>
      </c>
      <c r="F94" s="172">
        <v>50</v>
      </c>
      <c r="G94" s="173">
        <v>100</v>
      </c>
      <c r="H94" s="26">
        <v>-447</v>
      </c>
      <c r="I94" s="29">
        <v>-1318</v>
      </c>
      <c r="J94" s="29">
        <v>-224</v>
      </c>
    </row>
    <row r="95" spans="1:10" x14ac:dyDescent="0.15">
      <c r="A95" s="200" t="s">
        <v>18</v>
      </c>
      <c r="B95" s="173">
        <v>4</v>
      </c>
      <c r="C95" s="242">
        <v>0.83333333333333337</v>
      </c>
      <c r="D95" s="243">
        <v>14324</v>
      </c>
      <c r="E95" s="166">
        <v>-363</v>
      </c>
      <c r="F95" s="172">
        <v>60</v>
      </c>
      <c r="G95" s="173">
        <v>100</v>
      </c>
      <c r="H95" s="26">
        <v>-765</v>
      </c>
      <c r="I95" s="29">
        <v>-1318</v>
      </c>
      <c r="J95" s="29">
        <v>-225</v>
      </c>
    </row>
    <row r="96" spans="1:10" x14ac:dyDescent="0.15">
      <c r="A96" s="200" t="s">
        <v>18</v>
      </c>
      <c r="B96" s="173">
        <v>5</v>
      </c>
      <c r="C96" s="242">
        <v>0.83333333333333337</v>
      </c>
      <c r="D96" s="243">
        <v>14290</v>
      </c>
      <c r="E96" s="166">
        <v>48</v>
      </c>
      <c r="F96" s="172">
        <v>60</v>
      </c>
      <c r="G96" s="173">
        <v>330</v>
      </c>
      <c r="H96" s="26">
        <v>-674</v>
      </c>
      <c r="I96" s="29">
        <v>-1381</v>
      </c>
      <c r="J96" s="29">
        <v>-225</v>
      </c>
    </row>
    <row r="97" spans="1:10" x14ac:dyDescent="0.15">
      <c r="A97" s="200" t="s">
        <v>18</v>
      </c>
      <c r="B97" s="173">
        <v>6</v>
      </c>
      <c r="C97" s="242">
        <v>0.375</v>
      </c>
      <c r="D97" s="243">
        <v>12377</v>
      </c>
      <c r="E97" s="166">
        <v>123</v>
      </c>
      <c r="F97" s="172">
        <v>60</v>
      </c>
      <c r="G97" s="173">
        <v>215</v>
      </c>
      <c r="H97" s="26">
        <v>-345</v>
      </c>
      <c r="I97" s="29">
        <v>-1321</v>
      </c>
      <c r="J97" s="29">
        <v>-225</v>
      </c>
    </row>
    <row r="98" spans="1:10" x14ac:dyDescent="0.15">
      <c r="A98" s="200" t="s">
        <v>18</v>
      </c>
      <c r="B98" s="173">
        <v>7</v>
      </c>
      <c r="C98" s="242">
        <v>0.83333333333333337</v>
      </c>
      <c r="D98" s="243">
        <v>12884</v>
      </c>
      <c r="E98" s="166">
        <v>-360</v>
      </c>
      <c r="F98" s="172">
        <v>0</v>
      </c>
      <c r="G98" s="173">
        <v>100</v>
      </c>
      <c r="H98" s="26">
        <v>-441</v>
      </c>
      <c r="I98" s="29">
        <v>-1321</v>
      </c>
      <c r="J98" s="29">
        <v>-225</v>
      </c>
    </row>
    <row r="99" spans="1:10" x14ac:dyDescent="0.15">
      <c r="A99" s="200" t="s">
        <v>18</v>
      </c>
      <c r="B99" s="173">
        <v>8</v>
      </c>
      <c r="C99" s="242">
        <v>0.83333333333333337</v>
      </c>
      <c r="D99" s="243">
        <v>14616</v>
      </c>
      <c r="E99" s="166">
        <v>-440</v>
      </c>
      <c r="F99" s="172">
        <v>60</v>
      </c>
      <c r="G99" s="173">
        <v>330</v>
      </c>
      <c r="H99" s="26">
        <v>102</v>
      </c>
      <c r="I99" s="29">
        <v>-1321</v>
      </c>
      <c r="J99" s="29">
        <v>-225</v>
      </c>
    </row>
    <row r="100" spans="1:10" x14ac:dyDescent="0.15">
      <c r="A100" s="200" t="s">
        <v>18</v>
      </c>
      <c r="B100" s="173">
        <v>9</v>
      </c>
      <c r="C100" s="242">
        <v>0.83333333333333337</v>
      </c>
      <c r="D100" s="243">
        <v>14817</v>
      </c>
      <c r="E100" s="166">
        <v>-405</v>
      </c>
      <c r="F100" s="172">
        <v>25</v>
      </c>
      <c r="G100" s="173">
        <v>330</v>
      </c>
      <c r="H100" s="26">
        <v>80</v>
      </c>
      <c r="I100" s="29">
        <v>-1321</v>
      </c>
      <c r="J100" s="29">
        <v>-225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14362</v>
      </c>
      <c r="E101" s="166">
        <v>-595</v>
      </c>
      <c r="F101" s="172">
        <v>46</v>
      </c>
      <c r="G101" s="173">
        <v>330</v>
      </c>
      <c r="H101" s="26">
        <v>-28</v>
      </c>
      <c r="I101" s="29">
        <v>-1321</v>
      </c>
      <c r="J101" s="29">
        <v>-225</v>
      </c>
    </row>
    <row r="102" spans="1:10" x14ac:dyDescent="0.15">
      <c r="A102" s="200" t="s">
        <v>18</v>
      </c>
      <c r="B102" s="173">
        <v>11</v>
      </c>
      <c r="C102" s="242">
        <v>0.83333333333333337</v>
      </c>
      <c r="D102" s="243">
        <v>14017</v>
      </c>
      <c r="E102" s="166">
        <v>-595</v>
      </c>
      <c r="F102" s="172">
        <v>60</v>
      </c>
      <c r="G102" s="173">
        <v>250</v>
      </c>
      <c r="H102" s="26">
        <v>-160</v>
      </c>
      <c r="I102" s="29">
        <v>-1321</v>
      </c>
      <c r="J102" s="29">
        <v>-225</v>
      </c>
    </row>
    <row r="103" spans="1:10" x14ac:dyDescent="0.15">
      <c r="A103" s="200" t="s">
        <v>18</v>
      </c>
      <c r="B103" s="173">
        <v>12</v>
      </c>
      <c r="C103" s="242">
        <v>0.41666666666666669</v>
      </c>
      <c r="D103" s="243">
        <v>14019</v>
      </c>
      <c r="E103" s="166">
        <v>-595</v>
      </c>
      <c r="F103" s="172">
        <v>-12</v>
      </c>
      <c r="G103" s="173">
        <v>330</v>
      </c>
      <c r="H103" s="26">
        <v>-113</v>
      </c>
      <c r="I103" s="29">
        <v>-1321</v>
      </c>
      <c r="J103" s="29">
        <v>-225</v>
      </c>
    </row>
    <row r="104" spans="1:10" x14ac:dyDescent="0.15">
      <c r="A104" s="200" t="s">
        <v>18</v>
      </c>
      <c r="B104" s="173">
        <v>13</v>
      </c>
      <c r="C104" s="378">
        <v>0.83333333333333337</v>
      </c>
      <c r="D104" s="383">
        <v>12314</v>
      </c>
      <c r="E104" s="166">
        <v>-529</v>
      </c>
      <c r="F104" s="172">
        <v>45</v>
      </c>
      <c r="G104" s="173">
        <v>330</v>
      </c>
      <c r="H104" s="26">
        <v>-617</v>
      </c>
      <c r="I104" s="29">
        <v>-1321</v>
      </c>
      <c r="J104" s="29">
        <v>-224</v>
      </c>
    </row>
    <row r="105" spans="1:10" x14ac:dyDescent="0.15">
      <c r="A105" s="200" t="s">
        <v>18</v>
      </c>
      <c r="B105" s="173">
        <v>14</v>
      </c>
      <c r="C105" s="242">
        <v>0.83333333333333337</v>
      </c>
      <c r="D105" s="243">
        <v>12613</v>
      </c>
      <c r="E105" s="166">
        <v>-597</v>
      </c>
      <c r="F105" s="172">
        <v>50</v>
      </c>
      <c r="G105" s="173">
        <v>330</v>
      </c>
      <c r="H105" s="26">
        <v>-570</v>
      </c>
      <c r="I105" s="29">
        <v>-1321</v>
      </c>
      <c r="J105" s="29">
        <v>-225</v>
      </c>
    </row>
    <row r="106" spans="1:10" x14ac:dyDescent="0.15">
      <c r="A106" s="200" t="s">
        <v>18</v>
      </c>
      <c r="B106" s="173">
        <v>15</v>
      </c>
      <c r="C106" s="242">
        <v>0.83333333333333337</v>
      </c>
      <c r="D106" s="243">
        <v>13465</v>
      </c>
      <c r="E106" s="166">
        <v>-419</v>
      </c>
      <c r="F106" s="172">
        <v>0</v>
      </c>
      <c r="G106" s="173">
        <v>205</v>
      </c>
      <c r="H106" s="26">
        <v>-350</v>
      </c>
      <c r="I106" s="29">
        <v>-1321</v>
      </c>
      <c r="J106" s="29">
        <v>-224</v>
      </c>
    </row>
    <row r="107" spans="1:10" x14ac:dyDescent="0.15">
      <c r="A107" s="200" t="s">
        <v>18</v>
      </c>
      <c r="B107" s="173">
        <v>16</v>
      </c>
      <c r="C107" s="242">
        <v>0.875</v>
      </c>
      <c r="D107" s="243">
        <v>13500</v>
      </c>
      <c r="E107" s="166">
        <v>-387</v>
      </c>
      <c r="F107" s="172">
        <v>15</v>
      </c>
      <c r="G107" s="173">
        <v>100</v>
      </c>
      <c r="H107" s="26">
        <v>-370</v>
      </c>
      <c r="I107" s="29">
        <v>-1321</v>
      </c>
      <c r="J107" s="29">
        <v>-223</v>
      </c>
    </row>
    <row r="108" spans="1:10" x14ac:dyDescent="0.15">
      <c r="A108" s="200" t="s">
        <v>18</v>
      </c>
      <c r="B108" s="173">
        <v>17</v>
      </c>
      <c r="C108" s="242">
        <v>0.875</v>
      </c>
      <c r="D108" s="243">
        <v>13202</v>
      </c>
      <c r="E108" s="166">
        <v>-590</v>
      </c>
      <c r="F108" s="172">
        <v>0</v>
      </c>
      <c r="G108" s="173">
        <v>330</v>
      </c>
      <c r="H108" s="26">
        <v>-330</v>
      </c>
      <c r="I108" s="29">
        <v>-1321</v>
      </c>
      <c r="J108" s="29">
        <v>-225</v>
      </c>
    </row>
    <row r="109" spans="1:10" x14ac:dyDescent="0.15">
      <c r="A109" s="200" t="s">
        <v>18</v>
      </c>
      <c r="B109" s="173">
        <v>18</v>
      </c>
      <c r="C109" s="242">
        <v>0.79166666666666663</v>
      </c>
      <c r="D109" s="243">
        <v>13921</v>
      </c>
      <c r="E109" s="166">
        <v>-348</v>
      </c>
      <c r="F109" s="172">
        <v>60</v>
      </c>
      <c r="G109" s="173">
        <v>215</v>
      </c>
      <c r="H109" s="26">
        <v>-352</v>
      </c>
      <c r="I109" s="29">
        <v>-1321</v>
      </c>
      <c r="J109" s="29">
        <v>-224</v>
      </c>
    </row>
    <row r="110" spans="1:10" x14ac:dyDescent="0.15">
      <c r="A110" s="200" t="s">
        <v>18</v>
      </c>
      <c r="B110" s="173">
        <v>19</v>
      </c>
      <c r="C110" s="242">
        <v>0.83333333333333337</v>
      </c>
      <c r="D110" s="243">
        <v>12961</v>
      </c>
      <c r="E110" s="166">
        <v>-221</v>
      </c>
      <c r="F110" s="172">
        <v>0</v>
      </c>
      <c r="G110" s="173">
        <v>255</v>
      </c>
      <c r="H110" s="26">
        <v>-347</v>
      </c>
      <c r="I110" s="29">
        <v>-1321</v>
      </c>
      <c r="J110" s="29">
        <v>-225</v>
      </c>
    </row>
    <row r="111" spans="1:10" x14ac:dyDescent="0.15">
      <c r="A111" s="200" t="s">
        <v>18</v>
      </c>
      <c r="B111" s="173">
        <v>20</v>
      </c>
      <c r="C111" s="242">
        <v>0.83333333333333337</v>
      </c>
      <c r="D111" s="243">
        <v>12775</v>
      </c>
      <c r="E111" s="166">
        <v>-504</v>
      </c>
      <c r="F111" s="172">
        <v>0</v>
      </c>
      <c r="G111" s="173">
        <v>215</v>
      </c>
      <c r="H111" s="26">
        <v>-337</v>
      </c>
      <c r="I111" s="29">
        <v>-1192</v>
      </c>
      <c r="J111" s="29">
        <v>-225</v>
      </c>
    </row>
    <row r="112" spans="1:10" x14ac:dyDescent="0.15">
      <c r="A112" s="200" t="s">
        <v>18</v>
      </c>
      <c r="B112" s="173">
        <v>21</v>
      </c>
      <c r="C112" s="242">
        <v>0.875</v>
      </c>
      <c r="D112" s="243">
        <v>12211</v>
      </c>
      <c r="E112" s="166">
        <v>-543</v>
      </c>
      <c r="F112" s="172">
        <v>14</v>
      </c>
      <c r="G112" s="173">
        <v>50</v>
      </c>
      <c r="H112" s="26">
        <v>-358</v>
      </c>
      <c r="I112" s="29">
        <v>-1192</v>
      </c>
      <c r="J112" s="29">
        <v>-225</v>
      </c>
    </row>
    <row r="113" spans="1:10" x14ac:dyDescent="0.15">
      <c r="A113" s="200" t="s">
        <v>18</v>
      </c>
      <c r="B113" s="173">
        <v>22</v>
      </c>
      <c r="C113" s="242">
        <v>0.83333333333333337</v>
      </c>
      <c r="D113" s="243">
        <v>13876</v>
      </c>
      <c r="E113" s="166">
        <v>-395</v>
      </c>
      <c r="F113" s="172">
        <v>25</v>
      </c>
      <c r="G113" s="173">
        <v>330</v>
      </c>
      <c r="H113" s="26">
        <v>-182</v>
      </c>
      <c r="I113" s="29">
        <v>-1192</v>
      </c>
      <c r="J113" s="29">
        <v>-225</v>
      </c>
    </row>
    <row r="114" spans="1:10" x14ac:dyDescent="0.15">
      <c r="A114" s="200" t="s">
        <v>18</v>
      </c>
      <c r="B114" s="173">
        <v>23</v>
      </c>
      <c r="C114" s="242">
        <v>0.83333333333333337</v>
      </c>
      <c r="D114" s="243">
        <v>13639</v>
      </c>
      <c r="E114" s="166">
        <v>-321</v>
      </c>
      <c r="F114" s="172">
        <v>23</v>
      </c>
      <c r="G114" s="173">
        <v>100</v>
      </c>
      <c r="H114" s="26">
        <v>-69</v>
      </c>
      <c r="I114" s="29">
        <v>-1321</v>
      </c>
      <c r="J114" s="29">
        <v>-223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13385</v>
      </c>
      <c r="E115" s="166">
        <v>-313</v>
      </c>
      <c r="F115" s="172">
        <v>0</v>
      </c>
      <c r="G115" s="173">
        <v>210</v>
      </c>
      <c r="H115" s="26">
        <v>-71</v>
      </c>
      <c r="I115" s="29">
        <v>-1321</v>
      </c>
      <c r="J115" s="29">
        <v>-224</v>
      </c>
    </row>
    <row r="116" spans="1:10" x14ac:dyDescent="0.15">
      <c r="A116" s="200" t="s">
        <v>18</v>
      </c>
      <c r="B116" s="173">
        <v>25</v>
      </c>
      <c r="C116" s="242">
        <v>0.875</v>
      </c>
      <c r="D116" s="243">
        <v>13227</v>
      </c>
      <c r="E116" s="166">
        <v>-593</v>
      </c>
      <c r="F116" s="172">
        <v>37</v>
      </c>
      <c r="G116" s="173">
        <v>215</v>
      </c>
      <c r="H116" s="26">
        <v>63</v>
      </c>
      <c r="I116" s="29">
        <v>-1321</v>
      </c>
      <c r="J116" s="29">
        <v>-225</v>
      </c>
    </row>
    <row r="117" spans="1:10" x14ac:dyDescent="0.15">
      <c r="A117" s="200" t="s">
        <v>18</v>
      </c>
      <c r="B117" s="173">
        <v>26</v>
      </c>
      <c r="C117" s="242">
        <v>0.83333333333333337</v>
      </c>
      <c r="D117" s="243">
        <v>13593</v>
      </c>
      <c r="E117" s="166">
        <v>-112</v>
      </c>
      <c r="F117" s="172">
        <v>25</v>
      </c>
      <c r="G117" s="173">
        <v>330</v>
      </c>
      <c r="H117" s="26">
        <v>50</v>
      </c>
      <c r="I117" s="29">
        <v>-1321</v>
      </c>
      <c r="J117" s="29">
        <v>-225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12695</v>
      </c>
      <c r="E118" s="166">
        <v>-453</v>
      </c>
      <c r="F118" s="172">
        <v>0</v>
      </c>
      <c r="G118" s="173">
        <v>330</v>
      </c>
      <c r="H118" s="26">
        <v>-520</v>
      </c>
      <c r="I118" s="29">
        <v>-1321</v>
      </c>
      <c r="J118" s="29">
        <v>-225</v>
      </c>
    </row>
    <row r="119" spans="1:10" x14ac:dyDescent="0.15">
      <c r="A119" s="200" t="s">
        <v>18</v>
      </c>
      <c r="B119" s="173">
        <v>28</v>
      </c>
      <c r="C119" s="242">
        <v>0.875</v>
      </c>
      <c r="D119" s="243">
        <v>13085</v>
      </c>
      <c r="E119" s="166">
        <v>-524</v>
      </c>
      <c r="F119" s="172">
        <v>-25</v>
      </c>
      <c r="G119" s="173">
        <v>215</v>
      </c>
      <c r="H119" s="26">
        <v>-422</v>
      </c>
      <c r="I119" s="29">
        <v>-1321</v>
      </c>
      <c r="J119" s="29">
        <v>-225</v>
      </c>
    </row>
    <row r="120" spans="1:10" x14ac:dyDescent="0.15">
      <c r="A120" s="200" t="s">
        <v>18</v>
      </c>
      <c r="B120" s="173">
        <v>29</v>
      </c>
      <c r="C120" s="242">
        <v>0.875</v>
      </c>
      <c r="D120" s="243">
        <v>13569</v>
      </c>
      <c r="E120" s="166">
        <v>-536</v>
      </c>
      <c r="F120" s="172">
        <v>-17</v>
      </c>
      <c r="G120" s="173">
        <v>330</v>
      </c>
      <c r="H120" s="26">
        <v>-416</v>
      </c>
      <c r="I120" s="29">
        <v>-1321</v>
      </c>
      <c r="J120" s="29">
        <v>-225</v>
      </c>
    </row>
    <row r="121" spans="1:10" x14ac:dyDescent="0.15">
      <c r="A121" s="202" t="s">
        <v>18</v>
      </c>
      <c r="B121" s="175">
        <v>30</v>
      </c>
      <c r="C121" s="244">
        <v>0.875</v>
      </c>
      <c r="D121" s="245">
        <v>13762</v>
      </c>
      <c r="E121" s="167">
        <v>-499</v>
      </c>
      <c r="F121" s="174">
        <v>0</v>
      </c>
      <c r="G121" s="175">
        <v>100</v>
      </c>
      <c r="H121" s="43">
        <v>-320</v>
      </c>
      <c r="I121" s="35">
        <v>-1321</v>
      </c>
      <c r="J121" s="35">
        <v>-225</v>
      </c>
    </row>
    <row r="122" spans="1:10" x14ac:dyDescent="0.15">
      <c r="A122" s="200" t="s">
        <v>19</v>
      </c>
      <c r="B122" s="173">
        <v>1</v>
      </c>
      <c r="C122" s="242">
        <v>0.83333333333333337</v>
      </c>
      <c r="D122" s="243">
        <v>13757</v>
      </c>
      <c r="E122" s="166">
        <v>-539</v>
      </c>
      <c r="F122" s="172">
        <v>39</v>
      </c>
      <c r="G122" s="173">
        <v>281</v>
      </c>
      <c r="H122" s="26">
        <v>-229</v>
      </c>
      <c r="I122" s="29">
        <v>-1321</v>
      </c>
      <c r="J122" s="29">
        <v>-225</v>
      </c>
    </row>
    <row r="123" spans="1:10" x14ac:dyDescent="0.15">
      <c r="A123" s="200" t="s">
        <v>19</v>
      </c>
      <c r="B123" s="173">
        <v>2</v>
      </c>
      <c r="C123" s="242">
        <v>0.83333333333333337</v>
      </c>
      <c r="D123" s="243">
        <v>13764</v>
      </c>
      <c r="E123" s="166">
        <v>-557</v>
      </c>
      <c r="F123" s="172">
        <v>100</v>
      </c>
      <c r="G123" s="173">
        <v>33</v>
      </c>
      <c r="H123" s="26">
        <v>-158</v>
      </c>
      <c r="I123" s="29">
        <v>-1322</v>
      </c>
      <c r="J123" s="29">
        <v>-225</v>
      </c>
    </row>
    <row r="124" spans="1:10" x14ac:dyDescent="0.15">
      <c r="A124" s="200" t="s">
        <v>19</v>
      </c>
      <c r="B124" s="173">
        <v>3</v>
      </c>
      <c r="C124" s="242">
        <v>0.83333333333333337</v>
      </c>
      <c r="D124" s="243">
        <v>13182</v>
      </c>
      <c r="E124" s="166">
        <v>-590</v>
      </c>
      <c r="F124" s="172">
        <v>0</v>
      </c>
      <c r="G124" s="173">
        <v>100</v>
      </c>
      <c r="H124" s="26">
        <v>-21</v>
      </c>
      <c r="I124" s="29">
        <v>-1321</v>
      </c>
      <c r="J124" s="29">
        <v>-223</v>
      </c>
    </row>
    <row r="125" spans="1:10" x14ac:dyDescent="0.15">
      <c r="A125" s="200" t="s">
        <v>19</v>
      </c>
      <c r="B125" s="173">
        <v>4</v>
      </c>
      <c r="C125" s="242">
        <v>0.875</v>
      </c>
      <c r="D125" s="243">
        <v>12135</v>
      </c>
      <c r="E125" s="166">
        <v>-570</v>
      </c>
      <c r="F125" s="172">
        <v>13</v>
      </c>
      <c r="G125" s="173">
        <v>215</v>
      </c>
      <c r="H125" s="26">
        <v>-321</v>
      </c>
      <c r="I125" s="29">
        <v>-1321</v>
      </c>
      <c r="J125" s="29">
        <v>-223</v>
      </c>
    </row>
    <row r="126" spans="1:10" x14ac:dyDescent="0.15">
      <c r="A126" s="200" t="s">
        <v>19</v>
      </c>
      <c r="B126" s="173">
        <v>5</v>
      </c>
      <c r="C126" s="242">
        <v>0.83333333333333337</v>
      </c>
      <c r="D126" s="243">
        <v>12735</v>
      </c>
      <c r="E126" s="166">
        <v>-332</v>
      </c>
      <c r="F126" s="172">
        <v>0</v>
      </c>
      <c r="G126" s="173">
        <v>100</v>
      </c>
      <c r="H126" s="26">
        <v>-450</v>
      </c>
      <c r="I126" s="29">
        <v>-1318</v>
      </c>
      <c r="J126" s="29">
        <v>-225</v>
      </c>
    </row>
    <row r="127" spans="1:10" x14ac:dyDescent="0.15">
      <c r="A127" s="200" t="s">
        <v>19</v>
      </c>
      <c r="B127" s="173">
        <v>6</v>
      </c>
      <c r="C127" s="242">
        <v>0.875</v>
      </c>
      <c r="D127" s="243">
        <v>13279</v>
      </c>
      <c r="E127" s="166">
        <v>-595</v>
      </c>
      <c r="F127" s="172">
        <v>0</v>
      </c>
      <c r="G127" s="173">
        <v>0</v>
      </c>
      <c r="H127" s="26">
        <v>-358</v>
      </c>
      <c r="I127" s="29">
        <v>-1316</v>
      </c>
      <c r="J127" s="29">
        <v>-223</v>
      </c>
    </row>
    <row r="128" spans="1:10" x14ac:dyDescent="0.15">
      <c r="A128" s="200" t="s">
        <v>19</v>
      </c>
      <c r="B128" s="173">
        <v>7</v>
      </c>
      <c r="C128" s="242">
        <v>0.83333333333333337</v>
      </c>
      <c r="D128" s="243">
        <v>13587</v>
      </c>
      <c r="E128" s="166">
        <v>-595</v>
      </c>
      <c r="F128" s="172">
        <v>60</v>
      </c>
      <c r="G128" s="173">
        <v>0</v>
      </c>
      <c r="H128" s="26">
        <v>-478</v>
      </c>
      <c r="I128" s="29">
        <v>-1321</v>
      </c>
      <c r="J128" s="29">
        <v>-223</v>
      </c>
    </row>
    <row r="129" spans="1:10" x14ac:dyDescent="0.15">
      <c r="A129" s="200" t="s">
        <v>19</v>
      </c>
      <c r="B129" s="173">
        <v>8</v>
      </c>
      <c r="C129" s="242">
        <v>0.875</v>
      </c>
      <c r="D129" s="243">
        <v>13316</v>
      </c>
      <c r="E129" s="166">
        <v>-514</v>
      </c>
      <c r="F129" s="172">
        <v>60</v>
      </c>
      <c r="G129" s="173">
        <v>0</v>
      </c>
      <c r="H129" s="26">
        <v>-394</v>
      </c>
      <c r="I129" s="29">
        <v>-1321</v>
      </c>
      <c r="J129" s="29">
        <v>-223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13219</v>
      </c>
      <c r="E130" s="166">
        <v>-589</v>
      </c>
      <c r="F130" s="172">
        <v>60</v>
      </c>
      <c r="G130" s="173">
        <v>0</v>
      </c>
      <c r="H130" s="26">
        <v>-412</v>
      </c>
      <c r="I130" s="29">
        <v>-1321</v>
      </c>
      <c r="J130" s="29">
        <v>-224</v>
      </c>
    </row>
    <row r="131" spans="1:10" x14ac:dyDescent="0.15">
      <c r="A131" s="200" t="s">
        <v>19</v>
      </c>
      <c r="B131" s="173">
        <v>10</v>
      </c>
      <c r="C131" s="242">
        <v>0.5</v>
      </c>
      <c r="D131" s="243">
        <v>13451</v>
      </c>
      <c r="E131" s="166">
        <v>-594</v>
      </c>
      <c r="F131" s="172">
        <v>60</v>
      </c>
      <c r="G131" s="173">
        <v>0</v>
      </c>
      <c r="H131" s="26">
        <v>-87</v>
      </c>
      <c r="I131" s="29">
        <v>-1321</v>
      </c>
      <c r="J131" s="29">
        <v>-223</v>
      </c>
    </row>
    <row r="132" spans="1:10" x14ac:dyDescent="0.15">
      <c r="A132" s="200" t="s">
        <v>19</v>
      </c>
      <c r="B132" s="173">
        <v>11</v>
      </c>
      <c r="C132" s="242">
        <v>0.875</v>
      </c>
      <c r="D132" s="243">
        <v>12006</v>
      </c>
      <c r="E132" s="166">
        <v>-500</v>
      </c>
      <c r="F132" s="172">
        <v>0</v>
      </c>
      <c r="G132" s="173">
        <v>330</v>
      </c>
      <c r="H132" s="26">
        <v>-396</v>
      </c>
      <c r="I132" s="29">
        <v>-1321</v>
      </c>
      <c r="J132" s="29">
        <v>-225</v>
      </c>
    </row>
    <row r="133" spans="1:10" x14ac:dyDescent="0.15">
      <c r="A133" s="200" t="s">
        <v>19</v>
      </c>
      <c r="B133" s="173">
        <v>12</v>
      </c>
      <c r="C133" s="242">
        <v>0.875</v>
      </c>
      <c r="D133" s="243">
        <v>12805</v>
      </c>
      <c r="E133" s="166">
        <v>-600</v>
      </c>
      <c r="F133" s="172">
        <v>25</v>
      </c>
      <c r="G133" s="173">
        <v>217</v>
      </c>
      <c r="H133" s="26">
        <v>-316</v>
      </c>
      <c r="I133" s="29">
        <v>-1328</v>
      </c>
      <c r="J133" s="29">
        <v>-225</v>
      </c>
    </row>
    <row r="134" spans="1:10" x14ac:dyDescent="0.15">
      <c r="A134" s="200" t="s">
        <v>19</v>
      </c>
      <c r="B134" s="173">
        <v>13</v>
      </c>
      <c r="C134" s="242">
        <v>0.79166666666666663</v>
      </c>
      <c r="D134" s="243">
        <v>14181</v>
      </c>
      <c r="E134" s="166">
        <v>-551</v>
      </c>
      <c r="F134" s="172">
        <v>57</v>
      </c>
      <c r="G134" s="173">
        <v>215</v>
      </c>
      <c r="H134" s="26">
        <v>-526</v>
      </c>
      <c r="I134" s="29">
        <v>-1321</v>
      </c>
      <c r="J134" s="29">
        <v>-223</v>
      </c>
    </row>
    <row r="135" spans="1:10" x14ac:dyDescent="0.15">
      <c r="A135" s="200" t="s">
        <v>19</v>
      </c>
      <c r="B135" s="173">
        <v>14</v>
      </c>
      <c r="C135" s="242">
        <v>0.83333333333333337</v>
      </c>
      <c r="D135" s="243">
        <v>14082</v>
      </c>
      <c r="E135" s="166">
        <v>-595</v>
      </c>
      <c r="F135" s="172">
        <v>25</v>
      </c>
      <c r="G135" s="173">
        <v>0</v>
      </c>
      <c r="H135" s="26">
        <v>-308</v>
      </c>
      <c r="I135" s="29">
        <v>-1320</v>
      </c>
      <c r="J135" s="29">
        <v>-223</v>
      </c>
    </row>
    <row r="136" spans="1:10" x14ac:dyDescent="0.15">
      <c r="A136" s="200" t="s">
        <v>19</v>
      </c>
      <c r="B136" s="173">
        <v>15</v>
      </c>
      <c r="C136" s="242">
        <v>0.875</v>
      </c>
      <c r="D136" s="243">
        <v>13405</v>
      </c>
      <c r="E136" s="166">
        <v>-600</v>
      </c>
      <c r="F136" s="172">
        <v>60</v>
      </c>
      <c r="G136" s="173">
        <v>330</v>
      </c>
      <c r="H136" s="26">
        <v>-339</v>
      </c>
      <c r="I136" s="29">
        <v>-1320</v>
      </c>
      <c r="J136" s="29">
        <v>-225</v>
      </c>
    </row>
    <row r="137" spans="1:10" x14ac:dyDescent="0.15">
      <c r="A137" s="200" t="s">
        <v>19</v>
      </c>
      <c r="B137" s="173">
        <v>16</v>
      </c>
      <c r="C137" s="242">
        <v>0.875</v>
      </c>
      <c r="D137" s="243">
        <v>13175</v>
      </c>
      <c r="E137" s="166">
        <v>-531</v>
      </c>
      <c r="F137" s="172">
        <v>60</v>
      </c>
      <c r="G137" s="173">
        <v>100</v>
      </c>
      <c r="H137" s="26">
        <v>-458</v>
      </c>
      <c r="I137" s="29">
        <v>-1320</v>
      </c>
      <c r="J137" s="29">
        <v>-225</v>
      </c>
    </row>
    <row r="138" spans="1:10" x14ac:dyDescent="0.15">
      <c r="A138" s="200" t="s">
        <v>19</v>
      </c>
      <c r="B138" s="173">
        <v>17</v>
      </c>
      <c r="C138" s="242">
        <v>0.5</v>
      </c>
      <c r="D138" s="243">
        <v>13033</v>
      </c>
      <c r="E138" s="166">
        <v>-596</v>
      </c>
      <c r="F138" s="172">
        <v>60</v>
      </c>
      <c r="G138" s="173">
        <v>100</v>
      </c>
      <c r="H138" s="26">
        <v>-533</v>
      </c>
      <c r="I138" s="29">
        <v>-1321</v>
      </c>
      <c r="J138" s="29">
        <v>-222</v>
      </c>
    </row>
    <row r="139" spans="1:10" x14ac:dyDescent="0.15">
      <c r="A139" s="200" t="s">
        <v>19</v>
      </c>
      <c r="B139" s="173">
        <v>18</v>
      </c>
      <c r="C139" s="242">
        <v>0.875</v>
      </c>
      <c r="D139" s="243">
        <v>12002</v>
      </c>
      <c r="E139" s="166">
        <v>-553</v>
      </c>
      <c r="F139" s="172">
        <v>60</v>
      </c>
      <c r="G139" s="173">
        <v>120</v>
      </c>
      <c r="H139" s="26">
        <v>-707</v>
      </c>
      <c r="I139" s="29">
        <v>-1322</v>
      </c>
      <c r="J139" s="29">
        <v>-225</v>
      </c>
    </row>
    <row r="140" spans="1:10" x14ac:dyDescent="0.15">
      <c r="A140" s="200" t="s">
        <v>19</v>
      </c>
      <c r="B140" s="173">
        <v>19</v>
      </c>
      <c r="C140" s="242">
        <v>0.875</v>
      </c>
      <c r="D140" s="243">
        <v>13089</v>
      </c>
      <c r="E140" s="166">
        <v>-385</v>
      </c>
      <c r="F140" s="172">
        <v>0</v>
      </c>
      <c r="G140" s="173">
        <v>235</v>
      </c>
      <c r="H140" s="26">
        <v>-698</v>
      </c>
      <c r="I140" s="29">
        <v>-1321</v>
      </c>
      <c r="J140" s="29">
        <v>-225</v>
      </c>
    </row>
    <row r="141" spans="1:10" x14ac:dyDescent="0.15">
      <c r="A141" s="200" t="s">
        <v>19</v>
      </c>
      <c r="B141" s="173">
        <v>20</v>
      </c>
      <c r="C141" s="242">
        <v>0.79166666666666663</v>
      </c>
      <c r="D141" s="243">
        <v>15363</v>
      </c>
      <c r="E141" s="166">
        <v>-279</v>
      </c>
      <c r="F141" s="172">
        <v>60</v>
      </c>
      <c r="G141" s="173">
        <v>330</v>
      </c>
      <c r="H141" s="26">
        <v>-548</v>
      </c>
      <c r="I141" s="29">
        <v>-1321</v>
      </c>
      <c r="J141" s="29">
        <v>-224</v>
      </c>
    </row>
    <row r="142" spans="1:10" x14ac:dyDescent="0.15">
      <c r="A142" s="200" t="s">
        <v>19</v>
      </c>
      <c r="B142" s="173">
        <v>21</v>
      </c>
      <c r="C142" s="242">
        <v>0.875</v>
      </c>
      <c r="D142" s="243">
        <v>13372</v>
      </c>
      <c r="E142" s="166">
        <v>-581</v>
      </c>
      <c r="F142" s="172">
        <v>0</v>
      </c>
      <c r="G142" s="173">
        <v>188</v>
      </c>
      <c r="H142" s="26">
        <v>-576</v>
      </c>
      <c r="I142" s="29">
        <v>-1321</v>
      </c>
      <c r="J142" s="29">
        <v>-224</v>
      </c>
    </row>
    <row r="143" spans="1:10" x14ac:dyDescent="0.15">
      <c r="A143" s="200" t="s">
        <v>19</v>
      </c>
      <c r="B143" s="173">
        <v>22</v>
      </c>
      <c r="C143" s="242">
        <v>0.875</v>
      </c>
      <c r="D143" s="243">
        <v>13423</v>
      </c>
      <c r="E143" s="166">
        <v>-740</v>
      </c>
      <c r="F143" s="172">
        <v>0</v>
      </c>
      <c r="G143" s="173">
        <v>185</v>
      </c>
      <c r="H143" s="26">
        <v>-527</v>
      </c>
      <c r="I143" s="29">
        <v>-1320</v>
      </c>
      <c r="J143" s="29">
        <v>-225</v>
      </c>
    </row>
    <row r="144" spans="1:10" x14ac:dyDescent="0.15">
      <c r="A144" s="200" t="s">
        <v>19</v>
      </c>
      <c r="B144" s="173">
        <v>23</v>
      </c>
      <c r="C144" s="242">
        <v>0.875</v>
      </c>
      <c r="D144" s="243">
        <v>13447</v>
      </c>
      <c r="E144" s="166">
        <v>-680</v>
      </c>
      <c r="F144" s="172">
        <v>1</v>
      </c>
      <c r="G144" s="173">
        <v>215</v>
      </c>
      <c r="H144" s="26">
        <v>-638</v>
      </c>
      <c r="I144" s="29">
        <v>-1320</v>
      </c>
      <c r="J144" s="29">
        <v>-225</v>
      </c>
    </row>
    <row r="145" spans="1:10" x14ac:dyDescent="0.15">
      <c r="A145" s="200" t="s">
        <v>19</v>
      </c>
      <c r="B145" s="173">
        <v>24</v>
      </c>
      <c r="C145" s="242">
        <v>0.79166666666666663</v>
      </c>
      <c r="D145" s="243">
        <v>12891</v>
      </c>
      <c r="E145" s="166">
        <v>-852</v>
      </c>
      <c r="F145" s="172">
        <v>151</v>
      </c>
      <c r="G145" s="173">
        <v>215</v>
      </c>
      <c r="H145" s="26">
        <v>-608</v>
      </c>
      <c r="I145" s="29">
        <v>-1320</v>
      </c>
      <c r="J145" s="29">
        <v>-225</v>
      </c>
    </row>
    <row r="146" spans="1:10" x14ac:dyDescent="0.15">
      <c r="A146" s="200" t="s">
        <v>19</v>
      </c>
      <c r="B146" s="173">
        <v>25</v>
      </c>
      <c r="C146" s="242">
        <v>0.875</v>
      </c>
      <c r="D146" s="243">
        <v>12113</v>
      </c>
      <c r="E146" s="166">
        <v>-493</v>
      </c>
      <c r="F146" s="172">
        <v>0</v>
      </c>
      <c r="G146" s="173">
        <v>85</v>
      </c>
      <c r="H146" s="26">
        <v>-626</v>
      </c>
      <c r="I146" s="29">
        <v>-1320</v>
      </c>
      <c r="J146" s="29">
        <v>-223</v>
      </c>
    </row>
    <row r="147" spans="1:10" x14ac:dyDescent="0.15">
      <c r="A147" s="200" t="s">
        <v>19</v>
      </c>
      <c r="B147" s="173">
        <v>26</v>
      </c>
      <c r="C147" s="242">
        <v>0.875</v>
      </c>
      <c r="D147" s="243">
        <v>13692</v>
      </c>
      <c r="E147" s="166">
        <v>-115</v>
      </c>
      <c r="F147" s="172">
        <v>0</v>
      </c>
      <c r="G147" s="173">
        <v>215</v>
      </c>
      <c r="H147" s="26">
        <v>-668</v>
      </c>
      <c r="I147" s="29">
        <v>-1320</v>
      </c>
      <c r="J147" s="29">
        <v>-225</v>
      </c>
    </row>
    <row r="148" spans="1:10" x14ac:dyDescent="0.15">
      <c r="A148" s="200" t="s">
        <v>19</v>
      </c>
      <c r="B148" s="173">
        <v>27</v>
      </c>
      <c r="C148" s="242">
        <v>0.875</v>
      </c>
      <c r="D148" s="243">
        <v>13787</v>
      </c>
      <c r="E148" s="166">
        <v>-784</v>
      </c>
      <c r="F148" s="172">
        <v>0</v>
      </c>
      <c r="G148" s="173">
        <v>125</v>
      </c>
      <c r="H148" s="26">
        <v>-311</v>
      </c>
      <c r="I148" s="29">
        <v>-1320</v>
      </c>
      <c r="J148" s="29">
        <v>-225</v>
      </c>
    </row>
    <row r="149" spans="1:10" x14ac:dyDescent="0.15">
      <c r="A149" s="200" t="s">
        <v>19</v>
      </c>
      <c r="B149" s="173">
        <v>28</v>
      </c>
      <c r="C149" s="242">
        <v>0.75</v>
      </c>
      <c r="D149" s="243">
        <v>13960</v>
      </c>
      <c r="E149" s="166">
        <v>-492</v>
      </c>
      <c r="F149" s="172">
        <v>0</v>
      </c>
      <c r="G149" s="173">
        <v>100</v>
      </c>
      <c r="H149" s="26">
        <v>-263</v>
      </c>
      <c r="I149" s="29">
        <v>-1320</v>
      </c>
      <c r="J149" s="29">
        <v>-225</v>
      </c>
    </row>
    <row r="150" spans="1:10" x14ac:dyDescent="0.15">
      <c r="A150" s="200" t="s">
        <v>19</v>
      </c>
      <c r="B150" s="173">
        <v>29</v>
      </c>
      <c r="C150" s="242">
        <v>0.83333333333333337</v>
      </c>
      <c r="D150" s="243">
        <v>13539</v>
      </c>
      <c r="E150" s="166">
        <v>-684</v>
      </c>
      <c r="F150" s="172">
        <v>160</v>
      </c>
      <c r="G150" s="173">
        <v>330</v>
      </c>
      <c r="H150" s="26">
        <v>-330</v>
      </c>
      <c r="I150" s="29">
        <v>-1320</v>
      </c>
      <c r="J150" s="29">
        <v>-225</v>
      </c>
    </row>
    <row r="151" spans="1:10" x14ac:dyDescent="0.15">
      <c r="A151" s="200" t="s">
        <v>19</v>
      </c>
      <c r="B151" s="173">
        <v>30</v>
      </c>
      <c r="C151" s="242">
        <v>0.875</v>
      </c>
      <c r="D151" s="243">
        <v>13454</v>
      </c>
      <c r="E151" s="166">
        <v>-818</v>
      </c>
      <c r="F151" s="172">
        <v>90</v>
      </c>
      <c r="G151" s="173">
        <v>154</v>
      </c>
      <c r="H151" s="26">
        <v>-376</v>
      </c>
      <c r="I151" s="29">
        <v>-1320</v>
      </c>
      <c r="J151" s="29">
        <v>-225</v>
      </c>
    </row>
    <row r="152" spans="1:10" x14ac:dyDescent="0.15">
      <c r="A152" s="202" t="s">
        <v>19</v>
      </c>
      <c r="B152" s="175">
        <v>31</v>
      </c>
      <c r="C152" s="244">
        <v>0.79166666666666663</v>
      </c>
      <c r="D152" s="245">
        <v>13590</v>
      </c>
      <c r="E152" s="167">
        <v>-1104</v>
      </c>
      <c r="F152" s="174">
        <v>133</v>
      </c>
      <c r="G152" s="175">
        <v>215</v>
      </c>
      <c r="H152" s="43">
        <v>-209</v>
      </c>
      <c r="I152" s="35">
        <v>-1320</v>
      </c>
      <c r="J152" s="35">
        <v>-225</v>
      </c>
    </row>
    <row r="153" spans="1:10" x14ac:dyDescent="0.15">
      <c r="A153" s="200" t="s">
        <v>20</v>
      </c>
      <c r="B153" s="173">
        <v>1</v>
      </c>
      <c r="C153" s="242">
        <v>0.875</v>
      </c>
      <c r="D153" s="243">
        <v>12669</v>
      </c>
      <c r="E153" s="166">
        <v>-1351</v>
      </c>
      <c r="F153" s="172">
        <v>65</v>
      </c>
      <c r="G153" s="173">
        <v>202</v>
      </c>
      <c r="H153" s="26">
        <v>-255</v>
      </c>
      <c r="I153" s="29">
        <v>-1320</v>
      </c>
      <c r="J153" s="29">
        <v>-225</v>
      </c>
    </row>
    <row r="154" spans="1:10" x14ac:dyDescent="0.15">
      <c r="A154" s="200" t="s">
        <v>20</v>
      </c>
      <c r="B154" s="173">
        <v>2</v>
      </c>
      <c r="C154" s="242">
        <v>0.875</v>
      </c>
      <c r="D154" s="243">
        <v>13414</v>
      </c>
      <c r="E154" s="166">
        <v>-1087</v>
      </c>
      <c r="F154" s="172">
        <v>141</v>
      </c>
      <c r="G154" s="173">
        <v>168</v>
      </c>
      <c r="H154" s="26">
        <v>-344</v>
      </c>
      <c r="I154" s="29">
        <v>-1320</v>
      </c>
      <c r="J154" s="29">
        <v>-225</v>
      </c>
    </row>
    <row r="155" spans="1:10" x14ac:dyDescent="0.15">
      <c r="A155" s="200" t="s">
        <v>20</v>
      </c>
      <c r="B155" s="173">
        <v>3</v>
      </c>
      <c r="C155" s="242">
        <v>0.79166666666666663</v>
      </c>
      <c r="D155" s="243">
        <v>13396</v>
      </c>
      <c r="E155" s="166">
        <v>-1322</v>
      </c>
      <c r="F155" s="172">
        <v>90</v>
      </c>
      <c r="G155" s="173">
        <v>187</v>
      </c>
      <c r="H155" s="26">
        <v>-324</v>
      </c>
      <c r="I155" s="29">
        <v>-1321</v>
      </c>
      <c r="J155" s="29">
        <v>0</v>
      </c>
    </row>
    <row r="156" spans="1:10" x14ac:dyDescent="0.15">
      <c r="A156" s="200" t="s">
        <v>20</v>
      </c>
      <c r="B156" s="173">
        <v>4</v>
      </c>
      <c r="C156" s="242">
        <v>0.875</v>
      </c>
      <c r="D156" s="243">
        <v>13435</v>
      </c>
      <c r="E156" s="166">
        <v>-1357</v>
      </c>
      <c r="F156" s="172">
        <v>25</v>
      </c>
      <c r="G156" s="173">
        <v>215</v>
      </c>
      <c r="H156" s="26">
        <v>-76</v>
      </c>
      <c r="I156" s="29">
        <v>-1321</v>
      </c>
      <c r="J156" s="29">
        <v>0</v>
      </c>
    </row>
    <row r="157" spans="1:10" x14ac:dyDescent="0.15">
      <c r="A157" s="200" t="s">
        <v>20</v>
      </c>
      <c r="B157" s="173">
        <v>5</v>
      </c>
      <c r="C157" s="242">
        <v>0.75</v>
      </c>
      <c r="D157" s="243">
        <v>15015</v>
      </c>
      <c r="E157" s="166">
        <v>-1400</v>
      </c>
      <c r="F157" s="172">
        <v>124</v>
      </c>
      <c r="G157" s="173">
        <v>330</v>
      </c>
      <c r="H157" s="26">
        <v>-257</v>
      </c>
      <c r="I157" s="29">
        <v>-1321</v>
      </c>
      <c r="J157" s="29">
        <v>0</v>
      </c>
    </row>
    <row r="158" spans="1:10" x14ac:dyDescent="0.15">
      <c r="A158" s="200" t="s">
        <v>20</v>
      </c>
      <c r="B158" s="173">
        <v>6</v>
      </c>
      <c r="C158" s="242">
        <v>0.79166666666666663</v>
      </c>
      <c r="D158" s="243">
        <v>15614</v>
      </c>
      <c r="E158" s="166">
        <v>-816</v>
      </c>
      <c r="F158" s="172">
        <v>141</v>
      </c>
      <c r="G158" s="173">
        <v>330</v>
      </c>
      <c r="H158" s="26">
        <v>-187</v>
      </c>
      <c r="I158" s="29">
        <v>-1321</v>
      </c>
      <c r="J158" s="29">
        <v>0</v>
      </c>
    </row>
    <row r="159" spans="1:10" x14ac:dyDescent="0.15">
      <c r="A159" s="200" t="s">
        <v>20</v>
      </c>
      <c r="B159" s="173">
        <v>7</v>
      </c>
      <c r="C159" s="242">
        <v>0.75</v>
      </c>
      <c r="D159" s="243">
        <v>14877</v>
      </c>
      <c r="E159" s="166">
        <v>-1115</v>
      </c>
      <c r="F159" s="172">
        <v>141</v>
      </c>
      <c r="G159" s="173">
        <v>330</v>
      </c>
      <c r="H159" s="26">
        <v>-295</v>
      </c>
      <c r="I159" s="29">
        <v>-1321</v>
      </c>
      <c r="J159" s="29">
        <v>0</v>
      </c>
    </row>
    <row r="160" spans="1:10" x14ac:dyDescent="0.15">
      <c r="A160" s="200" t="s">
        <v>20</v>
      </c>
      <c r="B160" s="173">
        <v>8</v>
      </c>
      <c r="C160" s="242">
        <v>0.79166666666666663</v>
      </c>
      <c r="D160" s="243">
        <v>13884</v>
      </c>
      <c r="E160" s="166">
        <v>-979</v>
      </c>
      <c r="F160" s="172">
        <v>141</v>
      </c>
      <c r="G160" s="173">
        <v>215</v>
      </c>
      <c r="H160" s="26">
        <v>-221</v>
      </c>
      <c r="I160" s="29">
        <v>-1341</v>
      </c>
      <c r="J160" s="29">
        <v>0</v>
      </c>
    </row>
    <row r="161" spans="1:10" x14ac:dyDescent="0.15">
      <c r="A161" s="200" t="s">
        <v>20</v>
      </c>
      <c r="B161" s="173">
        <v>9</v>
      </c>
      <c r="C161" s="242">
        <v>0.79166666666666663</v>
      </c>
      <c r="D161" s="243">
        <v>13927</v>
      </c>
      <c r="E161" s="166">
        <v>-1180</v>
      </c>
      <c r="F161" s="172">
        <v>0</v>
      </c>
      <c r="G161" s="173">
        <v>100</v>
      </c>
      <c r="H161" s="26">
        <v>-88</v>
      </c>
      <c r="I161" s="29">
        <v>-1362</v>
      </c>
      <c r="J161" s="29">
        <v>-216</v>
      </c>
    </row>
    <row r="162" spans="1:10" x14ac:dyDescent="0.15">
      <c r="A162" s="200" t="s">
        <v>20</v>
      </c>
      <c r="B162" s="173">
        <v>10</v>
      </c>
      <c r="C162" s="242">
        <v>0.79166666666666663</v>
      </c>
      <c r="D162" s="243">
        <v>15550</v>
      </c>
      <c r="E162" s="166">
        <v>-1205</v>
      </c>
      <c r="F162" s="172">
        <v>0</v>
      </c>
      <c r="G162" s="173">
        <v>287</v>
      </c>
      <c r="H162" s="26">
        <v>-39</v>
      </c>
      <c r="I162" s="29">
        <v>-1321</v>
      </c>
      <c r="J162" s="29">
        <v>-225</v>
      </c>
    </row>
    <row r="163" spans="1:10" x14ac:dyDescent="0.15">
      <c r="A163" s="200" t="s">
        <v>20</v>
      </c>
      <c r="B163" s="173">
        <v>11</v>
      </c>
      <c r="C163" s="242">
        <v>0.79166666666666663</v>
      </c>
      <c r="D163" s="243">
        <v>15082</v>
      </c>
      <c r="E163" s="166">
        <v>-1366</v>
      </c>
      <c r="F163" s="172">
        <v>141</v>
      </c>
      <c r="G163" s="173">
        <v>330</v>
      </c>
      <c r="H163" s="26">
        <v>-59</v>
      </c>
      <c r="I163" s="29">
        <v>-1351</v>
      </c>
      <c r="J163" s="29">
        <v>-225</v>
      </c>
    </row>
    <row r="164" spans="1:10" x14ac:dyDescent="0.15">
      <c r="A164" s="200" t="s">
        <v>20</v>
      </c>
      <c r="B164" s="173">
        <v>12</v>
      </c>
      <c r="C164" s="242">
        <v>0.79166666666666663</v>
      </c>
      <c r="D164" s="243">
        <v>14717</v>
      </c>
      <c r="E164" s="166">
        <v>-1281</v>
      </c>
      <c r="F164" s="172">
        <v>141</v>
      </c>
      <c r="G164" s="173">
        <v>0</v>
      </c>
      <c r="H164" s="26">
        <v>-195</v>
      </c>
      <c r="I164" s="29">
        <v>-1321</v>
      </c>
      <c r="J164" s="29">
        <v>-225</v>
      </c>
    </row>
    <row r="165" spans="1:10" x14ac:dyDescent="0.15">
      <c r="A165" s="200" t="s">
        <v>20</v>
      </c>
      <c r="B165" s="173">
        <v>13</v>
      </c>
      <c r="C165" s="242">
        <v>0.5</v>
      </c>
      <c r="D165" s="243">
        <v>13641</v>
      </c>
      <c r="E165" s="166">
        <v>-1024</v>
      </c>
      <c r="F165" s="172">
        <v>79</v>
      </c>
      <c r="G165" s="173">
        <v>215</v>
      </c>
      <c r="H165" s="26">
        <v>-22</v>
      </c>
      <c r="I165" s="29">
        <v>-1321</v>
      </c>
      <c r="J165" s="29">
        <v>-225</v>
      </c>
    </row>
    <row r="166" spans="1:10" x14ac:dyDescent="0.15">
      <c r="A166" s="200" t="s">
        <v>20</v>
      </c>
      <c r="B166" s="173">
        <v>14</v>
      </c>
      <c r="C166" s="242">
        <v>0.75</v>
      </c>
      <c r="D166" s="243">
        <v>13209</v>
      </c>
      <c r="E166" s="166">
        <v>-1390</v>
      </c>
      <c r="F166" s="172">
        <v>141</v>
      </c>
      <c r="G166" s="173">
        <v>330</v>
      </c>
      <c r="H166" s="26">
        <v>-384</v>
      </c>
      <c r="I166" s="29">
        <v>-1321</v>
      </c>
      <c r="J166" s="29">
        <v>-225</v>
      </c>
    </row>
    <row r="167" spans="1:10" x14ac:dyDescent="0.15">
      <c r="A167" s="200" t="s">
        <v>20</v>
      </c>
      <c r="B167" s="173">
        <v>15</v>
      </c>
      <c r="C167" s="242">
        <v>0.79166666666666663</v>
      </c>
      <c r="D167" s="243">
        <v>13337</v>
      </c>
      <c r="E167" s="166">
        <v>-765</v>
      </c>
      <c r="F167" s="172">
        <v>141</v>
      </c>
      <c r="G167" s="173">
        <v>149</v>
      </c>
      <c r="H167" s="26">
        <v>-426</v>
      </c>
      <c r="I167" s="29">
        <v>-1322</v>
      </c>
      <c r="J167" s="29">
        <v>-224</v>
      </c>
    </row>
    <row r="168" spans="1:10" x14ac:dyDescent="0.15">
      <c r="A168" s="200" t="s">
        <v>20</v>
      </c>
      <c r="B168" s="173">
        <v>16</v>
      </c>
      <c r="C168" s="242">
        <v>0.79166666666666663</v>
      </c>
      <c r="D168" s="243">
        <v>13629</v>
      </c>
      <c r="E168" s="166">
        <v>-1076</v>
      </c>
      <c r="F168" s="172">
        <v>50</v>
      </c>
      <c r="G168" s="173">
        <v>231</v>
      </c>
      <c r="H168" s="26">
        <v>-312</v>
      </c>
      <c r="I168" s="29">
        <v>-1320</v>
      </c>
      <c r="J168" s="29">
        <v>-225</v>
      </c>
    </row>
    <row r="169" spans="1:10" x14ac:dyDescent="0.15">
      <c r="A169" s="200" t="s">
        <v>20</v>
      </c>
      <c r="B169" s="173">
        <v>17</v>
      </c>
      <c r="C169" s="242">
        <v>0.79166666666666663</v>
      </c>
      <c r="D169" s="243">
        <v>15597</v>
      </c>
      <c r="E169" s="166">
        <v>-1297</v>
      </c>
      <c r="F169" s="172">
        <v>114</v>
      </c>
      <c r="G169" s="173">
        <v>330</v>
      </c>
      <c r="H169" s="26">
        <v>-301</v>
      </c>
      <c r="I169" s="29">
        <v>-1321</v>
      </c>
      <c r="J169" s="29">
        <v>-225</v>
      </c>
    </row>
    <row r="170" spans="1:10" x14ac:dyDescent="0.15">
      <c r="A170" s="200" t="s">
        <v>20</v>
      </c>
      <c r="B170" s="173">
        <v>18</v>
      </c>
      <c r="C170" s="242">
        <v>0.58333333333333337</v>
      </c>
      <c r="D170" s="243">
        <v>15043</v>
      </c>
      <c r="E170" s="166">
        <v>-1315</v>
      </c>
      <c r="F170" s="172">
        <v>1</v>
      </c>
      <c r="G170" s="173">
        <v>330</v>
      </c>
      <c r="H170" s="26">
        <v>-415</v>
      </c>
      <c r="I170" s="29">
        <v>-1321</v>
      </c>
      <c r="J170" s="29">
        <v>-225</v>
      </c>
    </row>
    <row r="171" spans="1:10" x14ac:dyDescent="0.15">
      <c r="A171" s="200" t="s">
        <v>20</v>
      </c>
      <c r="B171" s="173">
        <v>19</v>
      </c>
      <c r="C171" s="242">
        <v>0.75</v>
      </c>
      <c r="D171" s="243">
        <v>15467</v>
      </c>
      <c r="E171" s="166">
        <v>-1134</v>
      </c>
      <c r="F171" s="172">
        <v>45</v>
      </c>
      <c r="G171" s="173">
        <v>330</v>
      </c>
      <c r="H171" s="26">
        <v>-341</v>
      </c>
      <c r="I171" s="29">
        <v>-1322</v>
      </c>
      <c r="J171" s="29">
        <v>-225</v>
      </c>
    </row>
    <row r="172" spans="1:10" x14ac:dyDescent="0.15">
      <c r="A172" s="200" t="s">
        <v>20</v>
      </c>
      <c r="B172" s="173">
        <v>20</v>
      </c>
      <c r="C172" s="242">
        <v>0.75</v>
      </c>
      <c r="D172" s="243">
        <v>15440</v>
      </c>
      <c r="E172" s="166">
        <v>-899</v>
      </c>
      <c r="F172" s="172">
        <v>129</v>
      </c>
      <c r="G172" s="173">
        <v>330</v>
      </c>
      <c r="H172" s="26">
        <v>-341</v>
      </c>
      <c r="I172" s="29">
        <v>-1320</v>
      </c>
      <c r="J172" s="29">
        <v>-225</v>
      </c>
    </row>
    <row r="173" spans="1:10" x14ac:dyDescent="0.15">
      <c r="A173" s="200" t="s">
        <v>20</v>
      </c>
      <c r="B173" s="173">
        <v>21</v>
      </c>
      <c r="C173" s="242">
        <v>0.45833333333333331</v>
      </c>
      <c r="D173" s="243">
        <v>14412</v>
      </c>
      <c r="E173" s="166">
        <v>-1139</v>
      </c>
      <c r="F173" s="172">
        <v>141</v>
      </c>
      <c r="G173" s="173">
        <v>330</v>
      </c>
      <c r="H173" s="26">
        <v>-483</v>
      </c>
      <c r="I173" s="29">
        <v>-1320</v>
      </c>
      <c r="J173" s="29">
        <v>-225</v>
      </c>
    </row>
    <row r="174" spans="1:10" x14ac:dyDescent="0.15">
      <c r="A174" s="200" t="s">
        <v>20</v>
      </c>
      <c r="B174" s="173">
        <v>22</v>
      </c>
      <c r="C174" s="242">
        <v>0.79166666666666663</v>
      </c>
      <c r="D174" s="243">
        <v>13473</v>
      </c>
      <c r="E174" s="166">
        <v>-1113</v>
      </c>
      <c r="F174" s="172">
        <v>115</v>
      </c>
      <c r="G174" s="173">
        <v>330</v>
      </c>
      <c r="H174" s="26">
        <v>-791</v>
      </c>
      <c r="I174" s="29">
        <v>-1320</v>
      </c>
      <c r="J174" s="29">
        <v>-225</v>
      </c>
    </row>
    <row r="175" spans="1:10" x14ac:dyDescent="0.15">
      <c r="A175" s="200" t="s">
        <v>20</v>
      </c>
      <c r="B175" s="173">
        <v>23</v>
      </c>
      <c r="C175" s="242">
        <v>0.79166666666666663</v>
      </c>
      <c r="D175" s="243">
        <v>15375</v>
      </c>
      <c r="E175" s="166">
        <v>-987</v>
      </c>
      <c r="F175" s="172">
        <v>141</v>
      </c>
      <c r="G175" s="173">
        <v>330</v>
      </c>
      <c r="H175" s="26">
        <v>-839</v>
      </c>
      <c r="I175" s="29">
        <v>-1320</v>
      </c>
      <c r="J175" s="29">
        <v>-225</v>
      </c>
    </row>
    <row r="176" spans="1:10" x14ac:dyDescent="0.15">
      <c r="A176" s="200" t="s">
        <v>20</v>
      </c>
      <c r="B176" s="173">
        <v>24</v>
      </c>
      <c r="C176" s="242">
        <v>0.75</v>
      </c>
      <c r="D176" s="243">
        <v>17119</v>
      </c>
      <c r="E176" s="166">
        <v>-703</v>
      </c>
      <c r="F176" s="172">
        <v>141</v>
      </c>
      <c r="G176" s="173">
        <v>330</v>
      </c>
      <c r="H176" s="26">
        <v>-521</v>
      </c>
      <c r="I176" s="29">
        <v>-1319</v>
      </c>
      <c r="J176" s="29">
        <v>-225</v>
      </c>
    </row>
    <row r="177" spans="1:10" x14ac:dyDescent="0.15">
      <c r="A177" s="200" t="s">
        <v>20</v>
      </c>
      <c r="B177" s="173">
        <v>25</v>
      </c>
      <c r="C177" s="242">
        <v>0.58333333333333337</v>
      </c>
      <c r="D177" s="243">
        <v>16078</v>
      </c>
      <c r="E177" s="166">
        <v>-660</v>
      </c>
      <c r="F177" s="172">
        <v>141</v>
      </c>
      <c r="G177" s="173">
        <v>330</v>
      </c>
      <c r="H177" s="26">
        <v>-354</v>
      </c>
      <c r="I177" s="29">
        <v>-1320</v>
      </c>
      <c r="J177" s="29">
        <v>-225</v>
      </c>
    </row>
    <row r="178" spans="1:10" x14ac:dyDescent="0.15">
      <c r="A178" s="200" t="s">
        <v>20</v>
      </c>
      <c r="B178" s="173">
        <v>26</v>
      </c>
      <c r="C178" s="242">
        <v>0.75</v>
      </c>
      <c r="D178" s="243">
        <v>18098</v>
      </c>
      <c r="E178" s="166">
        <v>-489</v>
      </c>
      <c r="F178" s="172">
        <v>113</v>
      </c>
      <c r="G178" s="173">
        <v>330</v>
      </c>
      <c r="H178" s="26">
        <v>-605</v>
      </c>
      <c r="I178" s="29">
        <v>-1320</v>
      </c>
      <c r="J178" s="29">
        <v>-225</v>
      </c>
    </row>
    <row r="179" spans="1:10" x14ac:dyDescent="0.15">
      <c r="A179" s="200" t="s">
        <v>20</v>
      </c>
      <c r="B179" s="173">
        <v>27</v>
      </c>
      <c r="C179" s="242">
        <v>0.75</v>
      </c>
      <c r="D179" s="243">
        <v>18452</v>
      </c>
      <c r="E179" s="166">
        <v>145</v>
      </c>
      <c r="F179" s="172">
        <v>77</v>
      </c>
      <c r="G179" s="173">
        <v>330</v>
      </c>
      <c r="H179" s="26">
        <v>-430</v>
      </c>
      <c r="I179" s="29">
        <v>-1320</v>
      </c>
      <c r="J179" s="29">
        <v>-225</v>
      </c>
    </row>
    <row r="180" spans="1:10" x14ac:dyDescent="0.15">
      <c r="A180" s="200" t="s">
        <v>20</v>
      </c>
      <c r="B180" s="173">
        <v>28</v>
      </c>
      <c r="C180" s="242">
        <v>0.75</v>
      </c>
      <c r="D180" s="243">
        <v>19391</v>
      </c>
      <c r="E180" s="166">
        <v>-264</v>
      </c>
      <c r="F180" s="172">
        <v>100</v>
      </c>
      <c r="G180" s="173">
        <v>330</v>
      </c>
      <c r="H180" s="26">
        <v>-304</v>
      </c>
      <c r="I180" s="29">
        <v>-1320</v>
      </c>
      <c r="J180" s="29">
        <v>-225</v>
      </c>
    </row>
    <row r="181" spans="1:10" x14ac:dyDescent="0.15">
      <c r="A181" s="200" t="s">
        <v>20</v>
      </c>
      <c r="B181" s="173">
        <v>29</v>
      </c>
      <c r="C181" s="242">
        <v>0.79166666666666663</v>
      </c>
      <c r="D181" s="243">
        <v>17390</v>
      </c>
      <c r="E181" s="166">
        <v>315</v>
      </c>
      <c r="F181" s="172">
        <v>141</v>
      </c>
      <c r="G181" s="173">
        <v>330</v>
      </c>
      <c r="H181" s="26">
        <v>-355</v>
      </c>
      <c r="I181" s="29">
        <v>-1320</v>
      </c>
      <c r="J181" s="29">
        <v>-225</v>
      </c>
    </row>
    <row r="182" spans="1:10" x14ac:dyDescent="0.15">
      <c r="A182" s="202" t="s">
        <v>20</v>
      </c>
      <c r="B182" s="175">
        <v>30</v>
      </c>
      <c r="C182" s="244">
        <v>0.79166666666666663</v>
      </c>
      <c r="D182" s="245">
        <v>20398</v>
      </c>
      <c r="E182" s="167">
        <v>-468</v>
      </c>
      <c r="F182" s="174">
        <v>151</v>
      </c>
      <c r="G182" s="175">
        <v>246</v>
      </c>
      <c r="H182" s="43">
        <v>-464</v>
      </c>
      <c r="I182" s="35">
        <v>-1297</v>
      </c>
      <c r="J182" s="35">
        <v>-225</v>
      </c>
    </row>
    <row r="183" spans="1:10" x14ac:dyDescent="0.15">
      <c r="A183" s="200" t="s">
        <v>21</v>
      </c>
      <c r="B183" s="173">
        <v>1</v>
      </c>
      <c r="C183" s="242">
        <v>0.79166666666666663</v>
      </c>
      <c r="D183" s="243">
        <v>18255</v>
      </c>
      <c r="E183" s="166">
        <v>-1150</v>
      </c>
      <c r="F183" s="172">
        <v>100</v>
      </c>
      <c r="G183" s="173">
        <v>330</v>
      </c>
      <c r="H183" s="26">
        <v>-455</v>
      </c>
      <c r="I183" s="29">
        <v>-1320</v>
      </c>
      <c r="J183" s="29">
        <v>-225</v>
      </c>
    </row>
    <row r="184" spans="1:10" x14ac:dyDescent="0.15">
      <c r="A184" s="200" t="s">
        <v>21</v>
      </c>
      <c r="B184" s="173">
        <v>2</v>
      </c>
      <c r="C184" s="242">
        <v>0.79166666666666663</v>
      </c>
      <c r="D184" s="243">
        <v>18865</v>
      </c>
      <c r="E184" s="166">
        <v>-756</v>
      </c>
      <c r="F184" s="172">
        <v>146</v>
      </c>
      <c r="G184" s="173">
        <v>330</v>
      </c>
      <c r="H184" s="26">
        <v>-211</v>
      </c>
      <c r="I184" s="29">
        <v>-1320</v>
      </c>
      <c r="J184" s="29">
        <v>-225</v>
      </c>
    </row>
    <row r="185" spans="1:10" x14ac:dyDescent="0.15">
      <c r="A185" s="200" t="s">
        <v>21</v>
      </c>
      <c r="B185" s="173">
        <v>3</v>
      </c>
      <c r="C185" s="242">
        <v>0.75</v>
      </c>
      <c r="D185" s="243">
        <v>20285</v>
      </c>
      <c r="E185" s="166">
        <v>-793</v>
      </c>
      <c r="F185" s="172">
        <v>151</v>
      </c>
      <c r="G185" s="173">
        <v>330</v>
      </c>
      <c r="H185" s="26">
        <v>-245</v>
      </c>
      <c r="I185" s="29">
        <v>-1320</v>
      </c>
      <c r="J185" s="29">
        <v>-225</v>
      </c>
    </row>
    <row r="186" spans="1:10" x14ac:dyDescent="0.15">
      <c r="A186" s="200" t="s">
        <v>21</v>
      </c>
      <c r="B186" s="173">
        <v>4</v>
      </c>
      <c r="C186" s="242">
        <v>0.75</v>
      </c>
      <c r="D186" s="243">
        <v>18691</v>
      </c>
      <c r="E186" s="166">
        <v>-510</v>
      </c>
      <c r="F186" s="172">
        <v>75</v>
      </c>
      <c r="G186" s="173">
        <v>215</v>
      </c>
      <c r="H186" s="26">
        <v>-269</v>
      </c>
      <c r="I186" s="29">
        <v>-1320</v>
      </c>
      <c r="J186" s="29">
        <v>-225</v>
      </c>
    </row>
    <row r="187" spans="1:10" x14ac:dyDescent="0.15">
      <c r="A187" s="200" t="s">
        <v>21</v>
      </c>
      <c r="B187" s="173">
        <v>5</v>
      </c>
      <c r="C187" s="242">
        <v>0.75</v>
      </c>
      <c r="D187" s="243">
        <v>20365</v>
      </c>
      <c r="E187" s="166">
        <v>-928</v>
      </c>
      <c r="F187" s="172">
        <v>53</v>
      </c>
      <c r="G187" s="173">
        <v>330</v>
      </c>
      <c r="H187" s="26">
        <v>-327</v>
      </c>
      <c r="I187" s="29">
        <v>-1320</v>
      </c>
      <c r="J187" s="29">
        <v>-225</v>
      </c>
    </row>
    <row r="188" spans="1:10" x14ac:dyDescent="0.15">
      <c r="A188" s="200" t="s">
        <v>21</v>
      </c>
      <c r="B188" s="173">
        <v>6</v>
      </c>
      <c r="C188" s="242">
        <v>0.66666666666666663</v>
      </c>
      <c r="D188" s="243">
        <v>20434</v>
      </c>
      <c r="E188" s="166">
        <v>-1176</v>
      </c>
      <c r="F188" s="172">
        <v>75</v>
      </c>
      <c r="G188" s="173">
        <v>328</v>
      </c>
      <c r="H188" s="26">
        <v>-465</v>
      </c>
      <c r="I188" s="29">
        <v>-1320</v>
      </c>
      <c r="J188" s="29">
        <v>-225</v>
      </c>
    </row>
    <row r="189" spans="1:10" x14ac:dyDescent="0.15">
      <c r="A189" s="200" t="s">
        <v>21</v>
      </c>
      <c r="B189" s="173">
        <v>7</v>
      </c>
      <c r="C189" s="242">
        <v>0.79166666666666663</v>
      </c>
      <c r="D189" s="243">
        <v>17094</v>
      </c>
      <c r="E189" s="166">
        <v>-878</v>
      </c>
      <c r="F189" s="172">
        <v>151</v>
      </c>
      <c r="G189" s="173">
        <v>330</v>
      </c>
      <c r="H189" s="26">
        <v>-326</v>
      </c>
      <c r="I189" s="29">
        <v>-1320</v>
      </c>
      <c r="J189" s="29">
        <v>-225</v>
      </c>
    </row>
    <row r="190" spans="1:10" x14ac:dyDescent="0.15">
      <c r="A190" s="200" t="s">
        <v>21</v>
      </c>
      <c r="B190" s="173">
        <v>8</v>
      </c>
      <c r="C190" s="242">
        <v>0.79166666666666663</v>
      </c>
      <c r="D190" s="243">
        <v>18176</v>
      </c>
      <c r="E190" s="166">
        <v>-781</v>
      </c>
      <c r="F190" s="172">
        <v>151</v>
      </c>
      <c r="G190" s="173">
        <v>330</v>
      </c>
      <c r="H190" s="26">
        <v>-65</v>
      </c>
      <c r="I190" s="29">
        <v>-1320</v>
      </c>
      <c r="J190" s="29">
        <v>-225</v>
      </c>
    </row>
    <row r="191" spans="1:10" x14ac:dyDescent="0.15">
      <c r="A191" s="200" t="s">
        <v>21</v>
      </c>
      <c r="B191" s="173">
        <v>9</v>
      </c>
      <c r="C191" s="242">
        <v>0.79166666666666663</v>
      </c>
      <c r="D191" s="243">
        <v>19914</v>
      </c>
      <c r="E191" s="166">
        <v>-699</v>
      </c>
      <c r="F191" s="172">
        <v>70</v>
      </c>
      <c r="G191" s="173">
        <v>330</v>
      </c>
      <c r="H191" s="26">
        <v>-202</v>
      </c>
      <c r="I191" s="29">
        <v>-1320</v>
      </c>
      <c r="J191" s="29">
        <v>-225</v>
      </c>
    </row>
    <row r="192" spans="1:10" x14ac:dyDescent="0.15">
      <c r="A192" s="200" t="s">
        <v>21</v>
      </c>
      <c r="B192" s="173">
        <v>10</v>
      </c>
      <c r="C192" s="242">
        <v>0.75</v>
      </c>
      <c r="D192" s="243">
        <v>20711</v>
      </c>
      <c r="E192" s="166">
        <v>-1105</v>
      </c>
      <c r="F192" s="172">
        <v>100</v>
      </c>
      <c r="G192" s="173">
        <v>330</v>
      </c>
      <c r="H192" s="26">
        <v>-39</v>
      </c>
      <c r="I192" s="29">
        <v>-1320</v>
      </c>
      <c r="J192" s="29">
        <v>-225</v>
      </c>
    </row>
    <row r="193" spans="1:10" x14ac:dyDescent="0.15">
      <c r="A193" s="200" t="s">
        <v>21</v>
      </c>
      <c r="B193" s="173">
        <v>11</v>
      </c>
      <c r="C193" s="242">
        <v>0.625</v>
      </c>
      <c r="D193" s="243">
        <v>19555</v>
      </c>
      <c r="E193" s="166">
        <v>-1400</v>
      </c>
      <c r="F193" s="172">
        <v>0</v>
      </c>
      <c r="G193" s="173">
        <v>277</v>
      </c>
      <c r="H193" s="26">
        <v>-87</v>
      </c>
      <c r="I193" s="29">
        <v>-1320</v>
      </c>
      <c r="J193" s="29">
        <v>-225</v>
      </c>
    </row>
    <row r="194" spans="1:10" x14ac:dyDescent="0.15">
      <c r="A194" s="200" t="s">
        <v>21</v>
      </c>
      <c r="B194" s="173">
        <v>12</v>
      </c>
      <c r="C194" s="242">
        <v>0.75</v>
      </c>
      <c r="D194" s="243">
        <v>20129</v>
      </c>
      <c r="E194" s="166">
        <v>-1400</v>
      </c>
      <c r="F194" s="172">
        <v>0</v>
      </c>
      <c r="G194" s="173">
        <v>330</v>
      </c>
      <c r="H194" s="26">
        <v>-318</v>
      </c>
      <c r="I194" s="29">
        <v>-1320</v>
      </c>
      <c r="J194" s="29">
        <v>-225</v>
      </c>
    </row>
    <row r="195" spans="1:10" x14ac:dyDescent="0.15">
      <c r="A195" s="200" t="s">
        <v>21</v>
      </c>
      <c r="B195" s="173">
        <v>13</v>
      </c>
      <c r="C195" s="242">
        <v>0.79166666666666663</v>
      </c>
      <c r="D195" s="243">
        <v>19183</v>
      </c>
      <c r="E195" s="166">
        <v>-1395</v>
      </c>
      <c r="F195" s="172">
        <v>26</v>
      </c>
      <c r="G195" s="173">
        <v>100</v>
      </c>
      <c r="H195" s="26">
        <v>-237</v>
      </c>
      <c r="I195" s="29">
        <v>-1320</v>
      </c>
      <c r="J195" s="29">
        <v>-225</v>
      </c>
    </row>
    <row r="196" spans="1:10" x14ac:dyDescent="0.15">
      <c r="A196" s="200" t="s">
        <v>21</v>
      </c>
      <c r="B196" s="173">
        <v>14</v>
      </c>
      <c r="C196" s="242">
        <v>0.79166666666666663</v>
      </c>
      <c r="D196" s="243">
        <v>19989</v>
      </c>
      <c r="E196" s="166">
        <v>-1228</v>
      </c>
      <c r="F196" s="172">
        <v>74</v>
      </c>
      <c r="G196" s="173">
        <v>100</v>
      </c>
      <c r="H196" s="26">
        <v>-261</v>
      </c>
      <c r="I196" s="29">
        <v>-1320</v>
      </c>
      <c r="J196" s="29">
        <v>-225</v>
      </c>
    </row>
    <row r="197" spans="1:10" x14ac:dyDescent="0.15">
      <c r="A197" s="200" t="s">
        <v>21</v>
      </c>
      <c r="B197" s="173">
        <v>15</v>
      </c>
      <c r="C197" s="242">
        <v>0.75</v>
      </c>
      <c r="D197" s="243">
        <v>19870</v>
      </c>
      <c r="E197" s="166">
        <v>-1269</v>
      </c>
      <c r="F197" s="172">
        <v>0</v>
      </c>
      <c r="G197" s="173">
        <v>164</v>
      </c>
      <c r="H197" s="26">
        <v>-101</v>
      </c>
      <c r="I197" s="29">
        <v>-1320</v>
      </c>
      <c r="J197" s="29">
        <v>-225</v>
      </c>
    </row>
    <row r="198" spans="1:10" x14ac:dyDescent="0.15">
      <c r="A198" s="200" t="s">
        <v>21</v>
      </c>
      <c r="B198" s="173">
        <v>16</v>
      </c>
      <c r="C198" s="242">
        <v>0.79166666666666663</v>
      </c>
      <c r="D198" s="243">
        <v>20951</v>
      </c>
      <c r="E198" s="166">
        <v>-1390</v>
      </c>
      <c r="F198" s="172">
        <v>147</v>
      </c>
      <c r="G198" s="173">
        <v>330</v>
      </c>
      <c r="H198" s="26">
        <v>-483</v>
      </c>
      <c r="I198" s="29">
        <v>-1320</v>
      </c>
      <c r="J198" s="29">
        <v>-225</v>
      </c>
    </row>
    <row r="199" spans="1:10" x14ac:dyDescent="0.15">
      <c r="A199" s="200" t="s">
        <v>21</v>
      </c>
      <c r="B199" s="173">
        <v>17</v>
      </c>
      <c r="C199" s="242">
        <v>0.66666666666666663</v>
      </c>
      <c r="D199" s="243">
        <v>22462</v>
      </c>
      <c r="E199" s="166">
        <v>-1244</v>
      </c>
      <c r="F199" s="172">
        <v>101</v>
      </c>
      <c r="G199" s="173">
        <v>330</v>
      </c>
      <c r="H199" s="26">
        <v>-722</v>
      </c>
      <c r="I199" s="29">
        <v>-1320</v>
      </c>
      <c r="J199" s="29">
        <v>-225</v>
      </c>
    </row>
    <row r="200" spans="1:10" x14ac:dyDescent="0.15">
      <c r="A200" s="200" t="s">
        <v>21</v>
      </c>
      <c r="B200" s="173">
        <v>18</v>
      </c>
      <c r="C200" s="242">
        <v>0.75</v>
      </c>
      <c r="D200" s="243">
        <v>17162</v>
      </c>
      <c r="E200" s="166">
        <v>-781</v>
      </c>
      <c r="F200" s="172">
        <v>25</v>
      </c>
      <c r="G200" s="173">
        <v>330</v>
      </c>
      <c r="H200" s="26">
        <v>-646</v>
      </c>
      <c r="I200" s="29">
        <v>-1320</v>
      </c>
      <c r="J200" s="29">
        <v>-225</v>
      </c>
    </row>
    <row r="201" spans="1:10" x14ac:dyDescent="0.15">
      <c r="A201" s="200" t="s">
        <v>21</v>
      </c>
      <c r="B201" s="173">
        <v>19</v>
      </c>
      <c r="C201" s="242">
        <v>0.79166666666666663</v>
      </c>
      <c r="D201" s="243">
        <v>22452</v>
      </c>
      <c r="E201" s="166">
        <v>-409</v>
      </c>
      <c r="F201" s="172">
        <v>151</v>
      </c>
      <c r="G201" s="173">
        <v>330</v>
      </c>
      <c r="H201" s="26">
        <v>-756</v>
      </c>
      <c r="I201" s="29">
        <v>-1320</v>
      </c>
      <c r="J201" s="29">
        <v>-225</v>
      </c>
    </row>
    <row r="202" spans="1:10" x14ac:dyDescent="0.15">
      <c r="A202" s="200" t="s">
        <v>21</v>
      </c>
      <c r="B202" s="173">
        <v>20</v>
      </c>
      <c r="C202" s="242">
        <v>0.79166666666666663</v>
      </c>
      <c r="D202" s="243">
        <v>23853</v>
      </c>
      <c r="E202" s="166">
        <v>-1113</v>
      </c>
      <c r="F202" s="172">
        <v>151</v>
      </c>
      <c r="G202" s="173">
        <v>330</v>
      </c>
      <c r="H202" s="26">
        <v>-769</v>
      </c>
      <c r="I202" s="29">
        <v>-1320</v>
      </c>
      <c r="J202" s="29">
        <v>-225</v>
      </c>
    </row>
    <row r="203" spans="1:10" x14ac:dyDescent="0.15">
      <c r="A203" s="200" t="s">
        <v>21</v>
      </c>
      <c r="B203" s="173">
        <v>21</v>
      </c>
      <c r="C203" s="242">
        <v>0.79166666666666663</v>
      </c>
      <c r="D203" s="243">
        <v>23786</v>
      </c>
      <c r="E203" s="166">
        <v>-1334</v>
      </c>
      <c r="F203" s="172">
        <v>50</v>
      </c>
      <c r="G203" s="173">
        <v>330</v>
      </c>
      <c r="H203" s="26">
        <v>-779</v>
      </c>
      <c r="I203" s="29">
        <v>-1320</v>
      </c>
      <c r="J203" s="29">
        <v>-225</v>
      </c>
    </row>
    <row r="204" spans="1:10" x14ac:dyDescent="0.15">
      <c r="A204" s="200" t="s">
        <v>21</v>
      </c>
      <c r="B204" s="173">
        <v>22</v>
      </c>
      <c r="C204" s="242">
        <v>0.54166666666666663</v>
      </c>
      <c r="D204" s="243">
        <v>20042</v>
      </c>
      <c r="E204" s="166">
        <v>-1121</v>
      </c>
      <c r="F204" s="172">
        <v>-30</v>
      </c>
      <c r="G204" s="173">
        <v>215</v>
      </c>
      <c r="H204" s="26">
        <v>-774</v>
      </c>
      <c r="I204" s="29">
        <v>-1320</v>
      </c>
      <c r="J204" s="29">
        <v>-225</v>
      </c>
    </row>
    <row r="205" spans="1:10" x14ac:dyDescent="0.15">
      <c r="A205" s="200" t="s">
        <v>21</v>
      </c>
      <c r="B205" s="173">
        <v>23</v>
      </c>
      <c r="C205" s="242">
        <v>0.79166666666666663</v>
      </c>
      <c r="D205" s="243">
        <v>15625</v>
      </c>
      <c r="E205" s="166">
        <v>-1038</v>
      </c>
      <c r="F205" s="172">
        <v>53</v>
      </c>
      <c r="G205" s="173">
        <v>330</v>
      </c>
      <c r="H205" s="26">
        <v>-717</v>
      </c>
      <c r="I205" s="29">
        <v>-1320</v>
      </c>
      <c r="J205" s="29">
        <v>-225</v>
      </c>
    </row>
    <row r="206" spans="1:10" x14ac:dyDescent="0.15">
      <c r="A206" s="200" t="s">
        <v>21</v>
      </c>
      <c r="B206" s="173">
        <v>24</v>
      </c>
      <c r="C206" s="242">
        <v>0.75</v>
      </c>
      <c r="D206" s="243">
        <v>17882</v>
      </c>
      <c r="E206" s="166">
        <v>-1346</v>
      </c>
      <c r="F206" s="172">
        <v>151</v>
      </c>
      <c r="G206" s="173">
        <v>330</v>
      </c>
      <c r="H206" s="26">
        <v>-695</v>
      </c>
      <c r="I206" s="29">
        <v>-1320</v>
      </c>
      <c r="J206" s="29">
        <v>-225</v>
      </c>
    </row>
    <row r="207" spans="1:10" x14ac:dyDescent="0.15">
      <c r="A207" s="200" t="s">
        <v>21</v>
      </c>
      <c r="B207" s="173">
        <v>25</v>
      </c>
      <c r="C207" s="242">
        <v>0.75</v>
      </c>
      <c r="D207" s="243">
        <v>18345</v>
      </c>
      <c r="E207" s="166">
        <v>-1233</v>
      </c>
      <c r="F207" s="172">
        <v>151</v>
      </c>
      <c r="G207" s="173">
        <v>330</v>
      </c>
      <c r="H207" s="26">
        <v>-641</v>
      </c>
      <c r="I207" s="29">
        <v>-1320</v>
      </c>
      <c r="J207" s="29">
        <v>-225</v>
      </c>
    </row>
    <row r="208" spans="1:10" x14ac:dyDescent="0.15">
      <c r="A208" s="200" t="s">
        <v>21</v>
      </c>
      <c r="B208" s="173">
        <v>26</v>
      </c>
      <c r="C208" s="242">
        <v>0.75</v>
      </c>
      <c r="D208" s="243">
        <v>19563</v>
      </c>
      <c r="E208" s="166">
        <v>-1400</v>
      </c>
      <c r="F208" s="172">
        <v>0</v>
      </c>
      <c r="G208" s="173">
        <v>330</v>
      </c>
      <c r="H208" s="26">
        <v>-652</v>
      </c>
      <c r="I208" s="29">
        <v>-1320</v>
      </c>
      <c r="J208" s="29">
        <v>-225</v>
      </c>
    </row>
    <row r="209" spans="1:10" x14ac:dyDescent="0.15">
      <c r="A209" s="200" t="s">
        <v>21</v>
      </c>
      <c r="B209" s="173">
        <v>27</v>
      </c>
      <c r="C209" s="242">
        <v>0.75</v>
      </c>
      <c r="D209" s="243">
        <v>17838</v>
      </c>
      <c r="E209" s="166">
        <v>-991</v>
      </c>
      <c r="F209" s="172">
        <v>0</v>
      </c>
      <c r="G209" s="173">
        <v>50</v>
      </c>
      <c r="H209" s="26">
        <v>-694</v>
      </c>
      <c r="I209" s="29">
        <v>-1320</v>
      </c>
      <c r="J209" s="29">
        <v>-225</v>
      </c>
    </row>
    <row r="210" spans="1:10" x14ac:dyDescent="0.15">
      <c r="A210" s="200" t="s">
        <v>21</v>
      </c>
      <c r="B210" s="173">
        <v>28</v>
      </c>
      <c r="C210" s="242">
        <v>0.79166666666666663</v>
      </c>
      <c r="D210" s="243">
        <v>20842</v>
      </c>
      <c r="E210" s="166">
        <v>-1264</v>
      </c>
      <c r="F210" s="172">
        <v>0</v>
      </c>
      <c r="G210" s="173">
        <v>330</v>
      </c>
      <c r="H210" s="26">
        <v>-710</v>
      </c>
      <c r="I210" s="29">
        <v>-1320</v>
      </c>
      <c r="J210" s="29">
        <v>-225</v>
      </c>
    </row>
    <row r="211" spans="1:10" x14ac:dyDescent="0.15">
      <c r="A211" s="200" t="s">
        <v>21</v>
      </c>
      <c r="B211" s="173">
        <v>29</v>
      </c>
      <c r="C211" s="242">
        <v>0.75</v>
      </c>
      <c r="D211" s="243">
        <v>23377</v>
      </c>
      <c r="E211" s="166">
        <v>-1142</v>
      </c>
      <c r="F211" s="172">
        <v>86</v>
      </c>
      <c r="G211" s="173">
        <v>330</v>
      </c>
      <c r="H211" s="26">
        <v>-549</v>
      </c>
      <c r="I211" s="29">
        <v>-1320</v>
      </c>
      <c r="J211" s="29">
        <v>-225</v>
      </c>
    </row>
    <row r="212" spans="1:10" x14ac:dyDescent="0.15">
      <c r="A212" s="200" t="s">
        <v>21</v>
      </c>
      <c r="B212" s="173">
        <v>30</v>
      </c>
      <c r="C212" s="242">
        <v>0.75</v>
      </c>
      <c r="D212" s="243">
        <v>23969</v>
      </c>
      <c r="E212" s="166">
        <v>-1389</v>
      </c>
      <c r="F212" s="172">
        <v>0</v>
      </c>
      <c r="G212" s="173">
        <v>303</v>
      </c>
      <c r="H212" s="26">
        <v>-533</v>
      </c>
      <c r="I212" s="29">
        <v>-1320</v>
      </c>
      <c r="J212" s="29">
        <v>-225</v>
      </c>
    </row>
    <row r="213" spans="1:10" x14ac:dyDescent="0.15">
      <c r="A213" s="202" t="s">
        <v>21</v>
      </c>
      <c r="B213" s="175">
        <v>31</v>
      </c>
      <c r="C213" s="244">
        <v>0.625</v>
      </c>
      <c r="D213" s="245">
        <v>22629</v>
      </c>
      <c r="E213" s="167">
        <v>-1395</v>
      </c>
      <c r="F213" s="174">
        <v>25</v>
      </c>
      <c r="G213" s="175">
        <v>330</v>
      </c>
      <c r="H213" s="43">
        <v>-498</v>
      </c>
      <c r="I213" s="35">
        <v>-1320</v>
      </c>
      <c r="J213" s="35">
        <v>-225</v>
      </c>
    </row>
    <row r="214" spans="1:10" x14ac:dyDescent="0.15">
      <c r="A214" s="200" t="s">
        <v>22</v>
      </c>
      <c r="B214" s="173">
        <v>1</v>
      </c>
      <c r="C214" s="242">
        <v>0.75</v>
      </c>
      <c r="D214" s="243">
        <v>20485</v>
      </c>
      <c r="E214" s="166">
        <v>-1236</v>
      </c>
      <c r="F214" s="172">
        <v>0</v>
      </c>
      <c r="G214" s="173">
        <v>170</v>
      </c>
      <c r="H214" s="26">
        <v>-473</v>
      </c>
      <c r="I214" s="29">
        <v>-1320</v>
      </c>
      <c r="J214" s="29">
        <v>-225</v>
      </c>
    </row>
    <row r="215" spans="1:10" x14ac:dyDescent="0.15">
      <c r="A215" s="200" t="s">
        <v>22</v>
      </c>
      <c r="B215" s="173">
        <v>2</v>
      </c>
      <c r="C215" s="242">
        <v>0.75</v>
      </c>
      <c r="D215" s="243">
        <v>19172</v>
      </c>
      <c r="E215" s="166">
        <v>-761</v>
      </c>
      <c r="F215" s="172">
        <v>0</v>
      </c>
      <c r="G215" s="173">
        <v>215</v>
      </c>
      <c r="H215" s="26">
        <v>-546</v>
      </c>
      <c r="I215" s="29">
        <v>-1320</v>
      </c>
      <c r="J215" s="29">
        <v>-225</v>
      </c>
    </row>
    <row r="216" spans="1:10" x14ac:dyDescent="0.15">
      <c r="A216" s="200" t="s">
        <v>22</v>
      </c>
      <c r="B216" s="173">
        <v>3</v>
      </c>
      <c r="C216" s="242">
        <v>0.75</v>
      </c>
      <c r="D216" s="243">
        <v>18471</v>
      </c>
      <c r="E216" s="166">
        <v>-741</v>
      </c>
      <c r="F216" s="172">
        <v>0</v>
      </c>
      <c r="G216" s="173">
        <v>330</v>
      </c>
      <c r="H216" s="26">
        <v>-689</v>
      </c>
      <c r="I216" s="29">
        <v>-1320</v>
      </c>
      <c r="J216" s="29">
        <v>-225</v>
      </c>
    </row>
    <row r="217" spans="1:10" x14ac:dyDescent="0.15">
      <c r="A217" s="200" t="s">
        <v>22</v>
      </c>
      <c r="B217" s="173">
        <v>4</v>
      </c>
      <c r="C217" s="242">
        <v>0.79166666666666663</v>
      </c>
      <c r="D217" s="243">
        <v>18534</v>
      </c>
      <c r="E217" s="166">
        <v>-695</v>
      </c>
      <c r="F217" s="172">
        <v>100</v>
      </c>
      <c r="G217" s="173">
        <v>330</v>
      </c>
      <c r="H217" s="26">
        <v>-655</v>
      </c>
      <c r="I217" s="29">
        <v>-1320</v>
      </c>
      <c r="J217" s="29">
        <v>-225</v>
      </c>
    </row>
    <row r="218" spans="1:10" x14ac:dyDescent="0.15">
      <c r="A218" s="200" t="s">
        <v>22</v>
      </c>
      <c r="B218" s="173">
        <v>5</v>
      </c>
      <c r="C218" s="242">
        <v>0.79166666666666663</v>
      </c>
      <c r="D218" s="243">
        <v>18549</v>
      </c>
      <c r="E218" s="166">
        <v>-681</v>
      </c>
      <c r="F218" s="172">
        <v>25</v>
      </c>
      <c r="G218" s="173">
        <v>330</v>
      </c>
      <c r="H218" s="26">
        <v>-676</v>
      </c>
      <c r="I218" s="29">
        <v>-1320</v>
      </c>
      <c r="J218" s="29">
        <v>-225</v>
      </c>
    </row>
    <row r="219" spans="1:10" x14ac:dyDescent="0.15">
      <c r="A219" s="200" t="s">
        <v>22</v>
      </c>
      <c r="B219" s="173">
        <v>6</v>
      </c>
      <c r="C219" s="242">
        <v>0.75</v>
      </c>
      <c r="D219" s="243">
        <v>18194</v>
      </c>
      <c r="E219" s="166">
        <v>-656</v>
      </c>
      <c r="F219" s="172">
        <v>150</v>
      </c>
      <c r="G219" s="173">
        <v>215</v>
      </c>
      <c r="H219" s="26">
        <v>-587</v>
      </c>
      <c r="I219" s="29">
        <v>-1320</v>
      </c>
      <c r="J219" s="29">
        <v>-225</v>
      </c>
    </row>
    <row r="220" spans="1:10" x14ac:dyDescent="0.15">
      <c r="A220" s="200" t="s">
        <v>22</v>
      </c>
      <c r="B220" s="173">
        <v>7</v>
      </c>
      <c r="C220" s="242">
        <v>0.75</v>
      </c>
      <c r="D220" s="243">
        <v>20106</v>
      </c>
      <c r="E220" s="166">
        <v>-1394</v>
      </c>
      <c r="F220" s="172">
        <v>125</v>
      </c>
      <c r="G220" s="173">
        <v>250</v>
      </c>
      <c r="H220" s="26">
        <v>-580</v>
      </c>
      <c r="I220" s="29">
        <v>-1320</v>
      </c>
      <c r="J220" s="29">
        <v>-225</v>
      </c>
    </row>
    <row r="221" spans="1:10" x14ac:dyDescent="0.15">
      <c r="A221" s="200" t="s">
        <v>22</v>
      </c>
      <c r="B221" s="173">
        <v>8</v>
      </c>
      <c r="C221" s="242">
        <v>0.75</v>
      </c>
      <c r="D221" s="243">
        <v>20650</v>
      </c>
      <c r="E221" s="166">
        <v>-1393</v>
      </c>
      <c r="F221" s="172">
        <v>0</v>
      </c>
      <c r="G221" s="173">
        <v>330</v>
      </c>
      <c r="H221" s="26">
        <v>-769</v>
      </c>
      <c r="I221" s="29">
        <v>-1320</v>
      </c>
      <c r="J221" s="29">
        <v>-225</v>
      </c>
    </row>
    <row r="222" spans="1:10" x14ac:dyDescent="0.15">
      <c r="A222" s="200" t="s">
        <v>22</v>
      </c>
      <c r="B222" s="173">
        <v>9</v>
      </c>
      <c r="C222" s="242">
        <v>0.75</v>
      </c>
      <c r="D222" s="243">
        <v>18752</v>
      </c>
      <c r="E222" s="166">
        <v>-1393</v>
      </c>
      <c r="F222" s="172">
        <v>-30</v>
      </c>
      <c r="G222" s="173">
        <v>174</v>
      </c>
      <c r="H222" s="26">
        <v>-418</v>
      </c>
      <c r="I222" s="29">
        <v>-1320</v>
      </c>
      <c r="J222" s="29">
        <v>-225</v>
      </c>
    </row>
    <row r="223" spans="1:10" x14ac:dyDescent="0.15">
      <c r="A223" s="200" t="s">
        <v>22</v>
      </c>
      <c r="B223" s="173">
        <v>10</v>
      </c>
      <c r="C223" s="242">
        <v>0.79166666666666663</v>
      </c>
      <c r="D223" s="243">
        <v>15001</v>
      </c>
      <c r="E223" s="166">
        <v>-1295</v>
      </c>
      <c r="F223" s="172">
        <v>155</v>
      </c>
      <c r="G223" s="173">
        <v>330</v>
      </c>
      <c r="H223" s="26">
        <v>-496</v>
      </c>
      <c r="I223" s="29">
        <v>-1320</v>
      </c>
      <c r="J223" s="29">
        <v>-225</v>
      </c>
    </row>
    <row r="224" spans="1:10" x14ac:dyDescent="0.15">
      <c r="A224" s="200" t="s">
        <v>22</v>
      </c>
      <c r="B224" s="173">
        <v>11</v>
      </c>
      <c r="C224" s="242">
        <v>0.79166666666666663</v>
      </c>
      <c r="D224" s="243">
        <v>15206</v>
      </c>
      <c r="E224" s="166">
        <v>-1392</v>
      </c>
      <c r="F224" s="172">
        <v>75</v>
      </c>
      <c r="G224" s="173">
        <v>330</v>
      </c>
      <c r="H224" s="26">
        <v>-597</v>
      </c>
      <c r="I224" s="29">
        <v>-1320</v>
      </c>
      <c r="J224" s="29">
        <v>-225</v>
      </c>
    </row>
    <row r="225" spans="1:10" x14ac:dyDescent="0.15">
      <c r="A225" s="200" t="s">
        <v>22</v>
      </c>
      <c r="B225" s="173">
        <v>12</v>
      </c>
      <c r="C225" s="242">
        <v>0.75</v>
      </c>
      <c r="D225" s="243">
        <v>18943</v>
      </c>
      <c r="E225" s="166">
        <v>-985</v>
      </c>
      <c r="F225" s="172">
        <v>155</v>
      </c>
      <c r="G225" s="173">
        <v>330</v>
      </c>
      <c r="H225" s="26">
        <v>-501</v>
      </c>
      <c r="I225" s="29">
        <v>-1320</v>
      </c>
      <c r="J225" s="29">
        <v>-225</v>
      </c>
    </row>
    <row r="226" spans="1:10" x14ac:dyDescent="0.15">
      <c r="A226" s="200" t="s">
        <v>22</v>
      </c>
      <c r="B226" s="173">
        <v>13</v>
      </c>
      <c r="C226" s="242">
        <v>0.75</v>
      </c>
      <c r="D226" s="243">
        <v>17979</v>
      </c>
      <c r="E226" s="166">
        <v>-719</v>
      </c>
      <c r="F226" s="172">
        <v>50</v>
      </c>
      <c r="G226" s="173">
        <v>330</v>
      </c>
      <c r="H226" s="26">
        <v>-683</v>
      </c>
      <c r="I226" s="29">
        <v>-1320</v>
      </c>
      <c r="J226" s="29">
        <v>-225</v>
      </c>
    </row>
    <row r="227" spans="1:10" x14ac:dyDescent="0.15">
      <c r="A227" s="200" t="s">
        <v>22</v>
      </c>
      <c r="B227" s="173">
        <v>14</v>
      </c>
      <c r="C227" s="242">
        <v>0.75</v>
      </c>
      <c r="D227" s="243">
        <v>17758</v>
      </c>
      <c r="E227" s="166">
        <v>-967</v>
      </c>
      <c r="F227" s="172">
        <v>105</v>
      </c>
      <c r="G227" s="173">
        <v>330</v>
      </c>
      <c r="H227" s="26">
        <v>-154</v>
      </c>
      <c r="I227" s="29">
        <v>-1320</v>
      </c>
      <c r="J227" s="29">
        <v>-225</v>
      </c>
    </row>
    <row r="228" spans="1:10" x14ac:dyDescent="0.15">
      <c r="A228" s="200" t="s">
        <v>22</v>
      </c>
      <c r="B228" s="173">
        <v>15</v>
      </c>
      <c r="C228" s="242">
        <v>0.75</v>
      </c>
      <c r="D228" s="243">
        <v>18239</v>
      </c>
      <c r="E228" s="166">
        <v>-1316</v>
      </c>
      <c r="F228" s="172">
        <v>110</v>
      </c>
      <c r="G228" s="173">
        <v>215</v>
      </c>
      <c r="H228" s="26">
        <v>7</v>
      </c>
      <c r="I228" s="29">
        <v>-1320</v>
      </c>
      <c r="J228" s="29">
        <v>-225</v>
      </c>
    </row>
    <row r="229" spans="1:10" x14ac:dyDescent="0.15">
      <c r="A229" s="200" t="s">
        <v>22</v>
      </c>
      <c r="B229" s="173">
        <v>16</v>
      </c>
      <c r="C229" s="242">
        <v>0.75</v>
      </c>
      <c r="D229" s="243">
        <v>18264</v>
      </c>
      <c r="E229" s="166">
        <v>-1366</v>
      </c>
      <c r="F229" s="172">
        <v>150</v>
      </c>
      <c r="G229" s="173">
        <v>140</v>
      </c>
      <c r="H229" s="26">
        <v>-4</v>
      </c>
      <c r="I229" s="29">
        <v>-1320</v>
      </c>
      <c r="J229" s="29">
        <v>-225</v>
      </c>
    </row>
    <row r="230" spans="1:10" x14ac:dyDescent="0.15">
      <c r="A230" s="200" t="s">
        <v>22</v>
      </c>
      <c r="B230" s="173">
        <v>17</v>
      </c>
      <c r="C230" s="242">
        <v>0.79166666666666663</v>
      </c>
      <c r="D230" s="243">
        <v>17291</v>
      </c>
      <c r="E230" s="166">
        <v>-1035</v>
      </c>
      <c r="F230" s="172">
        <v>151</v>
      </c>
      <c r="G230" s="173">
        <v>330</v>
      </c>
      <c r="H230" s="26">
        <v>-80</v>
      </c>
      <c r="I230" s="29">
        <v>-1320</v>
      </c>
      <c r="J230" s="29">
        <v>-225</v>
      </c>
    </row>
    <row r="231" spans="1:10" x14ac:dyDescent="0.15">
      <c r="A231" s="200" t="s">
        <v>22</v>
      </c>
      <c r="B231" s="173">
        <v>18</v>
      </c>
      <c r="C231" s="242">
        <v>0.75</v>
      </c>
      <c r="D231" s="243">
        <v>20005</v>
      </c>
      <c r="E231" s="166">
        <v>-772</v>
      </c>
      <c r="F231" s="172">
        <v>25</v>
      </c>
      <c r="G231" s="173">
        <v>330</v>
      </c>
      <c r="H231" s="26">
        <v>-113</v>
      </c>
      <c r="I231" s="29">
        <v>-1320</v>
      </c>
      <c r="J231" s="29">
        <v>-225</v>
      </c>
    </row>
    <row r="232" spans="1:10" x14ac:dyDescent="0.15">
      <c r="A232" s="200" t="s">
        <v>22</v>
      </c>
      <c r="B232" s="173">
        <v>19</v>
      </c>
      <c r="C232" s="242">
        <v>0.66666666666666663</v>
      </c>
      <c r="D232" s="243">
        <v>22901</v>
      </c>
      <c r="E232" s="166">
        <v>-1389</v>
      </c>
      <c r="F232" s="172">
        <v>53</v>
      </c>
      <c r="G232" s="173">
        <v>330</v>
      </c>
      <c r="H232" s="26">
        <v>-114</v>
      </c>
      <c r="I232" s="29">
        <v>-1320</v>
      </c>
      <c r="J232" s="29">
        <v>-225</v>
      </c>
    </row>
    <row r="233" spans="1:10" x14ac:dyDescent="0.15">
      <c r="A233" s="200" t="s">
        <v>22</v>
      </c>
      <c r="B233" s="173">
        <v>20</v>
      </c>
      <c r="C233" s="242">
        <v>0.75</v>
      </c>
      <c r="D233" s="243">
        <v>20987</v>
      </c>
      <c r="E233" s="166">
        <v>-1198</v>
      </c>
      <c r="F233" s="172">
        <v>125</v>
      </c>
      <c r="G233" s="173">
        <v>285</v>
      </c>
      <c r="H233" s="26">
        <v>-271</v>
      </c>
      <c r="I233" s="29">
        <v>-1320</v>
      </c>
      <c r="J233" s="29">
        <v>-225</v>
      </c>
    </row>
    <row r="234" spans="1:10" x14ac:dyDescent="0.15">
      <c r="A234" s="200" t="s">
        <v>22</v>
      </c>
      <c r="B234" s="173">
        <v>21</v>
      </c>
      <c r="C234" s="242">
        <v>0.625</v>
      </c>
      <c r="D234" s="243">
        <v>19788</v>
      </c>
      <c r="E234" s="166">
        <v>-1017</v>
      </c>
      <c r="F234" s="172">
        <v>155</v>
      </c>
      <c r="G234" s="173">
        <v>330</v>
      </c>
      <c r="H234" s="26">
        <v>-464</v>
      </c>
      <c r="I234" s="29">
        <v>-1320</v>
      </c>
      <c r="J234" s="29">
        <v>-225</v>
      </c>
    </row>
    <row r="235" spans="1:10" x14ac:dyDescent="0.15">
      <c r="A235" s="200" t="s">
        <v>22</v>
      </c>
      <c r="B235" s="173">
        <v>22</v>
      </c>
      <c r="C235" s="242">
        <v>0.70833333333333337</v>
      </c>
      <c r="D235" s="243">
        <v>21869</v>
      </c>
      <c r="E235" s="166">
        <v>-1099</v>
      </c>
      <c r="F235" s="172">
        <v>155</v>
      </c>
      <c r="G235" s="173">
        <v>330</v>
      </c>
      <c r="H235" s="26">
        <v>-445</v>
      </c>
      <c r="I235" s="29">
        <v>-1320</v>
      </c>
      <c r="J235" s="29">
        <v>-225</v>
      </c>
    </row>
    <row r="236" spans="1:10" x14ac:dyDescent="0.15">
      <c r="A236" s="200" t="s">
        <v>22</v>
      </c>
      <c r="B236" s="173">
        <v>23</v>
      </c>
      <c r="C236" s="242">
        <v>0.70833333333333337</v>
      </c>
      <c r="D236" s="243">
        <v>16429</v>
      </c>
      <c r="E236" s="166">
        <v>-1308</v>
      </c>
      <c r="F236" s="172">
        <v>0</v>
      </c>
      <c r="G236" s="173">
        <v>108</v>
      </c>
      <c r="H236" s="26">
        <v>-445</v>
      </c>
      <c r="I236" s="29">
        <v>-1320</v>
      </c>
      <c r="J236" s="29">
        <v>-225</v>
      </c>
    </row>
    <row r="237" spans="1:10" x14ac:dyDescent="0.15">
      <c r="A237" s="200" t="s">
        <v>22</v>
      </c>
      <c r="B237" s="173">
        <v>24</v>
      </c>
      <c r="C237" s="242">
        <v>0.79166666666666663</v>
      </c>
      <c r="D237" s="243">
        <v>13997</v>
      </c>
      <c r="E237" s="166">
        <v>-1307</v>
      </c>
      <c r="F237" s="172">
        <v>17</v>
      </c>
      <c r="G237" s="173">
        <v>330</v>
      </c>
      <c r="H237" s="26">
        <v>-638</v>
      </c>
      <c r="I237" s="29">
        <v>-1320</v>
      </c>
      <c r="J237" s="29">
        <v>-225</v>
      </c>
    </row>
    <row r="238" spans="1:10" x14ac:dyDescent="0.15">
      <c r="A238" s="200" t="s">
        <v>22</v>
      </c>
      <c r="B238" s="173">
        <v>25</v>
      </c>
      <c r="C238" s="242">
        <v>0.83333333333333337</v>
      </c>
      <c r="D238" s="243">
        <v>13642</v>
      </c>
      <c r="E238" s="166">
        <v>-1243</v>
      </c>
      <c r="F238" s="172">
        <v>155</v>
      </c>
      <c r="G238" s="173">
        <v>330</v>
      </c>
      <c r="H238" s="26">
        <v>-620</v>
      </c>
      <c r="I238" s="29">
        <v>-1320</v>
      </c>
      <c r="J238" s="29">
        <v>-225</v>
      </c>
    </row>
    <row r="239" spans="1:10" x14ac:dyDescent="0.15">
      <c r="A239" s="200" t="s">
        <v>22</v>
      </c>
      <c r="B239" s="173">
        <v>26</v>
      </c>
      <c r="C239" s="242">
        <v>0.79166666666666663</v>
      </c>
      <c r="D239" s="243">
        <v>15061</v>
      </c>
      <c r="E239" s="166">
        <v>-1380</v>
      </c>
      <c r="F239" s="172">
        <v>75</v>
      </c>
      <c r="G239" s="173">
        <v>330</v>
      </c>
      <c r="H239" s="26">
        <v>-428</v>
      </c>
      <c r="I239" s="29">
        <v>-1320</v>
      </c>
      <c r="J239" s="29">
        <v>-225</v>
      </c>
    </row>
    <row r="240" spans="1:10" x14ac:dyDescent="0.15">
      <c r="A240" s="200" t="s">
        <v>22</v>
      </c>
      <c r="B240" s="173">
        <v>27</v>
      </c>
      <c r="C240" s="242">
        <v>0.83333333333333337</v>
      </c>
      <c r="D240" s="243">
        <v>15147</v>
      </c>
      <c r="E240" s="166">
        <v>-897</v>
      </c>
      <c r="F240" s="172">
        <v>16</v>
      </c>
      <c r="G240" s="173">
        <v>215</v>
      </c>
      <c r="H240" s="26">
        <v>-441</v>
      </c>
      <c r="I240" s="29">
        <v>-1320</v>
      </c>
      <c r="J240" s="29">
        <v>-225</v>
      </c>
    </row>
    <row r="241" spans="1:10" x14ac:dyDescent="0.15">
      <c r="A241" s="200" t="s">
        <v>22</v>
      </c>
      <c r="B241" s="173">
        <v>28</v>
      </c>
      <c r="C241" s="242">
        <v>0.75</v>
      </c>
      <c r="D241" s="243">
        <v>16326</v>
      </c>
      <c r="E241" s="166">
        <v>-868</v>
      </c>
      <c r="F241" s="172">
        <v>155</v>
      </c>
      <c r="G241" s="173">
        <v>330</v>
      </c>
      <c r="H241" s="26">
        <v>-362</v>
      </c>
      <c r="I241" s="29">
        <v>-1320</v>
      </c>
      <c r="J241" s="29">
        <v>-225</v>
      </c>
    </row>
    <row r="242" spans="1:10" x14ac:dyDescent="0.15">
      <c r="A242" s="200" t="s">
        <v>22</v>
      </c>
      <c r="B242" s="173">
        <v>29</v>
      </c>
      <c r="C242" s="242">
        <v>0.75</v>
      </c>
      <c r="D242" s="243">
        <v>17906</v>
      </c>
      <c r="E242" s="166">
        <v>-1386</v>
      </c>
      <c r="F242" s="172">
        <v>110</v>
      </c>
      <c r="G242" s="173">
        <v>330</v>
      </c>
      <c r="H242" s="26">
        <v>-639</v>
      </c>
      <c r="I242" s="29">
        <v>-1320</v>
      </c>
      <c r="J242" s="29">
        <v>-225</v>
      </c>
    </row>
    <row r="243" spans="1:10" x14ac:dyDescent="0.15">
      <c r="A243" s="200" t="s">
        <v>22</v>
      </c>
      <c r="B243" s="173">
        <v>30</v>
      </c>
      <c r="C243" s="242">
        <v>0.75</v>
      </c>
      <c r="D243" s="243">
        <v>17930</v>
      </c>
      <c r="E243" s="166">
        <v>-1075</v>
      </c>
      <c r="F243" s="172">
        <v>155</v>
      </c>
      <c r="G243" s="173">
        <v>330</v>
      </c>
      <c r="H243" s="26">
        <v>-649</v>
      </c>
      <c r="I243" s="29">
        <v>-1320</v>
      </c>
      <c r="J243" s="29">
        <v>-205</v>
      </c>
    </row>
    <row r="244" spans="1:10" x14ac:dyDescent="0.15">
      <c r="A244" s="202" t="s">
        <v>22</v>
      </c>
      <c r="B244" s="175">
        <v>31</v>
      </c>
      <c r="C244" s="244">
        <v>0.75</v>
      </c>
      <c r="D244" s="245">
        <v>14633</v>
      </c>
      <c r="E244" s="167">
        <v>-1350</v>
      </c>
      <c r="F244" s="174">
        <v>150</v>
      </c>
      <c r="G244" s="175">
        <v>330</v>
      </c>
      <c r="H244" s="43">
        <v>-644</v>
      </c>
      <c r="I244" s="35">
        <v>-1320</v>
      </c>
      <c r="J244" s="35">
        <v>-225</v>
      </c>
    </row>
    <row r="245" spans="1:10" x14ac:dyDescent="0.15">
      <c r="A245" s="200" t="s">
        <v>23</v>
      </c>
      <c r="B245" s="173">
        <v>1</v>
      </c>
      <c r="C245" s="242">
        <v>0.83333333333333337</v>
      </c>
      <c r="D245" s="243">
        <v>13594</v>
      </c>
      <c r="E245" s="166">
        <v>-864</v>
      </c>
      <c r="F245" s="172">
        <v>160</v>
      </c>
      <c r="G245" s="173">
        <v>330</v>
      </c>
      <c r="H245" s="26">
        <v>-437</v>
      </c>
      <c r="I245" s="29">
        <v>-1320</v>
      </c>
      <c r="J245" s="29">
        <v>-225</v>
      </c>
    </row>
    <row r="246" spans="1:10" x14ac:dyDescent="0.15">
      <c r="A246" s="200" t="s">
        <v>23</v>
      </c>
      <c r="B246" s="173">
        <v>2</v>
      </c>
      <c r="C246" s="242">
        <v>0.83333333333333337</v>
      </c>
      <c r="D246" s="243">
        <v>15360</v>
      </c>
      <c r="E246" s="166">
        <v>-1156</v>
      </c>
      <c r="F246" s="172">
        <v>160</v>
      </c>
      <c r="G246" s="173">
        <v>330</v>
      </c>
      <c r="H246" s="26">
        <v>-570</v>
      </c>
      <c r="I246" s="29">
        <v>-1320</v>
      </c>
      <c r="J246" s="29">
        <v>-225</v>
      </c>
    </row>
    <row r="247" spans="1:10" x14ac:dyDescent="0.15">
      <c r="A247" s="200" t="s">
        <v>23</v>
      </c>
      <c r="B247" s="173">
        <v>3</v>
      </c>
      <c r="C247" s="242">
        <v>0.75</v>
      </c>
      <c r="D247" s="243">
        <v>16824</v>
      </c>
      <c r="E247" s="166">
        <v>-988</v>
      </c>
      <c r="F247" s="172">
        <v>160</v>
      </c>
      <c r="G247" s="173">
        <v>0</v>
      </c>
      <c r="H247" s="26">
        <v>-288</v>
      </c>
      <c r="I247" s="29">
        <v>-1320</v>
      </c>
      <c r="J247" s="29">
        <v>-225</v>
      </c>
    </row>
    <row r="248" spans="1:10" x14ac:dyDescent="0.15">
      <c r="A248" s="200" t="s">
        <v>23</v>
      </c>
      <c r="B248" s="173">
        <v>4</v>
      </c>
      <c r="C248" s="242">
        <v>0.75</v>
      </c>
      <c r="D248" s="243">
        <v>18195</v>
      </c>
      <c r="E248" s="166">
        <v>-139</v>
      </c>
      <c r="F248" s="172">
        <v>85</v>
      </c>
      <c r="G248" s="173">
        <v>330</v>
      </c>
      <c r="H248" s="26">
        <v>-623</v>
      </c>
      <c r="I248" s="29">
        <v>-1320</v>
      </c>
      <c r="J248" s="29">
        <v>-223</v>
      </c>
    </row>
    <row r="249" spans="1:10" x14ac:dyDescent="0.15">
      <c r="A249" s="200" t="s">
        <v>23</v>
      </c>
      <c r="B249" s="173">
        <v>5</v>
      </c>
      <c r="C249" s="242">
        <v>0.83333333333333337</v>
      </c>
      <c r="D249" s="243">
        <v>14941</v>
      </c>
      <c r="E249" s="166">
        <v>-1331</v>
      </c>
      <c r="F249" s="172">
        <v>31</v>
      </c>
      <c r="G249" s="173">
        <v>330</v>
      </c>
      <c r="H249" s="26">
        <v>-475</v>
      </c>
      <c r="I249" s="29">
        <v>-1320</v>
      </c>
      <c r="J249" s="29">
        <v>-225</v>
      </c>
    </row>
    <row r="250" spans="1:10" x14ac:dyDescent="0.15">
      <c r="A250" s="200" t="s">
        <v>23</v>
      </c>
      <c r="B250" s="173">
        <v>6</v>
      </c>
      <c r="C250" s="242">
        <v>0.83333333333333337</v>
      </c>
      <c r="D250" s="243">
        <v>13769</v>
      </c>
      <c r="E250" s="166">
        <v>-1391</v>
      </c>
      <c r="F250" s="172">
        <v>29</v>
      </c>
      <c r="G250" s="173">
        <v>215</v>
      </c>
      <c r="H250" s="26">
        <v>-354</v>
      </c>
      <c r="I250" s="29">
        <v>-1320</v>
      </c>
      <c r="J250" s="29">
        <v>-225</v>
      </c>
    </row>
    <row r="251" spans="1:10" x14ac:dyDescent="0.15">
      <c r="A251" s="200" t="s">
        <v>23</v>
      </c>
      <c r="B251" s="173">
        <v>7</v>
      </c>
      <c r="C251" s="242">
        <v>0.83333333333333337</v>
      </c>
      <c r="D251" s="243">
        <v>13222</v>
      </c>
      <c r="E251" s="166">
        <v>-962</v>
      </c>
      <c r="F251" s="172">
        <v>75</v>
      </c>
      <c r="G251" s="173">
        <v>171</v>
      </c>
      <c r="H251" s="26">
        <v>-690</v>
      </c>
      <c r="I251" s="29">
        <v>-1320</v>
      </c>
      <c r="J251" s="29">
        <v>-225</v>
      </c>
    </row>
    <row r="252" spans="1:10" x14ac:dyDescent="0.15">
      <c r="A252" s="200" t="s">
        <v>23</v>
      </c>
      <c r="B252" s="173">
        <v>8</v>
      </c>
      <c r="C252" s="242">
        <v>0.83333333333333337</v>
      </c>
      <c r="D252" s="243">
        <v>14130</v>
      </c>
      <c r="E252" s="166">
        <v>-1221</v>
      </c>
      <c r="F252" s="172">
        <v>125</v>
      </c>
      <c r="G252" s="173">
        <v>330</v>
      </c>
      <c r="H252" s="26">
        <v>-604</v>
      </c>
      <c r="I252" s="29">
        <v>-1320</v>
      </c>
      <c r="J252" s="29">
        <v>-225</v>
      </c>
    </row>
    <row r="253" spans="1:10" x14ac:dyDescent="0.15">
      <c r="A253" s="200" t="s">
        <v>23</v>
      </c>
      <c r="B253" s="173">
        <v>9</v>
      </c>
      <c r="C253" s="242">
        <v>0.83333333333333337</v>
      </c>
      <c r="D253" s="243">
        <v>15107</v>
      </c>
      <c r="E253" s="166">
        <v>-1383</v>
      </c>
      <c r="F253" s="172">
        <v>25</v>
      </c>
      <c r="G253" s="173">
        <v>330</v>
      </c>
      <c r="H253" s="26">
        <v>-471</v>
      </c>
      <c r="I253" s="29">
        <v>-1320</v>
      </c>
      <c r="J253" s="29">
        <v>-225</v>
      </c>
    </row>
    <row r="254" spans="1:10" x14ac:dyDescent="0.15">
      <c r="A254" s="200" t="s">
        <v>23</v>
      </c>
      <c r="B254" s="173">
        <v>10</v>
      </c>
      <c r="C254" s="242">
        <v>0.83333333333333337</v>
      </c>
      <c r="D254" s="243">
        <v>15385</v>
      </c>
      <c r="E254" s="166">
        <v>-1377</v>
      </c>
      <c r="F254" s="172">
        <v>25</v>
      </c>
      <c r="G254" s="173">
        <v>330</v>
      </c>
      <c r="H254" s="26">
        <v>-596</v>
      </c>
      <c r="I254" s="29">
        <v>-1320</v>
      </c>
      <c r="J254" s="29">
        <v>-225</v>
      </c>
    </row>
    <row r="255" spans="1:10" x14ac:dyDescent="0.15">
      <c r="A255" s="200" t="s">
        <v>23</v>
      </c>
      <c r="B255" s="173">
        <v>11</v>
      </c>
      <c r="C255" s="242">
        <v>0.83333333333333337</v>
      </c>
      <c r="D255" s="243">
        <v>18540</v>
      </c>
      <c r="E255" s="166">
        <v>-350</v>
      </c>
      <c r="F255" s="172">
        <v>34</v>
      </c>
      <c r="G255" s="173">
        <v>330</v>
      </c>
      <c r="H255" s="26">
        <v>-463</v>
      </c>
      <c r="I255" s="29">
        <v>-1320</v>
      </c>
      <c r="J255" s="29">
        <v>-225</v>
      </c>
    </row>
    <row r="256" spans="1:10" x14ac:dyDescent="0.15">
      <c r="A256" s="200" t="s">
        <v>23</v>
      </c>
      <c r="B256" s="173">
        <v>12</v>
      </c>
      <c r="C256" s="242">
        <v>0.41666666666666669</v>
      </c>
      <c r="D256" s="243">
        <v>15045</v>
      </c>
      <c r="E256" s="166">
        <v>18</v>
      </c>
      <c r="F256" s="172">
        <v>125</v>
      </c>
      <c r="G256" s="173">
        <v>100</v>
      </c>
      <c r="H256" s="26">
        <v>-582</v>
      </c>
      <c r="I256" s="29">
        <v>-1320</v>
      </c>
      <c r="J256" s="29">
        <v>-225</v>
      </c>
    </row>
    <row r="257" spans="1:10" x14ac:dyDescent="0.15">
      <c r="A257" s="200" t="s">
        <v>23</v>
      </c>
      <c r="B257" s="173">
        <v>13</v>
      </c>
      <c r="C257" s="242">
        <v>0.83333333333333337</v>
      </c>
      <c r="D257" s="243">
        <v>13542</v>
      </c>
      <c r="E257" s="166">
        <v>-1012</v>
      </c>
      <c r="F257" s="172">
        <v>0</v>
      </c>
      <c r="G257" s="173">
        <v>330</v>
      </c>
      <c r="H257" s="26">
        <v>-480</v>
      </c>
      <c r="I257" s="29">
        <v>-1320</v>
      </c>
      <c r="J257" s="29">
        <v>-225</v>
      </c>
    </row>
    <row r="258" spans="1:10" x14ac:dyDescent="0.15">
      <c r="A258" s="200" t="s">
        <v>23</v>
      </c>
      <c r="B258" s="173">
        <v>14</v>
      </c>
      <c r="C258" s="242">
        <v>0.83333333333333337</v>
      </c>
      <c r="D258" s="243">
        <v>13578</v>
      </c>
      <c r="E258" s="166">
        <v>-824</v>
      </c>
      <c r="F258" s="172">
        <v>25</v>
      </c>
      <c r="G258" s="173">
        <v>277</v>
      </c>
      <c r="H258" s="26">
        <v>-728</v>
      </c>
      <c r="I258" s="29">
        <v>-1320</v>
      </c>
      <c r="J258" s="29">
        <v>-225</v>
      </c>
    </row>
    <row r="259" spans="1:10" x14ac:dyDescent="0.15">
      <c r="A259" s="200" t="s">
        <v>23</v>
      </c>
      <c r="B259" s="173">
        <v>15</v>
      </c>
      <c r="C259" s="242">
        <v>0.83333333333333337</v>
      </c>
      <c r="D259" s="243">
        <v>15038</v>
      </c>
      <c r="E259" s="166">
        <v>-1102</v>
      </c>
      <c r="F259" s="172">
        <v>160</v>
      </c>
      <c r="G259" s="173">
        <v>330</v>
      </c>
      <c r="H259" s="26">
        <v>-691</v>
      </c>
      <c r="I259" s="29">
        <v>-1320</v>
      </c>
      <c r="J259" s="29">
        <v>-225</v>
      </c>
    </row>
    <row r="260" spans="1:10" x14ac:dyDescent="0.15">
      <c r="A260" s="200" t="s">
        <v>23</v>
      </c>
      <c r="B260" s="173">
        <v>16</v>
      </c>
      <c r="C260" s="242">
        <v>0.83333333333333337</v>
      </c>
      <c r="D260" s="243">
        <v>15082</v>
      </c>
      <c r="E260" s="166">
        <v>-863</v>
      </c>
      <c r="F260" s="172">
        <v>159</v>
      </c>
      <c r="G260" s="173">
        <v>330</v>
      </c>
      <c r="H260" s="26">
        <v>-651</v>
      </c>
      <c r="I260" s="29">
        <v>-980</v>
      </c>
      <c r="J260" s="29">
        <v>-225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14544</v>
      </c>
      <c r="E261" s="166">
        <v>-1319</v>
      </c>
      <c r="F261" s="172">
        <v>124</v>
      </c>
      <c r="G261" s="173">
        <v>215</v>
      </c>
      <c r="H261" s="26">
        <v>-169</v>
      </c>
      <c r="I261" s="29">
        <v>-980</v>
      </c>
      <c r="J261" s="29">
        <v>-225</v>
      </c>
    </row>
    <row r="262" spans="1:10" x14ac:dyDescent="0.15">
      <c r="A262" s="200" t="s">
        <v>23</v>
      </c>
      <c r="B262" s="173">
        <v>18</v>
      </c>
      <c r="C262" s="242">
        <v>0.83333333333333337</v>
      </c>
      <c r="D262" s="243">
        <v>14070</v>
      </c>
      <c r="E262" s="166">
        <v>-1390</v>
      </c>
      <c r="F262" s="172">
        <v>91</v>
      </c>
      <c r="G262" s="173">
        <v>330</v>
      </c>
      <c r="H262" s="26">
        <v>-342</v>
      </c>
      <c r="I262" s="29">
        <v>-980</v>
      </c>
      <c r="J262" s="29">
        <v>-225</v>
      </c>
    </row>
    <row r="263" spans="1:10" x14ac:dyDescent="0.15">
      <c r="A263" s="200" t="s">
        <v>23</v>
      </c>
      <c r="B263" s="173">
        <v>19</v>
      </c>
      <c r="C263" s="242">
        <v>0.83333333333333337</v>
      </c>
      <c r="D263" s="243">
        <v>14139</v>
      </c>
      <c r="E263" s="166">
        <v>-1393</v>
      </c>
      <c r="F263" s="172">
        <v>0</v>
      </c>
      <c r="G263" s="173">
        <v>287</v>
      </c>
      <c r="H263" s="26">
        <v>-308</v>
      </c>
      <c r="I263" s="29">
        <v>-1320</v>
      </c>
      <c r="J263" s="29">
        <v>-225</v>
      </c>
    </row>
    <row r="264" spans="1:10" x14ac:dyDescent="0.15">
      <c r="A264" s="200" t="s">
        <v>23</v>
      </c>
      <c r="B264" s="173">
        <v>20</v>
      </c>
      <c r="C264" s="242">
        <v>0.83333333333333337</v>
      </c>
      <c r="D264" s="243">
        <v>14227</v>
      </c>
      <c r="E264" s="166">
        <v>-1400</v>
      </c>
      <c r="F264" s="172">
        <v>200</v>
      </c>
      <c r="G264" s="173">
        <v>215</v>
      </c>
      <c r="H264" s="26">
        <v>-427</v>
      </c>
      <c r="I264" s="29">
        <v>-1320</v>
      </c>
      <c r="J264" s="29">
        <v>-225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14550</v>
      </c>
      <c r="E265" s="166">
        <v>-1078</v>
      </c>
      <c r="F265" s="172">
        <v>25</v>
      </c>
      <c r="G265" s="173">
        <v>302</v>
      </c>
      <c r="H265" s="26">
        <v>-386</v>
      </c>
      <c r="I265" s="29">
        <v>-1320</v>
      </c>
      <c r="J265" s="29">
        <v>-225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16091</v>
      </c>
      <c r="E266" s="166">
        <v>-1100</v>
      </c>
      <c r="F266" s="172">
        <v>120</v>
      </c>
      <c r="G266" s="173">
        <v>330</v>
      </c>
      <c r="H266" s="26">
        <v>-608</v>
      </c>
      <c r="I266" s="29">
        <v>-1320</v>
      </c>
      <c r="J266" s="29">
        <v>-223</v>
      </c>
    </row>
    <row r="267" spans="1:10" x14ac:dyDescent="0.15">
      <c r="A267" s="200" t="s">
        <v>23</v>
      </c>
      <c r="B267" s="173">
        <v>23</v>
      </c>
      <c r="C267" s="242">
        <v>0.75</v>
      </c>
      <c r="D267" s="243">
        <v>18924</v>
      </c>
      <c r="E267" s="166">
        <v>-1021</v>
      </c>
      <c r="F267" s="172">
        <v>26</v>
      </c>
      <c r="G267" s="173">
        <v>330</v>
      </c>
      <c r="H267" s="26">
        <v>-562</v>
      </c>
      <c r="I267" s="29">
        <v>-1320</v>
      </c>
      <c r="J267" s="29">
        <v>-225</v>
      </c>
    </row>
    <row r="268" spans="1:10" x14ac:dyDescent="0.15">
      <c r="A268" s="200" t="s">
        <v>23</v>
      </c>
      <c r="B268" s="173">
        <v>24</v>
      </c>
      <c r="C268" s="242">
        <v>0.75</v>
      </c>
      <c r="D268" s="243">
        <v>15681</v>
      </c>
      <c r="E268" s="166">
        <v>-958</v>
      </c>
      <c r="F268" s="172">
        <v>100</v>
      </c>
      <c r="G268" s="173">
        <v>330</v>
      </c>
      <c r="H268" s="26">
        <v>-650</v>
      </c>
      <c r="I268" s="29">
        <v>-1320</v>
      </c>
      <c r="J268" s="29">
        <v>-205</v>
      </c>
    </row>
    <row r="269" spans="1:10" x14ac:dyDescent="0.15">
      <c r="A269" s="200" t="s">
        <v>23</v>
      </c>
      <c r="B269" s="173">
        <v>25</v>
      </c>
      <c r="C269" s="242">
        <v>0.83333333333333337</v>
      </c>
      <c r="D269" s="243">
        <v>14965</v>
      </c>
      <c r="E269" s="166">
        <v>-1061</v>
      </c>
      <c r="F269" s="172">
        <v>160</v>
      </c>
      <c r="G269" s="173">
        <v>330</v>
      </c>
      <c r="H269" s="26">
        <v>-361</v>
      </c>
      <c r="I269" s="29">
        <v>-1320</v>
      </c>
      <c r="J269" s="29">
        <v>-205</v>
      </c>
    </row>
    <row r="270" spans="1:10" x14ac:dyDescent="0.15">
      <c r="A270" s="200" t="s">
        <v>23</v>
      </c>
      <c r="B270" s="173">
        <v>26</v>
      </c>
      <c r="C270" s="242">
        <v>0.75</v>
      </c>
      <c r="D270" s="243">
        <v>15403</v>
      </c>
      <c r="E270" s="166">
        <v>-1055</v>
      </c>
      <c r="F270" s="172">
        <v>160</v>
      </c>
      <c r="G270" s="173">
        <v>330</v>
      </c>
      <c r="H270" s="26">
        <v>-445</v>
      </c>
      <c r="I270" s="29">
        <v>-1320</v>
      </c>
      <c r="J270" s="29">
        <v>-205</v>
      </c>
    </row>
    <row r="271" spans="1:10" x14ac:dyDescent="0.15">
      <c r="A271" s="200" t="s">
        <v>23</v>
      </c>
      <c r="B271" s="173">
        <v>27</v>
      </c>
      <c r="C271" s="242">
        <v>0.79166666666666663</v>
      </c>
      <c r="D271" s="243">
        <v>14052</v>
      </c>
      <c r="E271" s="166">
        <v>-1022</v>
      </c>
      <c r="F271" s="172">
        <v>150</v>
      </c>
      <c r="G271" s="173">
        <v>179</v>
      </c>
      <c r="H271" s="26">
        <v>-471</v>
      </c>
      <c r="I271" s="29">
        <v>-1320</v>
      </c>
      <c r="J271" s="29">
        <v>-225</v>
      </c>
    </row>
    <row r="272" spans="1:10" x14ac:dyDescent="0.15">
      <c r="A272" s="200" t="s">
        <v>23</v>
      </c>
      <c r="B272" s="173">
        <v>28</v>
      </c>
      <c r="C272" s="242">
        <v>0.83333333333333337</v>
      </c>
      <c r="D272" s="243">
        <v>14173</v>
      </c>
      <c r="E272" s="166">
        <v>-793</v>
      </c>
      <c r="F272" s="172">
        <v>135</v>
      </c>
      <c r="G272" s="173">
        <v>330</v>
      </c>
      <c r="H272" s="26">
        <v>-505</v>
      </c>
      <c r="I272" s="29">
        <v>-1321</v>
      </c>
      <c r="J272" s="29">
        <v>-225</v>
      </c>
    </row>
    <row r="273" spans="1:10" x14ac:dyDescent="0.15">
      <c r="A273" s="200" t="s">
        <v>23</v>
      </c>
      <c r="B273" s="173">
        <v>29</v>
      </c>
      <c r="C273" s="242">
        <v>0.83333333333333337</v>
      </c>
      <c r="D273" s="243">
        <v>13893</v>
      </c>
      <c r="E273" s="166">
        <v>-579</v>
      </c>
      <c r="F273" s="172">
        <v>160</v>
      </c>
      <c r="G273" s="173">
        <v>215</v>
      </c>
      <c r="H273" s="26">
        <v>-651</v>
      </c>
      <c r="I273" s="29">
        <v>-1320</v>
      </c>
      <c r="J273" s="29">
        <v>-225</v>
      </c>
    </row>
    <row r="274" spans="1:10" x14ac:dyDescent="0.15">
      <c r="A274" s="202" t="s">
        <v>23</v>
      </c>
      <c r="B274" s="175">
        <v>30</v>
      </c>
      <c r="C274" s="244">
        <v>0.83333333333333337</v>
      </c>
      <c r="D274" s="245">
        <v>13657</v>
      </c>
      <c r="E274" s="167">
        <v>-437</v>
      </c>
      <c r="F274" s="174">
        <v>60</v>
      </c>
      <c r="G274" s="175">
        <v>330</v>
      </c>
      <c r="H274" s="43">
        <v>-404</v>
      </c>
      <c r="I274" s="35">
        <v>0</v>
      </c>
      <c r="J274" s="35">
        <v>-225</v>
      </c>
    </row>
    <row r="275" spans="1:10" x14ac:dyDescent="0.15">
      <c r="A275" s="200" t="s">
        <v>24</v>
      </c>
      <c r="B275" s="173">
        <v>1</v>
      </c>
      <c r="C275" s="242">
        <v>0.83333333333333337</v>
      </c>
      <c r="D275" s="243">
        <v>15126</v>
      </c>
      <c r="E275" s="166">
        <v>-1338</v>
      </c>
      <c r="F275" s="172">
        <v>-13</v>
      </c>
      <c r="G275" s="173">
        <v>0</v>
      </c>
      <c r="H275" s="26">
        <v>-484</v>
      </c>
      <c r="I275" s="29">
        <v>0</v>
      </c>
      <c r="J275" s="29">
        <v>-225</v>
      </c>
    </row>
    <row r="276" spans="1:10" x14ac:dyDescent="0.15">
      <c r="A276" s="200" t="s">
        <v>24</v>
      </c>
      <c r="B276" s="173">
        <v>2</v>
      </c>
      <c r="C276" s="242">
        <v>0.625</v>
      </c>
      <c r="D276" s="243">
        <v>15966</v>
      </c>
      <c r="E276" s="166">
        <v>-349</v>
      </c>
      <c r="F276" s="172">
        <v>60</v>
      </c>
      <c r="G276" s="173">
        <v>330</v>
      </c>
      <c r="H276" s="26">
        <v>-689</v>
      </c>
      <c r="I276" s="29">
        <v>0</v>
      </c>
      <c r="J276" s="29">
        <v>-225</v>
      </c>
    </row>
    <row r="277" spans="1:10" x14ac:dyDescent="0.15">
      <c r="A277" s="200" t="s">
        <v>24</v>
      </c>
      <c r="B277" s="173">
        <v>3</v>
      </c>
      <c r="C277" s="242">
        <v>0.79166666666666663</v>
      </c>
      <c r="D277" s="243">
        <v>14199</v>
      </c>
      <c r="E277" s="166">
        <v>-370</v>
      </c>
      <c r="F277" s="172">
        <v>35</v>
      </c>
      <c r="G277" s="173">
        <v>254</v>
      </c>
      <c r="H277" s="26">
        <v>-470</v>
      </c>
      <c r="I277" s="29">
        <v>0</v>
      </c>
      <c r="J277" s="29">
        <v>-225</v>
      </c>
    </row>
    <row r="278" spans="1:10" x14ac:dyDescent="0.15">
      <c r="A278" s="200" t="s">
        <v>24</v>
      </c>
      <c r="B278" s="173">
        <v>4</v>
      </c>
      <c r="C278" s="242">
        <v>0.83333333333333337</v>
      </c>
      <c r="D278" s="243">
        <v>13570</v>
      </c>
      <c r="E278" s="166">
        <v>-495</v>
      </c>
      <c r="F278" s="172">
        <v>0</v>
      </c>
      <c r="G278" s="173">
        <v>143</v>
      </c>
      <c r="H278" s="26">
        <v>-619</v>
      </c>
      <c r="I278" s="29">
        <v>0</v>
      </c>
      <c r="J278" s="29">
        <v>-223</v>
      </c>
    </row>
    <row r="279" spans="1:10" x14ac:dyDescent="0.15">
      <c r="A279" s="200" t="s">
        <v>24</v>
      </c>
      <c r="B279" s="173">
        <v>5</v>
      </c>
      <c r="C279" s="242">
        <v>0.83333333333333337</v>
      </c>
      <c r="D279" s="243">
        <v>12768</v>
      </c>
      <c r="E279" s="166">
        <v>-756</v>
      </c>
      <c r="F279" s="172">
        <v>12</v>
      </c>
      <c r="G279" s="173">
        <v>100</v>
      </c>
      <c r="H279" s="26">
        <v>-590</v>
      </c>
      <c r="I279" s="29">
        <v>0</v>
      </c>
      <c r="J279" s="29">
        <v>-225</v>
      </c>
    </row>
    <row r="280" spans="1:10" x14ac:dyDescent="0.15">
      <c r="A280" s="200" t="s">
        <v>24</v>
      </c>
      <c r="B280" s="173">
        <v>6</v>
      </c>
      <c r="C280" s="242">
        <v>0.79166666666666663</v>
      </c>
      <c r="D280" s="243">
        <v>13764</v>
      </c>
      <c r="E280" s="166">
        <v>-835</v>
      </c>
      <c r="F280" s="172">
        <v>71</v>
      </c>
      <c r="G280" s="173">
        <v>105</v>
      </c>
      <c r="H280" s="26">
        <v>-556</v>
      </c>
      <c r="I280" s="29">
        <v>0</v>
      </c>
      <c r="J280" s="29">
        <v>-223</v>
      </c>
    </row>
    <row r="281" spans="1:10" x14ac:dyDescent="0.15">
      <c r="A281" s="200" t="s">
        <v>24</v>
      </c>
      <c r="B281" s="173">
        <v>7</v>
      </c>
      <c r="C281" s="242">
        <v>0.79166666666666663</v>
      </c>
      <c r="D281" s="243">
        <v>15345</v>
      </c>
      <c r="E281" s="166">
        <v>-1159</v>
      </c>
      <c r="F281" s="172">
        <v>160</v>
      </c>
      <c r="G281" s="173">
        <v>215</v>
      </c>
      <c r="H281" s="26">
        <v>-530</v>
      </c>
      <c r="I281" s="29">
        <v>0</v>
      </c>
      <c r="J281" s="29">
        <v>-225</v>
      </c>
    </row>
    <row r="282" spans="1:10" x14ac:dyDescent="0.15">
      <c r="A282" s="200" t="s">
        <v>24</v>
      </c>
      <c r="B282" s="173">
        <v>8</v>
      </c>
      <c r="C282" s="242">
        <v>0.79166666666666663</v>
      </c>
      <c r="D282" s="243">
        <v>14302</v>
      </c>
      <c r="E282" s="166">
        <v>-1065</v>
      </c>
      <c r="F282" s="172">
        <v>0</v>
      </c>
      <c r="G282" s="173">
        <v>58</v>
      </c>
      <c r="H282" s="26">
        <v>-422</v>
      </c>
      <c r="I282" s="29">
        <v>0</v>
      </c>
      <c r="J282" s="29">
        <v>-225</v>
      </c>
    </row>
    <row r="283" spans="1:10" x14ac:dyDescent="0.15">
      <c r="A283" s="200" t="s">
        <v>24</v>
      </c>
      <c r="B283" s="173">
        <v>9</v>
      </c>
      <c r="C283" s="242">
        <v>0.79166666666666663</v>
      </c>
      <c r="D283" s="243">
        <v>14542</v>
      </c>
      <c r="E283" s="166">
        <v>-855</v>
      </c>
      <c r="F283" s="172">
        <v>0</v>
      </c>
      <c r="G283" s="173">
        <v>73</v>
      </c>
      <c r="H283" s="26">
        <v>-288</v>
      </c>
      <c r="I283" s="29">
        <v>0</v>
      </c>
      <c r="J283" s="29">
        <v>-225</v>
      </c>
    </row>
    <row r="284" spans="1:10" x14ac:dyDescent="0.15">
      <c r="A284" s="200" t="s">
        <v>24</v>
      </c>
      <c r="B284" s="173">
        <v>10</v>
      </c>
      <c r="C284" s="242">
        <v>0.79166666666666663</v>
      </c>
      <c r="D284" s="243">
        <v>14380</v>
      </c>
      <c r="E284" s="166">
        <v>-964</v>
      </c>
      <c r="F284" s="172">
        <v>6</v>
      </c>
      <c r="G284" s="173">
        <v>100</v>
      </c>
      <c r="H284" s="26">
        <v>-296</v>
      </c>
      <c r="I284" s="29">
        <v>0</v>
      </c>
      <c r="J284" s="29">
        <v>-225</v>
      </c>
    </row>
    <row r="285" spans="1:10" x14ac:dyDescent="0.15">
      <c r="A285" s="200" t="s">
        <v>24</v>
      </c>
      <c r="B285" s="173">
        <v>11</v>
      </c>
      <c r="C285" s="242">
        <v>0.79166666666666663</v>
      </c>
      <c r="D285" s="243">
        <v>13939</v>
      </c>
      <c r="E285" s="166">
        <v>-1395</v>
      </c>
      <c r="F285" s="172">
        <v>9</v>
      </c>
      <c r="G285" s="173">
        <v>50</v>
      </c>
      <c r="H285" s="26">
        <v>-316</v>
      </c>
      <c r="I285" s="29">
        <v>0</v>
      </c>
      <c r="J285" s="29">
        <v>-225</v>
      </c>
    </row>
    <row r="286" spans="1:10" x14ac:dyDescent="0.15">
      <c r="A286" s="200" t="s">
        <v>24</v>
      </c>
      <c r="B286" s="173">
        <v>12</v>
      </c>
      <c r="C286" s="242">
        <v>0.79166666666666663</v>
      </c>
      <c r="D286" s="243">
        <v>12945</v>
      </c>
      <c r="E286" s="166">
        <v>-1338</v>
      </c>
      <c r="F286" s="172">
        <v>0</v>
      </c>
      <c r="G286" s="173">
        <v>0</v>
      </c>
      <c r="H286" s="26">
        <v>-189</v>
      </c>
      <c r="I286" s="29">
        <v>0</v>
      </c>
      <c r="J286" s="29">
        <v>-225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12962</v>
      </c>
      <c r="E287" s="166">
        <v>-1176</v>
      </c>
      <c r="F287" s="172">
        <v>0</v>
      </c>
      <c r="G287" s="173">
        <v>0</v>
      </c>
      <c r="H287" s="26">
        <v>71</v>
      </c>
      <c r="I287" s="29">
        <v>-224</v>
      </c>
      <c r="J287" s="29">
        <v>-225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14406</v>
      </c>
      <c r="E288" s="166">
        <v>-1168</v>
      </c>
      <c r="F288" s="172">
        <v>119</v>
      </c>
      <c r="G288" s="173">
        <v>0</v>
      </c>
      <c r="H288" s="26">
        <v>68</v>
      </c>
      <c r="I288" s="29">
        <v>-289</v>
      </c>
      <c r="J288" s="29">
        <v>-225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14256</v>
      </c>
      <c r="E289" s="166">
        <v>-496</v>
      </c>
      <c r="F289" s="172">
        <v>27</v>
      </c>
      <c r="G289" s="173">
        <v>0</v>
      </c>
      <c r="H289" s="26">
        <v>76</v>
      </c>
      <c r="I289" s="29">
        <v>-1320</v>
      </c>
      <c r="J289" s="29">
        <v>-225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14724</v>
      </c>
      <c r="E290" s="166">
        <v>-666</v>
      </c>
      <c r="F290" s="172">
        <v>0</v>
      </c>
      <c r="G290" s="173">
        <v>0</v>
      </c>
      <c r="H290" s="26">
        <v>200</v>
      </c>
      <c r="I290" s="29">
        <v>-1320</v>
      </c>
      <c r="J290" s="29">
        <v>-225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14195</v>
      </c>
      <c r="E291" s="166">
        <v>-787</v>
      </c>
      <c r="F291" s="172">
        <v>160</v>
      </c>
      <c r="G291" s="173">
        <v>0</v>
      </c>
      <c r="H291" s="26">
        <v>-98</v>
      </c>
      <c r="I291" s="29">
        <v>-1320</v>
      </c>
      <c r="J291" s="29">
        <v>-225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13760</v>
      </c>
      <c r="E292" s="166">
        <v>-661</v>
      </c>
      <c r="F292" s="172">
        <v>160</v>
      </c>
      <c r="G292" s="173">
        <v>215</v>
      </c>
      <c r="H292" s="26">
        <v>-238</v>
      </c>
      <c r="I292" s="29">
        <v>-1320</v>
      </c>
      <c r="J292" s="29">
        <v>-216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12819</v>
      </c>
      <c r="E293" s="166">
        <v>-140</v>
      </c>
      <c r="F293" s="172">
        <v>152</v>
      </c>
      <c r="G293" s="173">
        <v>327</v>
      </c>
      <c r="H293" s="26">
        <v>-246</v>
      </c>
      <c r="I293" s="29">
        <v>-1320</v>
      </c>
      <c r="J293" s="29">
        <v>-216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13730</v>
      </c>
      <c r="E294" s="166">
        <v>-296</v>
      </c>
      <c r="F294" s="172">
        <v>140</v>
      </c>
      <c r="G294" s="173">
        <v>327</v>
      </c>
      <c r="H294" s="26">
        <v>-262</v>
      </c>
      <c r="I294" s="29">
        <v>-1320</v>
      </c>
      <c r="J294" s="29">
        <v>-215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14339</v>
      </c>
      <c r="E295" s="166">
        <v>-413</v>
      </c>
      <c r="F295" s="172">
        <v>160</v>
      </c>
      <c r="G295" s="173">
        <v>327</v>
      </c>
      <c r="H295" s="26">
        <v>-295</v>
      </c>
      <c r="I295" s="29">
        <v>-1320</v>
      </c>
      <c r="J295" s="29">
        <v>-215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14681</v>
      </c>
      <c r="E296" s="166">
        <v>-113</v>
      </c>
      <c r="F296" s="172">
        <v>30</v>
      </c>
      <c r="G296" s="173">
        <v>327</v>
      </c>
      <c r="H296" s="26">
        <v>-334</v>
      </c>
      <c r="I296" s="29">
        <v>-1320</v>
      </c>
      <c r="J296" s="29">
        <v>-213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14217</v>
      </c>
      <c r="E297" s="166">
        <v>-600</v>
      </c>
      <c r="F297" s="172">
        <v>60</v>
      </c>
      <c r="G297" s="173">
        <v>196</v>
      </c>
      <c r="H297" s="26">
        <v>-458</v>
      </c>
      <c r="I297" s="29">
        <v>-1320</v>
      </c>
      <c r="J297" s="29">
        <v>-215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14184</v>
      </c>
      <c r="E298" s="166">
        <v>-612</v>
      </c>
      <c r="F298" s="172">
        <v>160</v>
      </c>
      <c r="G298" s="173">
        <v>215</v>
      </c>
      <c r="H298" s="26">
        <v>-466</v>
      </c>
      <c r="I298" s="29">
        <v>-1320</v>
      </c>
      <c r="J298" s="29">
        <v>-224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13738</v>
      </c>
      <c r="E299" s="166">
        <v>-759</v>
      </c>
      <c r="F299" s="172">
        <v>125</v>
      </c>
      <c r="G299" s="173">
        <v>319</v>
      </c>
      <c r="H299" s="26">
        <v>-564</v>
      </c>
      <c r="I299" s="29">
        <v>-1320</v>
      </c>
      <c r="J299" s="29">
        <v>-224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12785</v>
      </c>
      <c r="E300" s="166">
        <v>-1066</v>
      </c>
      <c r="F300" s="172">
        <v>160</v>
      </c>
      <c r="G300" s="173">
        <v>307</v>
      </c>
      <c r="H300" s="26">
        <v>-520</v>
      </c>
      <c r="I300" s="29">
        <v>-1320</v>
      </c>
      <c r="J300" s="29">
        <v>-225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14029</v>
      </c>
      <c r="E301" s="166">
        <v>-764</v>
      </c>
      <c r="F301" s="172">
        <v>160</v>
      </c>
      <c r="G301" s="173">
        <v>310</v>
      </c>
      <c r="H301" s="26">
        <v>-519</v>
      </c>
      <c r="I301" s="29">
        <v>-1320</v>
      </c>
      <c r="J301" s="29">
        <v>-224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14566</v>
      </c>
      <c r="E302" s="166">
        <v>-279</v>
      </c>
      <c r="F302" s="172">
        <v>60</v>
      </c>
      <c r="G302" s="173">
        <v>327</v>
      </c>
      <c r="H302" s="26">
        <v>-285</v>
      </c>
      <c r="I302" s="29">
        <v>-1320</v>
      </c>
      <c r="J302" s="29">
        <v>-225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14638</v>
      </c>
      <c r="E303" s="166">
        <v>-952</v>
      </c>
      <c r="F303" s="172">
        <v>160</v>
      </c>
      <c r="G303" s="173">
        <v>327</v>
      </c>
      <c r="H303" s="26">
        <v>-269</v>
      </c>
      <c r="I303" s="29">
        <v>-1320</v>
      </c>
      <c r="J303" s="29">
        <v>-215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14565</v>
      </c>
      <c r="E304" s="166">
        <v>-991</v>
      </c>
      <c r="F304" s="172">
        <v>160</v>
      </c>
      <c r="G304" s="173">
        <v>327</v>
      </c>
      <c r="H304" s="26">
        <v>-347</v>
      </c>
      <c r="I304" s="29">
        <v>-1320</v>
      </c>
      <c r="J304" s="29">
        <v>-224</v>
      </c>
    </row>
    <row r="305" spans="1:10" x14ac:dyDescent="0.15">
      <c r="A305" s="202" t="s">
        <v>24</v>
      </c>
      <c r="B305" s="175">
        <v>31</v>
      </c>
      <c r="C305" s="244">
        <v>0.75</v>
      </c>
      <c r="D305" s="245">
        <v>14482</v>
      </c>
      <c r="E305" s="167">
        <v>-784</v>
      </c>
      <c r="F305" s="174">
        <v>160</v>
      </c>
      <c r="G305" s="175">
        <v>327</v>
      </c>
      <c r="H305" s="43">
        <v>-393</v>
      </c>
      <c r="I305" s="35">
        <v>-1320</v>
      </c>
      <c r="J305" s="35">
        <v>-224</v>
      </c>
    </row>
    <row r="306" spans="1:10" x14ac:dyDescent="0.15">
      <c r="A306" s="200" t="s">
        <v>25</v>
      </c>
      <c r="B306" s="173">
        <v>1</v>
      </c>
      <c r="C306" s="242">
        <v>0.79166666666666663</v>
      </c>
      <c r="D306" s="243">
        <v>13682</v>
      </c>
      <c r="E306" s="166">
        <v>-1429</v>
      </c>
      <c r="F306" s="172">
        <v>155</v>
      </c>
      <c r="G306" s="173">
        <v>327</v>
      </c>
      <c r="H306" s="26">
        <v>-683</v>
      </c>
      <c r="I306" s="29">
        <v>-1320</v>
      </c>
      <c r="J306" s="29">
        <v>-223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13324</v>
      </c>
      <c r="E307" s="166">
        <v>-1437</v>
      </c>
      <c r="F307" s="172">
        <v>105</v>
      </c>
      <c r="G307" s="173">
        <v>327</v>
      </c>
      <c r="H307" s="26">
        <v>-319</v>
      </c>
      <c r="I307" s="29">
        <v>-1320</v>
      </c>
      <c r="J307" s="29">
        <v>-224</v>
      </c>
    </row>
    <row r="308" spans="1:10" x14ac:dyDescent="0.15">
      <c r="A308" s="200" t="s">
        <v>25</v>
      </c>
      <c r="B308" s="173">
        <v>3</v>
      </c>
      <c r="C308" s="242">
        <v>0.75</v>
      </c>
      <c r="D308" s="243">
        <v>14241</v>
      </c>
      <c r="E308" s="166">
        <v>-1089</v>
      </c>
      <c r="F308" s="172">
        <v>50</v>
      </c>
      <c r="G308" s="173">
        <v>215</v>
      </c>
      <c r="H308" s="26">
        <v>-373</v>
      </c>
      <c r="I308" s="29">
        <v>-1320</v>
      </c>
      <c r="J308" s="29">
        <v>-225</v>
      </c>
    </row>
    <row r="309" spans="1:10" x14ac:dyDescent="0.15">
      <c r="A309" s="200" t="s">
        <v>25</v>
      </c>
      <c r="B309" s="173">
        <v>4</v>
      </c>
      <c r="C309" s="242">
        <v>0.75</v>
      </c>
      <c r="D309" s="243">
        <v>15147</v>
      </c>
      <c r="E309" s="166">
        <v>-331</v>
      </c>
      <c r="F309" s="172">
        <v>0</v>
      </c>
      <c r="G309" s="173">
        <v>330</v>
      </c>
      <c r="H309" s="26">
        <v>-396</v>
      </c>
      <c r="I309" s="29">
        <v>-1320</v>
      </c>
      <c r="J309" s="29">
        <v>-225</v>
      </c>
    </row>
    <row r="310" spans="1:10" x14ac:dyDescent="0.15">
      <c r="A310" s="200" t="s">
        <v>25</v>
      </c>
      <c r="B310" s="173">
        <v>5</v>
      </c>
      <c r="C310" s="242">
        <v>0.75</v>
      </c>
      <c r="D310" s="243">
        <v>15157</v>
      </c>
      <c r="E310" s="166">
        <v>-1500</v>
      </c>
      <c r="F310" s="172">
        <v>50</v>
      </c>
      <c r="G310" s="173">
        <v>100</v>
      </c>
      <c r="H310" s="26">
        <v>-457</v>
      </c>
      <c r="I310" s="29">
        <v>-1320</v>
      </c>
      <c r="J310" s="29">
        <v>-225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15089</v>
      </c>
      <c r="E311" s="166">
        <v>-1103</v>
      </c>
      <c r="F311" s="172">
        <v>-17</v>
      </c>
      <c r="G311" s="173">
        <v>215</v>
      </c>
      <c r="H311" s="26">
        <v>-799</v>
      </c>
      <c r="I311" s="29">
        <v>-1320</v>
      </c>
      <c r="J311" s="29">
        <v>-225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15252</v>
      </c>
      <c r="E312" s="166">
        <v>-1490</v>
      </c>
      <c r="F312" s="172">
        <v>-39</v>
      </c>
      <c r="G312" s="173">
        <v>327</v>
      </c>
      <c r="H312" s="26">
        <v>-668</v>
      </c>
      <c r="I312" s="29">
        <v>-1320</v>
      </c>
      <c r="J312" s="29">
        <v>-225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16179</v>
      </c>
      <c r="E313" s="166">
        <v>-1471</v>
      </c>
      <c r="F313" s="172">
        <v>-198</v>
      </c>
      <c r="G313" s="173">
        <v>0</v>
      </c>
      <c r="H313" s="26">
        <v>-774</v>
      </c>
      <c r="I313" s="29">
        <v>-1320</v>
      </c>
      <c r="J313" s="29">
        <v>-225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14957</v>
      </c>
      <c r="E314" s="166">
        <v>-1126</v>
      </c>
      <c r="F314" s="172">
        <v>-190</v>
      </c>
      <c r="G314" s="173">
        <v>0</v>
      </c>
      <c r="H314" s="26">
        <v>-390</v>
      </c>
      <c r="I314" s="29">
        <v>-1320</v>
      </c>
      <c r="J314" s="29">
        <v>-225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14572</v>
      </c>
      <c r="E315" s="166">
        <v>-770</v>
      </c>
      <c r="F315" s="172">
        <v>0</v>
      </c>
      <c r="G315" s="173">
        <v>0</v>
      </c>
      <c r="H315" s="26">
        <v>-555</v>
      </c>
      <c r="I315" s="29">
        <v>-1320</v>
      </c>
      <c r="J315" s="29">
        <v>-225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15514</v>
      </c>
      <c r="E316" s="166">
        <v>-1445</v>
      </c>
      <c r="F316" s="172">
        <v>-5</v>
      </c>
      <c r="G316" s="173">
        <v>0</v>
      </c>
      <c r="H316" s="26">
        <v>-355</v>
      </c>
      <c r="I316" s="29">
        <v>-1320</v>
      </c>
      <c r="J316" s="29">
        <v>-225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16758</v>
      </c>
      <c r="E317" s="166">
        <v>-1049</v>
      </c>
      <c r="F317" s="172">
        <v>-50</v>
      </c>
      <c r="G317" s="173">
        <v>100</v>
      </c>
      <c r="H317" s="26">
        <v>-495</v>
      </c>
      <c r="I317" s="29">
        <v>-1320</v>
      </c>
      <c r="J317" s="29">
        <v>-225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17429</v>
      </c>
      <c r="E318" s="166">
        <v>-1085</v>
      </c>
      <c r="F318" s="172">
        <v>-35</v>
      </c>
      <c r="G318" s="173">
        <v>100</v>
      </c>
      <c r="H318" s="26">
        <v>-612</v>
      </c>
      <c r="I318" s="29">
        <v>-1320</v>
      </c>
      <c r="J318" s="29">
        <v>-225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16728</v>
      </c>
      <c r="E319" s="166">
        <v>-1500</v>
      </c>
      <c r="F319" s="172">
        <v>0</v>
      </c>
      <c r="G319" s="173">
        <v>0</v>
      </c>
      <c r="H319" s="26">
        <v>-311</v>
      </c>
      <c r="I319" s="29">
        <v>-1320</v>
      </c>
      <c r="J319" s="29">
        <v>-225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15397</v>
      </c>
      <c r="E320" s="166">
        <v>-1245</v>
      </c>
      <c r="F320" s="172">
        <v>0</v>
      </c>
      <c r="G320" s="173">
        <v>0</v>
      </c>
      <c r="H320" s="26">
        <v>-109</v>
      </c>
      <c r="I320" s="29">
        <v>-1320</v>
      </c>
      <c r="J320" s="29">
        <v>-216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15669</v>
      </c>
      <c r="E321" s="166">
        <v>-1350</v>
      </c>
      <c r="F321" s="172">
        <v>0</v>
      </c>
      <c r="G321" s="173">
        <v>141</v>
      </c>
      <c r="H321" s="26">
        <v>-600</v>
      </c>
      <c r="I321" s="29">
        <v>-1320</v>
      </c>
      <c r="J321" s="29">
        <v>-224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16063</v>
      </c>
      <c r="E322" s="166">
        <v>-1490</v>
      </c>
      <c r="F322" s="172">
        <v>-80</v>
      </c>
      <c r="G322" s="173">
        <v>100</v>
      </c>
      <c r="H322" s="26">
        <v>-315</v>
      </c>
      <c r="I322" s="29">
        <v>-1320</v>
      </c>
      <c r="J322" s="29">
        <v>-225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16526</v>
      </c>
      <c r="E323" s="166">
        <v>-500</v>
      </c>
      <c r="F323" s="172">
        <v>21</v>
      </c>
      <c r="G323" s="173">
        <v>215</v>
      </c>
      <c r="H323" s="26">
        <v>-396</v>
      </c>
      <c r="I323" s="29">
        <v>-1369</v>
      </c>
      <c r="J323" s="29">
        <v>-225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16049</v>
      </c>
      <c r="E324" s="166">
        <v>-500</v>
      </c>
      <c r="F324" s="172">
        <v>-50</v>
      </c>
      <c r="G324" s="173">
        <v>100</v>
      </c>
      <c r="H324" s="26">
        <v>-142</v>
      </c>
      <c r="I324" s="29">
        <v>-1322</v>
      </c>
      <c r="J324" s="29">
        <v>-224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16375</v>
      </c>
      <c r="E325" s="166">
        <v>-500</v>
      </c>
      <c r="F325" s="172">
        <v>-39</v>
      </c>
      <c r="G325" s="173">
        <v>50</v>
      </c>
      <c r="H325" s="26">
        <v>-375</v>
      </c>
      <c r="I325" s="29">
        <v>-1322</v>
      </c>
      <c r="J325" s="29">
        <v>-225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15742</v>
      </c>
      <c r="E326" s="166">
        <v>-500</v>
      </c>
      <c r="F326" s="172">
        <v>-30</v>
      </c>
      <c r="G326" s="173">
        <v>0</v>
      </c>
      <c r="H326" s="26">
        <v>-375</v>
      </c>
      <c r="I326" s="29">
        <v>-1322</v>
      </c>
      <c r="J326" s="29">
        <v>-225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15553</v>
      </c>
      <c r="E327" s="166">
        <v>-493</v>
      </c>
      <c r="F327" s="172">
        <v>0</v>
      </c>
      <c r="G327" s="173">
        <v>0</v>
      </c>
      <c r="H327" s="26">
        <v>-408</v>
      </c>
      <c r="I327" s="29">
        <v>-1322</v>
      </c>
      <c r="J327" s="29">
        <v>-216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14855</v>
      </c>
      <c r="E328" s="166">
        <v>-500</v>
      </c>
      <c r="F328" s="172">
        <v>-5</v>
      </c>
      <c r="G328" s="173">
        <v>0</v>
      </c>
      <c r="H328" s="26">
        <v>-346</v>
      </c>
      <c r="I328" s="29">
        <v>-1322</v>
      </c>
      <c r="J328" s="29">
        <v>-225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15609</v>
      </c>
      <c r="E329" s="166">
        <v>-500</v>
      </c>
      <c r="F329" s="172">
        <v>-25</v>
      </c>
      <c r="G329" s="173">
        <v>10</v>
      </c>
      <c r="H329" s="26">
        <v>-47</v>
      </c>
      <c r="I329" s="29">
        <v>-1322</v>
      </c>
      <c r="J329" s="29">
        <v>-225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15664</v>
      </c>
      <c r="E330" s="166">
        <v>-500</v>
      </c>
      <c r="F330" s="172">
        <v>-25</v>
      </c>
      <c r="G330" s="173">
        <v>0</v>
      </c>
      <c r="H330" s="26">
        <v>-258</v>
      </c>
      <c r="I330" s="29">
        <v>-1322</v>
      </c>
      <c r="J330" s="29">
        <v>-225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15208</v>
      </c>
      <c r="E331" s="166">
        <v>-500</v>
      </c>
      <c r="F331" s="172">
        <v>-50</v>
      </c>
      <c r="G331" s="173">
        <v>0</v>
      </c>
      <c r="H331" s="26">
        <v>-470</v>
      </c>
      <c r="I331" s="29">
        <v>-1322</v>
      </c>
      <c r="J331" s="29">
        <v>-225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15350</v>
      </c>
      <c r="E332" s="166">
        <v>-1060</v>
      </c>
      <c r="F332" s="172">
        <v>-150</v>
      </c>
      <c r="G332" s="173">
        <v>0</v>
      </c>
      <c r="H332" s="26">
        <v>-277</v>
      </c>
      <c r="I332" s="29">
        <v>-1322</v>
      </c>
      <c r="J332" s="29">
        <v>-225</v>
      </c>
    </row>
    <row r="333" spans="1:10" x14ac:dyDescent="0.15">
      <c r="A333" s="200" t="s">
        <v>25</v>
      </c>
      <c r="B333" s="173">
        <v>28</v>
      </c>
      <c r="C333" s="242">
        <v>0.5</v>
      </c>
      <c r="D333" s="243">
        <v>14188</v>
      </c>
      <c r="E333" s="166">
        <v>-1428</v>
      </c>
      <c r="F333" s="172">
        <v>7</v>
      </c>
      <c r="G333" s="173">
        <v>0</v>
      </c>
      <c r="H333" s="26">
        <v>-503</v>
      </c>
      <c r="I333" s="29">
        <v>-1320</v>
      </c>
      <c r="J333" s="29">
        <v>-225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15455</v>
      </c>
      <c r="E334" s="166">
        <v>-1404</v>
      </c>
      <c r="F334" s="172">
        <v>0</v>
      </c>
      <c r="G334" s="173">
        <v>0</v>
      </c>
      <c r="H334" s="26">
        <v>-531</v>
      </c>
      <c r="I334" s="29">
        <v>-1320</v>
      </c>
      <c r="J334" s="29">
        <v>-225</v>
      </c>
    </row>
    <row r="335" spans="1:10" x14ac:dyDescent="0.15">
      <c r="A335" s="202" t="s">
        <v>25</v>
      </c>
      <c r="B335" s="175">
        <v>30</v>
      </c>
      <c r="C335" s="244">
        <v>0.75</v>
      </c>
      <c r="D335" s="245">
        <v>15743</v>
      </c>
      <c r="E335" s="167">
        <v>-1425</v>
      </c>
      <c r="F335" s="174">
        <v>0</v>
      </c>
      <c r="G335" s="175">
        <v>0</v>
      </c>
      <c r="H335" s="43">
        <v>-481</v>
      </c>
      <c r="I335" s="35">
        <v>-1320</v>
      </c>
      <c r="J335" s="35">
        <v>-225</v>
      </c>
    </row>
    <row r="336" spans="1:10" x14ac:dyDescent="0.15">
      <c r="A336" s="200" t="s">
        <v>26</v>
      </c>
      <c r="B336" s="173">
        <v>1</v>
      </c>
      <c r="C336" s="242">
        <v>0.75</v>
      </c>
      <c r="D336" s="243">
        <v>17176</v>
      </c>
      <c r="E336" s="166">
        <v>-1428</v>
      </c>
      <c r="F336" s="172">
        <v>66</v>
      </c>
      <c r="G336" s="173">
        <v>50</v>
      </c>
      <c r="H336" s="26">
        <v>-219</v>
      </c>
      <c r="I336" s="29">
        <v>-1320</v>
      </c>
      <c r="J336" s="29">
        <v>-225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17622</v>
      </c>
      <c r="E337" s="166">
        <v>-1279</v>
      </c>
      <c r="F337" s="172">
        <v>100</v>
      </c>
      <c r="G337" s="173">
        <v>0</v>
      </c>
      <c r="H337" s="26">
        <v>-282</v>
      </c>
      <c r="I337" s="29">
        <v>-1320</v>
      </c>
      <c r="J337" s="29">
        <v>-225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17639</v>
      </c>
      <c r="E338" s="166">
        <v>-1132</v>
      </c>
      <c r="F338" s="172">
        <v>-15</v>
      </c>
      <c r="G338" s="173">
        <v>0</v>
      </c>
      <c r="H338" s="26">
        <v>-297</v>
      </c>
      <c r="I338" s="29">
        <v>-1320</v>
      </c>
      <c r="J338" s="29">
        <v>-225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16968</v>
      </c>
      <c r="E339" s="166">
        <v>-1200</v>
      </c>
      <c r="F339" s="172">
        <v>-51</v>
      </c>
      <c r="G339" s="173">
        <v>0</v>
      </c>
      <c r="H339" s="26">
        <v>-116</v>
      </c>
      <c r="I339" s="29">
        <v>-1320</v>
      </c>
      <c r="J339" s="29">
        <v>-225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16827</v>
      </c>
      <c r="E340" s="166">
        <v>-1200</v>
      </c>
      <c r="F340" s="172">
        <v>0</v>
      </c>
      <c r="G340" s="173">
        <v>0</v>
      </c>
      <c r="H340" s="26">
        <v>-39</v>
      </c>
      <c r="I340" s="29">
        <v>-1320</v>
      </c>
      <c r="J340" s="29">
        <v>-224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16821</v>
      </c>
      <c r="E341" s="166">
        <v>-1033</v>
      </c>
      <c r="F341" s="172">
        <v>-56</v>
      </c>
      <c r="G341" s="173">
        <v>0</v>
      </c>
      <c r="H341" s="26">
        <v>-178</v>
      </c>
      <c r="I341" s="29">
        <v>-1320</v>
      </c>
      <c r="J341" s="29">
        <v>-225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16368</v>
      </c>
      <c r="E342" s="166">
        <v>-1132</v>
      </c>
      <c r="F342" s="172">
        <v>-125</v>
      </c>
      <c r="G342" s="173">
        <v>0</v>
      </c>
      <c r="H342" s="26">
        <v>-315</v>
      </c>
      <c r="I342" s="29">
        <v>-1320</v>
      </c>
      <c r="J342" s="29">
        <v>-225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16877</v>
      </c>
      <c r="E343" s="166">
        <v>-1116</v>
      </c>
      <c r="F343" s="172">
        <v>-50</v>
      </c>
      <c r="G343" s="173">
        <v>0</v>
      </c>
      <c r="H343" s="26">
        <v>-281</v>
      </c>
      <c r="I343" s="29">
        <v>-1320</v>
      </c>
      <c r="J343" s="29">
        <v>-225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16571</v>
      </c>
      <c r="E344" s="166">
        <v>-1200</v>
      </c>
      <c r="F344" s="172">
        <v>65</v>
      </c>
      <c r="G344" s="173">
        <v>0</v>
      </c>
      <c r="H344" s="26">
        <v>-467</v>
      </c>
      <c r="I344" s="29">
        <v>-1320</v>
      </c>
      <c r="J344" s="29">
        <v>-225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15862</v>
      </c>
      <c r="E345" s="166">
        <v>-1069</v>
      </c>
      <c r="F345" s="172">
        <v>50</v>
      </c>
      <c r="G345" s="173">
        <v>12</v>
      </c>
      <c r="H345" s="26">
        <v>-425</v>
      </c>
      <c r="I345" s="29">
        <v>-1320</v>
      </c>
      <c r="J345" s="29">
        <v>-216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17440</v>
      </c>
      <c r="E346" s="166">
        <v>-1139</v>
      </c>
      <c r="F346" s="172">
        <v>25</v>
      </c>
      <c r="G346" s="173">
        <v>0</v>
      </c>
      <c r="H346" s="26">
        <v>-221</v>
      </c>
      <c r="I346" s="29">
        <v>-1320</v>
      </c>
      <c r="J346" s="29">
        <v>-225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17597</v>
      </c>
      <c r="E347" s="166">
        <v>-1184</v>
      </c>
      <c r="F347" s="172">
        <v>124</v>
      </c>
      <c r="G347" s="173">
        <v>0</v>
      </c>
      <c r="H347" s="26">
        <v>-380</v>
      </c>
      <c r="I347" s="29">
        <v>-1320</v>
      </c>
      <c r="J347" s="29">
        <v>-225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16774</v>
      </c>
      <c r="E348" s="166">
        <v>-1049</v>
      </c>
      <c r="F348" s="172">
        <v>12</v>
      </c>
      <c r="G348" s="173">
        <v>0</v>
      </c>
      <c r="H348" s="26">
        <v>-181</v>
      </c>
      <c r="I348" s="29">
        <v>-1320</v>
      </c>
      <c r="J348" s="29">
        <v>-216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14910</v>
      </c>
      <c r="E349" s="166">
        <v>-1200</v>
      </c>
      <c r="F349" s="172">
        <v>146</v>
      </c>
      <c r="G349" s="173">
        <v>0</v>
      </c>
      <c r="H349" s="26">
        <v>-689</v>
      </c>
      <c r="I349" s="29">
        <v>-1320</v>
      </c>
      <c r="J349" s="29">
        <v>-225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16051</v>
      </c>
      <c r="E350" s="166">
        <v>-1200</v>
      </c>
      <c r="F350" s="172">
        <v>138</v>
      </c>
      <c r="G350" s="173">
        <v>0</v>
      </c>
      <c r="H350" s="26">
        <v>-787</v>
      </c>
      <c r="I350" s="29">
        <v>-1320</v>
      </c>
      <c r="J350" s="29">
        <v>-216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17860</v>
      </c>
      <c r="E351" s="166">
        <v>-1200</v>
      </c>
      <c r="F351" s="172">
        <v>0</v>
      </c>
      <c r="G351" s="173">
        <v>0</v>
      </c>
      <c r="H351" s="26">
        <v>-594</v>
      </c>
      <c r="I351" s="29">
        <v>-1320</v>
      </c>
      <c r="J351" s="29">
        <v>-225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18288</v>
      </c>
      <c r="E352" s="166">
        <v>-1200</v>
      </c>
      <c r="F352" s="172">
        <v>41</v>
      </c>
      <c r="G352" s="173">
        <v>0</v>
      </c>
      <c r="H352" s="26">
        <v>-496</v>
      </c>
      <c r="I352" s="29">
        <v>-1320</v>
      </c>
      <c r="J352" s="29">
        <v>-225</v>
      </c>
    </row>
    <row r="353" spans="1:10" x14ac:dyDescent="0.15">
      <c r="A353" s="200" t="s">
        <v>26</v>
      </c>
      <c r="B353" s="173">
        <v>18</v>
      </c>
      <c r="C353" s="242">
        <v>0.79166666666666663</v>
      </c>
      <c r="D353" s="243">
        <v>17578</v>
      </c>
      <c r="E353" s="166">
        <v>-1200</v>
      </c>
      <c r="F353" s="172">
        <v>50</v>
      </c>
      <c r="G353" s="173">
        <v>0</v>
      </c>
      <c r="H353" s="26">
        <v>-66</v>
      </c>
      <c r="I353" s="29">
        <v>-1320</v>
      </c>
      <c r="J353" s="29">
        <v>-225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18913</v>
      </c>
      <c r="E354" s="166">
        <v>-1140</v>
      </c>
      <c r="F354" s="172">
        <v>155</v>
      </c>
      <c r="G354" s="173">
        <v>0</v>
      </c>
      <c r="H354" s="26">
        <v>-521</v>
      </c>
      <c r="I354" s="29">
        <v>-1320</v>
      </c>
      <c r="J354" s="29">
        <v>-225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18069</v>
      </c>
      <c r="E355" s="166">
        <v>-1200</v>
      </c>
      <c r="F355" s="172">
        <v>-50</v>
      </c>
      <c r="G355" s="173">
        <v>0</v>
      </c>
      <c r="H355" s="26">
        <v>-781</v>
      </c>
      <c r="I355" s="29">
        <v>-1320</v>
      </c>
      <c r="J355" s="29">
        <v>-225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16773</v>
      </c>
      <c r="E356" s="166">
        <v>-1200</v>
      </c>
      <c r="F356" s="172">
        <v>100</v>
      </c>
      <c r="G356" s="173">
        <v>0</v>
      </c>
      <c r="H356" s="26">
        <v>-426</v>
      </c>
      <c r="I356" s="29">
        <v>-1320</v>
      </c>
      <c r="J356" s="29">
        <v>-225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16240</v>
      </c>
      <c r="E357" s="166">
        <v>-1200</v>
      </c>
      <c r="F357" s="172">
        <v>0</v>
      </c>
      <c r="G357" s="173">
        <v>0</v>
      </c>
      <c r="H357" s="26">
        <v>-566</v>
      </c>
      <c r="I357" s="29">
        <v>-1320</v>
      </c>
      <c r="J357" s="29">
        <v>-225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16042</v>
      </c>
      <c r="E358" s="166">
        <v>-1500</v>
      </c>
      <c r="F358" s="172">
        <v>98</v>
      </c>
      <c r="G358" s="173">
        <v>0</v>
      </c>
      <c r="H358" s="26">
        <v>-497</v>
      </c>
      <c r="I358" s="29">
        <v>-1320</v>
      </c>
      <c r="J358" s="29">
        <v>-225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15346</v>
      </c>
      <c r="E359" s="166">
        <v>-1441</v>
      </c>
      <c r="F359" s="172">
        <v>37</v>
      </c>
      <c r="G359" s="173">
        <v>230</v>
      </c>
      <c r="H359" s="26">
        <v>-270</v>
      </c>
      <c r="I359" s="29">
        <v>-1320</v>
      </c>
      <c r="J359" s="29">
        <v>-216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14208</v>
      </c>
      <c r="E360" s="166">
        <v>-1463</v>
      </c>
      <c r="F360" s="172">
        <v>0</v>
      </c>
      <c r="G360" s="173">
        <v>50</v>
      </c>
      <c r="H360" s="26">
        <v>-527</v>
      </c>
      <c r="I360" s="29">
        <v>-1320</v>
      </c>
      <c r="J360" s="29">
        <v>-225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16696</v>
      </c>
      <c r="E361" s="166">
        <v>-1500</v>
      </c>
      <c r="F361" s="172">
        <v>0</v>
      </c>
      <c r="G361" s="173">
        <v>100</v>
      </c>
      <c r="H361" s="26">
        <v>-526</v>
      </c>
      <c r="I361" s="29">
        <v>-1320</v>
      </c>
      <c r="J361" s="29">
        <v>-225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15754</v>
      </c>
      <c r="E362" s="166">
        <v>-1484</v>
      </c>
      <c r="F362" s="172">
        <v>-50</v>
      </c>
      <c r="G362" s="173">
        <v>0</v>
      </c>
      <c r="H362" s="26">
        <v>-373</v>
      </c>
      <c r="I362" s="29">
        <v>-1320</v>
      </c>
      <c r="J362" s="29">
        <v>-225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14895</v>
      </c>
      <c r="E363" s="166">
        <v>-1379</v>
      </c>
      <c r="F363" s="172">
        <v>-50</v>
      </c>
      <c r="G363" s="173">
        <v>35</v>
      </c>
      <c r="H363" s="26">
        <v>-603</v>
      </c>
      <c r="I363" s="29">
        <v>-1339</v>
      </c>
      <c r="J363" s="29">
        <v>-225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15478</v>
      </c>
      <c r="E364" s="166">
        <v>-1500</v>
      </c>
      <c r="F364" s="172">
        <v>0</v>
      </c>
      <c r="G364" s="173">
        <v>0</v>
      </c>
      <c r="H364" s="26">
        <v>-369</v>
      </c>
      <c r="I364" s="29">
        <v>-1320</v>
      </c>
      <c r="J364" s="29">
        <v>-225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17191</v>
      </c>
      <c r="E365" s="166">
        <v>-1439</v>
      </c>
      <c r="F365" s="172">
        <v>-50</v>
      </c>
      <c r="G365" s="173">
        <v>0</v>
      </c>
      <c r="H365" s="26">
        <v>-147</v>
      </c>
      <c r="I365" s="29">
        <v>-1415</v>
      </c>
      <c r="J365" s="29">
        <v>-225</v>
      </c>
    </row>
    <row r="366" spans="1:10" x14ac:dyDescent="0.15">
      <c r="A366" s="202" t="s">
        <v>26</v>
      </c>
      <c r="B366" s="175">
        <v>31</v>
      </c>
      <c r="C366" s="244">
        <v>0.75</v>
      </c>
      <c r="D366" s="245">
        <v>16134</v>
      </c>
      <c r="E366" s="167">
        <v>-1271</v>
      </c>
      <c r="F366" s="174">
        <v>-50</v>
      </c>
      <c r="G366" s="175">
        <v>0</v>
      </c>
      <c r="H366" s="43">
        <v>-580</v>
      </c>
      <c r="I366" s="35">
        <v>-1320</v>
      </c>
      <c r="J366" s="35">
        <v>-225</v>
      </c>
    </row>
    <row r="367" spans="1:10" x14ac:dyDescent="0.15">
      <c r="D367" s="247"/>
    </row>
  </sheetData>
  <conditionalFormatting sqref="D2:D32">
    <cfRule type="top10" dxfId="203" priority="6" stopIfTrue="1" rank="1"/>
  </conditionalFormatting>
  <conditionalFormatting sqref="D33:D60">
    <cfRule type="top10" dxfId="202" priority="5" stopIfTrue="1" rank="1"/>
  </conditionalFormatting>
  <conditionalFormatting sqref="D61:D91">
    <cfRule type="top10" dxfId="201" priority="4" stopIfTrue="1" rank="1"/>
  </conditionalFormatting>
  <conditionalFormatting sqref="D92:D121">
    <cfRule type="top10" dxfId="200" priority="3" stopIfTrue="1" rank="1"/>
  </conditionalFormatting>
  <conditionalFormatting sqref="D122:D152">
    <cfRule type="top10" dxfId="199" priority="2" stopIfTrue="1" rank="1"/>
  </conditionalFormatting>
  <conditionalFormatting sqref="D153:D182">
    <cfRule type="top10" dxfId="198" priority="12" stopIfTrue="1" rank="1"/>
  </conditionalFormatting>
  <conditionalFormatting sqref="D183:D213">
    <cfRule type="top10" dxfId="197" priority="11" stopIfTrue="1" rank="1"/>
  </conditionalFormatting>
  <conditionalFormatting sqref="D214:D244">
    <cfRule type="top10" dxfId="196" priority="10" stopIfTrue="1" rank="1"/>
  </conditionalFormatting>
  <conditionalFormatting sqref="D245:D274">
    <cfRule type="top10" dxfId="195" priority="9" stopIfTrue="1" rank="1"/>
  </conditionalFormatting>
  <conditionalFormatting sqref="D275:D305">
    <cfRule type="top10" dxfId="194" priority="1" stopIfTrue="1" rank="1"/>
  </conditionalFormatting>
  <conditionalFormatting sqref="D306:D335">
    <cfRule type="top10" dxfId="193" priority="8" stopIfTrue="1" rank="1"/>
  </conditionalFormatting>
  <conditionalFormatting sqref="D336:D366">
    <cfRule type="top10" dxfId="192" priority="7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67"/>
  <sheetViews>
    <sheetView zoomScale="85" zoomScaleNormal="85" zoomScaleSheetLayoutView="100" workbookViewId="0">
      <pane ySplit="1" topLeftCell="A2" activePane="bottomLeft" state="frozen"/>
      <selection activeCell="A6" sqref="A6:Q19"/>
      <selection pane="bottomLeft" activeCell="D1" sqref="D1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20297</v>
      </c>
      <c r="E2" s="166">
        <v>-1117</v>
      </c>
      <c r="F2" s="172">
        <v>0</v>
      </c>
      <c r="G2" s="173">
        <v>-85</v>
      </c>
      <c r="H2" s="26">
        <v>-635</v>
      </c>
      <c r="I2" s="29">
        <v>-992</v>
      </c>
      <c r="J2" s="29">
        <v>-225</v>
      </c>
      <c r="K2" s="27"/>
    </row>
    <row r="3" spans="1:11" x14ac:dyDescent="0.15">
      <c r="A3" s="200" t="s">
        <v>15</v>
      </c>
      <c r="B3" s="173">
        <v>2</v>
      </c>
      <c r="C3" s="242">
        <v>0.75</v>
      </c>
      <c r="D3" s="243">
        <v>20620</v>
      </c>
      <c r="E3" s="166">
        <v>-1172</v>
      </c>
      <c r="F3" s="172">
        <v>0</v>
      </c>
      <c r="G3" s="173">
        <v>117</v>
      </c>
      <c r="H3" s="26">
        <v>-261</v>
      </c>
      <c r="I3" s="29">
        <v>-1000</v>
      </c>
      <c r="J3" s="29">
        <v>-225</v>
      </c>
      <c r="K3" s="27"/>
    </row>
    <row r="4" spans="1:11" x14ac:dyDescent="0.15">
      <c r="A4" s="200" t="s">
        <v>15</v>
      </c>
      <c r="B4" s="173">
        <v>3</v>
      </c>
      <c r="C4" s="242">
        <v>0.79166666666666663</v>
      </c>
      <c r="D4" s="243">
        <v>19518</v>
      </c>
      <c r="E4" s="166">
        <v>-878</v>
      </c>
      <c r="F4" s="172">
        <v>0</v>
      </c>
      <c r="G4" s="173">
        <v>47</v>
      </c>
      <c r="H4" s="26">
        <v>-549</v>
      </c>
      <c r="I4" s="29">
        <v>-700</v>
      </c>
      <c r="J4" s="29">
        <v>-225</v>
      </c>
      <c r="K4" s="27"/>
    </row>
    <row r="5" spans="1:11" x14ac:dyDescent="0.15">
      <c r="A5" s="200" t="s">
        <v>15</v>
      </c>
      <c r="B5" s="173">
        <v>4</v>
      </c>
      <c r="C5" s="242">
        <v>0.75</v>
      </c>
      <c r="D5" s="243">
        <v>19432</v>
      </c>
      <c r="E5" s="166">
        <v>-918</v>
      </c>
      <c r="F5" s="172">
        <v>0</v>
      </c>
      <c r="G5" s="173">
        <v>100</v>
      </c>
      <c r="H5" s="26">
        <v>-740</v>
      </c>
      <c r="I5" s="29">
        <v>-1000</v>
      </c>
      <c r="J5" s="29">
        <v>-225</v>
      </c>
      <c r="K5" s="27"/>
    </row>
    <row r="6" spans="1:11" x14ac:dyDescent="0.15">
      <c r="A6" s="200" t="s">
        <v>15</v>
      </c>
      <c r="B6" s="173">
        <v>5</v>
      </c>
      <c r="C6" s="242">
        <v>0.75</v>
      </c>
      <c r="D6" s="243">
        <v>20631</v>
      </c>
      <c r="E6" s="166">
        <v>-1400</v>
      </c>
      <c r="F6" s="172">
        <v>0</v>
      </c>
      <c r="G6" s="173">
        <v>0</v>
      </c>
      <c r="H6" s="26">
        <v>-761</v>
      </c>
      <c r="I6" s="29">
        <v>-598</v>
      </c>
      <c r="J6" s="29">
        <v>-122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20396</v>
      </c>
      <c r="E7" s="166">
        <v>-1274</v>
      </c>
      <c r="F7" s="172">
        <v>0</v>
      </c>
      <c r="G7" s="173">
        <v>100</v>
      </c>
      <c r="H7" s="26">
        <v>-757</v>
      </c>
      <c r="I7" s="29">
        <v>-598</v>
      </c>
      <c r="J7" s="29">
        <v>-122</v>
      </c>
      <c r="K7" s="27"/>
    </row>
    <row r="8" spans="1:11" x14ac:dyDescent="0.15">
      <c r="A8" s="200" t="s">
        <v>15</v>
      </c>
      <c r="B8" s="173">
        <v>7</v>
      </c>
      <c r="C8" s="242">
        <v>0.75</v>
      </c>
      <c r="D8" s="243">
        <v>20290</v>
      </c>
      <c r="E8" s="166">
        <v>-1055</v>
      </c>
      <c r="F8" s="172">
        <v>0</v>
      </c>
      <c r="G8" s="173">
        <v>6</v>
      </c>
      <c r="H8" s="26">
        <v>-841</v>
      </c>
      <c r="I8" s="29">
        <v>-798</v>
      </c>
      <c r="J8" s="29">
        <v>-122</v>
      </c>
      <c r="K8" s="27"/>
    </row>
    <row r="9" spans="1:11" x14ac:dyDescent="0.15">
      <c r="A9" s="200" t="s">
        <v>15</v>
      </c>
      <c r="B9" s="173">
        <v>8</v>
      </c>
      <c r="C9" s="242">
        <v>0.75</v>
      </c>
      <c r="D9" s="243">
        <v>19199</v>
      </c>
      <c r="E9" s="166">
        <v>-1260</v>
      </c>
      <c r="F9" s="172">
        <v>0</v>
      </c>
      <c r="G9" s="173">
        <v>0</v>
      </c>
      <c r="H9" s="26">
        <v>-651</v>
      </c>
      <c r="I9" s="29">
        <v>-1000</v>
      </c>
      <c r="J9" s="29">
        <v>-225</v>
      </c>
      <c r="K9" s="27"/>
    </row>
    <row r="10" spans="1:11" x14ac:dyDescent="0.15">
      <c r="A10" s="200" t="s">
        <v>15</v>
      </c>
      <c r="B10" s="173">
        <v>9</v>
      </c>
      <c r="C10" s="242">
        <v>0.75</v>
      </c>
      <c r="D10" s="243">
        <v>18116</v>
      </c>
      <c r="E10" s="166">
        <v>-1400</v>
      </c>
      <c r="F10" s="172">
        <v>0</v>
      </c>
      <c r="G10" s="173">
        <v>0</v>
      </c>
      <c r="H10" s="26">
        <v>-829</v>
      </c>
      <c r="I10" s="29">
        <v>-1000</v>
      </c>
      <c r="J10" s="29">
        <v>-225</v>
      </c>
      <c r="K10" s="27"/>
    </row>
    <row r="11" spans="1:11" x14ac:dyDescent="0.15">
      <c r="A11" s="200" t="s">
        <v>15</v>
      </c>
      <c r="B11" s="173">
        <v>10</v>
      </c>
      <c r="C11" s="242">
        <v>0.75</v>
      </c>
      <c r="D11" s="243">
        <v>17988</v>
      </c>
      <c r="E11" s="166">
        <v>-1400</v>
      </c>
      <c r="F11" s="172">
        <v>0</v>
      </c>
      <c r="G11" s="173">
        <v>0</v>
      </c>
      <c r="H11" s="26">
        <v>-887</v>
      </c>
      <c r="I11" s="29">
        <v>-1000</v>
      </c>
      <c r="J11" s="29">
        <v>-225</v>
      </c>
      <c r="K11" s="27"/>
    </row>
    <row r="12" spans="1:11" x14ac:dyDescent="0.15">
      <c r="A12" s="200" t="s">
        <v>15</v>
      </c>
      <c r="B12" s="173">
        <v>11</v>
      </c>
      <c r="C12" s="242">
        <v>0.75</v>
      </c>
      <c r="D12" s="243">
        <v>16948</v>
      </c>
      <c r="E12" s="166">
        <v>-1400</v>
      </c>
      <c r="F12" s="172">
        <v>0</v>
      </c>
      <c r="G12" s="173">
        <v>-20</v>
      </c>
      <c r="H12" s="26">
        <v>-823</v>
      </c>
      <c r="I12" s="29">
        <v>-1342</v>
      </c>
      <c r="J12" s="29">
        <v>-225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16125</v>
      </c>
      <c r="E13" s="166">
        <v>-1191</v>
      </c>
      <c r="F13" s="172">
        <v>0</v>
      </c>
      <c r="G13" s="173">
        <v>-20</v>
      </c>
      <c r="H13" s="26">
        <v>-870</v>
      </c>
      <c r="I13" s="29">
        <v>-1320</v>
      </c>
      <c r="J13" s="29">
        <v>-225</v>
      </c>
      <c r="K13" s="27"/>
    </row>
    <row r="14" spans="1:11" x14ac:dyDescent="0.15">
      <c r="A14" s="200" t="s">
        <v>15</v>
      </c>
      <c r="B14" s="173">
        <v>13</v>
      </c>
      <c r="C14" s="242">
        <v>0.79166666666666663</v>
      </c>
      <c r="D14" s="243">
        <v>16610</v>
      </c>
      <c r="E14" s="166">
        <v>-559</v>
      </c>
      <c r="F14" s="172">
        <v>0</v>
      </c>
      <c r="G14" s="173">
        <v>-20</v>
      </c>
      <c r="H14" s="26">
        <v>-899</v>
      </c>
      <c r="I14" s="29">
        <v>-1320</v>
      </c>
      <c r="J14" s="29">
        <v>-225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18064</v>
      </c>
      <c r="E15" s="166">
        <v>-1058</v>
      </c>
      <c r="F15" s="172">
        <v>0</v>
      </c>
      <c r="G15" s="173">
        <v>-20</v>
      </c>
      <c r="H15" s="26">
        <v>-878</v>
      </c>
      <c r="I15" s="29">
        <v>-1320</v>
      </c>
      <c r="J15" s="29">
        <v>-225</v>
      </c>
      <c r="K15" s="27"/>
    </row>
    <row r="16" spans="1:11" x14ac:dyDescent="0.15">
      <c r="A16" s="200" t="s">
        <v>15</v>
      </c>
      <c r="B16" s="173">
        <v>15</v>
      </c>
      <c r="C16" s="242">
        <v>0.75</v>
      </c>
      <c r="D16" s="243">
        <v>19813</v>
      </c>
      <c r="E16" s="166">
        <v>-1016</v>
      </c>
      <c r="F16" s="172">
        <v>0</v>
      </c>
      <c r="G16" s="173">
        <v>-20</v>
      </c>
      <c r="H16" s="26">
        <v>-973</v>
      </c>
      <c r="I16" s="29">
        <v>-690</v>
      </c>
      <c r="J16" s="29">
        <v>-55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18312</v>
      </c>
      <c r="E17" s="166">
        <v>-1256</v>
      </c>
      <c r="F17" s="172">
        <v>-18</v>
      </c>
      <c r="G17" s="173">
        <v>-20</v>
      </c>
      <c r="H17" s="26">
        <v>-1000</v>
      </c>
      <c r="I17" s="29">
        <v>-1320</v>
      </c>
      <c r="J17" s="29">
        <v>-225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18280</v>
      </c>
      <c r="E18" s="166">
        <v>-600</v>
      </c>
      <c r="F18" s="172">
        <v>25</v>
      </c>
      <c r="G18" s="173">
        <v>0</v>
      </c>
      <c r="H18" s="26">
        <v>-909</v>
      </c>
      <c r="I18" s="29">
        <v>-1328</v>
      </c>
      <c r="J18" s="29">
        <v>-225</v>
      </c>
      <c r="K18" s="27"/>
    </row>
    <row r="19" spans="1:11" x14ac:dyDescent="0.15">
      <c r="A19" s="200" t="s">
        <v>15</v>
      </c>
      <c r="B19" s="173">
        <v>18</v>
      </c>
      <c r="C19" s="242">
        <v>0.79166666666666663</v>
      </c>
      <c r="D19" s="243">
        <v>18099</v>
      </c>
      <c r="E19" s="166">
        <v>-599</v>
      </c>
      <c r="F19" s="172">
        <v>-31</v>
      </c>
      <c r="G19" s="173">
        <v>-20</v>
      </c>
      <c r="H19" s="26">
        <v>-784</v>
      </c>
      <c r="I19" s="29">
        <v>-1320</v>
      </c>
      <c r="J19" s="29">
        <v>-225</v>
      </c>
      <c r="K19" s="27"/>
    </row>
    <row r="20" spans="1:11" x14ac:dyDescent="0.15">
      <c r="A20" s="200" t="s">
        <v>15</v>
      </c>
      <c r="B20" s="173">
        <v>19</v>
      </c>
      <c r="C20" s="242">
        <v>0.75</v>
      </c>
      <c r="D20" s="243">
        <v>17339</v>
      </c>
      <c r="E20" s="166">
        <v>-600</v>
      </c>
      <c r="F20" s="172">
        <v>-25</v>
      </c>
      <c r="G20" s="173">
        <v>-20</v>
      </c>
      <c r="H20" s="26">
        <v>-551</v>
      </c>
      <c r="I20" s="29">
        <v>-1320</v>
      </c>
      <c r="J20" s="29">
        <v>-225</v>
      </c>
      <c r="K20" s="27"/>
    </row>
    <row r="21" spans="1:11" x14ac:dyDescent="0.15">
      <c r="A21" s="200" t="s">
        <v>15</v>
      </c>
      <c r="B21" s="173">
        <v>20</v>
      </c>
      <c r="C21" s="242">
        <v>0.75</v>
      </c>
      <c r="D21" s="243">
        <v>15640</v>
      </c>
      <c r="E21" s="166">
        <v>-535</v>
      </c>
      <c r="F21" s="172">
        <v>50</v>
      </c>
      <c r="G21" s="173">
        <v>-20</v>
      </c>
      <c r="H21" s="26">
        <v>-806</v>
      </c>
      <c r="I21" s="29">
        <v>-1320</v>
      </c>
      <c r="J21" s="29">
        <v>-225</v>
      </c>
      <c r="K21" s="27"/>
    </row>
    <row r="22" spans="1:11" x14ac:dyDescent="0.15">
      <c r="A22" s="200" t="s">
        <v>15</v>
      </c>
      <c r="B22" s="173">
        <v>21</v>
      </c>
      <c r="C22" s="242">
        <v>0.79166666666666663</v>
      </c>
      <c r="D22" s="243">
        <v>15506</v>
      </c>
      <c r="E22" s="166">
        <v>-600</v>
      </c>
      <c r="F22" s="172">
        <v>25</v>
      </c>
      <c r="G22" s="173">
        <v>195</v>
      </c>
      <c r="H22" s="26">
        <v>-900</v>
      </c>
      <c r="I22" s="29">
        <v>-1320</v>
      </c>
      <c r="J22" s="29">
        <v>-225</v>
      </c>
      <c r="K22" s="27"/>
    </row>
    <row r="23" spans="1:11" x14ac:dyDescent="0.15">
      <c r="A23" s="200" t="s">
        <v>15</v>
      </c>
      <c r="B23" s="173">
        <v>22</v>
      </c>
      <c r="C23" s="242">
        <v>0.75</v>
      </c>
      <c r="D23" s="243">
        <v>17416</v>
      </c>
      <c r="E23" s="166">
        <v>-600</v>
      </c>
      <c r="F23" s="172">
        <v>-100</v>
      </c>
      <c r="G23" s="173">
        <v>195</v>
      </c>
      <c r="H23" s="26">
        <v>-682</v>
      </c>
      <c r="I23" s="29">
        <v>-1320</v>
      </c>
      <c r="J23" s="29">
        <v>-225</v>
      </c>
      <c r="K23" s="27"/>
    </row>
    <row r="24" spans="1:11" x14ac:dyDescent="0.15">
      <c r="A24" s="200" t="s">
        <v>15</v>
      </c>
      <c r="B24" s="173">
        <v>23</v>
      </c>
      <c r="C24" s="242">
        <v>0.75</v>
      </c>
      <c r="D24" s="243">
        <v>16846</v>
      </c>
      <c r="E24" s="166">
        <v>-600</v>
      </c>
      <c r="F24" s="172">
        <v>-25</v>
      </c>
      <c r="G24" s="173">
        <v>-20</v>
      </c>
      <c r="H24" s="26">
        <v>-824</v>
      </c>
      <c r="I24" s="29">
        <v>-1320</v>
      </c>
      <c r="J24" s="29">
        <v>-225</v>
      </c>
      <c r="K24" s="27"/>
    </row>
    <row r="25" spans="1:11" x14ac:dyDescent="0.15">
      <c r="A25" s="200" t="s">
        <v>15</v>
      </c>
      <c r="B25" s="173">
        <v>24</v>
      </c>
      <c r="C25" s="242">
        <v>0.79166666666666663</v>
      </c>
      <c r="D25" s="243">
        <v>17535</v>
      </c>
      <c r="E25" s="166">
        <v>-600</v>
      </c>
      <c r="F25" s="172">
        <v>-84</v>
      </c>
      <c r="G25" s="173">
        <v>310</v>
      </c>
      <c r="H25" s="26">
        <v>-900</v>
      </c>
      <c r="I25" s="29">
        <v>-1320</v>
      </c>
      <c r="J25" s="29">
        <v>-225</v>
      </c>
      <c r="K25" s="27"/>
    </row>
    <row r="26" spans="1:11" x14ac:dyDescent="0.15">
      <c r="A26" s="200" t="s">
        <v>15</v>
      </c>
      <c r="B26" s="173">
        <v>25</v>
      </c>
      <c r="C26" s="242">
        <v>0.79166666666666663</v>
      </c>
      <c r="D26" s="243">
        <v>18367</v>
      </c>
      <c r="E26" s="166">
        <v>-600</v>
      </c>
      <c r="F26" s="172">
        <v>-100</v>
      </c>
      <c r="G26" s="173">
        <v>-20</v>
      </c>
      <c r="H26" s="26">
        <v>-887</v>
      </c>
      <c r="I26" s="29">
        <v>-1320</v>
      </c>
      <c r="J26" s="29">
        <v>-225</v>
      </c>
      <c r="K26" s="27"/>
    </row>
    <row r="27" spans="1:11" x14ac:dyDescent="0.15">
      <c r="A27" s="200" t="s">
        <v>15</v>
      </c>
      <c r="B27" s="173">
        <v>26</v>
      </c>
      <c r="C27" s="242">
        <v>0.79166666666666663</v>
      </c>
      <c r="D27" s="243">
        <v>17238</v>
      </c>
      <c r="E27" s="166">
        <v>-600</v>
      </c>
      <c r="F27" s="172">
        <v>-100</v>
      </c>
      <c r="G27" s="173">
        <v>-20</v>
      </c>
      <c r="H27" s="26">
        <v>-934</v>
      </c>
      <c r="I27" s="29">
        <v>-1320</v>
      </c>
      <c r="J27" s="29">
        <v>-225</v>
      </c>
      <c r="K27" s="27"/>
    </row>
    <row r="28" spans="1:11" x14ac:dyDescent="0.15">
      <c r="A28" s="200" t="s">
        <v>15</v>
      </c>
      <c r="B28" s="173">
        <v>27</v>
      </c>
      <c r="C28" s="242">
        <v>0.75</v>
      </c>
      <c r="D28" s="243">
        <v>15355</v>
      </c>
      <c r="E28" s="166">
        <v>-600</v>
      </c>
      <c r="F28" s="172">
        <v>-35</v>
      </c>
      <c r="G28" s="173">
        <v>-20</v>
      </c>
      <c r="H28" s="26">
        <v>-885</v>
      </c>
      <c r="I28" s="29">
        <v>-1320</v>
      </c>
      <c r="J28" s="29">
        <v>-225</v>
      </c>
      <c r="K28" s="27"/>
    </row>
    <row r="29" spans="1:11" x14ac:dyDescent="0.15">
      <c r="A29" s="200" t="s">
        <v>15</v>
      </c>
      <c r="B29" s="173">
        <v>28</v>
      </c>
      <c r="C29" s="242">
        <v>0.79166666666666663</v>
      </c>
      <c r="D29" s="243">
        <v>15544</v>
      </c>
      <c r="E29" s="166">
        <v>-480</v>
      </c>
      <c r="F29" s="172">
        <v>69</v>
      </c>
      <c r="G29" s="173">
        <v>-20</v>
      </c>
      <c r="H29" s="26">
        <v>-885</v>
      </c>
      <c r="I29" s="29">
        <v>-1320</v>
      </c>
      <c r="J29" s="29">
        <v>-225</v>
      </c>
      <c r="K29" s="27"/>
    </row>
    <row r="30" spans="1:11" x14ac:dyDescent="0.15">
      <c r="A30" s="200" t="s">
        <v>15</v>
      </c>
      <c r="B30" s="173">
        <v>29</v>
      </c>
      <c r="C30" s="242">
        <v>0.79166666666666663</v>
      </c>
      <c r="D30" s="243">
        <v>17312</v>
      </c>
      <c r="E30" s="166">
        <v>-600</v>
      </c>
      <c r="F30" s="172">
        <v>0</v>
      </c>
      <c r="G30" s="173">
        <v>-20</v>
      </c>
      <c r="H30" s="26">
        <v>-643</v>
      </c>
      <c r="I30" s="29">
        <v>-1320</v>
      </c>
      <c r="J30" s="29">
        <v>-225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18042</v>
      </c>
      <c r="E31" s="166">
        <v>-600</v>
      </c>
      <c r="F31" s="172">
        <v>-100</v>
      </c>
      <c r="G31" s="173">
        <v>-20</v>
      </c>
      <c r="H31" s="26">
        <v>-966</v>
      </c>
      <c r="I31" s="29">
        <v>-1320</v>
      </c>
      <c r="J31" s="29">
        <v>-225</v>
      </c>
      <c r="K31" s="27"/>
    </row>
    <row r="32" spans="1:11" x14ac:dyDescent="0.15">
      <c r="A32" s="333" t="s">
        <v>15</v>
      </c>
      <c r="B32" s="203">
        <v>31</v>
      </c>
      <c r="C32" s="244">
        <v>0.79166666666666663</v>
      </c>
      <c r="D32" s="245">
        <v>17896</v>
      </c>
      <c r="E32" s="167">
        <v>-600</v>
      </c>
      <c r="F32" s="174">
        <v>-99</v>
      </c>
      <c r="G32" s="175">
        <v>-20</v>
      </c>
      <c r="H32" s="43">
        <v>-907</v>
      </c>
      <c r="I32" s="35">
        <v>-1320</v>
      </c>
      <c r="J32" s="35">
        <v>-225</v>
      </c>
      <c r="K32" s="27"/>
    </row>
    <row r="33" spans="1:11" x14ac:dyDescent="0.15">
      <c r="A33" s="200" t="s">
        <v>16</v>
      </c>
      <c r="B33" s="204">
        <v>1</v>
      </c>
      <c r="C33" s="242">
        <v>0.79166666666666663</v>
      </c>
      <c r="D33" s="243">
        <v>16834</v>
      </c>
      <c r="E33" s="166">
        <v>-600</v>
      </c>
      <c r="F33" s="172">
        <v>-55</v>
      </c>
      <c r="G33" s="173">
        <v>-20</v>
      </c>
      <c r="H33" s="26">
        <v>-725</v>
      </c>
      <c r="I33" s="29">
        <v>-1320</v>
      </c>
      <c r="J33" s="29">
        <v>-225</v>
      </c>
      <c r="K33" s="27"/>
    </row>
    <row r="34" spans="1:11" x14ac:dyDescent="0.15">
      <c r="A34" s="200" t="s">
        <v>16</v>
      </c>
      <c r="B34" s="173">
        <v>2</v>
      </c>
      <c r="C34" s="242">
        <v>0.79166666666666663</v>
      </c>
      <c r="D34" s="243">
        <v>18072</v>
      </c>
      <c r="E34" s="166">
        <v>-600</v>
      </c>
      <c r="F34" s="172">
        <v>70</v>
      </c>
      <c r="G34" s="173">
        <v>-20</v>
      </c>
      <c r="H34" s="26">
        <v>-741</v>
      </c>
      <c r="I34" s="29">
        <v>-1320</v>
      </c>
      <c r="J34" s="29">
        <v>-100</v>
      </c>
      <c r="K34" s="27"/>
    </row>
    <row r="35" spans="1:11" x14ac:dyDescent="0.15">
      <c r="A35" s="200" t="s">
        <v>16</v>
      </c>
      <c r="B35" s="173">
        <v>3</v>
      </c>
      <c r="C35" s="242">
        <v>0.79166666666666663</v>
      </c>
      <c r="D35" s="243">
        <v>17169</v>
      </c>
      <c r="E35" s="166">
        <v>-600</v>
      </c>
      <c r="F35" s="172">
        <v>-100</v>
      </c>
      <c r="G35" s="173">
        <v>-20</v>
      </c>
      <c r="H35" s="26">
        <v>-742</v>
      </c>
      <c r="I35" s="29">
        <v>-1320</v>
      </c>
      <c r="J35" s="29">
        <v>-225</v>
      </c>
      <c r="K35" s="27"/>
    </row>
    <row r="36" spans="1:11" x14ac:dyDescent="0.15">
      <c r="A36" s="200" t="s">
        <v>16</v>
      </c>
      <c r="B36" s="173">
        <v>4</v>
      </c>
      <c r="C36" s="242">
        <v>0.75</v>
      </c>
      <c r="D36" s="243">
        <v>16562</v>
      </c>
      <c r="E36" s="166">
        <v>-600</v>
      </c>
      <c r="F36" s="172">
        <v>-24</v>
      </c>
      <c r="G36" s="173">
        <v>-20</v>
      </c>
      <c r="H36" s="26">
        <v>-671</v>
      </c>
      <c r="I36" s="29">
        <v>-1320</v>
      </c>
      <c r="J36" s="29">
        <v>-225</v>
      </c>
      <c r="K36" s="27"/>
    </row>
    <row r="37" spans="1:11" x14ac:dyDescent="0.15">
      <c r="A37" s="200" t="s">
        <v>16</v>
      </c>
      <c r="B37" s="173">
        <v>5</v>
      </c>
      <c r="C37" s="242">
        <v>0.79166666666666663</v>
      </c>
      <c r="D37" s="243">
        <v>17570</v>
      </c>
      <c r="E37" s="166">
        <v>-600</v>
      </c>
      <c r="F37" s="172">
        <v>-10</v>
      </c>
      <c r="G37" s="173">
        <v>-20</v>
      </c>
      <c r="H37" s="26">
        <v>-864</v>
      </c>
      <c r="I37" s="29">
        <v>-1320</v>
      </c>
      <c r="J37" s="29">
        <v>-225</v>
      </c>
      <c r="K37" s="27"/>
    </row>
    <row r="38" spans="1:11" x14ac:dyDescent="0.15">
      <c r="A38" s="200" t="s">
        <v>16</v>
      </c>
      <c r="B38" s="173">
        <v>6</v>
      </c>
      <c r="C38" s="242">
        <v>0.79166666666666663</v>
      </c>
      <c r="D38" s="243">
        <v>17547</v>
      </c>
      <c r="E38" s="166">
        <v>-600</v>
      </c>
      <c r="F38" s="172">
        <v>-99</v>
      </c>
      <c r="G38" s="173">
        <v>-20</v>
      </c>
      <c r="H38" s="26">
        <v>-534</v>
      </c>
      <c r="I38" s="29">
        <v>-1320</v>
      </c>
      <c r="J38" s="29">
        <v>-225</v>
      </c>
      <c r="K38" s="27"/>
    </row>
    <row r="39" spans="1:11" x14ac:dyDescent="0.15">
      <c r="A39" s="200" t="s">
        <v>16</v>
      </c>
      <c r="B39" s="173">
        <v>7</v>
      </c>
      <c r="C39" s="242">
        <v>0.75</v>
      </c>
      <c r="D39" s="243">
        <v>18164</v>
      </c>
      <c r="E39" s="166">
        <v>-600</v>
      </c>
      <c r="F39" s="172">
        <v>-75</v>
      </c>
      <c r="G39" s="173">
        <v>-20</v>
      </c>
      <c r="H39" s="26">
        <v>-373</v>
      </c>
      <c r="I39" s="29">
        <v>-1320</v>
      </c>
      <c r="J39" s="29">
        <v>-225</v>
      </c>
      <c r="K39" s="27"/>
    </row>
    <row r="40" spans="1:11" x14ac:dyDescent="0.15">
      <c r="A40" s="200" t="s">
        <v>16</v>
      </c>
      <c r="B40" s="173">
        <v>8</v>
      </c>
      <c r="C40" s="242">
        <v>0.79166666666666663</v>
      </c>
      <c r="D40" s="243">
        <v>17602</v>
      </c>
      <c r="E40" s="166">
        <v>-600</v>
      </c>
      <c r="F40" s="172">
        <v>-100</v>
      </c>
      <c r="G40" s="173">
        <v>20</v>
      </c>
      <c r="H40" s="26">
        <v>-593</v>
      </c>
      <c r="I40" s="29">
        <v>-1320</v>
      </c>
      <c r="J40" s="29">
        <v>-225</v>
      </c>
      <c r="K40" s="27"/>
    </row>
    <row r="41" spans="1:11" x14ac:dyDescent="0.15">
      <c r="A41" s="200" t="s">
        <v>16</v>
      </c>
      <c r="B41" s="173">
        <v>9</v>
      </c>
      <c r="C41" s="242">
        <v>0.79166666666666663</v>
      </c>
      <c r="D41" s="243">
        <v>17146</v>
      </c>
      <c r="E41" s="166">
        <v>-227</v>
      </c>
      <c r="F41" s="172">
        <v>-55</v>
      </c>
      <c r="G41" s="173">
        <v>-20</v>
      </c>
      <c r="H41" s="26">
        <v>-543</v>
      </c>
      <c r="I41" s="29">
        <v>-1320</v>
      </c>
      <c r="J41" s="29">
        <v>-225</v>
      </c>
      <c r="K41" s="27"/>
    </row>
    <row r="42" spans="1:11" x14ac:dyDescent="0.15">
      <c r="A42" s="200" t="s">
        <v>16</v>
      </c>
      <c r="B42" s="173">
        <v>10</v>
      </c>
      <c r="C42" s="242">
        <v>0.75</v>
      </c>
      <c r="D42" s="243">
        <v>15166</v>
      </c>
      <c r="E42" s="166">
        <v>-600</v>
      </c>
      <c r="F42" s="172">
        <v>-99</v>
      </c>
      <c r="G42" s="173">
        <v>20</v>
      </c>
      <c r="H42" s="26">
        <v>-629</v>
      </c>
      <c r="I42" s="29">
        <v>-1263</v>
      </c>
      <c r="J42" s="29">
        <v>-225</v>
      </c>
      <c r="K42" s="27"/>
    </row>
    <row r="43" spans="1:11" x14ac:dyDescent="0.15">
      <c r="A43" s="200" t="s">
        <v>16</v>
      </c>
      <c r="B43" s="173">
        <v>11</v>
      </c>
      <c r="C43" s="242">
        <v>0.75</v>
      </c>
      <c r="D43" s="243">
        <v>15707</v>
      </c>
      <c r="E43" s="166">
        <v>-600</v>
      </c>
      <c r="F43" s="172">
        <v>-25</v>
      </c>
      <c r="G43" s="173">
        <v>20</v>
      </c>
      <c r="H43" s="26">
        <v>-501</v>
      </c>
      <c r="I43" s="29">
        <v>-1263</v>
      </c>
      <c r="J43" s="29">
        <v>-225</v>
      </c>
      <c r="K43" s="27"/>
    </row>
    <row r="44" spans="1:11" x14ac:dyDescent="0.15">
      <c r="A44" s="200" t="s">
        <v>16</v>
      </c>
      <c r="B44" s="173">
        <v>12</v>
      </c>
      <c r="C44" s="242">
        <v>0.79166666666666663</v>
      </c>
      <c r="D44" s="243">
        <v>16828</v>
      </c>
      <c r="E44" s="166">
        <v>-600</v>
      </c>
      <c r="F44" s="172">
        <v>69</v>
      </c>
      <c r="G44" s="173">
        <v>20</v>
      </c>
      <c r="H44" s="26">
        <v>-699</v>
      </c>
      <c r="I44" s="29">
        <v>-1320</v>
      </c>
      <c r="J44" s="29">
        <v>-225</v>
      </c>
      <c r="K44" s="27"/>
    </row>
    <row r="45" spans="1:11" x14ac:dyDescent="0.15">
      <c r="A45" s="200" t="s">
        <v>16</v>
      </c>
      <c r="B45" s="173">
        <v>13</v>
      </c>
      <c r="C45" s="242">
        <v>0.79166666666666663</v>
      </c>
      <c r="D45" s="243">
        <v>17221</v>
      </c>
      <c r="E45" s="166">
        <v>-533</v>
      </c>
      <c r="F45" s="172">
        <v>-30</v>
      </c>
      <c r="G45" s="173">
        <v>20</v>
      </c>
      <c r="H45" s="26">
        <v>-389</v>
      </c>
      <c r="I45" s="29">
        <v>-1320</v>
      </c>
      <c r="J45" s="29">
        <v>-225</v>
      </c>
      <c r="K45" s="27"/>
    </row>
    <row r="46" spans="1:11" x14ac:dyDescent="0.15">
      <c r="A46" s="200" t="s">
        <v>16</v>
      </c>
      <c r="B46" s="173">
        <v>14</v>
      </c>
      <c r="C46" s="242">
        <v>0.79166666666666663</v>
      </c>
      <c r="D46" s="243">
        <v>16093</v>
      </c>
      <c r="E46" s="166">
        <v>-600</v>
      </c>
      <c r="F46" s="172">
        <v>-22</v>
      </c>
      <c r="G46" s="173">
        <v>20</v>
      </c>
      <c r="H46" s="26">
        <v>-414</v>
      </c>
      <c r="I46" s="29">
        <v>-1320</v>
      </c>
      <c r="J46" s="29">
        <v>-225</v>
      </c>
      <c r="K46" s="27"/>
    </row>
    <row r="47" spans="1:11" x14ac:dyDescent="0.15">
      <c r="A47" s="200" t="s">
        <v>16</v>
      </c>
      <c r="B47" s="173">
        <v>15</v>
      </c>
      <c r="C47" s="242">
        <v>0.79166666666666663</v>
      </c>
      <c r="D47" s="243">
        <v>15888</v>
      </c>
      <c r="E47" s="166">
        <v>-600</v>
      </c>
      <c r="F47" s="172">
        <v>67</v>
      </c>
      <c r="G47" s="173">
        <v>120</v>
      </c>
      <c r="H47" s="26">
        <v>-397</v>
      </c>
      <c r="I47" s="29">
        <v>-1320</v>
      </c>
      <c r="J47" s="29">
        <v>-225</v>
      </c>
      <c r="K47" s="27"/>
    </row>
    <row r="48" spans="1:11" x14ac:dyDescent="0.15">
      <c r="A48" s="200" t="s">
        <v>16</v>
      </c>
      <c r="B48" s="173">
        <v>16</v>
      </c>
      <c r="C48" s="242">
        <v>0.79166666666666663</v>
      </c>
      <c r="D48" s="243">
        <v>15462</v>
      </c>
      <c r="E48" s="166">
        <v>-877</v>
      </c>
      <c r="F48" s="172">
        <v>25</v>
      </c>
      <c r="G48" s="173">
        <v>140</v>
      </c>
      <c r="H48" s="26">
        <v>-759</v>
      </c>
      <c r="I48" s="29">
        <v>-1320</v>
      </c>
      <c r="J48" s="29">
        <v>-225</v>
      </c>
      <c r="K48" s="27"/>
    </row>
    <row r="49" spans="1:11" x14ac:dyDescent="0.15">
      <c r="A49" s="200" t="s">
        <v>16</v>
      </c>
      <c r="B49" s="173">
        <v>17</v>
      </c>
      <c r="C49" s="242">
        <v>0.79166666666666663</v>
      </c>
      <c r="D49" s="243">
        <v>15477</v>
      </c>
      <c r="E49" s="166">
        <v>-922</v>
      </c>
      <c r="F49" s="172">
        <v>69</v>
      </c>
      <c r="G49" s="173">
        <v>120</v>
      </c>
      <c r="H49" s="26">
        <v>-353</v>
      </c>
      <c r="I49" s="29">
        <v>-1320</v>
      </c>
      <c r="J49" s="29">
        <v>-225</v>
      </c>
      <c r="K49" s="27"/>
    </row>
    <row r="50" spans="1:11" x14ac:dyDescent="0.15">
      <c r="A50" s="200" t="s">
        <v>16</v>
      </c>
      <c r="B50" s="173">
        <v>18</v>
      </c>
      <c r="C50" s="242">
        <v>0.79166666666666663</v>
      </c>
      <c r="D50" s="243">
        <v>15185</v>
      </c>
      <c r="E50" s="166">
        <v>-1083</v>
      </c>
      <c r="F50" s="172">
        <v>0</v>
      </c>
      <c r="G50" s="173">
        <v>60</v>
      </c>
      <c r="H50" s="26">
        <v>-552</v>
      </c>
      <c r="I50" s="29">
        <v>-1320</v>
      </c>
      <c r="J50" s="29">
        <v>-225</v>
      </c>
      <c r="K50" s="27"/>
    </row>
    <row r="51" spans="1:11" x14ac:dyDescent="0.15">
      <c r="A51" s="200" t="s">
        <v>16</v>
      </c>
      <c r="B51" s="173">
        <v>19</v>
      </c>
      <c r="C51" s="242">
        <v>0.79166666666666663</v>
      </c>
      <c r="D51" s="243">
        <v>15891</v>
      </c>
      <c r="E51" s="166">
        <v>-976</v>
      </c>
      <c r="F51" s="172">
        <v>0</v>
      </c>
      <c r="G51" s="173">
        <v>37</v>
      </c>
      <c r="H51" s="26">
        <v>-688</v>
      </c>
      <c r="I51" s="29">
        <v>-1320</v>
      </c>
      <c r="J51" s="29">
        <v>-225</v>
      </c>
      <c r="K51" s="27"/>
    </row>
    <row r="52" spans="1:11" x14ac:dyDescent="0.15">
      <c r="A52" s="200" t="s">
        <v>16</v>
      </c>
      <c r="B52" s="173">
        <v>20</v>
      </c>
      <c r="C52" s="242">
        <v>0.79166666666666663</v>
      </c>
      <c r="D52" s="243">
        <v>15275</v>
      </c>
      <c r="E52" s="166">
        <v>-1058</v>
      </c>
      <c r="F52" s="172">
        <v>89</v>
      </c>
      <c r="G52" s="173">
        <v>120</v>
      </c>
      <c r="H52" s="26">
        <v>-721</v>
      </c>
      <c r="I52" s="29">
        <v>-1320</v>
      </c>
      <c r="J52" s="29">
        <v>-225</v>
      </c>
      <c r="K52" s="27"/>
    </row>
    <row r="53" spans="1:11" x14ac:dyDescent="0.15">
      <c r="A53" s="200" t="s">
        <v>16</v>
      </c>
      <c r="B53" s="173">
        <v>21</v>
      </c>
      <c r="C53" s="242">
        <v>0.79166666666666663</v>
      </c>
      <c r="D53" s="243">
        <v>15112</v>
      </c>
      <c r="E53" s="166">
        <v>-908</v>
      </c>
      <c r="F53" s="172">
        <v>52</v>
      </c>
      <c r="G53" s="173">
        <v>120</v>
      </c>
      <c r="H53" s="26">
        <v>-767</v>
      </c>
      <c r="I53" s="29">
        <v>-1320</v>
      </c>
      <c r="J53" s="29">
        <v>-225</v>
      </c>
      <c r="K53" s="27"/>
    </row>
    <row r="54" spans="1:11" x14ac:dyDescent="0.15">
      <c r="A54" s="200" t="s">
        <v>16</v>
      </c>
      <c r="B54" s="173">
        <v>22</v>
      </c>
      <c r="C54" s="242">
        <v>0.79166666666666663</v>
      </c>
      <c r="D54" s="243">
        <v>16220</v>
      </c>
      <c r="E54" s="166">
        <v>-664</v>
      </c>
      <c r="F54" s="172">
        <v>0</v>
      </c>
      <c r="G54" s="173">
        <v>330</v>
      </c>
      <c r="H54" s="26">
        <v>-492</v>
      </c>
      <c r="I54" s="29">
        <v>-1320</v>
      </c>
      <c r="J54" s="29">
        <v>-225</v>
      </c>
      <c r="K54" s="27"/>
    </row>
    <row r="55" spans="1:11" x14ac:dyDescent="0.15">
      <c r="A55" s="200" t="s">
        <v>16</v>
      </c>
      <c r="B55" s="173">
        <v>23</v>
      </c>
      <c r="C55" s="242">
        <v>0.79166666666666663</v>
      </c>
      <c r="D55" s="243">
        <v>15810</v>
      </c>
      <c r="E55" s="166">
        <v>-1096</v>
      </c>
      <c r="F55" s="172">
        <v>80</v>
      </c>
      <c r="G55" s="173">
        <v>20</v>
      </c>
      <c r="H55" s="26">
        <v>-490</v>
      </c>
      <c r="I55" s="29">
        <v>-1320</v>
      </c>
      <c r="J55" s="29">
        <v>-225</v>
      </c>
      <c r="K55" s="27"/>
    </row>
    <row r="56" spans="1:11" x14ac:dyDescent="0.15">
      <c r="A56" s="200" t="s">
        <v>16</v>
      </c>
      <c r="B56" s="173">
        <v>24</v>
      </c>
      <c r="C56" s="242">
        <v>0.79166666666666663</v>
      </c>
      <c r="D56" s="243">
        <v>14154</v>
      </c>
      <c r="E56" s="166">
        <v>-686</v>
      </c>
      <c r="F56" s="172">
        <v>94</v>
      </c>
      <c r="G56" s="173">
        <v>330</v>
      </c>
      <c r="H56" s="26">
        <v>-739</v>
      </c>
      <c r="I56" s="29">
        <v>-1320</v>
      </c>
      <c r="J56" s="29">
        <v>-216</v>
      </c>
      <c r="K56" s="27"/>
    </row>
    <row r="57" spans="1:11" x14ac:dyDescent="0.15">
      <c r="A57" s="200" t="s">
        <v>16</v>
      </c>
      <c r="B57" s="173">
        <v>25</v>
      </c>
      <c r="C57" s="242">
        <v>0.79166666666666663</v>
      </c>
      <c r="D57" s="243">
        <v>15395</v>
      </c>
      <c r="E57" s="166">
        <v>-600</v>
      </c>
      <c r="F57" s="172">
        <v>70</v>
      </c>
      <c r="G57" s="173">
        <v>330</v>
      </c>
      <c r="H57" s="26">
        <v>-552</v>
      </c>
      <c r="I57" s="29">
        <v>-1320</v>
      </c>
      <c r="J57" s="29">
        <v>-225</v>
      </c>
      <c r="K57" s="27"/>
    </row>
    <row r="58" spans="1:11" x14ac:dyDescent="0.15">
      <c r="A58" s="200" t="s">
        <v>16</v>
      </c>
      <c r="B58" s="173">
        <v>26</v>
      </c>
      <c r="C58" s="242">
        <v>0.79166666666666663</v>
      </c>
      <c r="D58" s="243">
        <v>15788</v>
      </c>
      <c r="E58" s="166">
        <v>-500</v>
      </c>
      <c r="F58" s="172">
        <v>0</v>
      </c>
      <c r="G58" s="173">
        <v>330</v>
      </c>
      <c r="H58" s="26">
        <v>-624</v>
      </c>
      <c r="I58" s="29">
        <v>-1320</v>
      </c>
      <c r="J58" s="29">
        <v>-225</v>
      </c>
      <c r="K58" s="27"/>
    </row>
    <row r="59" spans="1:11" x14ac:dyDescent="0.15">
      <c r="A59" s="200" t="s">
        <v>16</v>
      </c>
      <c r="B59" s="173">
        <v>27</v>
      </c>
      <c r="C59" s="242">
        <v>0.79166666666666663</v>
      </c>
      <c r="D59" s="243">
        <v>15433</v>
      </c>
      <c r="E59" s="166">
        <v>-366</v>
      </c>
      <c r="F59" s="172">
        <v>65</v>
      </c>
      <c r="G59" s="173">
        <v>330</v>
      </c>
      <c r="H59" s="26">
        <v>-685</v>
      </c>
      <c r="I59" s="29">
        <v>-1320</v>
      </c>
      <c r="J59" s="29">
        <v>-225</v>
      </c>
      <c r="K59" s="27"/>
    </row>
    <row r="60" spans="1:11" x14ac:dyDescent="0.15">
      <c r="A60" s="202" t="s">
        <v>16</v>
      </c>
      <c r="B60" s="175">
        <v>28</v>
      </c>
      <c r="C60" s="244">
        <v>0.79166666666666663</v>
      </c>
      <c r="D60" s="245">
        <v>15120</v>
      </c>
      <c r="E60" s="167">
        <v>-500</v>
      </c>
      <c r="F60" s="174">
        <v>70</v>
      </c>
      <c r="G60" s="175">
        <v>330</v>
      </c>
      <c r="H60" s="43">
        <v>-485</v>
      </c>
      <c r="I60" s="35">
        <v>-1320</v>
      </c>
      <c r="J60" s="35">
        <v>-225</v>
      </c>
      <c r="K60" s="27"/>
    </row>
    <row r="61" spans="1:11" x14ac:dyDescent="0.15">
      <c r="A61" s="200" t="s">
        <v>17</v>
      </c>
      <c r="B61" s="173">
        <v>1</v>
      </c>
      <c r="C61" s="242">
        <v>0.79166666666666663</v>
      </c>
      <c r="D61" s="243">
        <v>14965</v>
      </c>
      <c r="E61" s="166">
        <v>-374</v>
      </c>
      <c r="F61" s="172">
        <v>11</v>
      </c>
      <c r="G61" s="173">
        <v>330</v>
      </c>
      <c r="H61" s="26">
        <v>-586</v>
      </c>
      <c r="I61" s="29">
        <v>-1320</v>
      </c>
      <c r="J61" s="29">
        <v>-225</v>
      </c>
    </row>
    <row r="62" spans="1:11" x14ac:dyDescent="0.15">
      <c r="A62" s="200" t="s">
        <v>17</v>
      </c>
      <c r="B62" s="173">
        <v>2</v>
      </c>
      <c r="C62" s="242">
        <v>0.5</v>
      </c>
      <c r="D62" s="243">
        <v>15638</v>
      </c>
      <c r="E62" s="166">
        <v>-563</v>
      </c>
      <c r="F62" s="172">
        <v>30</v>
      </c>
      <c r="G62" s="173">
        <v>140</v>
      </c>
      <c r="H62" s="26">
        <v>-787</v>
      </c>
      <c r="I62" s="29">
        <v>-1320</v>
      </c>
      <c r="J62" s="29">
        <v>-225</v>
      </c>
    </row>
    <row r="63" spans="1:11" x14ac:dyDescent="0.15">
      <c r="A63" s="200" t="s">
        <v>17</v>
      </c>
      <c r="B63" s="173">
        <v>3</v>
      </c>
      <c r="C63" s="242">
        <v>0.79166666666666663</v>
      </c>
      <c r="D63" s="243">
        <v>14285</v>
      </c>
      <c r="E63" s="166">
        <v>-544</v>
      </c>
      <c r="F63" s="172">
        <v>74</v>
      </c>
      <c r="G63" s="173">
        <v>235</v>
      </c>
      <c r="H63" s="26">
        <v>-815</v>
      </c>
      <c r="I63" s="29">
        <v>-1320</v>
      </c>
      <c r="J63" s="29">
        <v>-225</v>
      </c>
    </row>
    <row r="64" spans="1:11" x14ac:dyDescent="0.15">
      <c r="A64" s="200" t="s">
        <v>17</v>
      </c>
      <c r="B64" s="173">
        <v>4</v>
      </c>
      <c r="C64" s="242">
        <v>0.79166666666666663</v>
      </c>
      <c r="D64" s="243">
        <v>15261</v>
      </c>
      <c r="E64" s="166">
        <v>-500</v>
      </c>
      <c r="F64" s="172">
        <v>75</v>
      </c>
      <c r="G64" s="173">
        <v>184</v>
      </c>
      <c r="H64" s="26">
        <v>-675</v>
      </c>
      <c r="I64" s="29">
        <v>-1320</v>
      </c>
      <c r="J64" s="29">
        <v>-225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16304</v>
      </c>
      <c r="E65" s="166">
        <v>-393</v>
      </c>
      <c r="F65" s="172">
        <v>69</v>
      </c>
      <c r="G65" s="173">
        <v>330</v>
      </c>
      <c r="H65" s="26">
        <v>-491</v>
      </c>
      <c r="I65" s="29">
        <v>-1320</v>
      </c>
      <c r="J65" s="29">
        <v>-225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16041</v>
      </c>
      <c r="E66" s="166">
        <v>30</v>
      </c>
      <c r="F66" s="172">
        <v>35</v>
      </c>
      <c r="G66" s="173">
        <v>120</v>
      </c>
      <c r="H66" s="26">
        <v>-628</v>
      </c>
      <c r="I66" s="29">
        <v>-1320</v>
      </c>
      <c r="J66" s="29">
        <v>-225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16735</v>
      </c>
      <c r="E67" s="166">
        <v>-360</v>
      </c>
      <c r="F67" s="172">
        <v>0</v>
      </c>
      <c r="G67" s="173">
        <v>120</v>
      </c>
      <c r="H67" s="26">
        <v>-524</v>
      </c>
      <c r="I67" s="29">
        <v>-1320</v>
      </c>
      <c r="J67" s="29">
        <v>-225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15704</v>
      </c>
      <c r="E68" s="166">
        <v>-500</v>
      </c>
      <c r="F68" s="172">
        <v>0</v>
      </c>
      <c r="G68" s="173">
        <v>150</v>
      </c>
      <c r="H68" s="26">
        <v>-654</v>
      </c>
      <c r="I68" s="29">
        <v>-1320</v>
      </c>
      <c r="J68" s="29">
        <v>-225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15649</v>
      </c>
      <c r="E69" s="166">
        <v>-500</v>
      </c>
      <c r="F69" s="172">
        <v>0</v>
      </c>
      <c r="G69" s="173">
        <v>70</v>
      </c>
      <c r="H69" s="26">
        <v>-556</v>
      </c>
      <c r="I69" s="29">
        <v>-1320</v>
      </c>
      <c r="J69" s="29">
        <v>-225</v>
      </c>
    </row>
    <row r="70" spans="1:10" x14ac:dyDescent="0.15">
      <c r="A70" s="200" t="s">
        <v>17</v>
      </c>
      <c r="B70" s="173">
        <v>10</v>
      </c>
      <c r="C70" s="242">
        <v>0.79166666666666663</v>
      </c>
      <c r="D70" s="243">
        <v>15024</v>
      </c>
      <c r="E70" s="166">
        <v>-500</v>
      </c>
      <c r="F70" s="172">
        <v>0</v>
      </c>
      <c r="G70" s="173">
        <v>20</v>
      </c>
      <c r="H70" s="26">
        <v>-507</v>
      </c>
      <c r="I70" s="29">
        <v>-1320</v>
      </c>
      <c r="J70" s="29">
        <v>-225</v>
      </c>
    </row>
    <row r="71" spans="1:10" x14ac:dyDescent="0.15">
      <c r="A71" s="200" t="s">
        <v>17</v>
      </c>
      <c r="B71" s="173">
        <v>11</v>
      </c>
      <c r="C71" s="242">
        <v>0.83333333333333337</v>
      </c>
      <c r="D71" s="243">
        <v>14768</v>
      </c>
      <c r="E71" s="166">
        <v>-400</v>
      </c>
      <c r="F71" s="172">
        <v>25</v>
      </c>
      <c r="G71" s="173">
        <v>120</v>
      </c>
      <c r="H71" s="26">
        <v>-559</v>
      </c>
      <c r="I71" s="29">
        <v>-1320</v>
      </c>
      <c r="J71" s="29">
        <v>-225</v>
      </c>
    </row>
    <row r="72" spans="1:10" x14ac:dyDescent="0.15">
      <c r="A72" s="200" t="s">
        <v>17</v>
      </c>
      <c r="B72" s="173">
        <v>12</v>
      </c>
      <c r="C72" s="242">
        <v>0.83333333333333337</v>
      </c>
      <c r="D72" s="243">
        <v>15711</v>
      </c>
      <c r="E72" s="166">
        <v>-500</v>
      </c>
      <c r="F72" s="172">
        <v>25</v>
      </c>
      <c r="G72" s="173">
        <v>120</v>
      </c>
      <c r="H72" s="26">
        <v>-406</v>
      </c>
      <c r="I72" s="29">
        <v>-1320</v>
      </c>
      <c r="J72" s="29">
        <v>-225</v>
      </c>
    </row>
    <row r="73" spans="1:10" x14ac:dyDescent="0.15">
      <c r="A73" s="200" t="s">
        <v>17</v>
      </c>
      <c r="B73" s="173">
        <v>13</v>
      </c>
      <c r="C73" s="242">
        <v>0.83333333333333337</v>
      </c>
      <c r="D73" s="243">
        <v>15715</v>
      </c>
      <c r="E73" s="166">
        <v>-500</v>
      </c>
      <c r="F73" s="172">
        <v>55</v>
      </c>
      <c r="G73" s="173">
        <v>121</v>
      </c>
      <c r="H73" s="26">
        <v>-646</v>
      </c>
      <c r="I73" s="29">
        <v>-1320</v>
      </c>
      <c r="J73" s="29">
        <v>-225</v>
      </c>
    </row>
    <row r="74" spans="1:10" x14ac:dyDescent="0.15">
      <c r="A74" s="200" t="s">
        <v>17</v>
      </c>
      <c r="B74" s="173">
        <v>14</v>
      </c>
      <c r="C74" s="242">
        <v>0.83333333333333337</v>
      </c>
      <c r="D74" s="243">
        <v>15831</v>
      </c>
      <c r="E74" s="166">
        <v>-500</v>
      </c>
      <c r="F74" s="172">
        <v>0</v>
      </c>
      <c r="G74" s="173">
        <v>70</v>
      </c>
      <c r="H74" s="26">
        <v>-576</v>
      </c>
      <c r="I74" s="29">
        <v>-1320</v>
      </c>
      <c r="J74" s="29">
        <v>-225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15610</v>
      </c>
      <c r="E75" s="166">
        <v>-500</v>
      </c>
      <c r="F75" s="172">
        <v>-44</v>
      </c>
      <c r="G75" s="173">
        <v>20</v>
      </c>
      <c r="H75" s="26">
        <v>-623</v>
      </c>
      <c r="I75" s="29">
        <v>-1191</v>
      </c>
      <c r="J75" s="29">
        <v>-225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15682</v>
      </c>
      <c r="E76" s="166">
        <v>-500</v>
      </c>
      <c r="F76" s="172">
        <v>-94</v>
      </c>
      <c r="G76" s="173">
        <v>20</v>
      </c>
      <c r="H76" s="26">
        <v>-647</v>
      </c>
      <c r="I76" s="29">
        <v>-1320</v>
      </c>
      <c r="J76" s="29">
        <v>-225</v>
      </c>
    </row>
    <row r="77" spans="1:10" x14ac:dyDescent="0.15">
      <c r="A77" s="200" t="s">
        <v>17</v>
      </c>
      <c r="B77" s="173">
        <v>17</v>
      </c>
      <c r="C77" s="242">
        <v>0.83333333333333337</v>
      </c>
      <c r="D77" s="243">
        <v>14734</v>
      </c>
      <c r="E77" s="166">
        <v>-500</v>
      </c>
      <c r="F77" s="172">
        <v>-100</v>
      </c>
      <c r="G77" s="173">
        <v>-60</v>
      </c>
      <c r="H77" s="26">
        <v>-529</v>
      </c>
      <c r="I77" s="29">
        <v>-1320</v>
      </c>
      <c r="J77" s="29">
        <v>-225</v>
      </c>
    </row>
    <row r="78" spans="1:10" x14ac:dyDescent="0.15">
      <c r="A78" s="200" t="s">
        <v>17</v>
      </c>
      <c r="B78" s="173">
        <v>18</v>
      </c>
      <c r="C78" s="242">
        <v>0.83333333333333337</v>
      </c>
      <c r="D78" s="243">
        <v>15550</v>
      </c>
      <c r="E78" s="166">
        <v>-500</v>
      </c>
      <c r="F78" s="172">
        <v>-100</v>
      </c>
      <c r="G78" s="173">
        <v>-80</v>
      </c>
      <c r="H78" s="26">
        <v>-485</v>
      </c>
      <c r="I78" s="29">
        <v>-1320</v>
      </c>
      <c r="J78" s="29">
        <v>-225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16134</v>
      </c>
      <c r="E79" s="166">
        <v>-500</v>
      </c>
      <c r="F79" s="172">
        <v>-100</v>
      </c>
      <c r="G79" s="173">
        <v>20</v>
      </c>
      <c r="H79" s="26">
        <v>-513</v>
      </c>
      <c r="I79" s="29">
        <v>-1320</v>
      </c>
      <c r="J79" s="29">
        <v>-225</v>
      </c>
    </row>
    <row r="80" spans="1:10" x14ac:dyDescent="0.15">
      <c r="A80" s="200" t="s">
        <v>17</v>
      </c>
      <c r="B80" s="173">
        <v>20</v>
      </c>
      <c r="C80" s="242">
        <v>0.33333333333333331</v>
      </c>
      <c r="D80" s="243">
        <v>15925</v>
      </c>
      <c r="E80" s="166">
        <v>-500</v>
      </c>
      <c r="F80" s="172">
        <v>-31</v>
      </c>
      <c r="G80" s="173">
        <v>20</v>
      </c>
      <c r="H80" s="26">
        <v>-370</v>
      </c>
      <c r="I80" s="29">
        <v>-1320</v>
      </c>
      <c r="J80" s="29">
        <v>-225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16213</v>
      </c>
      <c r="E81" s="166">
        <v>-500</v>
      </c>
      <c r="F81" s="172">
        <v>-25</v>
      </c>
      <c r="G81" s="173">
        <v>20</v>
      </c>
      <c r="H81" s="26">
        <v>-557</v>
      </c>
      <c r="I81" s="29">
        <v>-1320</v>
      </c>
      <c r="J81" s="29">
        <v>-225</v>
      </c>
    </row>
    <row r="82" spans="1:10" x14ac:dyDescent="0.15">
      <c r="A82" s="200" t="s">
        <v>17</v>
      </c>
      <c r="B82" s="173">
        <v>22</v>
      </c>
      <c r="C82" s="242">
        <v>0.375</v>
      </c>
      <c r="D82" s="243">
        <v>15548</v>
      </c>
      <c r="E82" s="166">
        <v>-500</v>
      </c>
      <c r="F82" s="172">
        <v>0</v>
      </c>
      <c r="G82" s="173">
        <v>40</v>
      </c>
      <c r="H82" s="26">
        <v>-680</v>
      </c>
      <c r="I82" s="29">
        <v>-1320</v>
      </c>
      <c r="J82" s="29">
        <v>-225</v>
      </c>
    </row>
    <row r="83" spans="1:10" x14ac:dyDescent="0.15">
      <c r="A83" s="200" t="s">
        <v>17</v>
      </c>
      <c r="B83" s="173">
        <v>23</v>
      </c>
      <c r="C83" s="242">
        <v>0.33333333333333331</v>
      </c>
      <c r="D83" s="243">
        <v>14835</v>
      </c>
      <c r="E83" s="166">
        <v>-500</v>
      </c>
      <c r="F83" s="172">
        <v>-25</v>
      </c>
      <c r="G83" s="173">
        <v>20</v>
      </c>
      <c r="H83" s="26">
        <v>-567</v>
      </c>
      <c r="I83" s="29">
        <v>-1320</v>
      </c>
      <c r="J83" s="29">
        <v>-225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13826</v>
      </c>
      <c r="E84" s="166">
        <v>-500</v>
      </c>
      <c r="F84" s="172">
        <v>25</v>
      </c>
      <c r="G84" s="173">
        <v>113</v>
      </c>
      <c r="H84" s="26">
        <v>-689</v>
      </c>
      <c r="I84" s="29">
        <v>-1320</v>
      </c>
      <c r="J84" s="29">
        <v>-225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14796</v>
      </c>
      <c r="E85" s="166">
        <v>-500</v>
      </c>
      <c r="F85" s="172">
        <v>0</v>
      </c>
      <c r="G85" s="173">
        <v>120</v>
      </c>
      <c r="H85" s="26">
        <v>-414</v>
      </c>
      <c r="I85" s="29">
        <v>-1320</v>
      </c>
      <c r="J85" s="29">
        <v>-225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15304</v>
      </c>
      <c r="E86" s="166">
        <v>-500</v>
      </c>
      <c r="F86" s="172">
        <v>-26</v>
      </c>
      <c r="G86" s="173">
        <v>70</v>
      </c>
      <c r="H86" s="26">
        <v>-373</v>
      </c>
      <c r="I86" s="29">
        <v>-1312</v>
      </c>
      <c r="J86" s="29">
        <v>-225</v>
      </c>
    </row>
    <row r="87" spans="1:10" x14ac:dyDescent="0.15">
      <c r="A87" s="200" t="s">
        <v>17</v>
      </c>
      <c r="B87" s="173">
        <v>27</v>
      </c>
      <c r="C87" s="242">
        <v>0.83333333333333337</v>
      </c>
      <c r="D87" s="243">
        <v>15238</v>
      </c>
      <c r="E87" s="166">
        <v>-500</v>
      </c>
      <c r="F87" s="172">
        <v>0</v>
      </c>
      <c r="G87" s="173">
        <v>20</v>
      </c>
      <c r="H87" s="26">
        <v>-452</v>
      </c>
      <c r="I87" s="29">
        <v>-1312</v>
      </c>
      <c r="J87" s="29">
        <v>-225</v>
      </c>
    </row>
    <row r="88" spans="1:10" x14ac:dyDescent="0.15">
      <c r="A88" s="200" t="s">
        <v>17</v>
      </c>
      <c r="B88" s="173">
        <v>28</v>
      </c>
      <c r="C88" s="242">
        <v>0.83333333333333337</v>
      </c>
      <c r="D88" s="243">
        <v>14571</v>
      </c>
      <c r="E88" s="166">
        <v>-400</v>
      </c>
      <c r="F88" s="172">
        <v>50</v>
      </c>
      <c r="G88" s="173">
        <v>120</v>
      </c>
      <c r="H88" s="26">
        <v>-384</v>
      </c>
      <c r="I88" s="29">
        <v>-1312</v>
      </c>
      <c r="J88" s="29">
        <v>-225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14559</v>
      </c>
      <c r="E89" s="166">
        <v>-393</v>
      </c>
      <c r="F89" s="172">
        <v>0</v>
      </c>
      <c r="G89" s="173">
        <v>70</v>
      </c>
      <c r="H89" s="26">
        <v>-508</v>
      </c>
      <c r="I89" s="29">
        <v>-1312</v>
      </c>
      <c r="J89" s="29">
        <v>-225</v>
      </c>
    </row>
    <row r="90" spans="1:10" x14ac:dyDescent="0.15">
      <c r="A90" s="200" t="s">
        <v>17</v>
      </c>
      <c r="B90" s="173">
        <v>30</v>
      </c>
      <c r="C90" s="242">
        <v>0.45833333333333331</v>
      </c>
      <c r="D90" s="243">
        <v>13804</v>
      </c>
      <c r="E90" s="166">
        <v>-400</v>
      </c>
      <c r="F90" s="172">
        <v>50</v>
      </c>
      <c r="G90" s="173">
        <v>50</v>
      </c>
      <c r="H90" s="26">
        <v>-389</v>
      </c>
      <c r="I90" s="29">
        <v>-1312</v>
      </c>
      <c r="J90" s="29">
        <v>-225</v>
      </c>
    </row>
    <row r="91" spans="1:10" x14ac:dyDescent="0.15">
      <c r="A91" s="202" t="s">
        <v>17</v>
      </c>
      <c r="B91" s="175">
        <v>31</v>
      </c>
      <c r="C91" s="244">
        <v>0.875</v>
      </c>
      <c r="D91" s="245">
        <v>13062</v>
      </c>
      <c r="E91" s="167">
        <v>-351</v>
      </c>
      <c r="F91" s="174">
        <v>69</v>
      </c>
      <c r="G91" s="175">
        <v>295</v>
      </c>
      <c r="H91" s="43">
        <v>-392</v>
      </c>
      <c r="I91" s="35">
        <v>-1312</v>
      </c>
      <c r="J91" s="35">
        <v>-225</v>
      </c>
    </row>
    <row r="92" spans="1:10" x14ac:dyDescent="0.15">
      <c r="A92" s="200" t="s">
        <v>18</v>
      </c>
      <c r="B92" s="173">
        <v>1</v>
      </c>
      <c r="C92" s="242">
        <v>0.875</v>
      </c>
      <c r="D92" s="243">
        <v>13054</v>
      </c>
      <c r="E92" s="166">
        <v>-31</v>
      </c>
      <c r="F92" s="172">
        <v>70</v>
      </c>
      <c r="G92" s="173">
        <v>215</v>
      </c>
      <c r="H92" s="26">
        <v>-415</v>
      </c>
      <c r="I92" s="29">
        <v>-1320</v>
      </c>
      <c r="J92" s="29">
        <v>-225</v>
      </c>
    </row>
    <row r="93" spans="1:10" x14ac:dyDescent="0.15">
      <c r="A93" s="200" t="s">
        <v>18</v>
      </c>
      <c r="B93" s="173">
        <v>2</v>
      </c>
      <c r="C93" s="242">
        <v>0.45833333333333331</v>
      </c>
      <c r="D93" s="243">
        <v>15267</v>
      </c>
      <c r="E93" s="166">
        <v>-400</v>
      </c>
      <c r="F93" s="172">
        <v>69</v>
      </c>
      <c r="G93" s="173">
        <v>0</v>
      </c>
      <c r="H93" s="26">
        <v>-586</v>
      </c>
      <c r="I93" s="29">
        <v>-1320</v>
      </c>
      <c r="J93" s="29">
        <v>-225</v>
      </c>
    </row>
    <row r="94" spans="1:10" x14ac:dyDescent="0.15">
      <c r="A94" s="200" t="s">
        <v>18</v>
      </c>
      <c r="B94" s="173">
        <v>3</v>
      </c>
      <c r="C94" s="242">
        <v>0.83333333333333337</v>
      </c>
      <c r="D94" s="243">
        <v>15552</v>
      </c>
      <c r="E94" s="166">
        <v>-400</v>
      </c>
      <c r="F94" s="172">
        <v>0</v>
      </c>
      <c r="G94" s="173">
        <v>0</v>
      </c>
      <c r="H94" s="26">
        <v>-352</v>
      </c>
      <c r="I94" s="29">
        <v>-1320</v>
      </c>
      <c r="J94" s="29">
        <v>-225</v>
      </c>
    </row>
    <row r="95" spans="1:10" x14ac:dyDescent="0.15">
      <c r="A95" s="200" t="s">
        <v>18</v>
      </c>
      <c r="B95" s="173">
        <v>4</v>
      </c>
      <c r="C95" s="242">
        <v>0.83333333333333337</v>
      </c>
      <c r="D95" s="243">
        <v>14812</v>
      </c>
      <c r="E95" s="166">
        <v>-400</v>
      </c>
      <c r="F95" s="172">
        <v>-94</v>
      </c>
      <c r="G95" s="173">
        <v>0</v>
      </c>
      <c r="H95" s="26">
        <v>-181</v>
      </c>
      <c r="I95" s="29">
        <v>-1320</v>
      </c>
      <c r="J95" s="29">
        <v>-225</v>
      </c>
    </row>
    <row r="96" spans="1:10" x14ac:dyDescent="0.15">
      <c r="A96" s="200" t="s">
        <v>18</v>
      </c>
      <c r="B96" s="173">
        <v>5</v>
      </c>
      <c r="C96" s="242">
        <v>0.875</v>
      </c>
      <c r="D96" s="243">
        <v>15135</v>
      </c>
      <c r="E96" s="166">
        <v>-400</v>
      </c>
      <c r="F96" s="172">
        <v>-100</v>
      </c>
      <c r="G96" s="173">
        <v>0</v>
      </c>
      <c r="H96" s="26">
        <v>-208</v>
      </c>
      <c r="I96" s="29">
        <v>-1320</v>
      </c>
      <c r="J96" s="29">
        <v>-225</v>
      </c>
    </row>
    <row r="97" spans="1:10" x14ac:dyDescent="0.15">
      <c r="A97" s="200" t="s">
        <v>18</v>
      </c>
      <c r="B97" s="173">
        <v>6</v>
      </c>
      <c r="C97" s="242">
        <v>0.625</v>
      </c>
      <c r="D97" s="243">
        <v>14942</v>
      </c>
      <c r="E97" s="166">
        <v>-400</v>
      </c>
      <c r="F97" s="172">
        <v>-100</v>
      </c>
      <c r="G97" s="173">
        <v>0</v>
      </c>
      <c r="H97" s="26">
        <v>-305</v>
      </c>
      <c r="I97" s="29">
        <v>-1320</v>
      </c>
      <c r="J97" s="29">
        <v>-225</v>
      </c>
    </row>
    <row r="98" spans="1:10" x14ac:dyDescent="0.15">
      <c r="A98" s="200" t="s">
        <v>18</v>
      </c>
      <c r="B98" s="173">
        <v>7</v>
      </c>
      <c r="C98" s="242">
        <v>0.875</v>
      </c>
      <c r="D98" s="243">
        <v>13518</v>
      </c>
      <c r="E98" s="166">
        <v>-400</v>
      </c>
      <c r="F98" s="172">
        <v>-75</v>
      </c>
      <c r="G98" s="173">
        <v>0</v>
      </c>
      <c r="H98" s="26">
        <v>-265</v>
      </c>
      <c r="I98" s="29">
        <v>-1320</v>
      </c>
      <c r="J98" s="29">
        <v>-225</v>
      </c>
    </row>
    <row r="99" spans="1:10" x14ac:dyDescent="0.15">
      <c r="A99" s="200" t="s">
        <v>18</v>
      </c>
      <c r="B99" s="173">
        <v>8</v>
      </c>
      <c r="C99" s="242">
        <v>0.83333333333333337</v>
      </c>
      <c r="D99" s="243">
        <v>14300</v>
      </c>
      <c r="E99" s="166">
        <v>-400</v>
      </c>
      <c r="F99" s="172">
        <v>-75</v>
      </c>
      <c r="G99" s="173">
        <v>0</v>
      </c>
      <c r="H99" s="26">
        <v>-287</v>
      </c>
      <c r="I99" s="29">
        <v>-1320</v>
      </c>
      <c r="J99" s="29">
        <v>-225</v>
      </c>
    </row>
    <row r="100" spans="1:10" x14ac:dyDescent="0.15">
      <c r="A100" s="200" t="s">
        <v>18</v>
      </c>
      <c r="B100" s="173">
        <v>9</v>
      </c>
      <c r="C100" s="242">
        <v>0.83333333333333337</v>
      </c>
      <c r="D100" s="243">
        <v>14850</v>
      </c>
      <c r="E100" s="166">
        <v>-400</v>
      </c>
      <c r="F100" s="172">
        <v>-75</v>
      </c>
      <c r="G100" s="173">
        <v>0</v>
      </c>
      <c r="H100" s="26">
        <v>-157</v>
      </c>
      <c r="I100" s="29">
        <v>-1320</v>
      </c>
      <c r="J100" s="29">
        <v>-225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15032</v>
      </c>
      <c r="E101" s="166">
        <v>-400</v>
      </c>
      <c r="F101" s="172">
        <v>-75</v>
      </c>
      <c r="G101" s="173">
        <v>0</v>
      </c>
      <c r="H101" s="26">
        <v>-81</v>
      </c>
      <c r="I101" s="29">
        <v>-1320</v>
      </c>
      <c r="J101" s="29">
        <v>-225</v>
      </c>
    </row>
    <row r="102" spans="1:10" x14ac:dyDescent="0.15">
      <c r="A102" s="200" t="s">
        <v>18</v>
      </c>
      <c r="B102" s="173">
        <v>11</v>
      </c>
      <c r="C102" s="242">
        <v>0.33333333333333331</v>
      </c>
      <c r="D102" s="243">
        <v>14603</v>
      </c>
      <c r="E102" s="166">
        <v>-375</v>
      </c>
      <c r="F102" s="172">
        <v>-75</v>
      </c>
      <c r="G102" s="173">
        <v>0</v>
      </c>
      <c r="H102" s="26">
        <v>-197</v>
      </c>
      <c r="I102" s="29">
        <v>-1320</v>
      </c>
      <c r="J102" s="29">
        <v>-225</v>
      </c>
    </row>
    <row r="103" spans="1:10" x14ac:dyDescent="0.15">
      <c r="A103" s="200" t="s">
        <v>18</v>
      </c>
      <c r="B103" s="173">
        <v>12</v>
      </c>
      <c r="C103" s="242">
        <v>0.83333333333333337</v>
      </c>
      <c r="D103" s="243">
        <v>14453</v>
      </c>
      <c r="E103" s="166">
        <v>-400</v>
      </c>
      <c r="F103" s="172">
        <v>-39</v>
      </c>
      <c r="G103" s="173">
        <v>0</v>
      </c>
      <c r="H103" s="26">
        <v>-225</v>
      </c>
      <c r="I103" s="29">
        <v>-1320</v>
      </c>
      <c r="J103" s="29">
        <v>-225</v>
      </c>
    </row>
    <row r="104" spans="1:10" x14ac:dyDescent="0.15">
      <c r="A104" s="200" t="s">
        <v>18</v>
      </c>
      <c r="B104" s="173">
        <v>13</v>
      </c>
      <c r="C104" s="242">
        <v>0.41666666666666669</v>
      </c>
      <c r="D104" s="243">
        <v>13416</v>
      </c>
      <c r="E104" s="166">
        <v>-400</v>
      </c>
      <c r="F104" s="172">
        <v>44</v>
      </c>
      <c r="G104" s="173">
        <v>0</v>
      </c>
      <c r="H104" s="26">
        <v>-525</v>
      </c>
      <c r="I104" s="29">
        <v>-1212</v>
      </c>
      <c r="J104" s="29">
        <v>-225</v>
      </c>
    </row>
    <row r="105" spans="1:10" x14ac:dyDescent="0.15">
      <c r="A105" s="200" t="s">
        <v>18</v>
      </c>
      <c r="B105" s="173">
        <v>14</v>
      </c>
      <c r="C105" s="242">
        <v>0.83333333333333337</v>
      </c>
      <c r="D105" s="243">
        <v>12905</v>
      </c>
      <c r="E105" s="166">
        <v>-400</v>
      </c>
      <c r="F105" s="172">
        <v>25</v>
      </c>
      <c r="G105" s="173">
        <v>100</v>
      </c>
      <c r="H105" s="26">
        <v>-251</v>
      </c>
      <c r="I105" s="29">
        <v>-1320</v>
      </c>
      <c r="J105" s="29">
        <v>-225</v>
      </c>
    </row>
    <row r="106" spans="1:10" x14ac:dyDescent="0.15">
      <c r="A106" s="200" t="s">
        <v>18</v>
      </c>
      <c r="B106" s="173">
        <v>15</v>
      </c>
      <c r="C106" s="242">
        <v>0.83333333333333337</v>
      </c>
      <c r="D106" s="243">
        <v>14644</v>
      </c>
      <c r="E106" s="166">
        <v>-400</v>
      </c>
      <c r="F106" s="172">
        <v>-75</v>
      </c>
      <c r="G106" s="173">
        <v>0</v>
      </c>
      <c r="H106" s="26">
        <v>-213</v>
      </c>
      <c r="I106" s="29">
        <v>-1320</v>
      </c>
      <c r="J106" s="29">
        <v>-225</v>
      </c>
    </row>
    <row r="107" spans="1:10" x14ac:dyDescent="0.15">
      <c r="A107" s="200" t="s">
        <v>18</v>
      </c>
      <c r="B107" s="173">
        <v>16</v>
      </c>
      <c r="C107" s="242">
        <v>0.5</v>
      </c>
      <c r="D107" s="243">
        <v>15527</v>
      </c>
      <c r="E107" s="166">
        <v>-400</v>
      </c>
      <c r="F107" s="172">
        <v>-54</v>
      </c>
      <c r="G107" s="173">
        <v>25</v>
      </c>
      <c r="H107" s="26">
        <v>-12</v>
      </c>
      <c r="I107" s="29">
        <v>-1320</v>
      </c>
      <c r="J107" s="29">
        <v>-225</v>
      </c>
    </row>
    <row r="108" spans="1:10" x14ac:dyDescent="0.15">
      <c r="A108" s="200" t="s">
        <v>18</v>
      </c>
      <c r="B108" s="173">
        <v>17</v>
      </c>
      <c r="C108" s="242">
        <v>0.83333333333333337</v>
      </c>
      <c r="D108" s="243">
        <v>14579</v>
      </c>
      <c r="E108" s="166">
        <v>-369</v>
      </c>
      <c r="F108" s="172">
        <v>-54</v>
      </c>
      <c r="G108" s="173">
        <v>0</v>
      </c>
      <c r="H108" s="26">
        <v>-161</v>
      </c>
      <c r="I108" s="29">
        <v>-1320</v>
      </c>
      <c r="J108" s="29">
        <v>-225</v>
      </c>
    </row>
    <row r="109" spans="1:10" x14ac:dyDescent="0.15">
      <c r="A109" s="200" t="s">
        <v>18</v>
      </c>
      <c r="B109" s="173">
        <v>18</v>
      </c>
      <c r="C109" s="242">
        <v>0.875</v>
      </c>
      <c r="D109" s="243">
        <v>14182</v>
      </c>
      <c r="E109" s="166">
        <v>-361</v>
      </c>
      <c r="F109" s="172">
        <v>-50</v>
      </c>
      <c r="G109" s="173">
        <v>25</v>
      </c>
      <c r="H109" s="26">
        <v>-177</v>
      </c>
      <c r="I109" s="29">
        <v>-1320</v>
      </c>
      <c r="J109" s="29">
        <v>-225</v>
      </c>
    </row>
    <row r="110" spans="1:10" x14ac:dyDescent="0.15">
      <c r="A110" s="200" t="s">
        <v>18</v>
      </c>
      <c r="B110" s="173">
        <v>19</v>
      </c>
      <c r="C110" s="242">
        <v>0.45833333333333331</v>
      </c>
      <c r="D110" s="243">
        <v>14676</v>
      </c>
      <c r="E110" s="166">
        <v>-400</v>
      </c>
      <c r="F110" s="172">
        <v>-50</v>
      </c>
      <c r="G110" s="173">
        <v>25</v>
      </c>
      <c r="H110" s="26">
        <v>-275</v>
      </c>
      <c r="I110" s="29">
        <v>-1320</v>
      </c>
      <c r="J110" s="29">
        <v>-225</v>
      </c>
    </row>
    <row r="111" spans="1:10" x14ac:dyDescent="0.15">
      <c r="A111" s="200" t="s">
        <v>18</v>
      </c>
      <c r="B111" s="173">
        <v>20</v>
      </c>
      <c r="C111" s="242">
        <v>0.875</v>
      </c>
      <c r="D111" s="243">
        <v>13726</v>
      </c>
      <c r="E111" s="166">
        <v>-400</v>
      </c>
      <c r="F111" s="172">
        <v>-13</v>
      </c>
      <c r="G111" s="173">
        <v>25</v>
      </c>
      <c r="H111" s="26">
        <v>-87</v>
      </c>
      <c r="I111" s="29">
        <v>-1320</v>
      </c>
      <c r="J111" s="29">
        <v>-225</v>
      </c>
    </row>
    <row r="112" spans="1:10" x14ac:dyDescent="0.15">
      <c r="A112" s="200" t="s">
        <v>18</v>
      </c>
      <c r="B112" s="173">
        <v>21</v>
      </c>
      <c r="C112" s="242">
        <v>0.875</v>
      </c>
      <c r="D112" s="243">
        <v>12577</v>
      </c>
      <c r="E112" s="166">
        <v>-340</v>
      </c>
      <c r="F112" s="172">
        <v>44</v>
      </c>
      <c r="G112" s="173">
        <v>25</v>
      </c>
      <c r="H112" s="26">
        <v>-237</v>
      </c>
      <c r="I112" s="29">
        <v>-1244</v>
      </c>
      <c r="J112" s="29">
        <v>-225</v>
      </c>
    </row>
    <row r="113" spans="1:10" x14ac:dyDescent="0.15">
      <c r="A113" s="200" t="s">
        <v>18</v>
      </c>
      <c r="B113" s="173">
        <v>22</v>
      </c>
      <c r="C113" s="242">
        <v>0.875</v>
      </c>
      <c r="D113" s="243">
        <v>12889</v>
      </c>
      <c r="E113" s="166">
        <v>-65</v>
      </c>
      <c r="F113" s="172">
        <v>100</v>
      </c>
      <c r="G113" s="173">
        <v>75</v>
      </c>
      <c r="H113" s="26">
        <v>-250</v>
      </c>
      <c r="I113" s="29">
        <v>-1320</v>
      </c>
      <c r="J113" s="29">
        <v>-225</v>
      </c>
    </row>
    <row r="114" spans="1:10" x14ac:dyDescent="0.15">
      <c r="A114" s="200" t="s">
        <v>18</v>
      </c>
      <c r="B114" s="173">
        <v>23</v>
      </c>
      <c r="C114" s="242">
        <v>0.875</v>
      </c>
      <c r="D114" s="243">
        <v>13641</v>
      </c>
      <c r="E114" s="166">
        <v>-12</v>
      </c>
      <c r="F114" s="172">
        <v>80</v>
      </c>
      <c r="G114" s="173">
        <v>125</v>
      </c>
      <c r="H114" s="26">
        <v>-366</v>
      </c>
      <c r="I114" s="29">
        <v>-1320</v>
      </c>
      <c r="J114" s="29">
        <v>-225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13602</v>
      </c>
      <c r="E115" s="166">
        <v>-204</v>
      </c>
      <c r="F115" s="172">
        <v>95</v>
      </c>
      <c r="G115" s="173">
        <v>100</v>
      </c>
      <c r="H115" s="26">
        <v>-550</v>
      </c>
      <c r="I115" s="29">
        <v>-1262</v>
      </c>
      <c r="J115" s="29">
        <v>-225</v>
      </c>
    </row>
    <row r="116" spans="1:10" x14ac:dyDescent="0.15">
      <c r="A116" s="200" t="s">
        <v>18</v>
      </c>
      <c r="B116" s="173">
        <v>25</v>
      </c>
      <c r="C116" s="242">
        <v>0.83333333333333337</v>
      </c>
      <c r="D116" s="243">
        <v>14184</v>
      </c>
      <c r="E116" s="166">
        <v>-407</v>
      </c>
      <c r="F116" s="172">
        <v>70</v>
      </c>
      <c r="G116" s="173">
        <v>215</v>
      </c>
      <c r="H116" s="26">
        <v>-548</v>
      </c>
      <c r="I116" s="29">
        <v>-1320</v>
      </c>
      <c r="J116" s="29">
        <v>-225</v>
      </c>
    </row>
    <row r="117" spans="1:10" x14ac:dyDescent="0.15">
      <c r="A117" s="200" t="s">
        <v>18</v>
      </c>
      <c r="B117" s="173">
        <v>26</v>
      </c>
      <c r="C117" s="242">
        <v>0.875</v>
      </c>
      <c r="D117" s="243">
        <v>13530</v>
      </c>
      <c r="E117" s="166">
        <v>-81</v>
      </c>
      <c r="F117" s="172">
        <v>70</v>
      </c>
      <c r="G117" s="173">
        <v>330</v>
      </c>
      <c r="H117" s="26">
        <v>-456</v>
      </c>
      <c r="I117" s="29">
        <v>-1320</v>
      </c>
      <c r="J117" s="29">
        <v>-225</v>
      </c>
    </row>
    <row r="118" spans="1:10" x14ac:dyDescent="0.15">
      <c r="A118" s="200" t="s">
        <v>18</v>
      </c>
      <c r="B118" s="173">
        <v>27</v>
      </c>
      <c r="C118" s="242">
        <v>0.79166666666666663</v>
      </c>
      <c r="D118" s="243">
        <v>13413</v>
      </c>
      <c r="E118" s="166">
        <v>-43</v>
      </c>
      <c r="F118" s="172">
        <v>70</v>
      </c>
      <c r="G118" s="173">
        <v>260</v>
      </c>
      <c r="H118" s="26">
        <v>-540</v>
      </c>
      <c r="I118" s="29">
        <v>-1294</v>
      </c>
      <c r="J118" s="29">
        <v>-225</v>
      </c>
    </row>
    <row r="119" spans="1:10" x14ac:dyDescent="0.15">
      <c r="A119" s="200" t="s">
        <v>18</v>
      </c>
      <c r="B119" s="173">
        <v>28</v>
      </c>
      <c r="C119" s="242">
        <v>0.875</v>
      </c>
      <c r="D119" s="243">
        <v>12236</v>
      </c>
      <c r="E119" s="166">
        <v>-381</v>
      </c>
      <c r="F119" s="172">
        <v>70</v>
      </c>
      <c r="G119" s="173">
        <v>330</v>
      </c>
      <c r="H119" s="26">
        <v>-540</v>
      </c>
      <c r="I119" s="29">
        <v>-1320</v>
      </c>
      <c r="J119" s="29">
        <v>-225</v>
      </c>
    </row>
    <row r="120" spans="1:10" x14ac:dyDescent="0.15">
      <c r="A120" s="200" t="s">
        <v>18</v>
      </c>
      <c r="B120" s="173">
        <v>29</v>
      </c>
      <c r="C120" s="242">
        <v>0.875</v>
      </c>
      <c r="D120" s="243">
        <v>12964</v>
      </c>
      <c r="E120" s="166">
        <v>-500</v>
      </c>
      <c r="F120" s="172">
        <v>30</v>
      </c>
      <c r="G120" s="173">
        <v>330</v>
      </c>
      <c r="H120" s="26">
        <v>-550</v>
      </c>
      <c r="I120" s="29">
        <v>-1320</v>
      </c>
      <c r="J120" s="29">
        <v>-225</v>
      </c>
    </row>
    <row r="121" spans="1:10" x14ac:dyDescent="0.15">
      <c r="A121" s="202" t="s">
        <v>18</v>
      </c>
      <c r="B121" s="175">
        <v>30</v>
      </c>
      <c r="C121" s="244">
        <v>0.875</v>
      </c>
      <c r="D121" s="245">
        <v>14092</v>
      </c>
      <c r="E121" s="167">
        <v>-500</v>
      </c>
      <c r="F121" s="174">
        <v>70</v>
      </c>
      <c r="G121" s="175">
        <v>330</v>
      </c>
      <c r="H121" s="43">
        <v>-294</v>
      </c>
      <c r="I121" s="35">
        <v>-1320</v>
      </c>
      <c r="J121" s="35">
        <v>-225</v>
      </c>
    </row>
    <row r="122" spans="1:10" x14ac:dyDescent="0.15">
      <c r="A122" s="200" t="s">
        <v>19</v>
      </c>
      <c r="B122" s="173">
        <v>1</v>
      </c>
      <c r="C122" s="242">
        <v>0.875</v>
      </c>
      <c r="D122" s="243">
        <v>13705</v>
      </c>
      <c r="E122" s="166">
        <v>-468</v>
      </c>
      <c r="F122" s="172">
        <v>70</v>
      </c>
      <c r="G122" s="173">
        <v>330</v>
      </c>
      <c r="H122" s="26">
        <v>-301</v>
      </c>
      <c r="I122" s="29">
        <v>-1305</v>
      </c>
      <c r="J122" s="29">
        <v>-225</v>
      </c>
    </row>
    <row r="123" spans="1:10" x14ac:dyDescent="0.15">
      <c r="A123" s="200" t="s">
        <v>19</v>
      </c>
      <c r="B123" s="173">
        <v>2</v>
      </c>
      <c r="C123" s="242">
        <v>0.875</v>
      </c>
      <c r="D123" s="243">
        <v>14943</v>
      </c>
      <c r="E123" s="166">
        <v>-390</v>
      </c>
      <c r="F123" s="172">
        <v>96</v>
      </c>
      <c r="G123" s="173">
        <v>240</v>
      </c>
      <c r="H123" s="26">
        <v>-371</v>
      </c>
      <c r="I123" s="29">
        <v>-1320</v>
      </c>
      <c r="J123" s="29">
        <v>-225</v>
      </c>
    </row>
    <row r="124" spans="1:10" x14ac:dyDescent="0.15">
      <c r="A124" s="200" t="s">
        <v>19</v>
      </c>
      <c r="B124" s="173">
        <v>3</v>
      </c>
      <c r="C124" s="242">
        <v>0.83333333333333337</v>
      </c>
      <c r="D124" s="243">
        <v>15980</v>
      </c>
      <c r="E124" s="166">
        <v>-400</v>
      </c>
      <c r="F124" s="172">
        <v>55</v>
      </c>
      <c r="G124" s="173">
        <v>330</v>
      </c>
      <c r="H124" s="26">
        <v>-325</v>
      </c>
      <c r="I124" s="29">
        <v>-1370</v>
      </c>
      <c r="J124" s="29">
        <v>-225</v>
      </c>
    </row>
    <row r="125" spans="1:10" x14ac:dyDescent="0.15">
      <c r="A125" s="200" t="s">
        <v>19</v>
      </c>
      <c r="B125" s="173">
        <v>4</v>
      </c>
      <c r="C125" s="242">
        <v>0.70833333333333337</v>
      </c>
      <c r="D125" s="243">
        <v>15487</v>
      </c>
      <c r="E125" s="166">
        <v>-241</v>
      </c>
      <c r="F125" s="172">
        <v>80</v>
      </c>
      <c r="G125" s="173">
        <v>215</v>
      </c>
      <c r="H125" s="26">
        <v>-452</v>
      </c>
      <c r="I125" s="29">
        <v>-1369</v>
      </c>
      <c r="J125" s="29">
        <v>-225</v>
      </c>
    </row>
    <row r="126" spans="1:10" x14ac:dyDescent="0.15">
      <c r="A126" s="200" t="s">
        <v>19</v>
      </c>
      <c r="B126" s="173">
        <v>5</v>
      </c>
      <c r="C126" s="242">
        <v>0.875</v>
      </c>
      <c r="D126" s="243">
        <v>12825</v>
      </c>
      <c r="E126" s="166">
        <v>-400</v>
      </c>
      <c r="F126" s="172">
        <v>94</v>
      </c>
      <c r="G126" s="173">
        <v>330</v>
      </c>
      <c r="H126" s="26">
        <v>-523</v>
      </c>
      <c r="I126" s="29">
        <v>-1319</v>
      </c>
      <c r="J126" s="29">
        <v>-225</v>
      </c>
    </row>
    <row r="127" spans="1:10" x14ac:dyDescent="0.15">
      <c r="A127" s="200" t="s">
        <v>19</v>
      </c>
      <c r="B127" s="173">
        <v>6</v>
      </c>
      <c r="C127" s="242">
        <v>0.83333333333333337</v>
      </c>
      <c r="D127" s="243">
        <v>12867</v>
      </c>
      <c r="E127" s="166">
        <v>-400</v>
      </c>
      <c r="F127" s="172">
        <v>69</v>
      </c>
      <c r="G127" s="173">
        <v>330</v>
      </c>
      <c r="H127" s="26">
        <v>-550</v>
      </c>
      <c r="I127" s="29">
        <v>-1319</v>
      </c>
      <c r="J127" s="29">
        <v>-225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13691</v>
      </c>
      <c r="E128" s="166">
        <v>-111</v>
      </c>
      <c r="F128" s="172">
        <v>70</v>
      </c>
      <c r="G128" s="173">
        <v>330</v>
      </c>
      <c r="H128" s="26">
        <v>-440</v>
      </c>
      <c r="I128" s="29">
        <v>-1369</v>
      </c>
      <c r="J128" s="29">
        <v>-225</v>
      </c>
    </row>
    <row r="129" spans="1:10" x14ac:dyDescent="0.15">
      <c r="A129" s="200" t="s">
        <v>19</v>
      </c>
      <c r="B129" s="173">
        <v>8</v>
      </c>
      <c r="C129" s="242">
        <v>0.875</v>
      </c>
      <c r="D129" s="243">
        <v>13870</v>
      </c>
      <c r="E129" s="166">
        <v>23</v>
      </c>
      <c r="F129" s="172">
        <v>144</v>
      </c>
      <c r="G129" s="173">
        <v>330</v>
      </c>
      <c r="H129" s="26">
        <v>-545</v>
      </c>
      <c r="I129" s="29">
        <v>-1369</v>
      </c>
      <c r="J129" s="29">
        <v>-225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13889</v>
      </c>
      <c r="E130" s="166">
        <v>131</v>
      </c>
      <c r="F130" s="172">
        <v>150</v>
      </c>
      <c r="G130" s="173">
        <v>330</v>
      </c>
      <c r="H130" s="26">
        <v>-546</v>
      </c>
      <c r="I130" s="29">
        <v>-1369</v>
      </c>
      <c r="J130" s="29">
        <v>-225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13789</v>
      </c>
      <c r="E131" s="166">
        <v>116</v>
      </c>
      <c r="F131" s="172">
        <v>156</v>
      </c>
      <c r="G131" s="173">
        <v>330</v>
      </c>
      <c r="H131" s="26">
        <v>-263</v>
      </c>
      <c r="I131" s="29">
        <v>-1449</v>
      </c>
      <c r="J131" s="29">
        <v>-225</v>
      </c>
    </row>
    <row r="132" spans="1:10" x14ac:dyDescent="0.15">
      <c r="A132" s="200" t="s">
        <v>19</v>
      </c>
      <c r="B132" s="173">
        <v>11</v>
      </c>
      <c r="C132" s="242">
        <v>0.875</v>
      </c>
      <c r="D132" s="243">
        <v>13062</v>
      </c>
      <c r="E132" s="166">
        <v>106</v>
      </c>
      <c r="F132" s="172">
        <v>155</v>
      </c>
      <c r="G132" s="173">
        <v>330</v>
      </c>
      <c r="H132" s="26">
        <v>-93</v>
      </c>
      <c r="I132" s="29">
        <v>-1469</v>
      </c>
      <c r="J132" s="29">
        <v>-225</v>
      </c>
    </row>
    <row r="133" spans="1:10" x14ac:dyDescent="0.15">
      <c r="A133" s="200" t="s">
        <v>19</v>
      </c>
      <c r="B133" s="173">
        <v>12</v>
      </c>
      <c r="C133" s="242">
        <v>0.875</v>
      </c>
      <c r="D133" s="243">
        <v>12456</v>
      </c>
      <c r="E133" s="166">
        <v>-620</v>
      </c>
      <c r="F133" s="172">
        <v>144</v>
      </c>
      <c r="G133" s="173">
        <v>330</v>
      </c>
      <c r="H133" s="26">
        <v>-519</v>
      </c>
      <c r="I133" s="29">
        <v>-1399</v>
      </c>
      <c r="J133" s="29">
        <v>-225</v>
      </c>
    </row>
    <row r="134" spans="1:10" x14ac:dyDescent="0.15">
      <c r="A134" s="200" t="s">
        <v>19</v>
      </c>
      <c r="B134" s="173">
        <v>13</v>
      </c>
      <c r="C134" s="242">
        <v>0.875</v>
      </c>
      <c r="D134" s="243">
        <v>12578</v>
      </c>
      <c r="E134" s="166">
        <v>-622</v>
      </c>
      <c r="F134" s="172">
        <v>0</v>
      </c>
      <c r="G134" s="173">
        <v>215</v>
      </c>
      <c r="H134" s="26">
        <v>-379</v>
      </c>
      <c r="I134" s="29">
        <v>-1399</v>
      </c>
      <c r="J134" s="29">
        <v>-225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14007</v>
      </c>
      <c r="E135" s="166">
        <v>-236</v>
      </c>
      <c r="F135" s="172">
        <v>50</v>
      </c>
      <c r="G135" s="173">
        <v>330</v>
      </c>
      <c r="H135" s="26">
        <v>-87</v>
      </c>
      <c r="I135" s="29">
        <v>-1449</v>
      </c>
      <c r="J135" s="29">
        <v>-225</v>
      </c>
    </row>
    <row r="136" spans="1:10" x14ac:dyDescent="0.15">
      <c r="A136" s="200" t="s">
        <v>19</v>
      </c>
      <c r="B136" s="173">
        <v>15</v>
      </c>
      <c r="C136" s="242">
        <v>0.70833333333333337</v>
      </c>
      <c r="D136" s="243">
        <v>15791</v>
      </c>
      <c r="E136" s="166">
        <v>54</v>
      </c>
      <c r="F136" s="172">
        <v>0</v>
      </c>
      <c r="G136" s="173">
        <v>330</v>
      </c>
      <c r="H136" s="26">
        <v>-111</v>
      </c>
      <c r="I136" s="29">
        <v>-1399</v>
      </c>
      <c r="J136" s="29">
        <v>-225</v>
      </c>
    </row>
    <row r="137" spans="1:10" x14ac:dyDescent="0.15">
      <c r="A137" s="200" t="s">
        <v>19</v>
      </c>
      <c r="B137" s="173">
        <v>16</v>
      </c>
      <c r="C137" s="242">
        <v>0.875</v>
      </c>
      <c r="D137" s="243">
        <v>13585</v>
      </c>
      <c r="E137" s="166">
        <v>-309</v>
      </c>
      <c r="F137" s="172">
        <v>0</v>
      </c>
      <c r="G137" s="173">
        <v>240</v>
      </c>
      <c r="H137" s="26">
        <v>-78</v>
      </c>
      <c r="I137" s="29">
        <v>-1449</v>
      </c>
      <c r="J137" s="29">
        <v>-225</v>
      </c>
    </row>
    <row r="138" spans="1:10" x14ac:dyDescent="0.15">
      <c r="A138" s="200" t="s">
        <v>19</v>
      </c>
      <c r="B138" s="173">
        <v>17</v>
      </c>
      <c r="C138" s="242">
        <v>0.875</v>
      </c>
      <c r="D138" s="243">
        <v>14214</v>
      </c>
      <c r="E138" s="166">
        <v>286</v>
      </c>
      <c r="F138" s="172">
        <v>0</v>
      </c>
      <c r="G138" s="173">
        <v>330</v>
      </c>
      <c r="H138" s="26">
        <v>-89</v>
      </c>
      <c r="I138" s="29">
        <v>-1449</v>
      </c>
      <c r="J138" s="29">
        <v>-225</v>
      </c>
    </row>
    <row r="139" spans="1:10" x14ac:dyDescent="0.15">
      <c r="A139" s="200" t="s">
        <v>19</v>
      </c>
      <c r="B139" s="173">
        <v>18</v>
      </c>
      <c r="C139" s="242">
        <v>0.875</v>
      </c>
      <c r="D139" s="243">
        <v>12802</v>
      </c>
      <c r="E139" s="166">
        <v>-450</v>
      </c>
      <c r="F139" s="172">
        <v>0</v>
      </c>
      <c r="G139" s="173">
        <v>330</v>
      </c>
      <c r="H139" s="26">
        <v>-199</v>
      </c>
      <c r="I139" s="29">
        <v>-1449</v>
      </c>
      <c r="J139" s="29">
        <v>-225</v>
      </c>
    </row>
    <row r="140" spans="1:10" x14ac:dyDescent="0.15">
      <c r="A140" s="200" t="s">
        <v>19</v>
      </c>
      <c r="B140" s="173">
        <v>19</v>
      </c>
      <c r="C140" s="242">
        <v>0.79166666666666663</v>
      </c>
      <c r="D140" s="243">
        <v>12550</v>
      </c>
      <c r="E140" s="166">
        <v>-584</v>
      </c>
      <c r="F140" s="172">
        <v>0</v>
      </c>
      <c r="G140" s="173">
        <v>330</v>
      </c>
      <c r="H140" s="26">
        <v>-54</v>
      </c>
      <c r="I140" s="29">
        <v>-1399</v>
      </c>
      <c r="J140" s="29">
        <v>-225</v>
      </c>
    </row>
    <row r="141" spans="1:10" x14ac:dyDescent="0.15">
      <c r="A141" s="200" t="s">
        <v>19</v>
      </c>
      <c r="B141" s="173">
        <v>20</v>
      </c>
      <c r="C141" s="242">
        <v>0.875</v>
      </c>
      <c r="D141" s="243">
        <v>13719</v>
      </c>
      <c r="E141" s="166">
        <v>-446</v>
      </c>
      <c r="F141" s="172">
        <v>0</v>
      </c>
      <c r="G141" s="173">
        <v>330</v>
      </c>
      <c r="H141" s="26">
        <v>-29</v>
      </c>
      <c r="I141" s="29">
        <v>-1389</v>
      </c>
      <c r="J141" s="29">
        <v>-225</v>
      </c>
    </row>
    <row r="142" spans="1:10" x14ac:dyDescent="0.15">
      <c r="A142" s="200" t="s">
        <v>19</v>
      </c>
      <c r="B142" s="173">
        <v>21</v>
      </c>
      <c r="C142" s="242">
        <v>0.79166666666666663</v>
      </c>
      <c r="D142" s="243">
        <v>14568</v>
      </c>
      <c r="E142" s="166">
        <v>-361</v>
      </c>
      <c r="F142" s="172">
        <v>0</v>
      </c>
      <c r="G142" s="173">
        <v>330</v>
      </c>
      <c r="H142" s="26">
        <v>-193</v>
      </c>
      <c r="I142" s="29">
        <v>-1449</v>
      </c>
      <c r="J142" s="29">
        <v>0</v>
      </c>
    </row>
    <row r="143" spans="1:10" x14ac:dyDescent="0.15">
      <c r="A143" s="200" t="s">
        <v>19</v>
      </c>
      <c r="B143" s="173">
        <v>22</v>
      </c>
      <c r="C143" s="242">
        <v>0.75</v>
      </c>
      <c r="D143" s="243">
        <v>13995</v>
      </c>
      <c r="E143" s="166">
        <v>438</v>
      </c>
      <c r="F143" s="172">
        <v>0</v>
      </c>
      <c r="G143" s="173">
        <v>330</v>
      </c>
      <c r="H143" s="26">
        <v>-66</v>
      </c>
      <c r="I143" s="29">
        <v>-1349</v>
      </c>
      <c r="J143" s="29">
        <v>0</v>
      </c>
    </row>
    <row r="144" spans="1:10" x14ac:dyDescent="0.15">
      <c r="A144" s="200" t="s">
        <v>19</v>
      </c>
      <c r="B144" s="173">
        <v>23</v>
      </c>
      <c r="C144" s="242">
        <v>0.79166666666666663</v>
      </c>
      <c r="D144" s="243">
        <v>15184</v>
      </c>
      <c r="E144" s="166">
        <v>158</v>
      </c>
      <c r="F144" s="172">
        <v>0</v>
      </c>
      <c r="G144" s="173">
        <v>330</v>
      </c>
      <c r="H144" s="26">
        <v>-55</v>
      </c>
      <c r="I144" s="29">
        <v>-1449</v>
      </c>
      <c r="J144" s="29">
        <v>0</v>
      </c>
    </row>
    <row r="145" spans="1:10" x14ac:dyDescent="0.15">
      <c r="A145" s="200" t="s">
        <v>19</v>
      </c>
      <c r="B145" s="173">
        <v>24</v>
      </c>
      <c r="C145" s="242">
        <v>0.79166666666666663</v>
      </c>
      <c r="D145" s="243">
        <v>14421</v>
      </c>
      <c r="E145" s="166">
        <v>542</v>
      </c>
      <c r="F145" s="172">
        <v>25</v>
      </c>
      <c r="G145" s="173">
        <v>330</v>
      </c>
      <c r="H145" s="26">
        <v>-285</v>
      </c>
      <c r="I145" s="29">
        <v>-1449</v>
      </c>
      <c r="J145" s="29">
        <v>0</v>
      </c>
    </row>
    <row r="146" spans="1:10" x14ac:dyDescent="0.15">
      <c r="A146" s="200" t="s">
        <v>19</v>
      </c>
      <c r="B146" s="173">
        <v>25</v>
      </c>
      <c r="C146" s="242">
        <v>0.75</v>
      </c>
      <c r="D146" s="243">
        <v>15878</v>
      </c>
      <c r="E146" s="166">
        <v>121</v>
      </c>
      <c r="F146" s="172">
        <v>25</v>
      </c>
      <c r="G146" s="173">
        <v>330</v>
      </c>
      <c r="H146" s="26">
        <v>-74</v>
      </c>
      <c r="I146" s="29">
        <v>-1450</v>
      </c>
      <c r="J146" s="29">
        <v>0</v>
      </c>
    </row>
    <row r="147" spans="1:10" x14ac:dyDescent="0.15">
      <c r="A147" s="200" t="s">
        <v>19</v>
      </c>
      <c r="B147" s="173">
        <v>26</v>
      </c>
      <c r="C147" s="242">
        <v>0.75</v>
      </c>
      <c r="D147" s="243">
        <v>16052</v>
      </c>
      <c r="E147" s="166">
        <v>303</v>
      </c>
      <c r="F147" s="172">
        <v>0</v>
      </c>
      <c r="G147" s="173">
        <v>330</v>
      </c>
      <c r="H147" s="26">
        <v>-262</v>
      </c>
      <c r="I147" s="29">
        <v>-1399</v>
      </c>
      <c r="J147" s="29">
        <v>-225</v>
      </c>
    </row>
    <row r="148" spans="1:10" x14ac:dyDescent="0.15">
      <c r="A148" s="200" t="s">
        <v>19</v>
      </c>
      <c r="B148" s="173">
        <v>27</v>
      </c>
      <c r="C148" s="242">
        <v>0.79166666666666663</v>
      </c>
      <c r="D148" s="243">
        <v>12166</v>
      </c>
      <c r="E148" s="166">
        <v>73</v>
      </c>
      <c r="F148" s="172">
        <v>69</v>
      </c>
      <c r="G148" s="173">
        <v>330</v>
      </c>
      <c r="H148" s="26">
        <v>-288</v>
      </c>
      <c r="I148" s="29">
        <v>-1399</v>
      </c>
      <c r="J148" s="29">
        <v>-225</v>
      </c>
    </row>
    <row r="149" spans="1:10" x14ac:dyDescent="0.15">
      <c r="A149" s="200" t="s">
        <v>19</v>
      </c>
      <c r="B149" s="173">
        <v>28</v>
      </c>
      <c r="C149" s="242">
        <v>0.875</v>
      </c>
      <c r="D149" s="243">
        <v>13060</v>
      </c>
      <c r="E149" s="166">
        <v>-272</v>
      </c>
      <c r="F149" s="172">
        <v>155</v>
      </c>
      <c r="G149" s="173">
        <v>330</v>
      </c>
      <c r="H149" s="26">
        <v>-231</v>
      </c>
      <c r="I149" s="29">
        <v>-1399</v>
      </c>
      <c r="J149" s="29">
        <v>-225</v>
      </c>
    </row>
    <row r="150" spans="1:10" x14ac:dyDescent="0.15">
      <c r="A150" s="200" t="s">
        <v>19</v>
      </c>
      <c r="B150" s="173">
        <v>29</v>
      </c>
      <c r="C150" s="242">
        <v>0.79166666666666663</v>
      </c>
      <c r="D150" s="243">
        <v>17349</v>
      </c>
      <c r="E150" s="166">
        <v>762</v>
      </c>
      <c r="F150" s="172">
        <v>21</v>
      </c>
      <c r="G150" s="173">
        <v>330</v>
      </c>
      <c r="H150" s="26">
        <v>-320</v>
      </c>
      <c r="I150" s="29">
        <v>-1449</v>
      </c>
      <c r="J150" s="29">
        <v>-225</v>
      </c>
    </row>
    <row r="151" spans="1:10" x14ac:dyDescent="0.15">
      <c r="A151" s="200" t="s">
        <v>19</v>
      </c>
      <c r="B151" s="173">
        <v>30</v>
      </c>
      <c r="C151" s="242">
        <v>0.75</v>
      </c>
      <c r="D151" s="243">
        <v>15888</v>
      </c>
      <c r="E151" s="166">
        <v>216</v>
      </c>
      <c r="F151" s="172">
        <v>155</v>
      </c>
      <c r="G151" s="173">
        <v>330</v>
      </c>
      <c r="H151" s="26">
        <v>-362</v>
      </c>
      <c r="I151" s="29">
        <v>-1500</v>
      </c>
      <c r="J151" s="29">
        <v>-225</v>
      </c>
    </row>
    <row r="152" spans="1:10" x14ac:dyDescent="0.15">
      <c r="A152" s="202" t="s">
        <v>19</v>
      </c>
      <c r="B152" s="175">
        <v>31</v>
      </c>
      <c r="C152" s="244">
        <v>0.75</v>
      </c>
      <c r="D152" s="245">
        <v>16053</v>
      </c>
      <c r="E152" s="167">
        <v>-89</v>
      </c>
      <c r="F152" s="174">
        <v>155</v>
      </c>
      <c r="G152" s="175">
        <v>330</v>
      </c>
      <c r="H152" s="43">
        <v>-398</v>
      </c>
      <c r="I152" s="35">
        <v>-1500</v>
      </c>
      <c r="J152" s="35">
        <v>-225</v>
      </c>
    </row>
    <row r="153" spans="1:10" x14ac:dyDescent="0.15">
      <c r="A153" s="200" t="s">
        <v>20</v>
      </c>
      <c r="B153" s="173">
        <v>1</v>
      </c>
      <c r="C153" s="242">
        <v>0.75</v>
      </c>
      <c r="D153" s="243">
        <v>17015</v>
      </c>
      <c r="E153" s="166">
        <v>930</v>
      </c>
      <c r="F153" s="172">
        <v>59</v>
      </c>
      <c r="G153" s="173">
        <v>330</v>
      </c>
      <c r="H153" s="26">
        <v>-792</v>
      </c>
      <c r="I153" s="29">
        <v>-1501</v>
      </c>
      <c r="J153" s="29">
        <v>-225</v>
      </c>
    </row>
    <row r="154" spans="1:10" x14ac:dyDescent="0.15">
      <c r="A154" s="200" t="s">
        <v>20</v>
      </c>
      <c r="B154" s="173">
        <v>2</v>
      </c>
      <c r="C154" s="242">
        <v>0.75</v>
      </c>
      <c r="D154" s="243">
        <v>16497</v>
      </c>
      <c r="E154" s="166">
        <v>483</v>
      </c>
      <c r="F154" s="172">
        <v>150</v>
      </c>
      <c r="G154" s="173">
        <v>330</v>
      </c>
      <c r="H154" s="26">
        <v>-739</v>
      </c>
      <c r="I154" s="29">
        <v>-1450</v>
      </c>
      <c r="J154" s="29">
        <v>-225</v>
      </c>
    </row>
    <row r="155" spans="1:10" x14ac:dyDescent="0.15">
      <c r="A155" s="200" t="s">
        <v>20</v>
      </c>
      <c r="B155" s="173">
        <v>3</v>
      </c>
      <c r="C155" s="242">
        <v>0.875</v>
      </c>
      <c r="D155" s="243">
        <v>13040</v>
      </c>
      <c r="E155" s="166">
        <v>-464</v>
      </c>
      <c r="F155" s="172">
        <v>0</v>
      </c>
      <c r="G155" s="173">
        <v>330</v>
      </c>
      <c r="H155" s="26">
        <v>-696</v>
      </c>
      <c r="I155" s="29">
        <v>-1450</v>
      </c>
      <c r="J155" s="29">
        <v>-225</v>
      </c>
    </row>
    <row r="156" spans="1:10" x14ac:dyDescent="0.15">
      <c r="A156" s="200" t="s">
        <v>20</v>
      </c>
      <c r="B156" s="173">
        <v>4</v>
      </c>
      <c r="C156" s="242">
        <v>0.79166666666666663</v>
      </c>
      <c r="D156" s="243">
        <v>13958</v>
      </c>
      <c r="E156" s="166">
        <v>-293</v>
      </c>
      <c r="F156" s="172">
        <v>0</v>
      </c>
      <c r="G156" s="173">
        <v>330</v>
      </c>
      <c r="H156" s="26">
        <v>-495</v>
      </c>
      <c r="I156" s="29">
        <v>-1501</v>
      </c>
      <c r="J156" s="29">
        <v>-225</v>
      </c>
    </row>
    <row r="157" spans="1:10" x14ac:dyDescent="0.15">
      <c r="A157" s="200" t="s">
        <v>20</v>
      </c>
      <c r="B157" s="173">
        <v>5</v>
      </c>
      <c r="C157" s="242">
        <v>0.79166666666666663</v>
      </c>
      <c r="D157" s="243">
        <v>13970</v>
      </c>
      <c r="E157" s="166">
        <v>-468</v>
      </c>
      <c r="F157" s="172">
        <v>44</v>
      </c>
      <c r="G157" s="173">
        <v>100</v>
      </c>
      <c r="H157" s="26">
        <v>-321</v>
      </c>
      <c r="I157" s="29">
        <v>-1450</v>
      </c>
      <c r="J157" s="29">
        <v>-225</v>
      </c>
    </row>
    <row r="158" spans="1:10" x14ac:dyDescent="0.15">
      <c r="A158" s="200" t="s">
        <v>20</v>
      </c>
      <c r="B158" s="173">
        <v>6</v>
      </c>
      <c r="C158" s="242">
        <v>0.875</v>
      </c>
      <c r="D158" s="243">
        <v>13835</v>
      </c>
      <c r="E158" s="166">
        <v>-518</v>
      </c>
      <c r="F158" s="172">
        <v>180</v>
      </c>
      <c r="G158" s="173">
        <v>317</v>
      </c>
      <c r="H158" s="26">
        <v>-332</v>
      </c>
      <c r="I158" s="29">
        <v>-1450</v>
      </c>
      <c r="J158" s="29">
        <v>-225</v>
      </c>
    </row>
    <row r="159" spans="1:10" x14ac:dyDescent="0.15">
      <c r="A159" s="200" t="s">
        <v>20</v>
      </c>
      <c r="B159" s="173">
        <v>7</v>
      </c>
      <c r="C159" s="242">
        <v>0.875</v>
      </c>
      <c r="D159" s="243">
        <v>13947</v>
      </c>
      <c r="E159" s="166">
        <v>-730</v>
      </c>
      <c r="F159" s="172">
        <v>29</v>
      </c>
      <c r="G159" s="173">
        <v>330</v>
      </c>
      <c r="H159" s="26">
        <v>-160</v>
      </c>
      <c r="I159" s="29">
        <v>-1450</v>
      </c>
      <c r="J159" s="29">
        <v>-225</v>
      </c>
    </row>
    <row r="160" spans="1:10" x14ac:dyDescent="0.15">
      <c r="A160" s="200" t="s">
        <v>20</v>
      </c>
      <c r="B160" s="173">
        <v>8</v>
      </c>
      <c r="C160" s="242">
        <v>0.75</v>
      </c>
      <c r="D160" s="243">
        <v>15266</v>
      </c>
      <c r="E160" s="166">
        <v>-21</v>
      </c>
      <c r="F160" s="172">
        <v>99</v>
      </c>
      <c r="G160" s="173">
        <v>330</v>
      </c>
      <c r="H160" s="26">
        <v>-602</v>
      </c>
      <c r="I160" s="29">
        <v>-1450</v>
      </c>
      <c r="J160" s="29">
        <v>-225</v>
      </c>
    </row>
    <row r="161" spans="1:10" x14ac:dyDescent="0.15">
      <c r="A161" s="200" t="s">
        <v>20</v>
      </c>
      <c r="B161" s="173">
        <v>9</v>
      </c>
      <c r="C161" s="242">
        <v>0.79166666666666663</v>
      </c>
      <c r="D161" s="243">
        <v>14076</v>
      </c>
      <c r="E161" s="166">
        <v>-454</v>
      </c>
      <c r="F161" s="172">
        <v>145</v>
      </c>
      <c r="G161" s="173">
        <v>215</v>
      </c>
      <c r="H161" s="26">
        <v>-68</v>
      </c>
      <c r="I161" s="29">
        <v>-1400</v>
      </c>
      <c r="J161" s="29">
        <v>-225</v>
      </c>
    </row>
    <row r="162" spans="1:10" x14ac:dyDescent="0.15">
      <c r="A162" s="200" t="s">
        <v>20</v>
      </c>
      <c r="B162" s="173">
        <v>10</v>
      </c>
      <c r="C162" s="242">
        <v>0.875</v>
      </c>
      <c r="D162" s="243">
        <v>13482</v>
      </c>
      <c r="E162" s="166">
        <v>-574</v>
      </c>
      <c r="F162" s="172">
        <v>0</v>
      </c>
      <c r="G162" s="173">
        <v>215</v>
      </c>
      <c r="H162" s="26">
        <v>-416</v>
      </c>
      <c r="I162" s="29">
        <v>-1350</v>
      </c>
      <c r="J162" s="29">
        <v>-225</v>
      </c>
    </row>
    <row r="163" spans="1:10" x14ac:dyDescent="0.15">
      <c r="A163" s="200" t="s">
        <v>20</v>
      </c>
      <c r="B163" s="173">
        <v>11</v>
      </c>
      <c r="C163" s="242">
        <v>0.79166666666666663</v>
      </c>
      <c r="D163" s="243">
        <v>14408</v>
      </c>
      <c r="E163" s="166">
        <v>-540</v>
      </c>
      <c r="F163" s="172">
        <v>55</v>
      </c>
      <c r="G163" s="173">
        <v>234</v>
      </c>
      <c r="H163" s="26">
        <v>-487</v>
      </c>
      <c r="I163" s="29">
        <v>-1450</v>
      </c>
      <c r="J163" s="29">
        <v>-225</v>
      </c>
    </row>
    <row r="164" spans="1:10" x14ac:dyDescent="0.15">
      <c r="A164" s="200" t="s">
        <v>20</v>
      </c>
      <c r="B164" s="173">
        <v>12</v>
      </c>
      <c r="C164" s="242">
        <v>0.79166666666666663</v>
      </c>
      <c r="D164" s="243">
        <v>15079</v>
      </c>
      <c r="E164" s="166">
        <v>-757</v>
      </c>
      <c r="F164" s="172">
        <v>25</v>
      </c>
      <c r="G164" s="173">
        <v>316</v>
      </c>
      <c r="H164" s="26">
        <v>-819</v>
      </c>
      <c r="I164" s="29">
        <v>-1450</v>
      </c>
      <c r="J164" s="29">
        <v>-225</v>
      </c>
    </row>
    <row r="165" spans="1:10" x14ac:dyDescent="0.15">
      <c r="A165" s="200" t="s">
        <v>20</v>
      </c>
      <c r="B165" s="173">
        <v>13</v>
      </c>
      <c r="C165" s="242">
        <v>0.75</v>
      </c>
      <c r="D165" s="243">
        <v>15496</v>
      </c>
      <c r="E165" s="166">
        <v>-434</v>
      </c>
      <c r="F165" s="172">
        <v>94</v>
      </c>
      <c r="G165" s="173">
        <v>330</v>
      </c>
      <c r="H165" s="26">
        <v>-689</v>
      </c>
      <c r="I165" s="29">
        <v>-1450</v>
      </c>
      <c r="J165" s="29">
        <v>-225</v>
      </c>
    </row>
    <row r="166" spans="1:10" x14ac:dyDescent="0.15">
      <c r="A166" s="200" t="s">
        <v>20</v>
      </c>
      <c r="B166" s="173">
        <v>14</v>
      </c>
      <c r="C166" s="242">
        <v>0.70833333333333337</v>
      </c>
      <c r="D166" s="243">
        <v>15759</v>
      </c>
      <c r="E166" s="166">
        <v>-230</v>
      </c>
      <c r="F166" s="172">
        <v>155</v>
      </c>
      <c r="G166" s="173">
        <v>330</v>
      </c>
      <c r="H166" s="26">
        <v>-774</v>
      </c>
      <c r="I166" s="29">
        <v>-1450</v>
      </c>
      <c r="J166" s="29">
        <v>-225</v>
      </c>
    </row>
    <row r="167" spans="1:10" x14ac:dyDescent="0.15">
      <c r="A167" s="200" t="s">
        <v>20</v>
      </c>
      <c r="B167" s="173">
        <v>15</v>
      </c>
      <c r="C167" s="242">
        <v>0.79166666666666663</v>
      </c>
      <c r="D167" s="243">
        <v>13916</v>
      </c>
      <c r="E167" s="166">
        <v>425</v>
      </c>
      <c r="F167" s="172">
        <v>140</v>
      </c>
      <c r="G167" s="173">
        <v>330</v>
      </c>
      <c r="H167" s="26">
        <v>-727</v>
      </c>
      <c r="I167" s="29">
        <v>-1450</v>
      </c>
      <c r="J167" s="29">
        <v>-225</v>
      </c>
    </row>
    <row r="168" spans="1:10" x14ac:dyDescent="0.15">
      <c r="A168" s="200" t="s">
        <v>20</v>
      </c>
      <c r="B168" s="173">
        <v>16</v>
      </c>
      <c r="C168" s="242">
        <v>0.79166666666666663</v>
      </c>
      <c r="D168" s="243">
        <v>14995</v>
      </c>
      <c r="E168" s="166">
        <v>61</v>
      </c>
      <c r="F168" s="172">
        <v>28</v>
      </c>
      <c r="G168" s="173">
        <v>330</v>
      </c>
      <c r="H168" s="26">
        <v>-552</v>
      </c>
      <c r="I168" s="29">
        <v>-1400</v>
      </c>
      <c r="J168" s="29">
        <v>-225</v>
      </c>
    </row>
    <row r="169" spans="1:10" x14ac:dyDescent="0.15">
      <c r="A169" s="200" t="s">
        <v>20</v>
      </c>
      <c r="B169" s="173">
        <v>17</v>
      </c>
      <c r="C169" s="242">
        <v>0.79166666666666663</v>
      </c>
      <c r="D169" s="243">
        <v>16556</v>
      </c>
      <c r="E169" s="166">
        <v>-244</v>
      </c>
      <c r="F169" s="172">
        <v>-9</v>
      </c>
      <c r="G169" s="173">
        <v>215</v>
      </c>
      <c r="H169" s="26">
        <v>-834</v>
      </c>
      <c r="I169" s="29">
        <v>-1400</v>
      </c>
      <c r="J169" s="29">
        <v>-225</v>
      </c>
    </row>
    <row r="170" spans="1:10" x14ac:dyDescent="0.15">
      <c r="A170" s="200" t="s">
        <v>20</v>
      </c>
      <c r="B170" s="173">
        <v>18</v>
      </c>
      <c r="C170" s="242">
        <v>0.75</v>
      </c>
      <c r="D170" s="243">
        <v>20802</v>
      </c>
      <c r="E170" s="166">
        <v>-184</v>
      </c>
      <c r="F170" s="172">
        <v>50</v>
      </c>
      <c r="G170" s="173">
        <v>215</v>
      </c>
      <c r="H170" s="26">
        <v>-793</v>
      </c>
      <c r="I170" s="29">
        <v>-1368</v>
      </c>
      <c r="J170" s="29">
        <v>-225</v>
      </c>
    </row>
    <row r="171" spans="1:10" x14ac:dyDescent="0.15">
      <c r="A171" s="200" t="s">
        <v>20</v>
      </c>
      <c r="B171" s="173">
        <v>19</v>
      </c>
      <c r="C171" s="242">
        <v>0.75</v>
      </c>
      <c r="D171" s="243">
        <v>18870</v>
      </c>
      <c r="E171" s="166">
        <v>96</v>
      </c>
      <c r="F171" s="172">
        <v>44</v>
      </c>
      <c r="G171" s="173">
        <v>114</v>
      </c>
      <c r="H171" s="26">
        <v>-825</v>
      </c>
      <c r="I171" s="29">
        <v>-1501</v>
      </c>
      <c r="J171" s="29">
        <v>-225</v>
      </c>
    </row>
    <row r="172" spans="1:10" x14ac:dyDescent="0.15">
      <c r="A172" s="200" t="s">
        <v>20</v>
      </c>
      <c r="B172" s="173">
        <v>20</v>
      </c>
      <c r="C172" s="242">
        <v>0.75</v>
      </c>
      <c r="D172" s="243">
        <v>17267</v>
      </c>
      <c r="E172" s="166">
        <v>530</v>
      </c>
      <c r="F172" s="172">
        <v>74</v>
      </c>
      <c r="G172" s="173">
        <v>240</v>
      </c>
      <c r="H172" s="26">
        <v>-847</v>
      </c>
      <c r="I172" s="29">
        <v>-1501</v>
      </c>
      <c r="J172" s="29">
        <v>-225</v>
      </c>
    </row>
    <row r="173" spans="1:10" x14ac:dyDescent="0.15">
      <c r="A173" s="200" t="s">
        <v>20</v>
      </c>
      <c r="B173" s="173">
        <v>21</v>
      </c>
      <c r="C173" s="242">
        <v>0.75</v>
      </c>
      <c r="D173" s="243">
        <v>17630</v>
      </c>
      <c r="E173" s="166">
        <v>553</v>
      </c>
      <c r="F173" s="172">
        <v>165</v>
      </c>
      <c r="G173" s="173">
        <v>330</v>
      </c>
      <c r="H173" s="26">
        <v>-650</v>
      </c>
      <c r="I173" s="29">
        <v>-1501</v>
      </c>
      <c r="J173" s="29">
        <v>-225</v>
      </c>
    </row>
    <row r="174" spans="1:10" x14ac:dyDescent="0.15">
      <c r="A174" s="200" t="s">
        <v>20</v>
      </c>
      <c r="B174" s="173">
        <v>22</v>
      </c>
      <c r="C174" s="242">
        <v>0.70833333333333337</v>
      </c>
      <c r="D174" s="243">
        <v>15626</v>
      </c>
      <c r="E174" s="166">
        <v>-216</v>
      </c>
      <c r="F174" s="172">
        <v>75</v>
      </c>
      <c r="G174" s="173">
        <v>206</v>
      </c>
      <c r="H174" s="26">
        <v>-728</v>
      </c>
      <c r="I174" s="29">
        <v>-1462</v>
      </c>
      <c r="J174" s="29">
        <v>-225</v>
      </c>
    </row>
    <row r="175" spans="1:10" x14ac:dyDescent="0.15">
      <c r="A175" s="200" t="s">
        <v>20</v>
      </c>
      <c r="B175" s="173">
        <v>23</v>
      </c>
      <c r="C175" s="242">
        <v>0.54166666666666663</v>
      </c>
      <c r="D175" s="243">
        <v>13001</v>
      </c>
      <c r="E175" s="166">
        <v>-619</v>
      </c>
      <c r="F175" s="172">
        <v>50</v>
      </c>
      <c r="G175" s="173">
        <v>330</v>
      </c>
      <c r="H175" s="26">
        <v>-614</v>
      </c>
      <c r="I175" s="29">
        <v>-1400</v>
      </c>
      <c r="J175" s="29">
        <v>-225</v>
      </c>
    </row>
    <row r="176" spans="1:10" x14ac:dyDescent="0.15">
      <c r="A176" s="200" t="s">
        <v>20</v>
      </c>
      <c r="B176" s="173">
        <v>24</v>
      </c>
      <c r="C176" s="242">
        <v>0.79166666666666663</v>
      </c>
      <c r="D176" s="243">
        <v>15262</v>
      </c>
      <c r="E176" s="166">
        <v>10</v>
      </c>
      <c r="F176" s="172">
        <v>155</v>
      </c>
      <c r="G176" s="173">
        <v>330</v>
      </c>
      <c r="H176" s="26">
        <v>-561</v>
      </c>
      <c r="I176" s="29">
        <v>-1400</v>
      </c>
      <c r="J176" s="29">
        <v>-225</v>
      </c>
    </row>
    <row r="177" spans="1:10" x14ac:dyDescent="0.15">
      <c r="A177" s="200" t="s">
        <v>20</v>
      </c>
      <c r="B177" s="173">
        <v>25</v>
      </c>
      <c r="C177" s="242">
        <v>0.79166666666666663</v>
      </c>
      <c r="D177" s="243">
        <v>15670</v>
      </c>
      <c r="E177" s="166">
        <v>0</v>
      </c>
      <c r="F177" s="172">
        <v>194</v>
      </c>
      <c r="G177" s="173">
        <v>330</v>
      </c>
      <c r="H177" s="26">
        <v>-432</v>
      </c>
      <c r="I177" s="29">
        <v>-1501</v>
      </c>
      <c r="J177" s="29">
        <v>-225</v>
      </c>
    </row>
    <row r="178" spans="1:10" x14ac:dyDescent="0.15">
      <c r="A178" s="200" t="s">
        <v>20</v>
      </c>
      <c r="B178" s="173">
        <v>26</v>
      </c>
      <c r="C178" s="242">
        <v>0.79166666666666663</v>
      </c>
      <c r="D178" s="243">
        <v>15835</v>
      </c>
      <c r="E178" s="166">
        <v>323</v>
      </c>
      <c r="F178" s="172">
        <v>114</v>
      </c>
      <c r="G178" s="173">
        <v>330</v>
      </c>
      <c r="H178" s="26">
        <v>-459</v>
      </c>
      <c r="I178" s="29">
        <v>-1501</v>
      </c>
      <c r="J178" s="29">
        <v>-225</v>
      </c>
    </row>
    <row r="179" spans="1:10" x14ac:dyDescent="0.15">
      <c r="A179" s="200" t="s">
        <v>20</v>
      </c>
      <c r="B179" s="173">
        <v>27</v>
      </c>
      <c r="C179" s="242">
        <v>0.75</v>
      </c>
      <c r="D179" s="243">
        <v>15765</v>
      </c>
      <c r="E179" s="166">
        <v>-38</v>
      </c>
      <c r="F179" s="172">
        <v>155</v>
      </c>
      <c r="G179" s="173">
        <v>330</v>
      </c>
      <c r="H179" s="26">
        <v>-438</v>
      </c>
      <c r="I179" s="29">
        <v>-1501</v>
      </c>
      <c r="J179" s="29">
        <v>-225</v>
      </c>
    </row>
    <row r="180" spans="1:10" x14ac:dyDescent="0.15">
      <c r="A180" s="200" t="s">
        <v>20</v>
      </c>
      <c r="B180" s="173">
        <v>28</v>
      </c>
      <c r="C180" s="242">
        <v>0.75</v>
      </c>
      <c r="D180" s="243">
        <v>17123</v>
      </c>
      <c r="E180" s="166">
        <v>316</v>
      </c>
      <c r="F180" s="172">
        <v>149</v>
      </c>
      <c r="G180" s="173">
        <v>330</v>
      </c>
      <c r="H180" s="26">
        <v>-550</v>
      </c>
      <c r="I180" s="29">
        <v>-1501</v>
      </c>
      <c r="J180" s="29">
        <v>-225</v>
      </c>
    </row>
    <row r="181" spans="1:10" x14ac:dyDescent="0.15">
      <c r="A181" s="200" t="s">
        <v>20</v>
      </c>
      <c r="B181" s="173">
        <v>29</v>
      </c>
      <c r="C181" s="242">
        <v>0.75</v>
      </c>
      <c r="D181" s="243">
        <v>20418</v>
      </c>
      <c r="E181" s="166">
        <v>-152</v>
      </c>
      <c r="F181" s="172">
        <v>149</v>
      </c>
      <c r="G181" s="173">
        <v>330</v>
      </c>
      <c r="H181" s="26">
        <v>-458</v>
      </c>
      <c r="I181" s="29">
        <v>-1496</v>
      </c>
      <c r="J181" s="29">
        <v>-225</v>
      </c>
    </row>
    <row r="182" spans="1:10" x14ac:dyDescent="0.15">
      <c r="A182" s="202" t="s">
        <v>20</v>
      </c>
      <c r="B182" s="175">
        <v>30</v>
      </c>
      <c r="C182" s="244">
        <v>0.75</v>
      </c>
      <c r="D182" s="245">
        <v>19644</v>
      </c>
      <c r="E182" s="167">
        <v>-201</v>
      </c>
      <c r="F182" s="174">
        <v>200</v>
      </c>
      <c r="G182" s="175">
        <v>330</v>
      </c>
      <c r="H182" s="43">
        <v>-511</v>
      </c>
      <c r="I182" s="35">
        <v>-1442</v>
      </c>
      <c r="J182" s="35">
        <v>-225</v>
      </c>
    </row>
    <row r="183" spans="1:10" x14ac:dyDescent="0.15">
      <c r="A183" s="200" t="s">
        <v>21</v>
      </c>
      <c r="B183" s="173">
        <v>1</v>
      </c>
      <c r="C183" s="242">
        <v>0.75</v>
      </c>
      <c r="D183" s="243">
        <v>22492</v>
      </c>
      <c r="E183" s="166">
        <v>88</v>
      </c>
      <c r="F183" s="172">
        <v>194</v>
      </c>
      <c r="G183" s="173">
        <v>330</v>
      </c>
      <c r="H183" s="26">
        <v>-624</v>
      </c>
      <c r="I183" s="29">
        <v>-1400</v>
      </c>
      <c r="J183" s="29">
        <v>-225</v>
      </c>
    </row>
    <row r="184" spans="1:10" x14ac:dyDescent="0.15">
      <c r="A184" s="200" t="s">
        <v>21</v>
      </c>
      <c r="B184" s="173">
        <v>2</v>
      </c>
      <c r="C184" s="242">
        <v>0.75</v>
      </c>
      <c r="D184" s="243">
        <v>23201</v>
      </c>
      <c r="E184" s="166">
        <v>391</v>
      </c>
      <c r="F184" s="172">
        <v>56</v>
      </c>
      <c r="G184" s="173">
        <v>330</v>
      </c>
      <c r="H184" s="26">
        <v>-849</v>
      </c>
      <c r="I184" s="29">
        <v>-1300</v>
      </c>
      <c r="J184" s="29">
        <v>-225</v>
      </c>
    </row>
    <row r="185" spans="1:10" x14ac:dyDescent="0.15">
      <c r="A185" s="200" t="s">
        <v>21</v>
      </c>
      <c r="B185" s="173">
        <v>3</v>
      </c>
      <c r="C185" s="242">
        <v>0.70833333333333337</v>
      </c>
      <c r="D185" s="243">
        <v>23989</v>
      </c>
      <c r="E185" s="166">
        <v>-445</v>
      </c>
      <c r="F185" s="172">
        <v>31</v>
      </c>
      <c r="G185" s="173">
        <v>330</v>
      </c>
      <c r="H185" s="26">
        <v>-775</v>
      </c>
      <c r="I185" s="29">
        <v>-1311</v>
      </c>
      <c r="J185" s="29">
        <v>-225</v>
      </c>
    </row>
    <row r="186" spans="1:10" x14ac:dyDescent="0.15">
      <c r="A186" s="200" t="s">
        <v>21</v>
      </c>
      <c r="B186" s="173">
        <v>4</v>
      </c>
      <c r="C186" s="242">
        <v>0.75</v>
      </c>
      <c r="D186" s="243">
        <v>21606</v>
      </c>
      <c r="E186" s="166">
        <v>-707</v>
      </c>
      <c r="F186" s="172">
        <v>-22</v>
      </c>
      <c r="G186" s="173">
        <v>150</v>
      </c>
      <c r="H186" s="26">
        <v>-682</v>
      </c>
      <c r="I186" s="29">
        <v>-1408</v>
      </c>
      <c r="J186" s="29">
        <v>-225</v>
      </c>
    </row>
    <row r="187" spans="1:10" x14ac:dyDescent="0.15">
      <c r="A187" s="200" t="s">
        <v>21</v>
      </c>
      <c r="B187" s="173">
        <v>5</v>
      </c>
      <c r="C187" s="242">
        <v>0.75</v>
      </c>
      <c r="D187" s="243">
        <v>24180</v>
      </c>
      <c r="E187" s="166">
        <v>-1358</v>
      </c>
      <c r="F187" s="172">
        <v>-30</v>
      </c>
      <c r="G187" s="173">
        <v>266</v>
      </c>
      <c r="H187" s="26">
        <v>-562</v>
      </c>
      <c r="I187" s="29">
        <v>-1508</v>
      </c>
      <c r="J187" s="29">
        <v>-225</v>
      </c>
    </row>
    <row r="188" spans="1:10" x14ac:dyDescent="0.15">
      <c r="A188" s="200" t="s">
        <v>21</v>
      </c>
      <c r="B188" s="173">
        <v>6</v>
      </c>
      <c r="C188" s="242">
        <v>0.45833333333333331</v>
      </c>
      <c r="D188" s="243">
        <v>20479</v>
      </c>
      <c r="E188" s="166">
        <v>-947</v>
      </c>
      <c r="F188" s="172">
        <v>0</v>
      </c>
      <c r="G188" s="173">
        <v>330</v>
      </c>
      <c r="H188" s="26">
        <v>-434</v>
      </c>
      <c r="I188" s="29">
        <v>-1508</v>
      </c>
      <c r="J188" s="29">
        <v>-225</v>
      </c>
    </row>
    <row r="189" spans="1:10" x14ac:dyDescent="0.15">
      <c r="A189" s="200" t="s">
        <v>21</v>
      </c>
      <c r="B189" s="173">
        <v>7</v>
      </c>
      <c r="C189" s="242">
        <v>0.79166666666666663</v>
      </c>
      <c r="D189" s="243">
        <v>15025</v>
      </c>
      <c r="E189" s="166">
        <v>-485</v>
      </c>
      <c r="F189" s="172">
        <v>1</v>
      </c>
      <c r="G189" s="173">
        <v>330</v>
      </c>
      <c r="H189" s="26">
        <v>-676</v>
      </c>
      <c r="I189" s="29">
        <v>-1408</v>
      </c>
      <c r="J189" s="29">
        <v>-225</v>
      </c>
    </row>
    <row r="190" spans="1:10" x14ac:dyDescent="0.15">
      <c r="A190" s="200" t="s">
        <v>21</v>
      </c>
      <c r="B190" s="173">
        <v>8</v>
      </c>
      <c r="C190" s="242">
        <v>0.79166666666666663</v>
      </c>
      <c r="D190" s="243">
        <v>16781</v>
      </c>
      <c r="E190" s="166">
        <v>-681</v>
      </c>
      <c r="F190" s="172">
        <v>25</v>
      </c>
      <c r="G190" s="173">
        <v>25</v>
      </c>
      <c r="H190" s="26">
        <v>-782</v>
      </c>
      <c r="I190" s="29">
        <v>-1408</v>
      </c>
      <c r="J190" s="29">
        <v>-225</v>
      </c>
    </row>
    <row r="191" spans="1:10" x14ac:dyDescent="0.15">
      <c r="A191" s="200" t="s">
        <v>21</v>
      </c>
      <c r="B191" s="173">
        <v>9</v>
      </c>
      <c r="C191" s="242">
        <v>0.79166666666666663</v>
      </c>
      <c r="D191" s="243">
        <v>20894</v>
      </c>
      <c r="E191" s="166">
        <v>-1091</v>
      </c>
      <c r="F191" s="172">
        <v>30</v>
      </c>
      <c r="G191" s="173">
        <v>330</v>
      </c>
      <c r="H191" s="26">
        <v>-814</v>
      </c>
      <c r="I191" s="29">
        <v>-1508</v>
      </c>
      <c r="J191" s="29">
        <v>-225</v>
      </c>
    </row>
    <row r="192" spans="1:10" x14ac:dyDescent="0.15">
      <c r="A192" s="200" t="s">
        <v>21</v>
      </c>
      <c r="B192" s="173">
        <v>10</v>
      </c>
      <c r="C192" s="242">
        <v>0.75</v>
      </c>
      <c r="D192" s="243">
        <v>22714</v>
      </c>
      <c r="E192" s="166">
        <v>-1170</v>
      </c>
      <c r="F192" s="172">
        <v>188</v>
      </c>
      <c r="G192" s="173">
        <v>286</v>
      </c>
      <c r="H192" s="26">
        <v>-726</v>
      </c>
      <c r="I192" s="29">
        <v>-1508</v>
      </c>
      <c r="J192" s="29">
        <v>-225</v>
      </c>
    </row>
    <row r="193" spans="1:10" x14ac:dyDescent="0.15">
      <c r="A193" s="200" t="s">
        <v>21</v>
      </c>
      <c r="B193" s="173">
        <v>11</v>
      </c>
      <c r="C193" s="242">
        <v>0.75</v>
      </c>
      <c r="D193" s="243">
        <v>18710</v>
      </c>
      <c r="E193" s="166">
        <v>-850</v>
      </c>
      <c r="F193" s="172">
        <v>200</v>
      </c>
      <c r="G193" s="173">
        <v>100</v>
      </c>
      <c r="H193" s="26">
        <v>-495</v>
      </c>
      <c r="I193" s="29">
        <v>-1508</v>
      </c>
      <c r="J193" s="29">
        <v>-225</v>
      </c>
    </row>
    <row r="194" spans="1:10" x14ac:dyDescent="0.15">
      <c r="A194" s="200" t="s">
        <v>21</v>
      </c>
      <c r="B194" s="173">
        <v>12</v>
      </c>
      <c r="C194" s="242">
        <v>0.75</v>
      </c>
      <c r="D194" s="243">
        <v>18098</v>
      </c>
      <c r="E194" s="166">
        <v>72</v>
      </c>
      <c r="F194" s="172">
        <v>200</v>
      </c>
      <c r="G194" s="173">
        <v>330</v>
      </c>
      <c r="H194" s="26">
        <v>-480</v>
      </c>
      <c r="I194" s="29">
        <v>-1508</v>
      </c>
      <c r="J194" s="29">
        <v>-225</v>
      </c>
    </row>
    <row r="195" spans="1:10" x14ac:dyDescent="0.15">
      <c r="A195" s="200" t="s">
        <v>21</v>
      </c>
      <c r="B195" s="173">
        <v>13</v>
      </c>
      <c r="C195" s="242">
        <v>0.75</v>
      </c>
      <c r="D195" s="243">
        <v>18320</v>
      </c>
      <c r="E195" s="166">
        <v>498</v>
      </c>
      <c r="F195" s="172">
        <v>194</v>
      </c>
      <c r="G195" s="173">
        <v>330</v>
      </c>
      <c r="H195" s="26">
        <v>-464</v>
      </c>
      <c r="I195" s="29">
        <v>-1508</v>
      </c>
      <c r="J195" s="29">
        <v>-225</v>
      </c>
    </row>
    <row r="196" spans="1:10" x14ac:dyDescent="0.15">
      <c r="A196" s="200" t="s">
        <v>21</v>
      </c>
      <c r="B196" s="173">
        <v>14</v>
      </c>
      <c r="C196" s="242">
        <v>0.75</v>
      </c>
      <c r="D196" s="243">
        <v>16629</v>
      </c>
      <c r="E196" s="166">
        <v>767</v>
      </c>
      <c r="F196" s="172">
        <v>94</v>
      </c>
      <c r="G196" s="173">
        <v>330</v>
      </c>
      <c r="H196" s="26">
        <v>-702</v>
      </c>
      <c r="I196" s="29">
        <v>-1408</v>
      </c>
      <c r="J196" s="29">
        <v>-225</v>
      </c>
    </row>
    <row r="197" spans="1:10" x14ac:dyDescent="0.15">
      <c r="A197" s="200" t="s">
        <v>21</v>
      </c>
      <c r="B197" s="173">
        <v>15</v>
      </c>
      <c r="C197" s="242">
        <v>0.79166666666666663</v>
      </c>
      <c r="D197" s="243">
        <v>19297</v>
      </c>
      <c r="E197" s="166">
        <v>671</v>
      </c>
      <c r="F197" s="172">
        <v>168</v>
      </c>
      <c r="G197" s="173">
        <v>330</v>
      </c>
      <c r="H197" s="26">
        <v>-554</v>
      </c>
      <c r="I197" s="29">
        <v>-1508</v>
      </c>
      <c r="J197" s="29">
        <v>-225</v>
      </c>
    </row>
    <row r="198" spans="1:10" x14ac:dyDescent="0.15">
      <c r="A198" s="200" t="s">
        <v>21</v>
      </c>
      <c r="B198" s="173">
        <v>16</v>
      </c>
      <c r="C198" s="242">
        <v>0.75</v>
      </c>
      <c r="D198" s="243">
        <v>22564</v>
      </c>
      <c r="E198" s="166">
        <v>-101</v>
      </c>
      <c r="F198" s="172">
        <v>104</v>
      </c>
      <c r="G198" s="173">
        <v>330</v>
      </c>
      <c r="H198" s="26">
        <v>-337</v>
      </c>
      <c r="I198" s="29">
        <v>-1508</v>
      </c>
      <c r="J198" s="29">
        <v>-225</v>
      </c>
    </row>
    <row r="199" spans="1:10" x14ac:dyDescent="0.15">
      <c r="A199" s="200" t="s">
        <v>21</v>
      </c>
      <c r="B199" s="173">
        <v>17</v>
      </c>
      <c r="C199" s="242">
        <v>0.58333333333333337</v>
      </c>
      <c r="D199" s="243">
        <v>22030</v>
      </c>
      <c r="E199" s="166">
        <v>-722</v>
      </c>
      <c r="F199" s="172">
        <v>6</v>
      </c>
      <c r="G199" s="173">
        <v>330</v>
      </c>
      <c r="H199" s="26">
        <v>-470</v>
      </c>
      <c r="I199" s="29">
        <v>-1500</v>
      </c>
      <c r="J199" s="29">
        <v>-225</v>
      </c>
    </row>
    <row r="200" spans="1:10" x14ac:dyDescent="0.15">
      <c r="A200" s="200" t="s">
        <v>21</v>
      </c>
      <c r="B200" s="173">
        <v>18</v>
      </c>
      <c r="C200" s="242">
        <v>0.75</v>
      </c>
      <c r="D200" s="243">
        <v>18761</v>
      </c>
      <c r="E200" s="166">
        <v>-122</v>
      </c>
      <c r="F200" s="172">
        <v>200</v>
      </c>
      <c r="G200" s="173">
        <v>275</v>
      </c>
      <c r="H200" s="26">
        <v>-490</v>
      </c>
      <c r="I200" s="29">
        <v>-1500</v>
      </c>
      <c r="J200" s="29">
        <v>-225</v>
      </c>
    </row>
    <row r="201" spans="1:10" x14ac:dyDescent="0.15">
      <c r="A201" s="200" t="s">
        <v>21</v>
      </c>
      <c r="B201" s="173">
        <v>19</v>
      </c>
      <c r="C201" s="242">
        <v>0.79166666666666663</v>
      </c>
      <c r="D201" s="243">
        <v>17803</v>
      </c>
      <c r="E201" s="166">
        <v>261</v>
      </c>
      <c r="F201" s="172">
        <v>94</v>
      </c>
      <c r="G201" s="173">
        <v>330</v>
      </c>
      <c r="H201" s="26">
        <v>-490</v>
      </c>
      <c r="I201" s="29">
        <v>-1500</v>
      </c>
      <c r="J201" s="29">
        <v>-225</v>
      </c>
    </row>
    <row r="202" spans="1:10" x14ac:dyDescent="0.15">
      <c r="A202" s="200" t="s">
        <v>21</v>
      </c>
      <c r="B202" s="173">
        <v>20</v>
      </c>
      <c r="C202" s="242">
        <v>0.75</v>
      </c>
      <c r="D202" s="243">
        <v>18502</v>
      </c>
      <c r="E202" s="166">
        <v>163</v>
      </c>
      <c r="F202" s="172">
        <v>147</v>
      </c>
      <c r="G202" s="173">
        <v>330</v>
      </c>
      <c r="H202" s="26">
        <v>-472</v>
      </c>
      <c r="I202" s="29">
        <v>-1500</v>
      </c>
      <c r="J202" s="29">
        <v>-225</v>
      </c>
    </row>
    <row r="203" spans="1:10" x14ac:dyDescent="0.15">
      <c r="A203" s="200" t="s">
        <v>21</v>
      </c>
      <c r="B203" s="173">
        <v>21</v>
      </c>
      <c r="C203" s="242">
        <v>0.75</v>
      </c>
      <c r="D203" s="243">
        <v>15363</v>
      </c>
      <c r="E203" s="166">
        <v>-340</v>
      </c>
      <c r="F203" s="172">
        <v>50</v>
      </c>
      <c r="G203" s="173">
        <v>100</v>
      </c>
      <c r="H203" s="26">
        <v>-644</v>
      </c>
      <c r="I203" s="29">
        <v>-1418</v>
      </c>
      <c r="J203" s="29">
        <v>-225</v>
      </c>
    </row>
    <row r="204" spans="1:10" x14ac:dyDescent="0.15">
      <c r="A204" s="200" t="s">
        <v>21</v>
      </c>
      <c r="B204" s="173">
        <v>22</v>
      </c>
      <c r="C204" s="242">
        <v>0.79166666666666663</v>
      </c>
      <c r="D204" s="243">
        <v>17184</v>
      </c>
      <c r="E204" s="166">
        <v>-347</v>
      </c>
      <c r="F204" s="172">
        <v>199</v>
      </c>
      <c r="G204" s="173">
        <v>330</v>
      </c>
      <c r="H204" s="26">
        <v>-702</v>
      </c>
      <c r="I204" s="29">
        <v>-1426</v>
      </c>
      <c r="J204" s="29">
        <v>-225</v>
      </c>
    </row>
    <row r="205" spans="1:10" x14ac:dyDescent="0.15">
      <c r="A205" s="200" t="s">
        <v>21</v>
      </c>
      <c r="B205" s="173">
        <v>23</v>
      </c>
      <c r="C205" s="242">
        <v>0.75</v>
      </c>
      <c r="D205" s="243">
        <v>21110</v>
      </c>
      <c r="E205" s="166">
        <v>-940</v>
      </c>
      <c r="F205" s="172">
        <v>60</v>
      </c>
      <c r="G205" s="173">
        <v>330</v>
      </c>
      <c r="H205" s="26">
        <v>-492</v>
      </c>
      <c r="I205" s="29">
        <v>-1500</v>
      </c>
      <c r="J205" s="29">
        <v>-225</v>
      </c>
    </row>
    <row r="206" spans="1:10" x14ac:dyDescent="0.15">
      <c r="A206" s="200" t="s">
        <v>21</v>
      </c>
      <c r="B206" s="173">
        <v>24</v>
      </c>
      <c r="C206" s="242">
        <v>0.75</v>
      </c>
      <c r="D206" s="243">
        <v>22099</v>
      </c>
      <c r="E206" s="166">
        <v>-863</v>
      </c>
      <c r="F206" s="172">
        <v>156</v>
      </c>
      <c r="G206" s="173">
        <v>280</v>
      </c>
      <c r="H206" s="26">
        <v>-628</v>
      </c>
      <c r="I206" s="29">
        <v>-1500</v>
      </c>
      <c r="J206" s="29">
        <v>-225</v>
      </c>
    </row>
    <row r="207" spans="1:10" x14ac:dyDescent="0.15">
      <c r="A207" s="200" t="s">
        <v>21</v>
      </c>
      <c r="B207" s="173">
        <v>25</v>
      </c>
      <c r="C207" s="242">
        <v>0.58333333333333337</v>
      </c>
      <c r="D207" s="243">
        <v>20637</v>
      </c>
      <c r="E207" s="166">
        <v>-469</v>
      </c>
      <c r="F207" s="172">
        <v>69</v>
      </c>
      <c r="G207" s="173">
        <v>330</v>
      </c>
      <c r="H207" s="26">
        <v>-565</v>
      </c>
      <c r="I207" s="29">
        <v>-1500</v>
      </c>
      <c r="J207" s="29">
        <v>-225</v>
      </c>
    </row>
    <row r="208" spans="1:10" x14ac:dyDescent="0.15">
      <c r="A208" s="200" t="s">
        <v>21</v>
      </c>
      <c r="B208" s="173">
        <v>26</v>
      </c>
      <c r="C208" s="242">
        <v>0.66666666666666663</v>
      </c>
      <c r="D208" s="243">
        <v>20321</v>
      </c>
      <c r="E208" s="166">
        <v>140</v>
      </c>
      <c r="F208" s="172">
        <v>174</v>
      </c>
      <c r="G208" s="173">
        <v>320</v>
      </c>
      <c r="H208" s="26">
        <v>-702</v>
      </c>
      <c r="I208" s="29">
        <v>-1500</v>
      </c>
      <c r="J208" s="29">
        <v>-225</v>
      </c>
    </row>
    <row r="209" spans="1:10" x14ac:dyDescent="0.15">
      <c r="A209" s="200" t="s">
        <v>21</v>
      </c>
      <c r="B209" s="173">
        <v>27</v>
      </c>
      <c r="C209" s="242">
        <v>0.70833333333333337</v>
      </c>
      <c r="D209" s="243">
        <v>21820</v>
      </c>
      <c r="E209" s="166">
        <v>-507</v>
      </c>
      <c r="F209" s="172">
        <v>200</v>
      </c>
      <c r="G209" s="173">
        <v>324</v>
      </c>
      <c r="H209" s="26">
        <v>-388</v>
      </c>
      <c r="I209" s="29">
        <v>-1508</v>
      </c>
      <c r="J209" s="29">
        <v>-225</v>
      </c>
    </row>
    <row r="210" spans="1:10" x14ac:dyDescent="0.15">
      <c r="A210" s="200" t="s">
        <v>21</v>
      </c>
      <c r="B210" s="173">
        <v>28</v>
      </c>
      <c r="C210" s="242">
        <v>0.70833333333333337</v>
      </c>
      <c r="D210" s="243">
        <v>19980</v>
      </c>
      <c r="E210" s="166">
        <v>-844</v>
      </c>
      <c r="F210" s="172">
        <v>94</v>
      </c>
      <c r="G210" s="173">
        <v>211</v>
      </c>
      <c r="H210" s="26">
        <v>-652</v>
      </c>
      <c r="I210" s="29">
        <v>-1400</v>
      </c>
      <c r="J210" s="29">
        <v>-225</v>
      </c>
    </row>
    <row r="211" spans="1:10" x14ac:dyDescent="0.15">
      <c r="A211" s="200" t="s">
        <v>21</v>
      </c>
      <c r="B211" s="173">
        <v>29</v>
      </c>
      <c r="C211" s="242">
        <v>0.79166666666666663</v>
      </c>
      <c r="D211" s="243">
        <v>17978</v>
      </c>
      <c r="E211" s="166">
        <v>-609</v>
      </c>
      <c r="F211" s="172">
        <v>25</v>
      </c>
      <c r="G211" s="173">
        <v>330</v>
      </c>
      <c r="H211" s="26">
        <v>-674</v>
      </c>
      <c r="I211" s="29">
        <v>-1400</v>
      </c>
      <c r="J211" s="29">
        <v>-225</v>
      </c>
    </row>
    <row r="212" spans="1:10" x14ac:dyDescent="0.15">
      <c r="A212" s="200" t="s">
        <v>21</v>
      </c>
      <c r="B212" s="173">
        <v>30</v>
      </c>
      <c r="C212" s="242">
        <v>0.75</v>
      </c>
      <c r="D212" s="243">
        <v>18575</v>
      </c>
      <c r="E212" s="166">
        <v>-649</v>
      </c>
      <c r="F212" s="172">
        <v>50</v>
      </c>
      <c r="G212" s="173">
        <v>241</v>
      </c>
      <c r="H212" s="26">
        <v>-423</v>
      </c>
      <c r="I212" s="29">
        <v>-1500</v>
      </c>
      <c r="J212" s="29">
        <v>-225</v>
      </c>
    </row>
    <row r="213" spans="1:10" x14ac:dyDescent="0.15">
      <c r="A213" s="202" t="s">
        <v>21</v>
      </c>
      <c r="B213" s="175">
        <v>31</v>
      </c>
      <c r="C213" s="244">
        <v>0.75</v>
      </c>
      <c r="D213" s="245">
        <v>20745</v>
      </c>
      <c r="E213" s="167">
        <v>-280</v>
      </c>
      <c r="F213" s="174">
        <v>100</v>
      </c>
      <c r="G213" s="175">
        <v>330</v>
      </c>
      <c r="H213" s="43">
        <v>-393</v>
      </c>
      <c r="I213" s="35">
        <v>-1457</v>
      </c>
      <c r="J213" s="35">
        <v>-225</v>
      </c>
    </row>
    <row r="214" spans="1:10" x14ac:dyDescent="0.15">
      <c r="A214" s="200" t="s">
        <v>22</v>
      </c>
      <c r="B214" s="173">
        <v>1</v>
      </c>
      <c r="C214" s="242">
        <v>0.75</v>
      </c>
      <c r="D214" s="243">
        <v>20162</v>
      </c>
      <c r="E214" s="166">
        <v>-183</v>
      </c>
      <c r="F214" s="172">
        <v>200</v>
      </c>
      <c r="G214" s="173">
        <v>330</v>
      </c>
      <c r="H214" s="26">
        <v>-453</v>
      </c>
      <c r="I214" s="29">
        <v>-1500</v>
      </c>
      <c r="J214" s="29">
        <v>-225</v>
      </c>
    </row>
    <row r="215" spans="1:10" x14ac:dyDescent="0.15">
      <c r="A215" s="200" t="s">
        <v>22</v>
      </c>
      <c r="B215" s="173">
        <v>2</v>
      </c>
      <c r="C215" s="242">
        <v>0.70833333333333337</v>
      </c>
      <c r="D215" s="243">
        <v>23633</v>
      </c>
      <c r="E215" s="166">
        <v>-1361</v>
      </c>
      <c r="F215" s="172">
        <v>149</v>
      </c>
      <c r="G215" s="173">
        <v>330</v>
      </c>
      <c r="H215" s="26">
        <v>-582</v>
      </c>
      <c r="I215" s="29">
        <v>-1500</v>
      </c>
      <c r="J215" s="29">
        <v>-225</v>
      </c>
    </row>
    <row r="216" spans="1:10" x14ac:dyDescent="0.15">
      <c r="A216" s="200" t="s">
        <v>22</v>
      </c>
      <c r="B216" s="173">
        <v>3</v>
      </c>
      <c r="C216" s="242">
        <v>0.70833333333333337</v>
      </c>
      <c r="D216" s="243">
        <v>22737</v>
      </c>
      <c r="E216" s="166">
        <v>-1229</v>
      </c>
      <c r="F216" s="172">
        <v>-50</v>
      </c>
      <c r="G216" s="173">
        <v>221</v>
      </c>
      <c r="H216" s="26">
        <v>-210</v>
      </c>
      <c r="I216" s="29">
        <v>-1408</v>
      </c>
      <c r="J216" s="29">
        <v>-225</v>
      </c>
    </row>
    <row r="217" spans="1:10" x14ac:dyDescent="0.15">
      <c r="A217" s="200" t="s">
        <v>22</v>
      </c>
      <c r="B217" s="173">
        <v>4</v>
      </c>
      <c r="C217" s="242">
        <v>0.79166666666666663</v>
      </c>
      <c r="D217" s="243">
        <v>18277</v>
      </c>
      <c r="E217" s="166">
        <v>-190</v>
      </c>
      <c r="F217" s="172">
        <v>-30</v>
      </c>
      <c r="G217" s="173">
        <v>100</v>
      </c>
      <c r="H217" s="26">
        <v>-327</v>
      </c>
      <c r="I217" s="29">
        <v>-1320</v>
      </c>
      <c r="J217" s="29">
        <v>-225</v>
      </c>
    </row>
    <row r="218" spans="1:10" x14ac:dyDescent="0.15">
      <c r="A218" s="200" t="s">
        <v>22</v>
      </c>
      <c r="B218" s="173">
        <v>5</v>
      </c>
      <c r="C218" s="242">
        <v>0.79166666666666663</v>
      </c>
      <c r="D218" s="243">
        <v>21227</v>
      </c>
      <c r="E218" s="166">
        <v>-17</v>
      </c>
      <c r="F218" s="172">
        <v>75</v>
      </c>
      <c r="G218" s="173">
        <v>236</v>
      </c>
      <c r="H218" s="26">
        <v>-381</v>
      </c>
      <c r="I218" s="29">
        <v>-1408</v>
      </c>
      <c r="J218" s="29">
        <v>-225</v>
      </c>
    </row>
    <row r="219" spans="1:10" x14ac:dyDescent="0.15">
      <c r="A219" s="200" t="s">
        <v>22</v>
      </c>
      <c r="B219" s="173">
        <v>6</v>
      </c>
      <c r="C219" s="242">
        <v>0.75</v>
      </c>
      <c r="D219" s="243">
        <v>24685</v>
      </c>
      <c r="E219" s="166">
        <v>-818</v>
      </c>
      <c r="F219" s="172">
        <v>0</v>
      </c>
      <c r="G219" s="173">
        <v>330</v>
      </c>
      <c r="H219" s="26">
        <v>-174</v>
      </c>
      <c r="I219" s="29">
        <v>-1470</v>
      </c>
      <c r="J219" s="29">
        <v>-225</v>
      </c>
    </row>
    <row r="220" spans="1:10" x14ac:dyDescent="0.15">
      <c r="A220" s="200" t="s">
        <v>22</v>
      </c>
      <c r="B220" s="173">
        <v>7</v>
      </c>
      <c r="C220" s="242">
        <v>0.66666666666666663</v>
      </c>
      <c r="D220" s="243">
        <v>24340</v>
      </c>
      <c r="E220" s="166">
        <v>-1246</v>
      </c>
      <c r="F220" s="172">
        <v>-8</v>
      </c>
      <c r="G220" s="173">
        <v>286</v>
      </c>
      <c r="H220" s="26">
        <v>-294</v>
      </c>
      <c r="I220" s="29">
        <v>-1508</v>
      </c>
      <c r="J220" s="29">
        <v>-225</v>
      </c>
    </row>
    <row r="221" spans="1:10" x14ac:dyDescent="0.15">
      <c r="A221" s="200" t="s">
        <v>22</v>
      </c>
      <c r="B221" s="173">
        <v>8</v>
      </c>
      <c r="C221" s="242">
        <v>0.75</v>
      </c>
      <c r="D221" s="243">
        <v>23595</v>
      </c>
      <c r="E221" s="166">
        <v>-1365</v>
      </c>
      <c r="F221" s="172">
        <v>0</v>
      </c>
      <c r="G221" s="173">
        <v>209</v>
      </c>
      <c r="H221" s="26">
        <v>-148</v>
      </c>
      <c r="I221" s="29">
        <v>-1500</v>
      </c>
      <c r="J221" s="29">
        <v>-225</v>
      </c>
    </row>
    <row r="222" spans="1:10" x14ac:dyDescent="0.15">
      <c r="A222" s="200" t="s">
        <v>22</v>
      </c>
      <c r="B222" s="173">
        <v>9</v>
      </c>
      <c r="C222" s="242">
        <v>0.75</v>
      </c>
      <c r="D222" s="243">
        <v>23049</v>
      </c>
      <c r="E222" s="166">
        <v>-1223</v>
      </c>
      <c r="F222" s="172">
        <v>50</v>
      </c>
      <c r="G222" s="173">
        <v>234</v>
      </c>
      <c r="H222" s="26">
        <v>-370</v>
      </c>
      <c r="I222" s="29">
        <v>-1500</v>
      </c>
      <c r="J222" s="29">
        <v>-225</v>
      </c>
    </row>
    <row r="223" spans="1:10" x14ac:dyDescent="0.15">
      <c r="A223" s="200" t="s">
        <v>22</v>
      </c>
      <c r="B223" s="173">
        <v>10</v>
      </c>
      <c r="C223" s="242">
        <v>0.70833333333333337</v>
      </c>
      <c r="D223" s="243">
        <v>20947</v>
      </c>
      <c r="E223" s="166">
        <v>-1009</v>
      </c>
      <c r="F223" s="172">
        <v>94</v>
      </c>
      <c r="G223" s="173">
        <v>301</v>
      </c>
      <c r="H223" s="26">
        <v>-575</v>
      </c>
      <c r="I223" s="29">
        <v>-1500</v>
      </c>
      <c r="J223" s="29">
        <v>-225</v>
      </c>
    </row>
    <row r="224" spans="1:10" x14ac:dyDescent="0.15">
      <c r="A224" s="200" t="s">
        <v>22</v>
      </c>
      <c r="B224" s="173">
        <v>11</v>
      </c>
      <c r="C224" s="242">
        <v>0.875</v>
      </c>
      <c r="D224" s="243">
        <v>15690</v>
      </c>
      <c r="E224" s="166">
        <v>-38</v>
      </c>
      <c r="F224" s="172">
        <v>151</v>
      </c>
      <c r="G224" s="173">
        <v>330</v>
      </c>
      <c r="H224" s="26">
        <v>-708</v>
      </c>
      <c r="I224" s="29">
        <v>-1000</v>
      </c>
      <c r="J224" s="29">
        <v>-225</v>
      </c>
    </row>
    <row r="225" spans="1:10" x14ac:dyDescent="0.15">
      <c r="A225" s="200" t="s">
        <v>22</v>
      </c>
      <c r="B225" s="173">
        <v>12</v>
      </c>
      <c r="C225" s="242">
        <v>0.75</v>
      </c>
      <c r="D225" s="243">
        <v>16887</v>
      </c>
      <c r="E225" s="166">
        <v>-576</v>
      </c>
      <c r="F225" s="172">
        <v>137</v>
      </c>
      <c r="G225" s="173">
        <v>330</v>
      </c>
      <c r="H225" s="26">
        <v>-723</v>
      </c>
      <c r="I225" s="29">
        <v>-987</v>
      </c>
      <c r="J225" s="29">
        <v>-225</v>
      </c>
    </row>
    <row r="226" spans="1:10" x14ac:dyDescent="0.15">
      <c r="A226" s="200" t="s">
        <v>22</v>
      </c>
      <c r="B226" s="173">
        <v>13</v>
      </c>
      <c r="C226" s="242">
        <v>0.75</v>
      </c>
      <c r="D226" s="243">
        <v>17238</v>
      </c>
      <c r="E226" s="166">
        <v>-643</v>
      </c>
      <c r="F226" s="172">
        <v>125</v>
      </c>
      <c r="G226" s="173">
        <v>330</v>
      </c>
      <c r="H226" s="26">
        <v>-441</v>
      </c>
      <c r="I226" s="29">
        <v>-992</v>
      </c>
      <c r="J226" s="29">
        <v>-225</v>
      </c>
    </row>
    <row r="227" spans="1:10" x14ac:dyDescent="0.15">
      <c r="A227" s="200" t="s">
        <v>22</v>
      </c>
      <c r="B227" s="173">
        <v>14</v>
      </c>
      <c r="C227" s="242">
        <v>0.75</v>
      </c>
      <c r="D227" s="243">
        <v>20229</v>
      </c>
      <c r="E227" s="166">
        <v>-1159</v>
      </c>
      <c r="F227" s="172">
        <v>110</v>
      </c>
      <c r="G227" s="173">
        <v>240</v>
      </c>
      <c r="H227" s="26">
        <v>-456</v>
      </c>
      <c r="I227" s="29">
        <v>-992</v>
      </c>
      <c r="J227" s="29">
        <v>-225</v>
      </c>
    </row>
    <row r="228" spans="1:10" x14ac:dyDescent="0.15">
      <c r="A228" s="200" t="s">
        <v>22</v>
      </c>
      <c r="B228" s="173">
        <v>15</v>
      </c>
      <c r="C228" s="242">
        <v>0.75</v>
      </c>
      <c r="D228" s="243">
        <v>21914</v>
      </c>
      <c r="E228" s="166">
        <v>-1255</v>
      </c>
      <c r="F228" s="172">
        <v>150</v>
      </c>
      <c r="G228" s="173">
        <v>267</v>
      </c>
      <c r="H228" s="26">
        <v>-409</v>
      </c>
      <c r="I228" s="29">
        <v>-992</v>
      </c>
      <c r="J228" s="29">
        <v>-225</v>
      </c>
    </row>
    <row r="229" spans="1:10" x14ac:dyDescent="0.15">
      <c r="A229" s="200" t="s">
        <v>22</v>
      </c>
      <c r="B229" s="173">
        <v>16</v>
      </c>
      <c r="C229" s="242">
        <v>0.75</v>
      </c>
      <c r="D229" s="243">
        <v>22562</v>
      </c>
      <c r="E229" s="166">
        <v>-1400</v>
      </c>
      <c r="F229" s="172">
        <v>0</v>
      </c>
      <c r="G229" s="173">
        <v>266</v>
      </c>
      <c r="H229" s="26">
        <v>-405</v>
      </c>
      <c r="I229" s="29">
        <v>-992</v>
      </c>
      <c r="J229" s="29">
        <v>-225</v>
      </c>
    </row>
    <row r="230" spans="1:10" x14ac:dyDescent="0.15">
      <c r="A230" s="200" t="s">
        <v>22</v>
      </c>
      <c r="B230" s="173">
        <v>17</v>
      </c>
      <c r="C230" s="242">
        <v>0.70833333333333337</v>
      </c>
      <c r="D230" s="243">
        <v>21195</v>
      </c>
      <c r="E230" s="166">
        <v>-1286</v>
      </c>
      <c r="F230" s="172">
        <v>151</v>
      </c>
      <c r="G230" s="173">
        <v>330</v>
      </c>
      <c r="H230" s="26">
        <v>-418</v>
      </c>
      <c r="I230" s="29">
        <v>-992</v>
      </c>
      <c r="J230" s="29">
        <v>-225</v>
      </c>
    </row>
    <row r="231" spans="1:10" x14ac:dyDescent="0.15">
      <c r="A231" s="200" t="s">
        <v>22</v>
      </c>
      <c r="B231" s="173">
        <v>18</v>
      </c>
      <c r="C231" s="242">
        <v>0.66666666666666663</v>
      </c>
      <c r="D231" s="243">
        <v>18851</v>
      </c>
      <c r="E231" s="166">
        <v>-532</v>
      </c>
      <c r="F231" s="172">
        <v>125</v>
      </c>
      <c r="G231" s="173">
        <v>306</v>
      </c>
      <c r="H231" s="26">
        <v>-662</v>
      </c>
      <c r="I231" s="29">
        <v>-992</v>
      </c>
      <c r="J231" s="29">
        <v>-225</v>
      </c>
    </row>
    <row r="232" spans="1:10" x14ac:dyDescent="0.15">
      <c r="A232" s="200" t="s">
        <v>22</v>
      </c>
      <c r="B232" s="173">
        <v>19</v>
      </c>
      <c r="C232" s="242">
        <v>0.875</v>
      </c>
      <c r="D232" s="243">
        <v>15067</v>
      </c>
      <c r="E232" s="166">
        <v>-384</v>
      </c>
      <c r="F232" s="172">
        <v>75</v>
      </c>
      <c r="G232" s="173">
        <v>215</v>
      </c>
      <c r="H232" s="26">
        <v>-661</v>
      </c>
      <c r="I232" s="29">
        <v>-992</v>
      </c>
      <c r="J232" s="29">
        <v>-225</v>
      </c>
    </row>
    <row r="233" spans="1:10" x14ac:dyDescent="0.15">
      <c r="A233" s="200" t="s">
        <v>22</v>
      </c>
      <c r="B233" s="173">
        <v>20</v>
      </c>
      <c r="C233" s="242">
        <v>0.75</v>
      </c>
      <c r="D233" s="243">
        <v>16751</v>
      </c>
      <c r="E233" s="166">
        <v>-438</v>
      </c>
      <c r="F233" s="172">
        <v>105</v>
      </c>
      <c r="G233" s="173">
        <v>330</v>
      </c>
      <c r="H233" s="26">
        <v>-473</v>
      </c>
      <c r="I233" s="29">
        <v>-992</v>
      </c>
      <c r="J233" s="29">
        <v>-225</v>
      </c>
    </row>
    <row r="234" spans="1:10" x14ac:dyDescent="0.15">
      <c r="A234" s="200" t="s">
        <v>22</v>
      </c>
      <c r="B234" s="173">
        <v>21</v>
      </c>
      <c r="C234" s="242">
        <v>0.75</v>
      </c>
      <c r="D234" s="243">
        <v>16575</v>
      </c>
      <c r="E234" s="166">
        <v>-681</v>
      </c>
      <c r="F234" s="172">
        <v>151</v>
      </c>
      <c r="G234" s="173">
        <v>330</v>
      </c>
      <c r="H234" s="26">
        <v>-468</v>
      </c>
      <c r="I234" s="29">
        <v>-992</v>
      </c>
      <c r="J234" s="29">
        <v>-225</v>
      </c>
    </row>
    <row r="235" spans="1:10" x14ac:dyDescent="0.15">
      <c r="A235" s="200" t="s">
        <v>22</v>
      </c>
      <c r="B235" s="173">
        <v>22</v>
      </c>
      <c r="C235" s="242">
        <v>0.75</v>
      </c>
      <c r="D235" s="243">
        <v>18731</v>
      </c>
      <c r="E235" s="166">
        <v>-981</v>
      </c>
      <c r="F235" s="172">
        <v>105</v>
      </c>
      <c r="G235" s="173">
        <v>330</v>
      </c>
      <c r="H235" s="26">
        <v>-678</v>
      </c>
      <c r="I235" s="29">
        <v>0</v>
      </c>
      <c r="J235" s="29">
        <v>-225</v>
      </c>
    </row>
    <row r="236" spans="1:10" x14ac:dyDescent="0.15">
      <c r="A236" s="200" t="s">
        <v>22</v>
      </c>
      <c r="B236" s="173">
        <v>23</v>
      </c>
      <c r="C236" s="242">
        <v>0.75</v>
      </c>
      <c r="D236" s="243">
        <v>16326</v>
      </c>
      <c r="E236" s="166">
        <v>-872</v>
      </c>
      <c r="F236" s="172">
        <v>104</v>
      </c>
      <c r="G236" s="173">
        <v>330</v>
      </c>
      <c r="H236" s="26">
        <v>-662</v>
      </c>
      <c r="I236" s="29">
        <v>0</v>
      </c>
      <c r="J236" s="29">
        <v>-225</v>
      </c>
    </row>
    <row r="237" spans="1:10" x14ac:dyDescent="0.15">
      <c r="A237" s="200" t="s">
        <v>22</v>
      </c>
      <c r="B237" s="173">
        <v>24</v>
      </c>
      <c r="C237" s="242">
        <v>0.75</v>
      </c>
      <c r="D237" s="243">
        <v>17796</v>
      </c>
      <c r="E237" s="166">
        <v>-881</v>
      </c>
      <c r="F237" s="172">
        <v>106</v>
      </c>
      <c r="G237" s="173">
        <v>330</v>
      </c>
      <c r="H237" s="26">
        <v>-627</v>
      </c>
      <c r="I237" s="29">
        <v>0</v>
      </c>
      <c r="J237" s="29">
        <v>-225</v>
      </c>
    </row>
    <row r="238" spans="1:10" x14ac:dyDescent="0.15">
      <c r="A238" s="200" t="s">
        <v>22</v>
      </c>
      <c r="B238" s="173">
        <v>25</v>
      </c>
      <c r="C238" s="242">
        <v>0.75</v>
      </c>
      <c r="D238" s="243">
        <v>15975</v>
      </c>
      <c r="E238" s="166">
        <v>-996</v>
      </c>
      <c r="F238" s="172">
        <v>75</v>
      </c>
      <c r="G238" s="173">
        <v>330</v>
      </c>
      <c r="H238" s="26">
        <v>-667</v>
      </c>
      <c r="I238" s="29">
        <v>-615</v>
      </c>
      <c r="J238" s="29">
        <v>-225</v>
      </c>
    </row>
    <row r="239" spans="1:10" x14ac:dyDescent="0.15">
      <c r="A239" s="200" t="s">
        <v>22</v>
      </c>
      <c r="B239" s="173">
        <v>26</v>
      </c>
      <c r="C239" s="242">
        <v>0.83333333333333337</v>
      </c>
      <c r="D239" s="243">
        <v>17326</v>
      </c>
      <c r="E239" s="166">
        <v>-629</v>
      </c>
      <c r="F239" s="172">
        <v>50</v>
      </c>
      <c r="G239" s="173">
        <v>330</v>
      </c>
      <c r="H239" s="26">
        <v>-676</v>
      </c>
      <c r="I239" s="29">
        <v>-886</v>
      </c>
      <c r="J239" s="29">
        <v>-225</v>
      </c>
    </row>
    <row r="240" spans="1:10" x14ac:dyDescent="0.15">
      <c r="A240" s="200" t="s">
        <v>22</v>
      </c>
      <c r="B240" s="173">
        <v>27</v>
      </c>
      <c r="C240" s="242">
        <v>0.75</v>
      </c>
      <c r="D240" s="243">
        <v>22260</v>
      </c>
      <c r="E240" s="166">
        <v>-938</v>
      </c>
      <c r="F240" s="172">
        <v>50</v>
      </c>
      <c r="G240" s="173">
        <v>330</v>
      </c>
      <c r="H240" s="26">
        <v>-484</v>
      </c>
      <c r="I240" s="29">
        <v>-886</v>
      </c>
      <c r="J240" s="29">
        <v>-225</v>
      </c>
    </row>
    <row r="241" spans="1:10" x14ac:dyDescent="0.15">
      <c r="A241" s="200" t="s">
        <v>22</v>
      </c>
      <c r="B241" s="173">
        <v>28</v>
      </c>
      <c r="C241" s="242">
        <v>0.75</v>
      </c>
      <c r="D241" s="243">
        <v>25358</v>
      </c>
      <c r="E241" s="166">
        <v>-1200</v>
      </c>
      <c r="F241" s="172">
        <v>-30</v>
      </c>
      <c r="G241" s="173">
        <v>330</v>
      </c>
      <c r="H241" s="26">
        <v>-555</v>
      </c>
      <c r="I241" s="29">
        <v>-887</v>
      </c>
      <c r="J241" s="29">
        <v>-225</v>
      </c>
    </row>
    <row r="242" spans="1:10" x14ac:dyDescent="0.15">
      <c r="A242" s="200" t="s">
        <v>22</v>
      </c>
      <c r="B242" s="173">
        <v>29</v>
      </c>
      <c r="C242" s="242">
        <v>0.75</v>
      </c>
      <c r="D242" s="243">
        <v>25765</v>
      </c>
      <c r="E242" s="166">
        <v>-1016</v>
      </c>
      <c r="F242" s="172">
        <v>50</v>
      </c>
      <c r="G242" s="173">
        <v>215</v>
      </c>
      <c r="H242" s="26">
        <v>-306</v>
      </c>
      <c r="I242" s="29">
        <v>-895</v>
      </c>
      <c r="J242" s="29">
        <v>-225</v>
      </c>
    </row>
    <row r="243" spans="1:10" x14ac:dyDescent="0.15">
      <c r="A243" s="200" t="s">
        <v>22</v>
      </c>
      <c r="B243" s="173">
        <v>30</v>
      </c>
      <c r="C243" s="242">
        <v>0.70833333333333337</v>
      </c>
      <c r="D243" s="243">
        <v>22530</v>
      </c>
      <c r="E243" s="166">
        <v>-1189</v>
      </c>
      <c r="F243" s="172">
        <v>0</v>
      </c>
      <c r="G243" s="173">
        <v>175</v>
      </c>
      <c r="H243" s="26">
        <v>-376</v>
      </c>
      <c r="I243" s="29">
        <v>-887</v>
      </c>
      <c r="J243" s="29">
        <v>-225</v>
      </c>
    </row>
    <row r="244" spans="1:10" x14ac:dyDescent="0.15">
      <c r="A244" s="202" t="s">
        <v>22</v>
      </c>
      <c r="B244" s="175">
        <v>31</v>
      </c>
      <c r="C244" s="244">
        <v>0.70833333333333337</v>
      </c>
      <c r="D244" s="245">
        <v>16322</v>
      </c>
      <c r="E244" s="167">
        <v>-561</v>
      </c>
      <c r="F244" s="174">
        <v>82</v>
      </c>
      <c r="G244" s="175">
        <v>330</v>
      </c>
      <c r="H244" s="43">
        <v>-268</v>
      </c>
      <c r="I244" s="35">
        <v>-860</v>
      </c>
      <c r="J244" s="35">
        <v>-225</v>
      </c>
    </row>
    <row r="245" spans="1:10" x14ac:dyDescent="0.15">
      <c r="A245" s="200" t="s">
        <v>23</v>
      </c>
      <c r="B245" s="173">
        <v>1</v>
      </c>
      <c r="C245" s="242">
        <v>0.83333333333333337</v>
      </c>
      <c r="D245" s="243">
        <v>15044</v>
      </c>
      <c r="E245" s="166">
        <v>-595</v>
      </c>
      <c r="F245" s="172">
        <v>150</v>
      </c>
      <c r="G245" s="173">
        <v>330</v>
      </c>
      <c r="H245" s="26">
        <v>-753</v>
      </c>
      <c r="I245" s="29">
        <v>-852</v>
      </c>
      <c r="J245" s="29">
        <v>-225</v>
      </c>
    </row>
    <row r="246" spans="1:10" x14ac:dyDescent="0.15">
      <c r="A246" s="200" t="s">
        <v>23</v>
      </c>
      <c r="B246" s="173">
        <v>2</v>
      </c>
      <c r="C246" s="242">
        <v>0.75</v>
      </c>
      <c r="D246" s="243">
        <v>16752</v>
      </c>
      <c r="E246" s="166">
        <v>-1400</v>
      </c>
      <c r="F246" s="172">
        <v>50</v>
      </c>
      <c r="G246" s="173">
        <v>330</v>
      </c>
      <c r="H246" s="26">
        <v>-733</v>
      </c>
      <c r="I246" s="29">
        <v>-852</v>
      </c>
      <c r="J246" s="29">
        <v>-225</v>
      </c>
    </row>
    <row r="247" spans="1:10" x14ac:dyDescent="0.15">
      <c r="A247" s="200" t="s">
        <v>23</v>
      </c>
      <c r="B247" s="173">
        <v>3</v>
      </c>
      <c r="C247" s="242">
        <v>0.75</v>
      </c>
      <c r="D247" s="243">
        <v>22956</v>
      </c>
      <c r="E247" s="166">
        <v>-1400</v>
      </c>
      <c r="F247" s="172">
        <v>-71</v>
      </c>
      <c r="G247" s="173">
        <v>330</v>
      </c>
      <c r="H247" s="26">
        <v>-643</v>
      </c>
      <c r="I247" s="29">
        <v>-852</v>
      </c>
      <c r="J247" s="29">
        <v>-225</v>
      </c>
    </row>
    <row r="248" spans="1:10" x14ac:dyDescent="0.15">
      <c r="A248" s="200" t="s">
        <v>23</v>
      </c>
      <c r="B248" s="173">
        <v>4</v>
      </c>
      <c r="C248" s="242">
        <v>0.75</v>
      </c>
      <c r="D248" s="243">
        <v>23010</v>
      </c>
      <c r="E248" s="166">
        <v>-1056</v>
      </c>
      <c r="F248" s="172">
        <v>-39</v>
      </c>
      <c r="G248" s="173">
        <v>228</v>
      </c>
      <c r="H248" s="26">
        <v>-338</v>
      </c>
      <c r="I248" s="29">
        <v>-852</v>
      </c>
      <c r="J248" s="29">
        <v>-225</v>
      </c>
    </row>
    <row r="249" spans="1:10" x14ac:dyDescent="0.15">
      <c r="A249" s="200" t="s">
        <v>23</v>
      </c>
      <c r="B249" s="173">
        <v>5</v>
      </c>
      <c r="C249" s="242">
        <v>0.75</v>
      </c>
      <c r="D249" s="243">
        <v>23281</v>
      </c>
      <c r="E249" s="166">
        <v>-1025</v>
      </c>
      <c r="F249" s="172">
        <v>-70</v>
      </c>
      <c r="G249" s="173">
        <v>235</v>
      </c>
      <c r="H249" s="26">
        <v>-503</v>
      </c>
      <c r="I249" s="29">
        <v>-842</v>
      </c>
      <c r="J249" s="29">
        <v>-225</v>
      </c>
    </row>
    <row r="250" spans="1:10" x14ac:dyDescent="0.15">
      <c r="A250" s="200" t="s">
        <v>23</v>
      </c>
      <c r="B250" s="173">
        <v>6</v>
      </c>
      <c r="C250" s="242">
        <v>0.66666666666666663</v>
      </c>
      <c r="D250" s="243">
        <v>24167</v>
      </c>
      <c r="E250" s="166">
        <v>-1220</v>
      </c>
      <c r="F250" s="172">
        <v>96</v>
      </c>
      <c r="G250" s="173">
        <v>285</v>
      </c>
      <c r="H250" s="26">
        <v>-625</v>
      </c>
      <c r="I250" s="29">
        <v>-852</v>
      </c>
      <c r="J250" s="29">
        <v>-225</v>
      </c>
    </row>
    <row r="251" spans="1:10" x14ac:dyDescent="0.15">
      <c r="A251" s="200" t="s">
        <v>23</v>
      </c>
      <c r="B251" s="173">
        <v>7</v>
      </c>
      <c r="C251" s="242">
        <v>0.5</v>
      </c>
      <c r="D251" s="243">
        <v>15927</v>
      </c>
      <c r="E251" s="166">
        <v>-375</v>
      </c>
      <c r="F251" s="172">
        <v>75</v>
      </c>
      <c r="G251" s="173">
        <v>330</v>
      </c>
      <c r="H251" s="26">
        <v>-585</v>
      </c>
      <c r="I251" s="29">
        <v>-852</v>
      </c>
      <c r="J251" s="29">
        <v>-225</v>
      </c>
    </row>
    <row r="252" spans="1:10" x14ac:dyDescent="0.15">
      <c r="A252" s="200" t="s">
        <v>23</v>
      </c>
      <c r="B252" s="173">
        <v>8</v>
      </c>
      <c r="C252" s="242">
        <v>0.83333333333333337</v>
      </c>
      <c r="D252" s="243">
        <v>13459</v>
      </c>
      <c r="E252" s="166">
        <v>-318</v>
      </c>
      <c r="F252" s="172">
        <v>150</v>
      </c>
      <c r="G252" s="173">
        <v>224</v>
      </c>
      <c r="H252" s="26">
        <v>-771</v>
      </c>
      <c r="I252" s="29">
        <v>-852</v>
      </c>
      <c r="J252" s="29">
        <v>-225</v>
      </c>
    </row>
    <row r="253" spans="1:10" x14ac:dyDescent="0.15">
      <c r="A253" s="200" t="s">
        <v>23</v>
      </c>
      <c r="B253" s="173">
        <v>9</v>
      </c>
      <c r="C253" s="242">
        <v>0.83333333333333337</v>
      </c>
      <c r="D253" s="243">
        <v>13425</v>
      </c>
      <c r="E253" s="166">
        <v>-454</v>
      </c>
      <c r="F253" s="172">
        <v>57</v>
      </c>
      <c r="G253" s="173">
        <v>330</v>
      </c>
      <c r="H253" s="26">
        <v>-660</v>
      </c>
      <c r="I253" s="29">
        <v>-852</v>
      </c>
      <c r="J253" s="29">
        <v>-225</v>
      </c>
    </row>
    <row r="254" spans="1:10" x14ac:dyDescent="0.15">
      <c r="A254" s="200" t="s">
        <v>23</v>
      </c>
      <c r="B254" s="173">
        <v>10</v>
      </c>
      <c r="C254" s="242">
        <v>0.83333333333333337</v>
      </c>
      <c r="D254" s="243">
        <v>14840</v>
      </c>
      <c r="E254" s="166">
        <v>-393</v>
      </c>
      <c r="F254" s="172">
        <v>155</v>
      </c>
      <c r="G254" s="173">
        <v>277</v>
      </c>
      <c r="H254" s="26">
        <v>-727</v>
      </c>
      <c r="I254" s="29">
        <v>-852</v>
      </c>
      <c r="J254" s="29">
        <v>-225</v>
      </c>
    </row>
    <row r="255" spans="1:10" x14ac:dyDescent="0.15">
      <c r="A255" s="200" t="s">
        <v>23</v>
      </c>
      <c r="B255" s="173">
        <v>11</v>
      </c>
      <c r="C255" s="242">
        <v>0.83333333333333337</v>
      </c>
      <c r="D255" s="243">
        <v>16745</v>
      </c>
      <c r="E255" s="166">
        <v>-677</v>
      </c>
      <c r="F255" s="172">
        <v>25</v>
      </c>
      <c r="G255" s="173">
        <v>330</v>
      </c>
      <c r="H255" s="26">
        <v>-702</v>
      </c>
      <c r="I255" s="29">
        <v>-895</v>
      </c>
      <c r="J255" s="29">
        <v>-225</v>
      </c>
    </row>
    <row r="256" spans="1:10" x14ac:dyDescent="0.15">
      <c r="A256" s="200" t="s">
        <v>23</v>
      </c>
      <c r="B256" s="173">
        <v>12</v>
      </c>
      <c r="C256" s="242">
        <v>0.83333333333333337</v>
      </c>
      <c r="D256" s="243">
        <v>16162</v>
      </c>
      <c r="E256" s="166">
        <v>-717</v>
      </c>
      <c r="F256" s="172">
        <v>75</v>
      </c>
      <c r="G256" s="173">
        <v>330</v>
      </c>
      <c r="H256" s="26">
        <v>-371</v>
      </c>
      <c r="I256" s="29">
        <v>-852</v>
      </c>
      <c r="J256" s="29">
        <v>-225</v>
      </c>
    </row>
    <row r="257" spans="1:10" x14ac:dyDescent="0.15">
      <c r="A257" s="200" t="s">
        <v>23</v>
      </c>
      <c r="B257" s="173">
        <v>13</v>
      </c>
      <c r="C257" s="242">
        <v>0.83333333333333337</v>
      </c>
      <c r="D257" s="243">
        <v>16456</v>
      </c>
      <c r="E257" s="166">
        <v>126</v>
      </c>
      <c r="F257" s="172">
        <v>50</v>
      </c>
      <c r="G257" s="173">
        <v>330</v>
      </c>
      <c r="H257" s="26">
        <v>-387</v>
      </c>
      <c r="I257" s="29">
        <v>-817</v>
      </c>
      <c r="J257" s="29">
        <v>-225</v>
      </c>
    </row>
    <row r="258" spans="1:10" x14ac:dyDescent="0.15">
      <c r="A258" s="200" t="s">
        <v>23</v>
      </c>
      <c r="B258" s="173">
        <v>14</v>
      </c>
      <c r="C258" s="242">
        <v>0.75</v>
      </c>
      <c r="D258" s="243">
        <v>16245</v>
      </c>
      <c r="E258" s="166">
        <v>411</v>
      </c>
      <c r="F258" s="172">
        <v>155</v>
      </c>
      <c r="G258" s="173">
        <v>330</v>
      </c>
      <c r="H258" s="26">
        <v>-630</v>
      </c>
      <c r="I258" s="29">
        <v>-817</v>
      </c>
      <c r="J258" s="29">
        <v>-225</v>
      </c>
    </row>
    <row r="259" spans="1:10" x14ac:dyDescent="0.15">
      <c r="A259" s="200" t="s">
        <v>23</v>
      </c>
      <c r="B259" s="173">
        <v>15</v>
      </c>
      <c r="C259" s="242">
        <v>0.75</v>
      </c>
      <c r="D259" s="243">
        <v>15820</v>
      </c>
      <c r="E259" s="166">
        <v>42</v>
      </c>
      <c r="F259" s="172">
        <v>142</v>
      </c>
      <c r="G259" s="173">
        <v>330</v>
      </c>
      <c r="H259" s="26">
        <v>-729</v>
      </c>
      <c r="I259" s="29">
        <v>-817</v>
      </c>
      <c r="J259" s="29">
        <v>-225</v>
      </c>
    </row>
    <row r="260" spans="1:10" x14ac:dyDescent="0.15">
      <c r="A260" s="200" t="s">
        <v>23</v>
      </c>
      <c r="B260" s="173">
        <v>16</v>
      </c>
      <c r="C260" s="242">
        <v>0.75</v>
      </c>
      <c r="D260" s="243">
        <v>18169</v>
      </c>
      <c r="E260" s="166">
        <v>-329</v>
      </c>
      <c r="F260" s="172">
        <v>75</v>
      </c>
      <c r="G260" s="173">
        <v>330</v>
      </c>
      <c r="H260" s="26">
        <v>-711</v>
      </c>
      <c r="I260" s="29">
        <v>-817</v>
      </c>
      <c r="J260" s="29">
        <v>-225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18719</v>
      </c>
      <c r="E261" s="166">
        <v>-440</v>
      </c>
      <c r="F261" s="172">
        <v>26</v>
      </c>
      <c r="G261" s="173">
        <v>330</v>
      </c>
      <c r="H261" s="26">
        <v>-711</v>
      </c>
      <c r="I261" s="29">
        <v>-817</v>
      </c>
      <c r="J261" s="29">
        <v>-225</v>
      </c>
    </row>
    <row r="262" spans="1:10" x14ac:dyDescent="0.15">
      <c r="A262" s="200" t="s">
        <v>23</v>
      </c>
      <c r="B262" s="173">
        <v>18</v>
      </c>
      <c r="C262" s="242">
        <v>0.83333333333333337</v>
      </c>
      <c r="D262" s="243">
        <v>17776</v>
      </c>
      <c r="E262" s="166">
        <v>-950</v>
      </c>
      <c r="F262" s="172">
        <v>-50</v>
      </c>
      <c r="G262" s="173">
        <v>330</v>
      </c>
      <c r="H262" s="26">
        <v>-707</v>
      </c>
      <c r="I262" s="29">
        <v>-817</v>
      </c>
      <c r="J262" s="29">
        <v>-225</v>
      </c>
    </row>
    <row r="263" spans="1:10" x14ac:dyDescent="0.15">
      <c r="A263" s="200" t="s">
        <v>23</v>
      </c>
      <c r="B263" s="173">
        <v>19</v>
      </c>
      <c r="C263" s="242">
        <v>0.83333333333333337</v>
      </c>
      <c r="D263" s="243">
        <v>15712</v>
      </c>
      <c r="E263" s="166">
        <v>-100</v>
      </c>
      <c r="F263" s="172">
        <v>18</v>
      </c>
      <c r="G263" s="173">
        <v>146</v>
      </c>
      <c r="H263" s="26">
        <v>-546</v>
      </c>
      <c r="I263" s="29">
        <v>-852</v>
      </c>
      <c r="J263" s="29">
        <v>-225</v>
      </c>
    </row>
    <row r="264" spans="1:10" x14ac:dyDescent="0.15">
      <c r="A264" s="200" t="s">
        <v>23</v>
      </c>
      <c r="B264" s="173">
        <v>20</v>
      </c>
      <c r="C264" s="242">
        <v>0.83333333333333337</v>
      </c>
      <c r="D264" s="243">
        <v>15128</v>
      </c>
      <c r="E264" s="166">
        <v>26</v>
      </c>
      <c r="F264" s="172">
        <v>155</v>
      </c>
      <c r="G264" s="173">
        <v>330</v>
      </c>
      <c r="H264" s="26">
        <v>-534</v>
      </c>
      <c r="I264" s="29">
        <v>-852</v>
      </c>
      <c r="J264" s="29">
        <v>-225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14635</v>
      </c>
      <c r="E265" s="166">
        <v>-213</v>
      </c>
      <c r="F265" s="172">
        <v>0</v>
      </c>
      <c r="G265" s="173">
        <v>264</v>
      </c>
      <c r="H265" s="26">
        <v>-714</v>
      </c>
      <c r="I265" s="29">
        <v>-852</v>
      </c>
      <c r="J265" s="29">
        <v>-225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13387</v>
      </c>
      <c r="E266" s="166">
        <v>-401</v>
      </c>
      <c r="F266" s="172">
        <v>0</v>
      </c>
      <c r="G266" s="173">
        <v>215</v>
      </c>
      <c r="H266" s="26">
        <v>-529</v>
      </c>
      <c r="I266" s="29">
        <v>-860</v>
      </c>
      <c r="J266" s="29">
        <v>-225</v>
      </c>
    </row>
    <row r="267" spans="1:10" x14ac:dyDescent="0.15">
      <c r="A267" s="200" t="s">
        <v>23</v>
      </c>
      <c r="B267" s="173">
        <v>23</v>
      </c>
      <c r="C267" s="242">
        <v>0.83333333333333337</v>
      </c>
      <c r="D267" s="243">
        <v>13683</v>
      </c>
      <c r="E267" s="166">
        <v>-1067</v>
      </c>
      <c r="F267" s="172">
        <v>0</v>
      </c>
      <c r="G267" s="173">
        <v>100</v>
      </c>
      <c r="H267" s="26">
        <v>-680</v>
      </c>
      <c r="I267" s="29">
        <v>-860</v>
      </c>
      <c r="J267" s="29">
        <v>-225</v>
      </c>
    </row>
    <row r="268" spans="1:10" x14ac:dyDescent="0.15">
      <c r="A268" s="200" t="s">
        <v>23</v>
      </c>
      <c r="B268" s="173">
        <v>24</v>
      </c>
      <c r="C268" s="242">
        <v>0.83333333333333337</v>
      </c>
      <c r="D268" s="243">
        <v>14573</v>
      </c>
      <c r="E268" s="166">
        <v>-829</v>
      </c>
      <c r="F268" s="172">
        <v>0</v>
      </c>
      <c r="G268" s="173">
        <v>0</v>
      </c>
      <c r="H268" s="26">
        <v>-399</v>
      </c>
      <c r="I268" s="29">
        <v>-1260</v>
      </c>
      <c r="J268" s="29">
        <v>-225</v>
      </c>
    </row>
    <row r="269" spans="1:10" x14ac:dyDescent="0.15">
      <c r="A269" s="200" t="s">
        <v>23</v>
      </c>
      <c r="B269" s="173">
        <v>25</v>
      </c>
      <c r="C269" s="242">
        <v>0.79166666666666663</v>
      </c>
      <c r="D269" s="243">
        <v>15469</v>
      </c>
      <c r="E269" s="166">
        <v>-425</v>
      </c>
      <c r="F269" s="172">
        <v>70</v>
      </c>
      <c r="G269" s="173">
        <v>0</v>
      </c>
      <c r="H269" s="26">
        <v>-707</v>
      </c>
      <c r="I269" s="29">
        <v>-1400</v>
      </c>
      <c r="J269" s="29">
        <v>-225</v>
      </c>
    </row>
    <row r="270" spans="1:10" x14ac:dyDescent="0.15">
      <c r="A270" s="200" t="s">
        <v>23</v>
      </c>
      <c r="B270" s="173">
        <v>26</v>
      </c>
      <c r="C270" s="242">
        <v>0.83333333333333337</v>
      </c>
      <c r="D270" s="243">
        <v>17389</v>
      </c>
      <c r="E270" s="166">
        <v>-1131</v>
      </c>
      <c r="F270" s="172">
        <v>-75</v>
      </c>
      <c r="G270" s="173">
        <v>0</v>
      </c>
      <c r="H270" s="26">
        <v>-628</v>
      </c>
      <c r="I270" s="29">
        <v>-1400</v>
      </c>
      <c r="J270" s="29">
        <v>-225</v>
      </c>
    </row>
    <row r="271" spans="1:10" x14ac:dyDescent="0.15">
      <c r="A271" s="200" t="s">
        <v>23</v>
      </c>
      <c r="B271" s="173">
        <v>27</v>
      </c>
      <c r="C271" s="242">
        <v>0.83333333333333337</v>
      </c>
      <c r="D271" s="243">
        <v>14989</v>
      </c>
      <c r="E271" s="166">
        <v>-935</v>
      </c>
      <c r="F271" s="172">
        <v>4</v>
      </c>
      <c r="G271" s="173">
        <v>0</v>
      </c>
      <c r="H271" s="26">
        <v>-331</v>
      </c>
      <c r="I271" s="29">
        <v>-1400</v>
      </c>
      <c r="J271" s="29">
        <v>-225</v>
      </c>
    </row>
    <row r="272" spans="1:10" x14ac:dyDescent="0.15">
      <c r="A272" s="200" t="s">
        <v>23</v>
      </c>
      <c r="B272" s="173">
        <v>28</v>
      </c>
      <c r="C272" s="242">
        <v>0.45833333333333331</v>
      </c>
      <c r="D272" s="243">
        <v>13945</v>
      </c>
      <c r="E272" s="166">
        <v>-830</v>
      </c>
      <c r="F272" s="172">
        <v>75</v>
      </c>
      <c r="G272" s="173">
        <v>0</v>
      </c>
      <c r="H272" s="26">
        <v>-520</v>
      </c>
      <c r="I272" s="29">
        <v>-1342</v>
      </c>
      <c r="J272" s="29">
        <v>-225</v>
      </c>
    </row>
    <row r="273" spans="1:10" x14ac:dyDescent="0.15">
      <c r="A273" s="200" t="s">
        <v>23</v>
      </c>
      <c r="B273" s="173">
        <v>29</v>
      </c>
      <c r="C273" s="242">
        <v>0.83333333333333337</v>
      </c>
      <c r="D273" s="243">
        <v>13181</v>
      </c>
      <c r="E273" s="166">
        <v>-1296</v>
      </c>
      <c r="F273" s="172">
        <v>22</v>
      </c>
      <c r="G273" s="173">
        <v>0</v>
      </c>
      <c r="H273" s="26">
        <v>-736</v>
      </c>
      <c r="I273" s="29">
        <v>-1350</v>
      </c>
      <c r="J273" s="29">
        <v>-225</v>
      </c>
    </row>
    <row r="274" spans="1:10" x14ac:dyDescent="0.15">
      <c r="A274" s="202" t="s">
        <v>23</v>
      </c>
      <c r="B274" s="175">
        <v>30</v>
      </c>
      <c r="C274" s="244">
        <v>0.83333333333333337</v>
      </c>
      <c r="D274" s="245">
        <v>13657</v>
      </c>
      <c r="E274" s="167">
        <v>-1119</v>
      </c>
      <c r="F274" s="174">
        <v>0</v>
      </c>
      <c r="G274" s="175">
        <v>0</v>
      </c>
      <c r="H274" s="43">
        <v>-456</v>
      </c>
      <c r="I274" s="35">
        <v>-1350</v>
      </c>
      <c r="J274" s="35">
        <v>-225</v>
      </c>
    </row>
    <row r="275" spans="1:10" x14ac:dyDescent="0.15">
      <c r="A275" s="200" t="s">
        <v>24</v>
      </c>
      <c r="B275" s="173">
        <v>1</v>
      </c>
      <c r="C275" s="242">
        <v>0.79166666666666663</v>
      </c>
      <c r="D275" s="243">
        <v>15091</v>
      </c>
      <c r="E275" s="166">
        <v>-1338</v>
      </c>
      <c r="F275" s="172">
        <v>-13</v>
      </c>
      <c r="G275" s="173">
        <v>0</v>
      </c>
      <c r="H275" s="26">
        <v>-484</v>
      </c>
      <c r="I275" s="29">
        <v>0</v>
      </c>
      <c r="J275" s="29">
        <v>-225</v>
      </c>
    </row>
    <row r="276" spans="1:10" x14ac:dyDescent="0.15">
      <c r="A276" s="200" t="s">
        <v>24</v>
      </c>
      <c r="B276" s="173">
        <v>2</v>
      </c>
      <c r="C276" s="242">
        <v>0.79166666666666663</v>
      </c>
      <c r="D276" s="243">
        <v>15362</v>
      </c>
      <c r="E276" s="166">
        <v>-1283</v>
      </c>
      <c r="F276" s="172">
        <v>-135</v>
      </c>
      <c r="G276" s="173">
        <v>0</v>
      </c>
      <c r="H276" s="26">
        <v>-459</v>
      </c>
      <c r="I276" s="29">
        <v>0</v>
      </c>
      <c r="J276" s="29">
        <v>-225</v>
      </c>
    </row>
    <row r="277" spans="1:10" x14ac:dyDescent="0.15">
      <c r="A277" s="200" t="s">
        <v>24</v>
      </c>
      <c r="B277" s="173">
        <v>3</v>
      </c>
      <c r="C277" s="242">
        <v>0.79166666666666663</v>
      </c>
      <c r="D277" s="243">
        <v>14964</v>
      </c>
      <c r="E277" s="166">
        <v>-1340</v>
      </c>
      <c r="F277" s="172">
        <v>-90</v>
      </c>
      <c r="G277" s="173">
        <v>0</v>
      </c>
      <c r="H277" s="26">
        <v>-597</v>
      </c>
      <c r="I277" s="29">
        <v>0</v>
      </c>
      <c r="J277" s="29">
        <v>-225</v>
      </c>
    </row>
    <row r="278" spans="1:10" x14ac:dyDescent="0.15">
      <c r="A278" s="200" t="s">
        <v>24</v>
      </c>
      <c r="B278" s="173">
        <v>4</v>
      </c>
      <c r="C278" s="242">
        <v>0.83333333333333337</v>
      </c>
      <c r="D278" s="243">
        <v>15481</v>
      </c>
      <c r="E278" s="166">
        <v>-1294</v>
      </c>
      <c r="F278" s="172">
        <v>119</v>
      </c>
      <c r="G278" s="173">
        <v>0</v>
      </c>
      <c r="H278" s="26">
        <v>-693</v>
      </c>
      <c r="I278" s="29">
        <v>0</v>
      </c>
      <c r="J278" s="29">
        <v>-225</v>
      </c>
    </row>
    <row r="279" spans="1:10" x14ac:dyDescent="0.15">
      <c r="A279" s="200" t="s">
        <v>24</v>
      </c>
      <c r="B279" s="173">
        <v>5</v>
      </c>
      <c r="C279" s="242">
        <v>0.79166666666666663</v>
      </c>
      <c r="D279" s="243">
        <v>13885</v>
      </c>
      <c r="E279" s="166">
        <v>-1341</v>
      </c>
      <c r="F279" s="172">
        <v>-62</v>
      </c>
      <c r="G279" s="173">
        <v>100</v>
      </c>
      <c r="H279" s="26">
        <v>-480</v>
      </c>
      <c r="I279" s="29">
        <v>0</v>
      </c>
      <c r="J279" s="29">
        <v>-225</v>
      </c>
    </row>
    <row r="280" spans="1:10" x14ac:dyDescent="0.15">
      <c r="A280" s="200" t="s">
        <v>24</v>
      </c>
      <c r="B280" s="173">
        <v>6</v>
      </c>
      <c r="C280" s="242">
        <v>0.79166666666666663</v>
      </c>
      <c r="D280" s="243">
        <v>13160</v>
      </c>
      <c r="E280" s="166">
        <v>-1400</v>
      </c>
      <c r="F280" s="172">
        <v>120</v>
      </c>
      <c r="G280" s="173">
        <v>283</v>
      </c>
      <c r="H280" s="26">
        <v>-306</v>
      </c>
      <c r="I280" s="29">
        <v>-252</v>
      </c>
      <c r="J280" s="29">
        <v>-225</v>
      </c>
    </row>
    <row r="281" spans="1:10" x14ac:dyDescent="0.15">
      <c r="A281" s="200" t="s">
        <v>24</v>
      </c>
      <c r="B281" s="173">
        <v>7</v>
      </c>
      <c r="C281" s="242">
        <v>0.79166666666666663</v>
      </c>
      <c r="D281" s="243">
        <v>14317</v>
      </c>
      <c r="E281" s="166">
        <v>-1029</v>
      </c>
      <c r="F281" s="172">
        <v>50</v>
      </c>
      <c r="G281" s="173">
        <v>330</v>
      </c>
      <c r="H281" s="26">
        <v>-503</v>
      </c>
      <c r="I281" s="29">
        <v>-977</v>
      </c>
      <c r="J281" s="29">
        <v>-225</v>
      </c>
    </row>
    <row r="282" spans="1:10" x14ac:dyDescent="0.15">
      <c r="A282" s="200" t="s">
        <v>24</v>
      </c>
      <c r="B282" s="173">
        <v>8</v>
      </c>
      <c r="C282" s="242">
        <v>0.79166666666666663</v>
      </c>
      <c r="D282" s="243">
        <v>14789</v>
      </c>
      <c r="E282" s="166">
        <v>-1293</v>
      </c>
      <c r="F282" s="172">
        <v>0</v>
      </c>
      <c r="G282" s="173">
        <v>100</v>
      </c>
      <c r="H282" s="26">
        <v>-298</v>
      </c>
      <c r="I282" s="29">
        <v>-977</v>
      </c>
      <c r="J282" s="29">
        <v>-225</v>
      </c>
    </row>
    <row r="283" spans="1:10" x14ac:dyDescent="0.15">
      <c r="A283" s="200" t="s">
        <v>24</v>
      </c>
      <c r="B283" s="173">
        <v>9</v>
      </c>
      <c r="C283" s="242">
        <v>0.79166666666666663</v>
      </c>
      <c r="D283" s="243">
        <v>16133</v>
      </c>
      <c r="E283" s="166">
        <v>-1178</v>
      </c>
      <c r="F283" s="172">
        <v>50</v>
      </c>
      <c r="G283" s="173">
        <v>215</v>
      </c>
      <c r="H283" s="26">
        <v>-436</v>
      </c>
      <c r="I283" s="29">
        <v>-977</v>
      </c>
      <c r="J283" s="29">
        <v>-225</v>
      </c>
    </row>
    <row r="284" spans="1:10" x14ac:dyDescent="0.15">
      <c r="A284" s="200" t="s">
        <v>24</v>
      </c>
      <c r="B284" s="173">
        <v>10</v>
      </c>
      <c r="C284" s="242">
        <v>0.79166666666666663</v>
      </c>
      <c r="D284" s="243">
        <v>17332</v>
      </c>
      <c r="E284" s="166">
        <v>-1369</v>
      </c>
      <c r="F284" s="172">
        <v>-115</v>
      </c>
      <c r="G284" s="173">
        <v>45</v>
      </c>
      <c r="H284" s="26">
        <v>-432</v>
      </c>
      <c r="I284" s="29">
        <v>-977</v>
      </c>
      <c r="J284" s="29">
        <v>-225</v>
      </c>
    </row>
    <row r="285" spans="1:10" x14ac:dyDescent="0.15">
      <c r="A285" s="200" t="s">
        <v>24</v>
      </c>
      <c r="B285" s="173">
        <v>11</v>
      </c>
      <c r="C285" s="242">
        <v>0.79166666666666663</v>
      </c>
      <c r="D285" s="243">
        <v>16019</v>
      </c>
      <c r="E285" s="166">
        <v>-1211</v>
      </c>
      <c r="F285" s="172">
        <v>0</v>
      </c>
      <c r="G285" s="173">
        <v>0</v>
      </c>
      <c r="H285" s="26">
        <v>-619</v>
      </c>
      <c r="I285" s="29">
        <v>-977</v>
      </c>
      <c r="J285" s="29">
        <v>-225</v>
      </c>
    </row>
    <row r="286" spans="1:10" x14ac:dyDescent="0.15">
      <c r="A286" s="200" t="s">
        <v>24</v>
      </c>
      <c r="B286" s="173">
        <v>12</v>
      </c>
      <c r="C286" s="242">
        <v>0.41666666666666669</v>
      </c>
      <c r="D286" s="243">
        <v>14024</v>
      </c>
      <c r="E286" s="166">
        <v>-1400</v>
      </c>
      <c r="F286" s="172">
        <v>45</v>
      </c>
      <c r="G286" s="173">
        <v>131</v>
      </c>
      <c r="H286" s="26">
        <v>-533</v>
      </c>
      <c r="I286" s="29">
        <v>-1335</v>
      </c>
      <c r="J286" s="29">
        <v>-225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13232</v>
      </c>
      <c r="E287" s="166">
        <v>-1212</v>
      </c>
      <c r="F287" s="172">
        <v>95</v>
      </c>
      <c r="G287" s="173">
        <v>330</v>
      </c>
      <c r="H287" s="26">
        <v>-616</v>
      </c>
      <c r="I287" s="29">
        <v>-1000</v>
      </c>
      <c r="J287" s="29">
        <v>-225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13765</v>
      </c>
      <c r="E288" s="166">
        <v>-1123</v>
      </c>
      <c r="F288" s="172">
        <v>155</v>
      </c>
      <c r="G288" s="173">
        <v>330</v>
      </c>
      <c r="H288" s="26">
        <v>-666</v>
      </c>
      <c r="I288" s="29">
        <v>-1320</v>
      </c>
      <c r="J288" s="29">
        <v>-225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15545</v>
      </c>
      <c r="E289" s="166">
        <v>-1115</v>
      </c>
      <c r="F289" s="172">
        <v>155</v>
      </c>
      <c r="G289" s="173">
        <v>330</v>
      </c>
      <c r="H289" s="26">
        <v>-879</v>
      </c>
      <c r="I289" s="29">
        <v>-1320</v>
      </c>
      <c r="J289" s="29">
        <v>-225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14699</v>
      </c>
      <c r="E290" s="166">
        <v>-1320</v>
      </c>
      <c r="F290" s="172">
        <v>138</v>
      </c>
      <c r="G290" s="173">
        <v>330</v>
      </c>
      <c r="H290" s="26">
        <v>-567</v>
      </c>
      <c r="I290" s="29">
        <v>-1320</v>
      </c>
      <c r="J290" s="29">
        <v>-225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14919</v>
      </c>
      <c r="E291" s="166">
        <v>-1235</v>
      </c>
      <c r="F291" s="172">
        <v>100</v>
      </c>
      <c r="G291" s="173">
        <v>330</v>
      </c>
      <c r="H291" s="26">
        <v>-838</v>
      </c>
      <c r="I291" s="29">
        <v>-1320</v>
      </c>
      <c r="J291" s="29">
        <v>-225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15255</v>
      </c>
      <c r="E292" s="166">
        <v>-1327</v>
      </c>
      <c r="F292" s="172">
        <v>155</v>
      </c>
      <c r="G292" s="173">
        <v>330</v>
      </c>
      <c r="H292" s="26">
        <v>-847</v>
      </c>
      <c r="I292" s="29">
        <v>-1320</v>
      </c>
      <c r="J292" s="29">
        <v>-225</v>
      </c>
    </row>
    <row r="293" spans="1:10" x14ac:dyDescent="0.15">
      <c r="A293" s="200" t="s">
        <v>24</v>
      </c>
      <c r="B293" s="173">
        <v>19</v>
      </c>
      <c r="C293" s="242">
        <v>0.33333333333333331</v>
      </c>
      <c r="D293" s="243">
        <v>14291</v>
      </c>
      <c r="E293" s="166">
        <v>-1300</v>
      </c>
      <c r="F293" s="172">
        <v>95</v>
      </c>
      <c r="G293" s="173">
        <v>327</v>
      </c>
      <c r="H293" s="26">
        <v>-613</v>
      </c>
      <c r="I293" s="29">
        <v>-1320</v>
      </c>
      <c r="J293" s="29">
        <v>-225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13185</v>
      </c>
      <c r="E294" s="166">
        <v>-1363</v>
      </c>
      <c r="F294" s="172">
        <v>155</v>
      </c>
      <c r="G294" s="173">
        <v>330</v>
      </c>
      <c r="H294" s="26">
        <v>-721</v>
      </c>
      <c r="I294" s="29">
        <v>-1320</v>
      </c>
      <c r="J294" s="29">
        <v>-225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14513</v>
      </c>
      <c r="E295" s="166">
        <v>-1200</v>
      </c>
      <c r="F295" s="172">
        <v>175</v>
      </c>
      <c r="G295" s="173">
        <v>330</v>
      </c>
      <c r="H295" s="26">
        <v>-703</v>
      </c>
      <c r="I295" s="29">
        <v>-1320</v>
      </c>
      <c r="J295" s="29">
        <v>-225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15573</v>
      </c>
      <c r="E296" s="166">
        <v>-905</v>
      </c>
      <c r="F296" s="172">
        <v>155</v>
      </c>
      <c r="G296" s="173">
        <v>330</v>
      </c>
      <c r="H296" s="26">
        <v>-450</v>
      </c>
      <c r="I296" s="29">
        <v>-1320</v>
      </c>
      <c r="J296" s="29">
        <v>-225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15205</v>
      </c>
      <c r="E297" s="166">
        <v>-1090</v>
      </c>
      <c r="F297" s="172">
        <v>104</v>
      </c>
      <c r="G297" s="173">
        <v>330</v>
      </c>
      <c r="H297" s="26">
        <v>-311</v>
      </c>
      <c r="I297" s="29">
        <v>-1320</v>
      </c>
      <c r="J297" s="29">
        <v>-225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15408</v>
      </c>
      <c r="E298" s="166">
        <v>-1256</v>
      </c>
      <c r="F298" s="172">
        <v>0</v>
      </c>
      <c r="G298" s="173">
        <v>311</v>
      </c>
      <c r="H298" s="26">
        <v>-76</v>
      </c>
      <c r="I298" s="29">
        <v>-1328</v>
      </c>
      <c r="J298" s="29">
        <v>-225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15497</v>
      </c>
      <c r="E299" s="166">
        <v>-1097</v>
      </c>
      <c r="F299" s="172">
        <v>150</v>
      </c>
      <c r="G299" s="173">
        <v>262</v>
      </c>
      <c r="H299" s="26">
        <v>-140</v>
      </c>
      <c r="I299" s="29">
        <v>-1320</v>
      </c>
      <c r="J299" s="29">
        <v>-225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14883</v>
      </c>
      <c r="E300" s="166">
        <v>-843</v>
      </c>
      <c r="F300" s="172">
        <v>145</v>
      </c>
      <c r="G300" s="173">
        <v>240</v>
      </c>
      <c r="H300" s="26">
        <v>-372</v>
      </c>
      <c r="I300" s="29">
        <v>-1320</v>
      </c>
      <c r="J300" s="29">
        <v>-225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14483</v>
      </c>
      <c r="E301" s="166">
        <v>-1180</v>
      </c>
      <c r="F301" s="172">
        <v>155</v>
      </c>
      <c r="G301" s="173">
        <v>330</v>
      </c>
      <c r="H301" s="26">
        <v>-352</v>
      </c>
      <c r="I301" s="29">
        <v>-1320</v>
      </c>
      <c r="J301" s="29">
        <v>-225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14339</v>
      </c>
      <c r="E302" s="166">
        <v>-1114</v>
      </c>
      <c r="F302" s="172">
        <v>155</v>
      </c>
      <c r="G302" s="173">
        <v>330</v>
      </c>
      <c r="H302" s="26">
        <v>-349</v>
      </c>
      <c r="I302" s="29">
        <v>-1320</v>
      </c>
      <c r="J302" s="29">
        <v>-225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15127</v>
      </c>
      <c r="E303" s="166">
        <v>-1020</v>
      </c>
      <c r="F303" s="172">
        <v>155</v>
      </c>
      <c r="G303" s="173">
        <v>330</v>
      </c>
      <c r="H303" s="26">
        <v>-219</v>
      </c>
      <c r="I303" s="29">
        <v>-1320</v>
      </c>
      <c r="J303" s="29">
        <v>-225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15383</v>
      </c>
      <c r="E304" s="166">
        <v>-1350</v>
      </c>
      <c r="F304" s="172">
        <v>155</v>
      </c>
      <c r="G304" s="173">
        <v>330</v>
      </c>
      <c r="H304" s="26">
        <v>-87</v>
      </c>
      <c r="I304" s="29">
        <v>-1320</v>
      </c>
      <c r="J304" s="29">
        <v>-225</v>
      </c>
    </row>
    <row r="305" spans="1:10" x14ac:dyDescent="0.15">
      <c r="A305" s="202" t="s">
        <v>24</v>
      </c>
      <c r="B305" s="175">
        <v>31</v>
      </c>
      <c r="C305" s="244">
        <v>0.79166666666666663</v>
      </c>
      <c r="D305" s="245">
        <v>13794</v>
      </c>
      <c r="E305" s="167">
        <v>-1276</v>
      </c>
      <c r="F305" s="174">
        <v>155</v>
      </c>
      <c r="G305" s="175">
        <v>330</v>
      </c>
      <c r="H305" s="43">
        <v>20</v>
      </c>
      <c r="I305" s="35">
        <v>-1320</v>
      </c>
      <c r="J305" s="35">
        <v>-225</v>
      </c>
    </row>
    <row r="306" spans="1:10" x14ac:dyDescent="0.15">
      <c r="A306" s="200" t="s">
        <v>25</v>
      </c>
      <c r="B306" s="173">
        <v>1</v>
      </c>
      <c r="C306" s="242">
        <v>0.79166666666666663</v>
      </c>
      <c r="D306" s="243">
        <v>14892</v>
      </c>
      <c r="E306" s="166">
        <v>-862</v>
      </c>
      <c r="F306" s="172">
        <v>152</v>
      </c>
      <c r="G306" s="173">
        <v>330</v>
      </c>
      <c r="H306" s="26">
        <v>-167</v>
      </c>
      <c r="I306" s="29">
        <v>-1320</v>
      </c>
      <c r="J306" s="29">
        <v>-225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14585</v>
      </c>
      <c r="E307" s="166">
        <v>-924</v>
      </c>
      <c r="F307" s="172">
        <v>155</v>
      </c>
      <c r="G307" s="173">
        <v>330</v>
      </c>
      <c r="H307" s="26">
        <v>-381</v>
      </c>
      <c r="I307" s="29">
        <v>-1320</v>
      </c>
      <c r="J307" s="29">
        <v>-225</v>
      </c>
    </row>
    <row r="308" spans="1:10" x14ac:dyDescent="0.15">
      <c r="A308" s="200" t="s">
        <v>25</v>
      </c>
      <c r="B308" s="173">
        <v>3</v>
      </c>
      <c r="C308" s="242">
        <v>0.79166666666666663</v>
      </c>
      <c r="D308" s="243">
        <v>13469</v>
      </c>
      <c r="E308" s="166">
        <v>-1229</v>
      </c>
      <c r="F308" s="172">
        <v>180</v>
      </c>
      <c r="G308" s="173">
        <v>330</v>
      </c>
      <c r="H308" s="26">
        <v>-147</v>
      </c>
      <c r="I308" s="29">
        <v>-1320</v>
      </c>
      <c r="J308" s="29">
        <v>-225</v>
      </c>
    </row>
    <row r="309" spans="1:10" x14ac:dyDescent="0.15">
      <c r="A309" s="200" t="s">
        <v>25</v>
      </c>
      <c r="B309" s="173">
        <v>4</v>
      </c>
      <c r="C309" s="242">
        <v>0.75</v>
      </c>
      <c r="D309" s="243">
        <v>14505</v>
      </c>
      <c r="E309" s="166">
        <v>-1170</v>
      </c>
      <c r="F309" s="172">
        <v>180</v>
      </c>
      <c r="G309" s="173">
        <v>330</v>
      </c>
      <c r="H309" s="26">
        <v>-307</v>
      </c>
      <c r="I309" s="29">
        <v>-1320</v>
      </c>
      <c r="J309" s="29">
        <v>-225</v>
      </c>
    </row>
    <row r="310" spans="1:10" x14ac:dyDescent="0.15">
      <c r="A310" s="200" t="s">
        <v>25</v>
      </c>
      <c r="B310" s="173">
        <v>5</v>
      </c>
      <c r="C310" s="242">
        <v>0.75</v>
      </c>
      <c r="D310" s="243">
        <v>15862</v>
      </c>
      <c r="E310" s="166">
        <v>-938</v>
      </c>
      <c r="F310" s="172">
        <v>180</v>
      </c>
      <c r="G310" s="173">
        <v>330</v>
      </c>
      <c r="H310" s="26">
        <v>-378</v>
      </c>
      <c r="I310" s="29">
        <v>-1320</v>
      </c>
      <c r="J310" s="29">
        <v>-225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15482</v>
      </c>
      <c r="E311" s="166">
        <v>-822</v>
      </c>
      <c r="F311" s="172">
        <v>180</v>
      </c>
      <c r="G311" s="173">
        <v>330</v>
      </c>
      <c r="H311" s="26">
        <v>-350</v>
      </c>
      <c r="I311" s="29">
        <v>-1320</v>
      </c>
      <c r="J311" s="29">
        <v>-225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15051</v>
      </c>
      <c r="E312" s="166">
        <v>-955</v>
      </c>
      <c r="F312" s="172">
        <v>180</v>
      </c>
      <c r="G312" s="173">
        <v>330</v>
      </c>
      <c r="H312" s="26">
        <v>-186</v>
      </c>
      <c r="I312" s="29">
        <v>-1452</v>
      </c>
      <c r="J312" s="29">
        <v>-225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15213</v>
      </c>
      <c r="E313" s="166">
        <v>-494</v>
      </c>
      <c r="F313" s="172">
        <v>155</v>
      </c>
      <c r="G313" s="173">
        <v>330</v>
      </c>
      <c r="H313" s="26">
        <v>-142</v>
      </c>
      <c r="I313" s="29">
        <v>-1322</v>
      </c>
      <c r="J313" s="29">
        <v>-225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15344</v>
      </c>
      <c r="E314" s="166">
        <v>-840</v>
      </c>
      <c r="F314" s="172">
        <v>155</v>
      </c>
      <c r="G314" s="173">
        <v>330</v>
      </c>
      <c r="H314" s="26">
        <v>-281</v>
      </c>
      <c r="I314" s="29">
        <v>-1322</v>
      </c>
      <c r="J314" s="29">
        <v>-225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14759</v>
      </c>
      <c r="E315" s="166">
        <v>-1338</v>
      </c>
      <c r="F315" s="172">
        <v>155</v>
      </c>
      <c r="G315" s="173">
        <v>330</v>
      </c>
      <c r="H315" s="26">
        <v>-133</v>
      </c>
      <c r="I315" s="29">
        <v>-1322</v>
      </c>
      <c r="J315" s="29">
        <v>-225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15129</v>
      </c>
      <c r="E316" s="166">
        <v>-779</v>
      </c>
      <c r="F316" s="172">
        <v>135</v>
      </c>
      <c r="G316" s="173">
        <v>330</v>
      </c>
      <c r="H316" s="26">
        <v>-304</v>
      </c>
      <c r="I316" s="29">
        <v>-1322</v>
      </c>
      <c r="J316" s="29">
        <v>-225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16166</v>
      </c>
      <c r="E317" s="166">
        <v>-1400</v>
      </c>
      <c r="F317" s="172">
        <v>-30</v>
      </c>
      <c r="G317" s="173">
        <v>293</v>
      </c>
      <c r="H317" s="26">
        <v>-389</v>
      </c>
      <c r="I317" s="29">
        <v>-1322</v>
      </c>
      <c r="J317" s="29">
        <v>-225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16090</v>
      </c>
      <c r="E318" s="166">
        <v>-1375</v>
      </c>
      <c r="F318" s="172">
        <v>84</v>
      </c>
      <c r="G318" s="173">
        <v>215</v>
      </c>
      <c r="H318" s="26">
        <v>-350</v>
      </c>
      <c r="I318" s="29">
        <v>-1322</v>
      </c>
      <c r="J318" s="29">
        <v>-225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17210</v>
      </c>
      <c r="E319" s="166">
        <v>-1400</v>
      </c>
      <c r="F319" s="172">
        <v>125</v>
      </c>
      <c r="G319" s="173">
        <v>140</v>
      </c>
      <c r="H319" s="26">
        <v>-72</v>
      </c>
      <c r="I319" s="29">
        <v>-1322</v>
      </c>
      <c r="J319" s="29">
        <v>-225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17478</v>
      </c>
      <c r="E320" s="166">
        <v>-1344</v>
      </c>
      <c r="F320" s="172">
        <v>45</v>
      </c>
      <c r="G320" s="173">
        <v>108</v>
      </c>
      <c r="H320" s="26">
        <v>-97</v>
      </c>
      <c r="I320" s="29">
        <v>-1322</v>
      </c>
      <c r="J320" s="29">
        <v>-225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16580</v>
      </c>
      <c r="E321" s="166">
        <v>-1395</v>
      </c>
      <c r="F321" s="172">
        <v>-30</v>
      </c>
      <c r="G321" s="173">
        <v>0</v>
      </c>
      <c r="H321" s="26">
        <v>-197</v>
      </c>
      <c r="I321" s="29">
        <v>-1320</v>
      </c>
      <c r="J321" s="29">
        <v>-225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15092</v>
      </c>
      <c r="E322" s="166">
        <v>-985</v>
      </c>
      <c r="F322" s="172">
        <v>-20</v>
      </c>
      <c r="G322" s="173">
        <v>266</v>
      </c>
      <c r="H322" s="26">
        <v>-356</v>
      </c>
      <c r="I322" s="29">
        <v>-1322</v>
      </c>
      <c r="J322" s="29">
        <v>-225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15887</v>
      </c>
      <c r="E323" s="166">
        <v>-1400</v>
      </c>
      <c r="F323" s="172">
        <v>19</v>
      </c>
      <c r="G323" s="173">
        <v>50</v>
      </c>
      <c r="H323" s="26">
        <v>-222</v>
      </c>
      <c r="I323" s="29">
        <v>-1322</v>
      </c>
      <c r="J323" s="29">
        <v>-225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16447</v>
      </c>
      <c r="E324" s="166">
        <v>-1400</v>
      </c>
      <c r="F324" s="172">
        <v>-35</v>
      </c>
      <c r="G324" s="173">
        <v>0</v>
      </c>
      <c r="H324" s="26">
        <v>-146</v>
      </c>
      <c r="I324" s="29">
        <v>-1322</v>
      </c>
      <c r="J324" s="29">
        <v>-225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16867</v>
      </c>
      <c r="E325" s="166">
        <v>-1400</v>
      </c>
      <c r="F325" s="172">
        <v>-150</v>
      </c>
      <c r="G325" s="173">
        <v>0</v>
      </c>
      <c r="H325" s="26">
        <v>-178</v>
      </c>
      <c r="I325" s="29">
        <v>-1322</v>
      </c>
      <c r="J325" s="29">
        <v>-225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16808</v>
      </c>
      <c r="E326" s="166">
        <v>-1400</v>
      </c>
      <c r="F326" s="172">
        <v>-150</v>
      </c>
      <c r="G326" s="173">
        <v>0</v>
      </c>
      <c r="H326" s="26">
        <v>-470</v>
      </c>
      <c r="I326" s="29">
        <v>-1320</v>
      </c>
      <c r="J326" s="29">
        <v>-225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15592</v>
      </c>
      <c r="E327" s="166">
        <v>-1400</v>
      </c>
      <c r="F327" s="172">
        <v>-95</v>
      </c>
      <c r="G327" s="173">
        <v>0</v>
      </c>
      <c r="H327" s="26">
        <v>-649</v>
      </c>
      <c r="I327" s="29">
        <v>-1350</v>
      </c>
      <c r="J327" s="29">
        <v>-225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16734</v>
      </c>
      <c r="E328" s="166">
        <v>-1400</v>
      </c>
      <c r="F328" s="172">
        <v>-75</v>
      </c>
      <c r="G328" s="173">
        <v>0</v>
      </c>
      <c r="H328" s="26">
        <v>-663</v>
      </c>
      <c r="I328" s="29">
        <v>-1336</v>
      </c>
      <c r="J328" s="29">
        <v>-225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15328</v>
      </c>
      <c r="E329" s="166">
        <v>-1400</v>
      </c>
      <c r="F329" s="172">
        <v>-120</v>
      </c>
      <c r="G329" s="173">
        <v>0</v>
      </c>
      <c r="H329" s="26">
        <v>-277</v>
      </c>
      <c r="I329" s="29">
        <v>-1320</v>
      </c>
      <c r="J329" s="29">
        <v>-225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15518</v>
      </c>
      <c r="E330" s="166">
        <v>-1400</v>
      </c>
      <c r="F330" s="172">
        <v>-59</v>
      </c>
      <c r="G330" s="173">
        <v>0</v>
      </c>
      <c r="H330" s="26">
        <v>-182</v>
      </c>
      <c r="I330" s="29">
        <v>-1323</v>
      </c>
      <c r="J330" s="29">
        <v>-225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16651</v>
      </c>
      <c r="E331" s="166">
        <v>-435</v>
      </c>
      <c r="F331" s="172">
        <v>0</v>
      </c>
      <c r="G331" s="173">
        <v>0</v>
      </c>
      <c r="H331" s="26">
        <v>-135</v>
      </c>
      <c r="I331" s="29">
        <v>-1330</v>
      </c>
      <c r="J331" s="29">
        <v>-225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16666</v>
      </c>
      <c r="E332" s="166">
        <v>-461</v>
      </c>
      <c r="F332" s="172">
        <v>100</v>
      </c>
      <c r="G332" s="173">
        <v>0</v>
      </c>
      <c r="H332" s="26">
        <v>-560</v>
      </c>
      <c r="I332" s="29">
        <v>-1322</v>
      </c>
      <c r="J332" s="29">
        <v>-225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16904</v>
      </c>
      <c r="E333" s="166">
        <v>-700</v>
      </c>
      <c r="F333" s="172">
        <v>-75</v>
      </c>
      <c r="G333" s="173">
        <v>0</v>
      </c>
      <c r="H333" s="26">
        <v>-461</v>
      </c>
      <c r="I333" s="29">
        <v>-1322</v>
      </c>
      <c r="J333" s="29">
        <v>-225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16710</v>
      </c>
      <c r="E334" s="166">
        <v>-700</v>
      </c>
      <c r="F334" s="172">
        <v>-77</v>
      </c>
      <c r="G334" s="173">
        <v>0</v>
      </c>
      <c r="H334" s="26">
        <v>-577</v>
      </c>
      <c r="I334" s="29">
        <v>-1322</v>
      </c>
      <c r="J334" s="29">
        <v>-225</v>
      </c>
    </row>
    <row r="335" spans="1:10" x14ac:dyDescent="0.15">
      <c r="A335" s="202" t="s">
        <v>25</v>
      </c>
      <c r="B335" s="175">
        <v>30</v>
      </c>
      <c r="C335" s="244">
        <v>0.75</v>
      </c>
      <c r="D335" s="245">
        <v>16495</v>
      </c>
      <c r="E335" s="167">
        <v>-700</v>
      </c>
      <c r="F335" s="174">
        <v>-78</v>
      </c>
      <c r="G335" s="175">
        <v>0</v>
      </c>
      <c r="H335" s="43">
        <v>155</v>
      </c>
      <c r="I335" s="35">
        <v>-1322</v>
      </c>
      <c r="J335" s="35">
        <v>-225</v>
      </c>
    </row>
    <row r="336" spans="1:10" x14ac:dyDescent="0.15">
      <c r="A336" s="200" t="s">
        <v>26</v>
      </c>
      <c r="B336" s="173">
        <v>1</v>
      </c>
      <c r="C336" s="242">
        <v>0.75</v>
      </c>
      <c r="D336" s="243">
        <v>15410</v>
      </c>
      <c r="E336" s="166">
        <v>-700</v>
      </c>
      <c r="F336" s="172">
        <v>-100</v>
      </c>
      <c r="G336" s="173">
        <v>0</v>
      </c>
      <c r="H336" s="26">
        <v>-120</v>
      </c>
      <c r="I336" s="29">
        <v>-1322</v>
      </c>
      <c r="J336" s="29">
        <v>-225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15662</v>
      </c>
      <c r="E337" s="166">
        <v>-700</v>
      </c>
      <c r="F337" s="172">
        <v>-100</v>
      </c>
      <c r="G337" s="173">
        <v>0</v>
      </c>
      <c r="H337" s="26">
        <v>-458</v>
      </c>
      <c r="I337" s="29">
        <v>-1322</v>
      </c>
      <c r="J337" s="29">
        <v>-225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16181</v>
      </c>
      <c r="E338" s="166">
        <v>-700</v>
      </c>
      <c r="F338" s="172">
        <v>-96</v>
      </c>
      <c r="G338" s="173">
        <v>0</v>
      </c>
      <c r="H338" s="26">
        <v>-260</v>
      </c>
      <c r="I338" s="29">
        <v>-1322</v>
      </c>
      <c r="J338" s="29">
        <v>-225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17444</v>
      </c>
      <c r="E339" s="166">
        <v>-640</v>
      </c>
      <c r="F339" s="172">
        <v>-100</v>
      </c>
      <c r="G339" s="173">
        <v>0</v>
      </c>
      <c r="H339" s="26">
        <v>-254</v>
      </c>
      <c r="I339" s="29">
        <v>-1322</v>
      </c>
      <c r="J339" s="29">
        <v>-225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17581</v>
      </c>
      <c r="E340" s="166">
        <v>-700</v>
      </c>
      <c r="F340" s="172">
        <v>-50</v>
      </c>
      <c r="G340" s="173">
        <v>0</v>
      </c>
      <c r="H340" s="26">
        <v>-121</v>
      </c>
      <c r="I340" s="29">
        <v>-1322</v>
      </c>
      <c r="J340" s="29">
        <v>-225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17297</v>
      </c>
      <c r="E341" s="166">
        <v>-1307</v>
      </c>
      <c r="F341" s="172">
        <v>-17</v>
      </c>
      <c r="G341" s="173">
        <v>0</v>
      </c>
      <c r="H341" s="26">
        <v>-72</v>
      </c>
      <c r="I341" s="29">
        <v>-1322</v>
      </c>
      <c r="J341" s="29">
        <v>-225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17165</v>
      </c>
      <c r="E342" s="166">
        <v>-1313</v>
      </c>
      <c r="F342" s="172">
        <v>50</v>
      </c>
      <c r="G342" s="173">
        <v>0</v>
      </c>
      <c r="H342" s="26">
        <v>-216</v>
      </c>
      <c r="I342" s="29">
        <v>-1320</v>
      </c>
      <c r="J342" s="29">
        <v>-225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17058</v>
      </c>
      <c r="E343" s="166">
        <v>-1449</v>
      </c>
      <c r="F343" s="172">
        <v>-50</v>
      </c>
      <c r="G343" s="173">
        <v>0</v>
      </c>
      <c r="H343" s="26">
        <v>-156</v>
      </c>
      <c r="I343" s="29">
        <v>-1320</v>
      </c>
      <c r="J343" s="29">
        <v>-225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17363</v>
      </c>
      <c r="E344" s="166">
        <v>-1572</v>
      </c>
      <c r="F344" s="172">
        <v>104</v>
      </c>
      <c r="G344" s="173">
        <v>0</v>
      </c>
      <c r="H344" s="26">
        <v>-164</v>
      </c>
      <c r="I344" s="29">
        <v>-1320</v>
      </c>
      <c r="J344" s="29">
        <v>-225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17965</v>
      </c>
      <c r="E345" s="166">
        <v>-1460</v>
      </c>
      <c r="F345" s="172">
        <v>75</v>
      </c>
      <c r="G345" s="173">
        <v>0</v>
      </c>
      <c r="H345" s="26">
        <v>-124</v>
      </c>
      <c r="I345" s="29">
        <v>-1320</v>
      </c>
      <c r="J345" s="29">
        <v>-225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17953</v>
      </c>
      <c r="E346" s="166">
        <v>-1263</v>
      </c>
      <c r="F346" s="172">
        <v>75</v>
      </c>
      <c r="G346" s="173">
        <v>0</v>
      </c>
      <c r="H346" s="26">
        <v>-48</v>
      </c>
      <c r="I346" s="29">
        <v>-1320</v>
      </c>
      <c r="J346" s="29">
        <v>-225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17960</v>
      </c>
      <c r="E347" s="166">
        <v>-1400</v>
      </c>
      <c r="F347" s="172">
        <v>50</v>
      </c>
      <c r="G347" s="173">
        <v>0</v>
      </c>
      <c r="H347" s="26">
        <v>-111</v>
      </c>
      <c r="I347" s="29">
        <v>-1320</v>
      </c>
      <c r="J347" s="29">
        <v>-225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18184</v>
      </c>
      <c r="E348" s="166">
        <v>-1400</v>
      </c>
      <c r="F348" s="172">
        <v>0</v>
      </c>
      <c r="G348" s="173">
        <v>0</v>
      </c>
      <c r="H348" s="26">
        <v>-157</v>
      </c>
      <c r="I348" s="29">
        <v>-1320</v>
      </c>
      <c r="J348" s="29">
        <v>-225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16727</v>
      </c>
      <c r="E349" s="166">
        <v>-1582</v>
      </c>
      <c r="F349" s="172">
        <v>-24</v>
      </c>
      <c r="G349" s="173">
        <v>0</v>
      </c>
      <c r="H349" s="26">
        <v>-193</v>
      </c>
      <c r="I349" s="29">
        <v>-1320</v>
      </c>
      <c r="J349" s="29">
        <v>-225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15277</v>
      </c>
      <c r="E350" s="166">
        <v>-1545</v>
      </c>
      <c r="F350" s="172">
        <v>67</v>
      </c>
      <c r="G350" s="173">
        <v>0</v>
      </c>
      <c r="H350" s="26">
        <v>-446</v>
      </c>
      <c r="I350" s="29">
        <v>-1320</v>
      </c>
      <c r="J350" s="29">
        <v>-225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16377</v>
      </c>
      <c r="E351" s="166">
        <v>-1494</v>
      </c>
      <c r="F351" s="172">
        <v>109</v>
      </c>
      <c r="G351" s="173">
        <v>0</v>
      </c>
      <c r="H351" s="26">
        <v>29</v>
      </c>
      <c r="I351" s="29">
        <v>-1320</v>
      </c>
      <c r="J351" s="29">
        <v>-225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17451</v>
      </c>
      <c r="E352" s="166">
        <v>-890</v>
      </c>
      <c r="F352" s="172">
        <v>32</v>
      </c>
      <c r="G352" s="173">
        <v>0</v>
      </c>
      <c r="H352" s="26">
        <v>-221</v>
      </c>
      <c r="I352" s="29">
        <v>-1320</v>
      </c>
      <c r="J352" s="29">
        <v>-225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18304</v>
      </c>
      <c r="E353" s="166">
        <v>-1000</v>
      </c>
      <c r="F353" s="172">
        <v>-18</v>
      </c>
      <c r="G353" s="173">
        <v>0</v>
      </c>
      <c r="H353" s="26">
        <v>-394</v>
      </c>
      <c r="I353" s="29">
        <v>-1320</v>
      </c>
      <c r="J353" s="29">
        <v>-225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17614</v>
      </c>
      <c r="E354" s="166">
        <v>-1463</v>
      </c>
      <c r="F354" s="172">
        <v>-25</v>
      </c>
      <c r="G354" s="173">
        <v>0</v>
      </c>
      <c r="H354" s="26">
        <v>-185</v>
      </c>
      <c r="I354" s="29">
        <v>-1320</v>
      </c>
      <c r="J354" s="29">
        <v>-225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16866</v>
      </c>
      <c r="E355" s="166">
        <v>-1561</v>
      </c>
      <c r="F355" s="172">
        <v>50</v>
      </c>
      <c r="G355" s="173">
        <v>3</v>
      </c>
      <c r="H355" s="26">
        <v>-107</v>
      </c>
      <c r="I355" s="29">
        <v>-1320</v>
      </c>
      <c r="J355" s="29">
        <v>-225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15813</v>
      </c>
      <c r="E356" s="166">
        <v>-1165</v>
      </c>
      <c r="F356" s="172">
        <v>155</v>
      </c>
      <c r="G356" s="173">
        <v>100</v>
      </c>
      <c r="H356" s="26">
        <v>-475</v>
      </c>
      <c r="I356" s="29">
        <v>-1320</v>
      </c>
      <c r="J356" s="29">
        <v>-225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15376</v>
      </c>
      <c r="E357" s="166">
        <v>-894</v>
      </c>
      <c r="F357" s="172">
        <v>119</v>
      </c>
      <c r="G357" s="173">
        <v>215</v>
      </c>
      <c r="H357" s="26">
        <v>-808</v>
      </c>
      <c r="I357" s="29">
        <v>-1320</v>
      </c>
      <c r="J357" s="29">
        <v>-225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15888</v>
      </c>
      <c r="E358" s="166">
        <v>-1085</v>
      </c>
      <c r="F358" s="172">
        <v>155</v>
      </c>
      <c r="G358" s="173">
        <v>215</v>
      </c>
      <c r="H358" s="26">
        <v>-567</v>
      </c>
      <c r="I358" s="29">
        <v>-1320</v>
      </c>
      <c r="J358" s="29">
        <v>-225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15837</v>
      </c>
      <c r="E359" s="166">
        <v>-792</v>
      </c>
      <c r="F359" s="172">
        <v>150</v>
      </c>
      <c r="G359" s="173">
        <v>215</v>
      </c>
      <c r="H359" s="26">
        <v>-484</v>
      </c>
      <c r="I359" s="29">
        <v>-1320</v>
      </c>
      <c r="J359" s="29">
        <v>-225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14609</v>
      </c>
      <c r="E360" s="166">
        <v>-1282</v>
      </c>
      <c r="F360" s="172">
        <v>75</v>
      </c>
      <c r="G360" s="173">
        <v>100</v>
      </c>
      <c r="H360" s="26">
        <v>-652</v>
      </c>
      <c r="I360" s="29">
        <v>-1302</v>
      </c>
      <c r="J360" s="29">
        <v>-225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17195</v>
      </c>
      <c r="E361" s="166">
        <v>-1434</v>
      </c>
      <c r="F361" s="172">
        <v>-55</v>
      </c>
      <c r="G361" s="173">
        <v>100</v>
      </c>
      <c r="H361" s="26">
        <v>-483</v>
      </c>
      <c r="I361" s="29">
        <v>-1302</v>
      </c>
      <c r="J361" s="29">
        <v>-225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17004</v>
      </c>
      <c r="E362" s="166">
        <v>-1560</v>
      </c>
      <c r="F362" s="172">
        <v>-100</v>
      </c>
      <c r="G362" s="173">
        <v>0</v>
      </c>
      <c r="H362" s="26">
        <v>-299</v>
      </c>
      <c r="I362" s="29">
        <v>-1320</v>
      </c>
      <c r="J362" s="29">
        <v>-225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16089</v>
      </c>
      <c r="E363" s="166">
        <v>-1467</v>
      </c>
      <c r="F363" s="172">
        <v>0</v>
      </c>
      <c r="G363" s="173">
        <v>0</v>
      </c>
      <c r="H363" s="26">
        <v>-818</v>
      </c>
      <c r="I363" s="29">
        <v>-1305</v>
      </c>
      <c r="J363" s="29">
        <v>-225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14999</v>
      </c>
      <c r="E364" s="166">
        <v>-1204</v>
      </c>
      <c r="F364" s="172">
        <v>125</v>
      </c>
      <c r="G364" s="173">
        <v>50</v>
      </c>
      <c r="H364" s="26">
        <v>-829</v>
      </c>
      <c r="I364" s="29">
        <v>-1320</v>
      </c>
      <c r="J364" s="29">
        <v>-225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16081</v>
      </c>
      <c r="E365" s="166">
        <v>-1214</v>
      </c>
      <c r="F365" s="172">
        <v>0</v>
      </c>
      <c r="G365" s="173">
        <v>50</v>
      </c>
      <c r="H365" s="26">
        <v>-614</v>
      </c>
      <c r="I365" s="29">
        <v>-1320</v>
      </c>
      <c r="J365" s="29">
        <v>-225</v>
      </c>
    </row>
    <row r="366" spans="1:10" x14ac:dyDescent="0.15">
      <c r="A366" s="202" t="s">
        <v>26</v>
      </c>
      <c r="B366" s="175">
        <v>31</v>
      </c>
      <c r="C366" s="244">
        <v>0.75</v>
      </c>
      <c r="D366" s="245">
        <v>16134</v>
      </c>
      <c r="E366" s="167">
        <v>-1472</v>
      </c>
      <c r="F366" s="174">
        <v>0</v>
      </c>
      <c r="G366" s="175">
        <v>50</v>
      </c>
      <c r="H366" s="43">
        <v>-421</v>
      </c>
      <c r="I366" s="35">
        <v>-1320</v>
      </c>
      <c r="J366" s="35">
        <v>-225</v>
      </c>
    </row>
    <row r="367" spans="1:10" x14ac:dyDescent="0.15">
      <c r="D367" s="247"/>
    </row>
  </sheetData>
  <conditionalFormatting sqref="D2:D32">
    <cfRule type="top10" dxfId="191" priority="6" stopIfTrue="1" rank="1"/>
  </conditionalFormatting>
  <conditionalFormatting sqref="D33:D60">
    <cfRule type="top10" dxfId="190" priority="5" stopIfTrue="1" rank="1"/>
  </conditionalFormatting>
  <conditionalFormatting sqref="D61:D91">
    <cfRule type="top10" dxfId="189" priority="4" stopIfTrue="1" rank="1"/>
  </conditionalFormatting>
  <conditionalFormatting sqref="D92:D121">
    <cfRule type="top10" dxfId="188" priority="3" stopIfTrue="1" rank="1"/>
  </conditionalFormatting>
  <conditionalFormatting sqref="D122:D152">
    <cfRule type="top10" dxfId="187" priority="2" stopIfTrue="1" rank="1"/>
  </conditionalFormatting>
  <conditionalFormatting sqref="D153:D182">
    <cfRule type="top10" dxfId="186" priority="12" stopIfTrue="1" rank="1"/>
  </conditionalFormatting>
  <conditionalFormatting sqref="D183:D213">
    <cfRule type="top10" dxfId="185" priority="11" stopIfTrue="1" rank="1"/>
  </conditionalFormatting>
  <conditionalFormatting sqref="D214:D244">
    <cfRule type="top10" dxfId="184" priority="10" stopIfTrue="1" rank="1"/>
  </conditionalFormatting>
  <conditionalFormatting sqref="D245:D274">
    <cfRule type="top10" dxfId="183" priority="9" stopIfTrue="1" rank="1"/>
  </conditionalFormatting>
  <conditionalFormatting sqref="D275:D305">
    <cfRule type="top10" dxfId="182" priority="1" stopIfTrue="1" rank="1"/>
  </conditionalFormatting>
  <conditionalFormatting sqref="D306:D335">
    <cfRule type="top10" dxfId="181" priority="8" stopIfTrue="1" rank="1"/>
  </conditionalFormatting>
  <conditionalFormatting sqref="D336:D366">
    <cfRule type="top10" dxfId="180" priority="7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67"/>
  <sheetViews>
    <sheetView zoomScaleNormal="100" zoomScaleSheetLayoutView="100" workbookViewId="0">
      <pane ySplit="1" topLeftCell="A2" activePane="bottomLeft" state="frozen"/>
      <selection activeCell="F1" sqref="F1"/>
      <selection pane="bottomLeft" activeCell="K1" sqref="K1:AP65536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15563</v>
      </c>
      <c r="E2" s="166">
        <v>-1400</v>
      </c>
      <c r="F2" s="172">
        <v>-24</v>
      </c>
      <c r="G2" s="173">
        <v>0</v>
      </c>
      <c r="H2" s="26">
        <v>-660</v>
      </c>
      <c r="I2" s="29">
        <v>-1320</v>
      </c>
      <c r="J2" s="29">
        <v>-205</v>
      </c>
      <c r="K2" s="27"/>
    </row>
    <row r="3" spans="1:11" x14ac:dyDescent="0.15">
      <c r="A3" s="200" t="s">
        <v>15</v>
      </c>
      <c r="B3" s="173">
        <v>2</v>
      </c>
      <c r="C3" s="242">
        <v>0.75</v>
      </c>
      <c r="D3" s="243">
        <v>17206</v>
      </c>
      <c r="E3" s="166">
        <v>-1283</v>
      </c>
      <c r="F3" s="172">
        <v>85</v>
      </c>
      <c r="G3" s="173">
        <v>0</v>
      </c>
      <c r="H3" s="26">
        <v>-569</v>
      </c>
      <c r="I3" s="29">
        <v>-1320</v>
      </c>
      <c r="J3" s="29">
        <v>-205</v>
      </c>
      <c r="K3" s="27"/>
    </row>
    <row r="4" spans="1:11" x14ac:dyDescent="0.15">
      <c r="A4" s="200" t="s">
        <v>15</v>
      </c>
      <c r="B4" s="173">
        <v>3</v>
      </c>
      <c r="C4" s="242">
        <v>0.75</v>
      </c>
      <c r="D4" s="243">
        <v>17578</v>
      </c>
      <c r="E4" s="166">
        <v>-1400</v>
      </c>
      <c r="F4" s="172">
        <v>20</v>
      </c>
      <c r="G4" s="173">
        <v>0</v>
      </c>
      <c r="H4" s="26">
        <v>-559</v>
      </c>
      <c r="I4" s="29">
        <v>-1320</v>
      </c>
      <c r="J4" s="29">
        <v>-205</v>
      </c>
      <c r="K4" s="27"/>
    </row>
    <row r="5" spans="1:11" x14ac:dyDescent="0.15">
      <c r="A5" s="200" t="s">
        <v>15</v>
      </c>
      <c r="B5" s="173">
        <v>4</v>
      </c>
      <c r="C5" s="242">
        <v>0.75</v>
      </c>
      <c r="D5" s="243">
        <v>16961</v>
      </c>
      <c r="E5" s="166">
        <v>-1331</v>
      </c>
      <c r="F5" s="172">
        <v>20</v>
      </c>
      <c r="G5" s="173">
        <v>0</v>
      </c>
      <c r="H5" s="26">
        <v>-680</v>
      </c>
      <c r="I5" s="29">
        <v>-1320</v>
      </c>
      <c r="J5" s="29">
        <v>-205</v>
      </c>
      <c r="K5" s="27"/>
    </row>
    <row r="6" spans="1:11" x14ac:dyDescent="0.15">
      <c r="A6" s="200" t="s">
        <v>15</v>
      </c>
      <c r="B6" s="173">
        <v>5</v>
      </c>
      <c r="C6" s="242">
        <v>0.75</v>
      </c>
      <c r="D6" s="243">
        <v>18077</v>
      </c>
      <c r="E6" s="166">
        <v>-1019</v>
      </c>
      <c r="F6" s="172">
        <v>20</v>
      </c>
      <c r="G6" s="173">
        <v>0</v>
      </c>
      <c r="H6" s="26">
        <v>-830</v>
      </c>
      <c r="I6" s="29">
        <v>-1320</v>
      </c>
      <c r="J6" s="29">
        <v>-225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17756</v>
      </c>
      <c r="E7" s="166">
        <v>-1143</v>
      </c>
      <c r="F7" s="172">
        <v>-74</v>
      </c>
      <c r="G7" s="173">
        <v>0</v>
      </c>
      <c r="H7" s="26">
        <v>-639</v>
      </c>
      <c r="I7" s="29">
        <v>-1320</v>
      </c>
      <c r="J7" s="29">
        <v>-205</v>
      </c>
      <c r="K7" s="27"/>
    </row>
    <row r="8" spans="1:11" x14ac:dyDescent="0.15">
      <c r="A8" s="200" t="s">
        <v>15</v>
      </c>
      <c r="B8" s="173">
        <v>7</v>
      </c>
      <c r="C8" s="242">
        <v>0.75</v>
      </c>
      <c r="D8" s="243">
        <v>18508</v>
      </c>
      <c r="E8" s="166">
        <v>-858</v>
      </c>
      <c r="F8" s="172">
        <v>-55</v>
      </c>
      <c r="G8" s="173">
        <v>0</v>
      </c>
      <c r="H8" s="26">
        <v>-378</v>
      </c>
      <c r="I8" s="29">
        <v>-1320</v>
      </c>
      <c r="J8" s="29">
        <v>-205</v>
      </c>
      <c r="K8" s="27"/>
    </row>
    <row r="9" spans="1:11" x14ac:dyDescent="0.15">
      <c r="A9" s="200" t="s">
        <v>15</v>
      </c>
      <c r="B9" s="173">
        <v>8</v>
      </c>
      <c r="C9" s="242">
        <v>0.75</v>
      </c>
      <c r="D9" s="243">
        <v>18449</v>
      </c>
      <c r="E9" s="166">
        <v>-715</v>
      </c>
      <c r="F9" s="172">
        <v>125</v>
      </c>
      <c r="G9" s="173">
        <v>0</v>
      </c>
      <c r="H9" s="26">
        <v>-730</v>
      </c>
      <c r="I9" s="29">
        <v>-1320</v>
      </c>
      <c r="J9" s="29">
        <v>-205</v>
      </c>
      <c r="K9" s="27"/>
    </row>
    <row r="10" spans="1:11" x14ac:dyDescent="0.15">
      <c r="A10" s="200" t="s">
        <v>15</v>
      </c>
      <c r="B10" s="173">
        <v>9</v>
      </c>
      <c r="C10" s="242">
        <v>0.75</v>
      </c>
      <c r="D10" s="243">
        <v>19587</v>
      </c>
      <c r="E10" s="166">
        <v>-660</v>
      </c>
      <c r="F10" s="172">
        <v>155</v>
      </c>
      <c r="G10" s="173">
        <v>0</v>
      </c>
      <c r="H10" s="26">
        <v>-769</v>
      </c>
      <c r="I10" s="29">
        <v>-1320</v>
      </c>
      <c r="J10" s="29">
        <v>-205</v>
      </c>
      <c r="K10" s="27"/>
    </row>
    <row r="11" spans="1:11" x14ac:dyDescent="0.15">
      <c r="A11" s="200" t="s">
        <v>15</v>
      </c>
      <c r="B11" s="173">
        <v>10</v>
      </c>
      <c r="C11" s="242">
        <v>0.75</v>
      </c>
      <c r="D11" s="243">
        <v>18412</v>
      </c>
      <c r="E11" s="166">
        <v>-840</v>
      </c>
      <c r="F11" s="172">
        <v>-59</v>
      </c>
      <c r="G11" s="173">
        <v>100</v>
      </c>
      <c r="H11" s="26">
        <v>-716</v>
      </c>
      <c r="I11" s="29">
        <v>-1320</v>
      </c>
      <c r="J11" s="29">
        <v>-205</v>
      </c>
      <c r="K11" s="27"/>
    </row>
    <row r="12" spans="1:11" x14ac:dyDescent="0.15">
      <c r="A12" s="200" t="s">
        <v>15</v>
      </c>
      <c r="B12" s="173">
        <v>11</v>
      </c>
      <c r="C12" s="242">
        <v>0.75</v>
      </c>
      <c r="D12" s="243">
        <v>16681</v>
      </c>
      <c r="E12" s="166">
        <v>-1197</v>
      </c>
      <c r="F12" s="172">
        <v>20</v>
      </c>
      <c r="G12" s="173">
        <v>330</v>
      </c>
      <c r="H12" s="26">
        <v>-784</v>
      </c>
      <c r="I12" s="29">
        <v>-1320</v>
      </c>
      <c r="J12" s="29">
        <v>-205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16216</v>
      </c>
      <c r="E13" s="166">
        <v>-1070</v>
      </c>
      <c r="F13" s="172">
        <v>45</v>
      </c>
      <c r="G13" s="173">
        <v>215</v>
      </c>
      <c r="H13" s="26">
        <v>-752</v>
      </c>
      <c r="I13" s="29">
        <v>-1328</v>
      </c>
      <c r="J13" s="29">
        <v>-225</v>
      </c>
      <c r="K13" s="27"/>
    </row>
    <row r="14" spans="1:11" x14ac:dyDescent="0.15">
      <c r="A14" s="200" t="s">
        <v>15</v>
      </c>
      <c r="B14" s="173">
        <v>13</v>
      </c>
      <c r="C14" s="242">
        <v>0.75</v>
      </c>
      <c r="D14" s="243">
        <v>16573</v>
      </c>
      <c r="E14" s="166">
        <v>-830</v>
      </c>
      <c r="F14" s="172">
        <v>20</v>
      </c>
      <c r="G14" s="173">
        <v>0</v>
      </c>
      <c r="H14" s="26">
        <v>-811</v>
      </c>
      <c r="I14" s="29">
        <v>-1320</v>
      </c>
      <c r="J14" s="29">
        <v>-225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16863</v>
      </c>
      <c r="E15" s="166">
        <v>-1375</v>
      </c>
      <c r="F15" s="172">
        <v>-24</v>
      </c>
      <c r="G15" s="173">
        <v>0</v>
      </c>
      <c r="H15" s="26">
        <v>-567</v>
      </c>
      <c r="I15" s="29">
        <v>-1400</v>
      </c>
      <c r="J15" s="29">
        <v>-205</v>
      </c>
      <c r="K15" s="27"/>
    </row>
    <row r="16" spans="1:11" x14ac:dyDescent="0.15">
      <c r="A16" s="200" t="s">
        <v>15</v>
      </c>
      <c r="B16" s="173">
        <v>15</v>
      </c>
      <c r="C16" s="242">
        <v>0.79166666666666663</v>
      </c>
      <c r="D16" s="243">
        <v>16375</v>
      </c>
      <c r="E16" s="166">
        <v>-987</v>
      </c>
      <c r="F16" s="172">
        <v>20</v>
      </c>
      <c r="G16" s="173">
        <v>0</v>
      </c>
      <c r="H16" s="26">
        <v>-491</v>
      </c>
      <c r="I16" s="29">
        <v>-1400</v>
      </c>
      <c r="J16" s="29">
        <v>-205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17509</v>
      </c>
      <c r="E17" s="166">
        <v>-1129</v>
      </c>
      <c r="F17" s="172">
        <v>20</v>
      </c>
      <c r="G17" s="173">
        <v>215</v>
      </c>
      <c r="H17" s="26">
        <v>-448</v>
      </c>
      <c r="I17" s="29">
        <v>-1400</v>
      </c>
      <c r="J17" s="29">
        <v>-205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17303</v>
      </c>
      <c r="E18" s="166">
        <v>-1190</v>
      </c>
      <c r="F18" s="172">
        <v>20</v>
      </c>
      <c r="G18" s="173">
        <v>215</v>
      </c>
      <c r="H18" s="26">
        <v>-522</v>
      </c>
      <c r="I18" s="29">
        <v>-1400</v>
      </c>
      <c r="J18" s="29">
        <v>-205</v>
      </c>
      <c r="K18" s="27"/>
    </row>
    <row r="19" spans="1:11" x14ac:dyDescent="0.15">
      <c r="A19" s="200" t="s">
        <v>15</v>
      </c>
      <c r="B19" s="173">
        <v>18</v>
      </c>
      <c r="C19" s="242">
        <v>0.75</v>
      </c>
      <c r="D19" s="243">
        <v>17309</v>
      </c>
      <c r="E19" s="166">
        <v>-1356</v>
      </c>
      <c r="F19" s="172">
        <v>0</v>
      </c>
      <c r="G19" s="173">
        <v>330</v>
      </c>
      <c r="H19" s="26">
        <v>-479</v>
      </c>
      <c r="I19" s="29">
        <v>-1400</v>
      </c>
      <c r="J19" s="29">
        <v>-205</v>
      </c>
      <c r="K19" s="27"/>
    </row>
    <row r="20" spans="1:11" x14ac:dyDescent="0.15">
      <c r="A20" s="200" t="s">
        <v>15</v>
      </c>
      <c r="B20" s="173">
        <v>19</v>
      </c>
      <c r="C20" s="242">
        <v>0.75</v>
      </c>
      <c r="D20" s="243">
        <v>16614</v>
      </c>
      <c r="E20" s="166">
        <v>-503</v>
      </c>
      <c r="F20" s="172">
        <v>113</v>
      </c>
      <c r="G20" s="173">
        <v>330</v>
      </c>
      <c r="H20" s="26">
        <v>-512</v>
      </c>
      <c r="I20" s="29">
        <v>-1450</v>
      </c>
      <c r="J20" s="29">
        <v>-205</v>
      </c>
      <c r="K20" s="27"/>
    </row>
    <row r="21" spans="1:11" x14ac:dyDescent="0.15">
      <c r="A21" s="200" t="s">
        <v>15</v>
      </c>
      <c r="B21" s="173">
        <v>20</v>
      </c>
      <c r="C21" s="242">
        <v>0.75</v>
      </c>
      <c r="D21" s="243">
        <v>16329</v>
      </c>
      <c r="E21" s="166">
        <v>-861</v>
      </c>
      <c r="F21" s="172">
        <v>20</v>
      </c>
      <c r="G21" s="173">
        <v>176</v>
      </c>
      <c r="H21" s="26">
        <v>-558</v>
      </c>
      <c r="I21" s="29">
        <v>-1475</v>
      </c>
      <c r="J21" s="29">
        <v>-205</v>
      </c>
      <c r="K21" s="27"/>
    </row>
    <row r="22" spans="1:11" x14ac:dyDescent="0.15">
      <c r="A22" s="200" t="s">
        <v>15</v>
      </c>
      <c r="B22" s="173">
        <v>21</v>
      </c>
      <c r="C22" s="242">
        <v>0.75</v>
      </c>
      <c r="D22" s="243">
        <v>14782</v>
      </c>
      <c r="E22" s="166">
        <v>-780</v>
      </c>
      <c r="F22" s="172">
        <v>133</v>
      </c>
      <c r="G22" s="173">
        <v>330</v>
      </c>
      <c r="H22" s="26">
        <v>-736</v>
      </c>
      <c r="I22" s="29">
        <v>-1501</v>
      </c>
      <c r="J22" s="29">
        <v>-205</v>
      </c>
      <c r="K22" s="27"/>
    </row>
    <row r="23" spans="1:11" x14ac:dyDescent="0.15">
      <c r="A23" s="200" t="s">
        <v>15</v>
      </c>
      <c r="B23" s="173">
        <v>22</v>
      </c>
      <c r="C23" s="242">
        <v>0.75</v>
      </c>
      <c r="D23" s="243">
        <v>15745</v>
      </c>
      <c r="E23" s="166">
        <v>-952</v>
      </c>
      <c r="F23" s="172">
        <v>175</v>
      </c>
      <c r="G23" s="173">
        <v>215</v>
      </c>
      <c r="H23" s="26">
        <v>-749</v>
      </c>
      <c r="I23" s="29">
        <v>-1501</v>
      </c>
      <c r="J23" s="29">
        <v>-225</v>
      </c>
      <c r="K23" s="27"/>
    </row>
    <row r="24" spans="1:11" x14ac:dyDescent="0.15">
      <c r="A24" s="200" t="s">
        <v>15</v>
      </c>
      <c r="B24" s="173">
        <v>23</v>
      </c>
      <c r="C24" s="242">
        <v>0.75</v>
      </c>
      <c r="D24" s="243">
        <v>17499</v>
      </c>
      <c r="E24" s="166">
        <v>-951</v>
      </c>
      <c r="F24" s="172">
        <v>175</v>
      </c>
      <c r="G24" s="173">
        <v>330</v>
      </c>
      <c r="H24" s="26">
        <v>-472</v>
      </c>
      <c r="I24" s="29">
        <v>-1501</v>
      </c>
      <c r="J24" s="29">
        <v>-225</v>
      </c>
      <c r="K24" s="27"/>
    </row>
    <row r="25" spans="1:11" x14ac:dyDescent="0.15">
      <c r="A25" s="200" t="s">
        <v>15</v>
      </c>
      <c r="B25" s="173">
        <v>24</v>
      </c>
      <c r="C25" s="242">
        <v>0.75</v>
      </c>
      <c r="D25" s="243">
        <v>17488</v>
      </c>
      <c r="E25" s="166">
        <v>-934</v>
      </c>
      <c r="F25" s="172">
        <v>20</v>
      </c>
      <c r="G25" s="173">
        <v>330</v>
      </c>
      <c r="H25" s="26">
        <v>-567</v>
      </c>
      <c r="I25" s="29">
        <v>-1500</v>
      </c>
      <c r="J25" s="29">
        <v>-205</v>
      </c>
      <c r="K25" s="27"/>
    </row>
    <row r="26" spans="1:11" x14ac:dyDescent="0.15">
      <c r="A26" s="200" t="s">
        <v>15</v>
      </c>
      <c r="B26" s="173">
        <v>25</v>
      </c>
      <c r="C26" s="242">
        <v>0.79166666666666663</v>
      </c>
      <c r="D26" s="243">
        <v>16727</v>
      </c>
      <c r="E26" s="166">
        <v>-916</v>
      </c>
      <c r="F26" s="172">
        <v>20</v>
      </c>
      <c r="G26" s="173">
        <v>215</v>
      </c>
      <c r="H26" s="26">
        <v>-567</v>
      </c>
      <c r="I26" s="29">
        <v>-1413</v>
      </c>
      <c r="J26" s="29">
        <v>-205</v>
      </c>
      <c r="K26" s="27"/>
    </row>
    <row r="27" spans="1:11" x14ac:dyDescent="0.15">
      <c r="A27" s="200" t="s">
        <v>15</v>
      </c>
      <c r="B27" s="173">
        <v>26</v>
      </c>
      <c r="C27" s="242">
        <v>0.79166666666666663</v>
      </c>
      <c r="D27" s="243">
        <v>16394</v>
      </c>
      <c r="E27" s="166">
        <v>-731</v>
      </c>
      <c r="F27" s="172">
        <v>115</v>
      </c>
      <c r="G27" s="173">
        <v>330</v>
      </c>
      <c r="H27" s="26">
        <v>-507</v>
      </c>
      <c r="I27" s="29">
        <v>-1501</v>
      </c>
      <c r="J27" s="29">
        <v>-225</v>
      </c>
      <c r="K27" s="27"/>
    </row>
    <row r="28" spans="1:11" x14ac:dyDescent="0.15">
      <c r="A28" s="200" t="s">
        <v>15</v>
      </c>
      <c r="B28" s="173">
        <v>27</v>
      </c>
      <c r="C28" s="242">
        <v>0.75</v>
      </c>
      <c r="D28" s="243">
        <v>16381</v>
      </c>
      <c r="E28" s="166">
        <v>-787</v>
      </c>
      <c r="F28" s="172">
        <v>55</v>
      </c>
      <c r="G28" s="173">
        <v>330</v>
      </c>
      <c r="H28" s="26">
        <v>-667</v>
      </c>
      <c r="I28" s="29">
        <v>-1501</v>
      </c>
      <c r="J28" s="29">
        <v>-225</v>
      </c>
      <c r="K28" s="27"/>
    </row>
    <row r="29" spans="1:11" x14ac:dyDescent="0.15">
      <c r="A29" s="200" t="s">
        <v>15</v>
      </c>
      <c r="B29" s="173">
        <v>28</v>
      </c>
      <c r="C29" s="242">
        <v>0.75</v>
      </c>
      <c r="D29" s="243">
        <v>15622</v>
      </c>
      <c r="E29" s="166">
        <v>-613</v>
      </c>
      <c r="F29" s="172">
        <v>37</v>
      </c>
      <c r="G29" s="173">
        <v>0</v>
      </c>
      <c r="H29" s="26">
        <v>-695</v>
      </c>
      <c r="I29" s="29">
        <v>-1371</v>
      </c>
      <c r="J29" s="29">
        <v>-205</v>
      </c>
      <c r="K29" s="27"/>
    </row>
    <row r="30" spans="1:11" x14ac:dyDescent="0.15">
      <c r="A30" s="200" t="s">
        <v>15</v>
      </c>
      <c r="B30" s="173">
        <v>29</v>
      </c>
      <c r="C30" s="242">
        <v>0.79166666666666663</v>
      </c>
      <c r="D30" s="243">
        <v>16074</v>
      </c>
      <c r="E30" s="166">
        <v>-794</v>
      </c>
      <c r="F30" s="172">
        <v>20</v>
      </c>
      <c r="G30" s="173">
        <v>0</v>
      </c>
      <c r="H30" s="26">
        <v>-695</v>
      </c>
      <c r="I30" s="29">
        <v>-1371</v>
      </c>
      <c r="J30" s="29">
        <v>-205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17568</v>
      </c>
      <c r="E31" s="166">
        <v>-981</v>
      </c>
      <c r="F31" s="172">
        <v>-30</v>
      </c>
      <c r="G31" s="173">
        <v>215</v>
      </c>
      <c r="H31" s="26">
        <v>-490</v>
      </c>
      <c r="I31" s="29">
        <v>-1371</v>
      </c>
      <c r="J31" s="29">
        <v>-205</v>
      </c>
      <c r="K31" s="27"/>
    </row>
    <row r="32" spans="1:11" x14ac:dyDescent="0.15">
      <c r="A32" s="333" t="s">
        <v>15</v>
      </c>
      <c r="B32" s="203">
        <v>31</v>
      </c>
      <c r="C32" s="244">
        <v>0.79166666666666663</v>
      </c>
      <c r="D32" s="245">
        <v>18249</v>
      </c>
      <c r="E32" s="167">
        <v>-1121</v>
      </c>
      <c r="F32" s="174">
        <v>22</v>
      </c>
      <c r="G32" s="175">
        <v>100</v>
      </c>
      <c r="H32" s="43">
        <v>-497</v>
      </c>
      <c r="I32" s="35">
        <v>-1450</v>
      </c>
      <c r="J32" s="35">
        <v>-205</v>
      </c>
      <c r="K32" s="27"/>
    </row>
    <row r="33" spans="1:11" x14ac:dyDescent="0.15">
      <c r="A33" s="200" t="s">
        <v>16</v>
      </c>
      <c r="B33" s="204">
        <v>1</v>
      </c>
      <c r="C33" s="242">
        <v>0.79166666666666663</v>
      </c>
      <c r="D33" s="243">
        <v>17182</v>
      </c>
      <c r="E33" s="166">
        <v>-884</v>
      </c>
      <c r="F33" s="172">
        <v>-35</v>
      </c>
      <c r="G33" s="173">
        <v>330</v>
      </c>
      <c r="H33" s="26">
        <v>-562</v>
      </c>
      <c r="I33" s="29">
        <v>-1551</v>
      </c>
      <c r="J33" s="29">
        <v>-205</v>
      </c>
      <c r="K33" s="27"/>
    </row>
    <row r="34" spans="1:11" x14ac:dyDescent="0.15">
      <c r="A34" s="200" t="s">
        <v>16</v>
      </c>
      <c r="B34" s="173">
        <v>2</v>
      </c>
      <c r="C34" s="242">
        <v>0.79166666666666663</v>
      </c>
      <c r="D34" s="243">
        <v>17342</v>
      </c>
      <c r="E34" s="166">
        <v>-788</v>
      </c>
      <c r="F34" s="172">
        <v>-50</v>
      </c>
      <c r="G34" s="173">
        <v>330</v>
      </c>
      <c r="H34" s="26">
        <v>-443</v>
      </c>
      <c r="I34" s="29">
        <v>-1378</v>
      </c>
      <c r="J34" s="29">
        <v>-205</v>
      </c>
      <c r="K34" s="27"/>
    </row>
    <row r="35" spans="1:11" x14ac:dyDescent="0.15">
      <c r="A35" s="200" t="s">
        <v>16</v>
      </c>
      <c r="B35" s="173">
        <v>3</v>
      </c>
      <c r="C35" s="242">
        <v>0.79166666666666663</v>
      </c>
      <c r="D35" s="243">
        <v>17060</v>
      </c>
      <c r="E35" s="166">
        <v>-990</v>
      </c>
      <c r="F35" s="172">
        <v>20</v>
      </c>
      <c r="G35" s="173">
        <v>100</v>
      </c>
      <c r="H35" s="26">
        <v>-409</v>
      </c>
      <c r="I35" s="29">
        <v>-1450</v>
      </c>
      <c r="J35" s="29">
        <v>-205</v>
      </c>
      <c r="K35" s="27"/>
    </row>
    <row r="36" spans="1:11" x14ac:dyDescent="0.15">
      <c r="A36" s="200" t="s">
        <v>16</v>
      </c>
      <c r="B36" s="173">
        <v>4</v>
      </c>
      <c r="C36" s="242">
        <v>0.79166666666666663</v>
      </c>
      <c r="D36" s="243">
        <v>16426</v>
      </c>
      <c r="E36" s="166">
        <v>-824</v>
      </c>
      <c r="F36" s="172">
        <v>20</v>
      </c>
      <c r="G36" s="173">
        <v>0</v>
      </c>
      <c r="H36" s="26">
        <v>-526</v>
      </c>
      <c r="I36" s="29">
        <v>-1378</v>
      </c>
      <c r="J36" s="29">
        <v>-205</v>
      </c>
      <c r="K36" s="27"/>
    </row>
    <row r="37" spans="1:11" x14ac:dyDescent="0.15">
      <c r="A37" s="200" t="s">
        <v>16</v>
      </c>
      <c r="B37" s="173">
        <v>5</v>
      </c>
      <c r="C37" s="242">
        <v>0.75</v>
      </c>
      <c r="D37" s="243">
        <v>16334</v>
      </c>
      <c r="E37" s="166">
        <v>-1082</v>
      </c>
      <c r="F37" s="172">
        <v>20</v>
      </c>
      <c r="G37" s="173">
        <v>100</v>
      </c>
      <c r="H37" s="26">
        <v>-548</v>
      </c>
      <c r="I37" s="29">
        <v>-1500</v>
      </c>
      <c r="J37" s="29">
        <v>-205</v>
      </c>
      <c r="K37" s="27"/>
    </row>
    <row r="38" spans="1:11" x14ac:dyDescent="0.15">
      <c r="A38" s="200" t="s">
        <v>16</v>
      </c>
      <c r="B38" s="173">
        <v>6</v>
      </c>
      <c r="C38" s="242">
        <v>0.79166666666666663</v>
      </c>
      <c r="D38" s="243">
        <v>17242</v>
      </c>
      <c r="E38" s="166">
        <v>-806</v>
      </c>
      <c r="F38" s="172">
        <v>0</v>
      </c>
      <c r="G38" s="173">
        <v>100</v>
      </c>
      <c r="H38" s="26">
        <v>-586</v>
      </c>
      <c r="I38" s="29">
        <v>-1378</v>
      </c>
      <c r="J38" s="29">
        <v>-222</v>
      </c>
      <c r="K38" s="27"/>
    </row>
    <row r="39" spans="1:11" x14ac:dyDescent="0.15">
      <c r="A39" s="200" t="s">
        <v>16</v>
      </c>
      <c r="B39" s="173">
        <v>7</v>
      </c>
      <c r="C39" s="242">
        <v>0.75</v>
      </c>
      <c r="D39" s="243">
        <v>17740</v>
      </c>
      <c r="E39" s="166">
        <v>-1131</v>
      </c>
      <c r="F39" s="172">
        <v>0</v>
      </c>
      <c r="G39" s="173">
        <v>20</v>
      </c>
      <c r="H39" s="26">
        <v>-338</v>
      </c>
      <c r="I39" s="29">
        <v>-1500</v>
      </c>
      <c r="J39" s="29">
        <v>-205</v>
      </c>
      <c r="K39" s="27"/>
    </row>
    <row r="40" spans="1:11" x14ac:dyDescent="0.15">
      <c r="A40" s="200" t="s">
        <v>16</v>
      </c>
      <c r="B40" s="173">
        <v>8</v>
      </c>
      <c r="C40" s="242">
        <v>0.79166666666666663</v>
      </c>
      <c r="D40" s="243">
        <v>16284</v>
      </c>
      <c r="E40" s="166">
        <v>-1107</v>
      </c>
      <c r="F40" s="172">
        <v>0</v>
      </c>
      <c r="G40" s="173">
        <v>330</v>
      </c>
      <c r="H40" s="26">
        <v>-636</v>
      </c>
      <c r="I40" s="29">
        <v>-1402</v>
      </c>
      <c r="J40" s="29">
        <v>-205</v>
      </c>
      <c r="K40" s="27"/>
    </row>
    <row r="41" spans="1:11" x14ac:dyDescent="0.15">
      <c r="A41" s="200" t="s">
        <v>16</v>
      </c>
      <c r="B41" s="173">
        <v>9</v>
      </c>
      <c r="C41" s="242">
        <v>0.79166666666666663</v>
      </c>
      <c r="D41" s="243">
        <v>18114</v>
      </c>
      <c r="E41" s="166">
        <v>-1145</v>
      </c>
      <c r="F41" s="172">
        <v>0</v>
      </c>
      <c r="G41" s="173">
        <v>330</v>
      </c>
      <c r="H41" s="26">
        <v>-376</v>
      </c>
      <c r="I41" s="29">
        <v>-1450</v>
      </c>
      <c r="J41" s="29">
        <v>-218</v>
      </c>
      <c r="K41" s="27"/>
    </row>
    <row r="42" spans="1:11" x14ac:dyDescent="0.15">
      <c r="A42" s="200" t="s">
        <v>16</v>
      </c>
      <c r="B42" s="173">
        <v>10</v>
      </c>
      <c r="C42" s="242">
        <v>0.79166666666666663</v>
      </c>
      <c r="D42" s="243">
        <v>17824</v>
      </c>
      <c r="E42" s="166">
        <v>-1148</v>
      </c>
      <c r="F42" s="172">
        <v>0</v>
      </c>
      <c r="G42" s="173">
        <v>0</v>
      </c>
      <c r="H42" s="26">
        <v>-431</v>
      </c>
      <c r="I42" s="29">
        <v>-1450</v>
      </c>
      <c r="J42" s="29">
        <v>-225</v>
      </c>
      <c r="K42" s="27"/>
    </row>
    <row r="43" spans="1:11" x14ac:dyDescent="0.15">
      <c r="A43" s="200" t="s">
        <v>16</v>
      </c>
      <c r="B43" s="173">
        <v>11</v>
      </c>
      <c r="C43" s="242">
        <v>0.79166666666666663</v>
      </c>
      <c r="D43" s="243">
        <v>16821</v>
      </c>
      <c r="E43" s="166">
        <v>-1086</v>
      </c>
      <c r="F43" s="172">
        <v>0</v>
      </c>
      <c r="G43" s="173">
        <v>142</v>
      </c>
      <c r="H43" s="26">
        <v>-369</v>
      </c>
      <c r="I43" s="29">
        <v>-1450</v>
      </c>
      <c r="J43" s="29">
        <v>-205</v>
      </c>
      <c r="K43" s="27"/>
    </row>
    <row r="44" spans="1:11" x14ac:dyDescent="0.15">
      <c r="A44" s="200" t="s">
        <v>16</v>
      </c>
      <c r="B44" s="173">
        <v>12</v>
      </c>
      <c r="C44" s="242">
        <v>0.75</v>
      </c>
      <c r="D44" s="243">
        <v>17335</v>
      </c>
      <c r="E44" s="166">
        <v>-1100</v>
      </c>
      <c r="F44" s="172">
        <v>0</v>
      </c>
      <c r="G44" s="173">
        <v>100</v>
      </c>
      <c r="H44" s="26">
        <v>-395</v>
      </c>
      <c r="I44" s="29">
        <v>-1450</v>
      </c>
      <c r="J44" s="29">
        <v>-205</v>
      </c>
      <c r="K44" s="27"/>
    </row>
    <row r="45" spans="1:11" x14ac:dyDescent="0.15">
      <c r="A45" s="200" t="s">
        <v>16</v>
      </c>
      <c r="B45" s="173">
        <v>13</v>
      </c>
      <c r="C45" s="242">
        <v>0.79166666666666663</v>
      </c>
      <c r="D45" s="243">
        <v>17945</v>
      </c>
      <c r="E45" s="166">
        <v>-1175</v>
      </c>
      <c r="F45" s="172">
        <v>0</v>
      </c>
      <c r="G45" s="173">
        <v>100</v>
      </c>
      <c r="H45" s="26">
        <v>-417</v>
      </c>
      <c r="I45" s="29">
        <v>-1450</v>
      </c>
      <c r="J45" s="29">
        <v>-225</v>
      </c>
      <c r="K45" s="27"/>
    </row>
    <row r="46" spans="1:11" x14ac:dyDescent="0.15">
      <c r="A46" s="200" t="s">
        <v>16</v>
      </c>
      <c r="B46" s="173">
        <v>14</v>
      </c>
      <c r="C46" s="242">
        <v>0.79166666666666663</v>
      </c>
      <c r="D46" s="243">
        <v>17171</v>
      </c>
      <c r="E46" s="166">
        <v>-786</v>
      </c>
      <c r="F46" s="172">
        <v>0</v>
      </c>
      <c r="G46" s="173">
        <v>116</v>
      </c>
      <c r="H46" s="26">
        <v>-310</v>
      </c>
      <c r="I46" s="29">
        <v>-1450</v>
      </c>
      <c r="J46" s="29">
        <v>-225</v>
      </c>
      <c r="K46" s="27"/>
    </row>
    <row r="47" spans="1:11" x14ac:dyDescent="0.15">
      <c r="A47" s="200" t="s">
        <v>16</v>
      </c>
      <c r="B47" s="173">
        <v>15</v>
      </c>
      <c r="C47" s="242">
        <v>0.79166666666666663</v>
      </c>
      <c r="D47" s="243">
        <v>17125</v>
      </c>
      <c r="E47" s="166">
        <v>-922</v>
      </c>
      <c r="F47" s="172">
        <v>0</v>
      </c>
      <c r="G47" s="173">
        <v>307</v>
      </c>
      <c r="H47" s="26">
        <v>-426</v>
      </c>
      <c r="I47" s="29">
        <v>-1450</v>
      </c>
      <c r="J47" s="29">
        <v>-205</v>
      </c>
      <c r="K47" s="27"/>
    </row>
    <row r="48" spans="1:11" x14ac:dyDescent="0.15">
      <c r="A48" s="200" t="s">
        <v>16</v>
      </c>
      <c r="B48" s="173">
        <v>16</v>
      </c>
      <c r="C48" s="242">
        <v>0.79166666666666663</v>
      </c>
      <c r="D48" s="243">
        <v>17490</v>
      </c>
      <c r="E48" s="166">
        <v>-696</v>
      </c>
      <c r="F48" s="172">
        <v>0</v>
      </c>
      <c r="G48" s="173">
        <v>275</v>
      </c>
      <c r="H48" s="26">
        <v>-731</v>
      </c>
      <c r="I48" s="29">
        <v>-1404</v>
      </c>
      <c r="J48" s="29">
        <v>-225</v>
      </c>
      <c r="K48" s="27"/>
    </row>
    <row r="49" spans="1:11" x14ac:dyDescent="0.15">
      <c r="A49" s="200" t="s">
        <v>16</v>
      </c>
      <c r="B49" s="173">
        <v>17</v>
      </c>
      <c r="C49" s="242">
        <v>0.79166666666666663</v>
      </c>
      <c r="D49" s="243">
        <v>16598</v>
      </c>
      <c r="E49" s="166">
        <v>-533</v>
      </c>
      <c r="F49" s="172">
        <v>0</v>
      </c>
      <c r="G49" s="173">
        <v>254</v>
      </c>
      <c r="H49" s="26">
        <v>-680</v>
      </c>
      <c r="I49" s="29">
        <v>-1436</v>
      </c>
      <c r="J49" s="29">
        <v>-223</v>
      </c>
      <c r="K49" s="27"/>
    </row>
    <row r="50" spans="1:11" x14ac:dyDescent="0.15">
      <c r="A50" s="200" t="s">
        <v>16</v>
      </c>
      <c r="B50" s="173">
        <v>18</v>
      </c>
      <c r="C50" s="242">
        <v>0.79166666666666663</v>
      </c>
      <c r="D50" s="243">
        <v>14865</v>
      </c>
      <c r="E50" s="166">
        <v>-997</v>
      </c>
      <c r="F50" s="172">
        <v>0</v>
      </c>
      <c r="G50" s="173">
        <v>81</v>
      </c>
      <c r="H50" s="26">
        <v>-591</v>
      </c>
      <c r="I50" s="29">
        <v>-1551</v>
      </c>
      <c r="J50" s="29">
        <v>-205</v>
      </c>
      <c r="K50" s="27"/>
    </row>
    <row r="51" spans="1:11" x14ac:dyDescent="0.15">
      <c r="A51" s="200" t="s">
        <v>16</v>
      </c>
      <c r="B51" s="173">
        <v>19</v>
      </c>
      <c r="C51" s="242">
        <v>0.79166666666666663</v>
      </c>
      <c r="D51" s="243">
        <v>14441</v>
      </c>
      <c r="E51" s="166">
        <v>-659</v>
      </c>
      <c r="F51" s="172">
        <v>0</v>
      </c>
      <c r="G51" s="173">
        <v>0</v>
      </c>
      <c r="H51" s="26">
        <v>-607</v>
      </c>
      <c r="I51" s="29">
        <v>-1505</v>
      </c>
      <c r="J51" s="29">
        <v>-221</v>
      </c>
      <c r="K51" s="27"/>
    </row>
    <row r="52" spans="1:11" x14ac:dyDescent="0.15">
      <c r="A52" s="200" t="s">
        <v>16</v>
      </c>
      <c r="B52" s="173">
        <v>20</v>
      </c>
      <c r="C52" s="242">
        <v>0.79166666666666663</v>
      </c>
      <c r="D52" s="243">
        <v>15986</v>
      </c>
      <c r="E52" s="166">
        <v>-507</v>
      </c>
      <c r="F52" s="172">
        <v>0</v>
      </c>
      <c r="G52" s="173">
        <v>215</v>
      </c>
      <c r="H52" s="26">
        <v>-453</v>
      </c>
      <c r="I52" s="29">
        <v>-1505</v>
      </c>
      <c r="J52" s="29">
        <v>-223</v>
      </c>
      <c r="K52" s="27"/>
    </row>
    <row r="53" spans="1:11" x14ac:dyDescent="0.15">
      <c r="A53" s="200" t="s">
        <v>16</v>
      </c>
      <c r="B53" s="173">
        <v>21</v>
      </c>
      <c r="C53" s="242">
        <v>0.79166666666666663</v>
      </c>
      <c r="D53" s="243">
        <v>16370</v>
      </c>
      <c r="E53" s="166">
        <v>-668</v>
      </c>
      <c r="F53" s="172">
        <v>0</v>
      </c>
      <c r="G53" s="173">
        <v>215</v>
      </c>
      <c r="H53" s="26">
        <v>-329</v>
      </c>
      <c r="I53" s="29">
        <v>-1450</v>
      </c>
      <c r="J53" s="29">
        <v>-205</v>
      </c>
      <c r="K53" s="27"/>
    </row>
    <row r="54" spans="1:11" x14ac:dyDescent="0.15">
      <c r="A54" s="200" t="s">
        <v>16</v>
      </c>
      <c r="B54" s="173">
        <v>22</v>
      </c>
      <c r="C54" s="242">
        <v>0.79166666666666663</v>
      </c>
      <c r="D54" s="243">
        <v>15599</v>
      </c>
      <c r="E54" s="166">
        <v>-723</v>
      </c>
      <c r="F54" s="172">
        <v>0</v>
      </c>
      <c r="G54" s="173">
        <v>330</v>
      </c>
      <c r="H54" s="26">
        <v>-497</v>
      </c>
      <c r="I54" s="29">
        <v>-1404</v>
      </c>
      <c r="J54" s="29">
        <v>-224</v>
      </c>
      <c r="K54" s="27"/>
    </row>
    <row r="55" spans="1:11" x14ac:dyDescent="0.15">
      <c r="A55" s="200" t="s">
        <v>16</v>
      </c>
      <c r="B55" s="173">
        <v>23</v>
      </c>
      <c r="C55" s="242">
        <v>0.79166666666666663</v>
      </c>
      <c r="D55" s="243">
        <v>15174</v>
      </c>
      <c r="E55" s="166">
        <v>-572</v>
      </c>
      <c r="F55" s="172">
        <v>0</v>
      </c>
      <c r="G55" s="173">
        <v>330</v>
      </c>
      <c r="H55" s="26">
        <v>-690</v>
      </c>
      <c r="I55" s="29">
        <v>-1402</v>
      </c>
      <c r="J55" s="29">
        <v>-212</v>
      </c>
      <c r="K55" s="27"/>
    </row>
    <row r="56" spans="1:11" x14ac:dyDescent="0.15">
      <c r="A56" s="200" t="s">
        <v>16</v>
      </c>
      <c r="B56" s="173">
        <v>24</v>
      </c>
      <c r="C56" s="242">
        <v>0.79166666666666663</v>
      </c>
      <c r="D56" s="243">
        <v>14593</v>
      </c>
      <c r="E56" s="166">
        <v>-470</v>
      </c>
      <c r="F56" s="172">
        <v>0</v>
      </c>
      <c r="G56" s="173">
        <v>330</v>
      </c>
      <c r="H56" s="26">
        <v>-644</v>
      </c>
      <c r="I56" s="29">
        <v>-1402</v>
      </c>
      <c r="J56" s="29">
        <v>-222</v>
      </c>
      <c r="K56" s="27"/>
    </row>
    <row r="57" spans="1:11" x14ac:dyDescent="0.15">
      <c r="A57" s="200" t="s">
        <v>16</v>
      </c>
      <c r="B57" s="173">
        <v>25</v>
      </c>
      <c r="C57" s="242">
        <v>0.79166666666666663</v>
      </c>
      <c r="D57" s="243">
        <v>13823</v>
      </c>
      <c r="E57" s="166">
        <v>-688</v>
      </c>
      <c r="F57" s="172">
        <v>0</v>
      </c>
      <c r="G57" s="173">
        <v>330</v>
      </c>
      <c r="H57" s="26">
        <v>-547</v>
      </c>
      <c r="I57" s="29">
        <v>-1450</v>
      </c>
      <c r="J57" s="29">
        <v>-205</v>
      </c>
      <c r="K57" s="27"/>
    </row>
    <row r="58" spans="1:11" x14ac:dyDescent="0.15">
      <c r="A58" s="200" t="s">
        <v>16</v>
      </c>
      <c r="B58" s="173">
        <v>26</v>
      </c>
      <c r="C58" s="242">
        <v>0.79166666666666663</v>
      </c>
      <c r="D58" s="243">
        <v>15351</v>
      </c>
      <c r="E58" s="166">
        <v>-924</v>
      </c>
      <c r="F58" s="172">
        <v>0</v>
      </c>
      <c r="G58" s="173">
        <v>330</v>
      </c>
      <c r="H58" s="26">
        <v>-647</v>
      </c>
      <c r="I58" s="29">
        <v>-1450</v>
      </c>
      <c r="J58" s="29">
        <v>-205</v>
      </c>
      <c r="K58" s="27"/>
    </row>
    <row r="59" spans="1:11" x14ac:dyDescent="0.15">
      <c r="A59" s="200" t="s">
        <v>16</v>
      </c>
      <c r="B59" s="173">
        <v>27</v>
      </c>
      <c r="C59" s="242">
        <v>0.79166666666666663</v>
      </c>
      <c r="D59" s="243">
        <v>15937</v>
      </c>
      <c r="E59" s="166">
        <v>-587</v>
      </c>
      <c r="F59" s="172">
        <v>0</v>
      </c>
      <c r="G59" s="173">
        <v>330</v>
      </c>
      <c r="H59" s="26">
        <v>-546</v>
      </c>
      <c r="I59" s="29">
        <v>-1450</v>
      </c>
      <c r="J59" s="29">
        <v>-205</v>
      </c>
      <c r="K59" s="27"/>
    </row>
    <row r="60" spans="1:11" x14ac:dyDescent="0.15">
      <c r="A60" s="202" t="s">
        <v>16</v>
      </c>
      <c r="B60" s="175">
        <v>28</v>
      </c>
      <c r="C60" s="244">
        <v>0.79166666666666663</v>
      </c>
      <c r="D60" s="245">
        <v>15093</v>
      </c>
      <c r="E60" s="167">
        <v>-483</v>
      </c>
      <c r="F60" s="174">
        <v>0</v>
      </c>
      <c r="G60" s="175">
        <v>330</v>
      </c>
      <c r="H60" s="43">
        <v>-541</v>
      </c>
      <c r="I60" s="35">
        <v>-1367</v>
      </c>
      <c r="J60" s="35">
        <v>-205</v>
      </c>
      <c r="K60" s="27"/>
    </row>
    <row r="61" spans="1:11" x14ac:dyDescent="0.15">
      <c r="A61" s="200" t="s">
        <v>17</v>
      </c>
      <c r="B61" s="173">
        <v>1</v>
      </c>
      <c r="C61" s="242">
        <v>0.79166666666666663</v>
      </c>
      <c r="D61" s="243">
        <v>15436</v>
      </c>
      <c r="E61" s="166">
        <v>187</v>
      </c>
      <c r="F61" s="172">
        <v>99</v>
      </c>
      <c r="G61" s="173">
        <v>330</v>
      </c>
      <c r="H61" s="26">
        <v>-816</v>
      </c>
      <c r="I61" s="29">
        <v>-1438</v>
      </c>
      <c r="J61" s="29">
        <v>-225</v>
      </c>
    </row>
    <row r="62" spans="1:11" x14ac:dyDescent="0.15">
      <c r="A62" s="200" t="s">
        <v>17</v>
      </c>
      <c r="B62" s="173">
        <v>2</v>
      </c>
      <c r="C62" s="242">
        <v>0.79166666666666663</v>
      </c>
      <c r="D62" s="243">
        <v>16206</v>
      </c>
      <c r="E62" s="166">
        <v>-759</v>
      </c>
      <c r="F62" s="172">
        <v>20</v>
      </c>
      <c r="G62" s="173">
        <v>267</v>
      </c>
      <c r="H62" s="26">
        <v>-598</v>
      </c>
      <c r="I62" s="29">
        <v>-1347</v>
      </c>
      <c r="J62" s="29">
        <v>-225</v>
      </c>
    </row>
    <row r="63" spans="1:11" x14ac:dyDescent="0.15">
      <c r="A63" s="200" t="s">
        <v>17</v>
      </c>
      <c r="B63" s="173">
        <v>3</v>
      </c>
      <c r="C63" s="242">
        <v>0.79166666666666663</v>
      </c>
      <c r="D63" s="243">
        <v>16352</v>
      </c>
      <c r="E63" s="166">
        <v>-760</v>
      </c>
      <c r="F63" s="172">
        <v>20</v>
      </c>
      <c r="G63" s="173">
        <v>215</v>
      </c>
      <c r="H63" s="26">
        <v>-676</v>
      </c>
      <c r="I63" s="29">
        <v>-1171</v>
      </c>
      <c r="J63" s="29">
        <v>-205</v>
      </c>
    </row>
    <row r="64" spans="1:11" x14ac:dyDescent="0.15">
      <c r="A64" s="200" t="s">
        <v>17</v>
      </c>
      <c r="B64" s="173">
        <v>4</v>
      </c>
      <c r="C64" s="242">
        <v>0.79166666666666663</v>
      </c>
      <c r="D64" s="243">
        <v>17262</v>
      </c>
      <c r="E64" s="166">
        <v>-557</v>
      </c>
      <c r="F64" s="172">
        <v>50</v>
      </c>
      <c r="G64" s="173">
        <v>168</v>
      </c>
      <c r="H64" s="26">
        <v>-847</v>
      </c>
      <c r="I64" s="29">
        <v>-1201</v>
      </c>
      <c r="J64" s="29">
        <v>-225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17034</v>
      </c>
      <c r="E65" s="166">
        <v>-659</v>
      </c>
      <c r="F65" s="172">
        <v>145</v>
      </c>
      <c r="G65" s="173">
        <v>215</v>
      </c>
      <c r="H65" s="26">
        <v>-660</v>
      </c>
      <c r="I65" s="29">
        <v>-1201</v>
      </c>
      <c r="J65" s="29">
        <v>-225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16850</v>
      </c>
      <c r="E66" s="166">
        <v>-405</v>
      </c>
      <c r="F66" s="172">
        <v>125</v>
      </c>
      <c r="G66" s="173">
        <v>215</v>
      </c>
      <c r="H66" s="26">
        <v>-737</v>
      </c>
      <c r="I66" s="29">
        <v>-1251</v>
      </c>
      <c r="J66" s="29">
        <v>-217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16373</v>
      </c>
      <c r="E67" s="166">
        <v>-266</v>
      </c>
      <c r="F67" s="172">
        <v>44</v>
      </c>
      <c r="G67" s="173">
        <v>100</v>
      </c>
      <c r="H67" s="26">
        <v>-800</v>
      </c>
      <c r="I67" s="29">
        <v>-1375</v>
      </c>
      <c r="J67" s="29">
        <v>-217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15465</v>
      </c>
      <c r="E68" s="166">
        <v>43</v>
      </c>
      <c r="F68" s="172">
        <v>138</v>
      </c>
      <c r="G68" s="173">
        <v>330</v>
      </c>
      <c r="H68" s="26">
        <v>-794</v>
      </c>
      <c r="I68" s="29">
        <v>-1374</v>
      </c>
      <c r="J68" s="29">
        <v>-205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15744</v>
      </c>
      <c r="E69" s="166">
        <v>1</v>
      </c>
      <c r="F69" s="172">
        <v>0</v>
      </c>
      <c r="G69" s="173">
        <v>330</v>
      </c>
      <c r="H69" s="26">
        <v>-840</v>
      </c>
      <c r="I69" s="29">
        <v>-1321</v>
      </c>
      <c r="J69" s="29">
        <v>-225</v>
      </c>
    </row>
    <row r="70" spans="1:10" x14ac:dyDescent="0.15">
      <c r="A70" s="200" t="s">
        <v>17</v>
      </c>
      <c r="B70" s="173">
        <v>10</v>
      </c>
      <c r="C70" s="242">
        <v>0.79166666666666663</v>
      </c>
      <c r="D70" s="243">
        <v>16591</v>
      </c>
      <c r="E70" s="166">
        <v>-452</v>
      </c>
      <c r="F70" s="172">
        <v>-35</v>
      </c>
      <c r="G70" s="173">
        <v>330</v>
      </c>
      <c r="H70" s="26">
        <v>-800</v>
      </c>
      <c r="I70" s="29">
        <v>-1375</v>
      </c>
      <c r="J70" s="29">
        <v>-225</v>
      </c>
    </row>
    <row r="71" spans="1:10" x14ac:dyDescent="0.15">
      <c r="A71" s="200" t="s">
        <v>17</v>
      </c>
      <c r="B71" s="173">
        <v>11</v>
      </c>
      <c r="C71" s="242">
        <v>0.79166666666666663</v>
      </c>
      <c r="D71" s="243">
        <v>17269</v>
      </c>
      <c r="E71" s="166">
        <v>-955</v>
      </c>
      <c r="F71" s="172">
        <v>20</v>
      </c>
      <c r="G71" s="173">
        <v>100</v>
      </c>
      <c r="H71" s="26">
        <v>-876</v>
      </c>
      <c r="I71" s="29">
        <v>-1450</v>
      </c>
      <c r="J71" s="29">
        <v>-225</v>
      </c>
    </row>
    <row r="72" spans="1:10" x14ac:dyDescent="0.15">
      <c r="A72" s="200" t="s">
        <v>17</v>
      </c>
      <c r="B72" s="173">
        <v>12</v>
      </c>
      <c r="C72" s="242">
        <v>0.83333333333333337</v>
      </c>
      <c r="D72" s="243">
        <v>17122</v>
      </c>
      <c r="E72" s="166">
        <v>-894</v>
      </c>
      <c r="F72" s="172">
        <v>96</v>
      </c>
      <c r="G72" s="173">
        <v>215</v>
      </c>
      <c r="H72" s="26">
        <v>-813</v>
      </c>
      <c r="I72" s="29">
        <v>-1450</v>
      </c>
      <c r="J72" s="29">
        <v>-225</v>
      </c>
    </row>
    <row r="73" spans="1:10" x14ac:dyDescent="0.15">
      <c r="A73" s="200" t="s">
        <v>17</v>
      </c>
      <c r="B73" s="173">
        <v>13</v>
      </c>
      <c r="C73" s="242">
        <v>0.33333333333333331</v>
      </c>
      <c r="D73" s="243">
        <v>17280</v>
      </c>
      <c r="E73" s="166">
        <v>-339</v>
      </c>
      <c r="F73" s="172">
        <v>150</v>
      </c>
      <c r="G73" s="173">
        <v>215</v>
      </c>
      <c r="H73" s="26">
        <v>-749</v>
      </c>
      <c r="I73" s="29">
        <v>-1375</v>
      </c>
      <c r="J73" s="29">
        <v>-225</v>
      </c>
    </row>
    <row r="74" spans="1:10" x14ac:dyDescent="0.15">
      <c r="A74" s="200" t="s">
        <v>17</v>
      </c>
      <c r="B74" s="173">
        <v>14</v>
      </c>
      <c r="C74" s="242">
        <v>0.54166666666666663</v>
      </c>
      <c r="D74" s="243">
        <v>16651</v>
      </c>
      <c r="E74" s="166">
        <v>183</v>
      </c>
      <c r="F74" s="172">
        <v>-24</v>
      </c>
      <c r="G74" s="173">
        <v>241</v>
      </c>
      <c r="H74" s="26">
        <v>-849</v>
      </c>
      <c r="I74" s="29">
        <v>-1450</v>
      </c>
      <c r="J74" s="29">
        <v>-225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17454</v>
      </c>
      <c r="E75" s="166">
        <v>561</v>
      </c>
      <c r="F75" s="172">
        <v>-50</v>
      </c>
      <c r="G75" s="173">
        <v>330</v>
      </c>
      <c r="H75" s="26">
        <v>-898</v>
      </c>
      <c r="I75" s="29">
        <v>-1510</v>
      </c>
      <c r="J75" s="29">
        <v>-225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16822</v>
      </c>
      <c r="E76" s="166">
        <v>289</v>
      </c>
      <c r="F76" s="172">
        <v>0</v>
      </c>
      <c r="G76" s="173">
        <v>330</v>
      </c>
      <c r="H76" s="26">
        <v>-818</v>
      </c>
      <c r="I76" s="29">
        <v>-1450</v>
      </c>
      <c r="J76" s="29">
        <v>-225</v>
      </c>
    </row>
    <row r="77" spans="1:10" x14ac:dyDescent="0.15">
      <c r="A77" s="200" t="s">
        <v>17</v>
      </c>
      <c r="B77" s="173">
        <v>17</v>
      </c>
      <c r="C77" s="242">
        <v>0.33333333333333331</v>
      </c>
      <c r="D77" s="243">
        <v>16177</v>
      </c>
      <c r="E77" s="166">
        <v>224</v>
      </c>
      <c r="F77" s="172">
        <v>19</v>
      </c>
      <c r="G77" s="173">
        <v>330</v>
      </c>
      <c r="H77" s="26">
        <v>-751</v>
      </c>
      <c r="I77" s="29">
        <v>-1375</v>
      </c>
      <c r="J77" s="29">
        <v>-225</v>
      </c>
    </row>
    <row r="78" spans="1:10" x14ac:dyDescent="0.15">
      <c r="A78" s="200" t="s">
        <v>17</v>
      </c>
      <c r="B78" s="173">
        <v>18</v>
      </c>
      <c r="C78" s="242">
        <v>0.83333333333333337</v>
      </c>
      <c r="D78" s="243">
        <v>14949</v>
      </c>
      <c r="E78" s="166">
        <v>-368</v>
      </c>
      <c r="F78" s="172">
        <v>25</v>
      </c>
      <c r="G78" s="173">
        <v>50</v>
      </c>
      <c r="H78" s="26">
        <v>-740</v>
      </c>
      <c r="I78" s="29">
        <v>-1320</v>
      </c>
      <c r="J78" s="29">
        <v>-225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15162</v>
      </c>
      <c r="E79" s="166">
        <v>-856</v>
      </c>
      <c r="F79" s="172">
        <v>44</v>
      </c>
      <c r="G79" s="173">
        <v>0</v>
      </c>
      <c r="H79" s="26">
        <v>-550</v>
      </c>
      <c r="I79" s="29">
        <v>-1320</v>
      </c>
      <c r="J79" s="29">
        <v>-225</v>
      </c>
    </row>
    <row r="80" spans="1:10" x14ac:dyDescent="0.15">
      <c r="A80" s="200" t="s">
        <v>17</v>
      </c>
      <c r="B80" s="173">
        <v>20</v>
      </c>
      <c r="C80" s="242">
        <v>0.33333333333333331</v>
      </c>
      <c r="D80" s="243">
        <v>15431</v>
      </c>
      <c r="E80" s="166">
        <v>-326</v>
      </c>
      <c r="F80" s="172">
        <v>1</v>
      </c>
      <c r="G80" s="173">
        <v>0</v>
      </c>
      <c r="H80" s="26">
        <v>-738</v>
      </c>
      <c r="I80" s="29">
        <v>-1375</v>
      </c>
      <c r="J80" s="29">
        <v>-225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15072</v>
      </c>
      <c r="E81" s="166">
        <v>-723</v>
      </c>
      <c r="F81" s="172">
        <v>50</v>
      </c>
      <c r="G81" s="173">
        <v>330</v>
      </c>
      <c r="H81" s="26">
        <v>-909</v>
      </c>
      <c r="I81" s="29">
        <v>-1375</v>
      </c>
      <c r="J81" s="29">
        <v>-225</v>
      </c>
    </row>
    <row r="82" spans="1:10" x14ac:dyDescent="0.15">
      <c r="A82" s="200" t="s">
        <v>17</v>
      </c>
      <c r="B82" s="173">
        <v>22</v>
      </c>
      <c r="C82" s="242">
        <v>0.83333333333333337</v>
      </c>
      <c r="D82" s="243">
        <v>17029</v>
      </c>
      <c r="E82" s="166">
        <v>-765</v>
      </c>
      <c r="F82" s="172">
        <v>15</v>
      </c>
      <c r="G82" s="173">
        <v>330</v>
      </c>
      <c r="H82" s="26">
        <v>-450</v>
      </c>
      <c r="I82" s="29">
        <v>-1387</v>
      </c>
      <c r="J82" s="29">
        <v>-225</v>
      </c>
    </row>
    <row r="83" spans="1:10" x14ac:dyDescent="0.15">
      <c r="A83" s="200" t="s">
        <v>17</v>
      </c>
      <c r="B83" s="173">
        <v>23</v>
      </c>
      <c r="C83" s="242">
        <v>0.33333333333333331</v>
      </c>
      <c r="D83" s="243">
        <v>16812</v>
      </c>
      <c r="E83" s="166">
        <v>-622</v>
      </c>
      <c r="F83" s="172">
        <v>0</v>
      </c>
      <c r="G83" s="173">
        <v>330</v>
      </c>
      <c r="H83" s="26">
        <v>-801</v>
      </c>
      <c r="I83" s="29">
        <v>-1375</v>
      </c>
      <c r="J83" s="29">
        <v>-225</v>
      </c>
    </row>
    <row r="84" spans="1:10" x14ac:dyDescent="0.15">
      <c r="A84" s="200" t="s">
        <v>17</v>
      </c>
      <c r="B84" s="173">
        <v>24</v>
      </c>
      <c r="C84" s="242">
        <v>0.5</v>
      </c>
      <c r="D84" s="243">
        <v>15869</v>
      </c>
      <c r="E84" s="166">
        <v>-278</v>
      </c>
      <c r="F84" s="172">
        <v>100</v>
      </c>
      <c r="G84" s="173">
        <v>330</v>
      </c>
      <c r="H84" s="26">
        <v>-320</v>
      </c>
      <c r="I84" s="29">
        <v>-1375</v>
      </c>
      <c r="J84" s="29">
        <v>-225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14483</v>
      </c>
      <c r="E85" s="166">
        <v>89</v>
      </c>
      <c r="F85" s="172">
        <v>44</v>
      </c>
      <c r="G85" s="173">
        <v>164</v>
      </c>
      <c r="H85" s="26">
        <v>-841</v>
      </c>
      <c r="I85" s="29">
        <v>-1375</v>
      </c>
      <c r="J85" s="29">
        <v>-225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15235</v>
      </c>
      <c r="E86" s="166">
        <v>-119</v>
      </c>
      <c r="F86" s="172">
        <v>25</v>
      </c>
      <c r="G86" s="173">
        <v>100</v>
      </c>
      <c r="H86" s="26">
        <v>-806</v>
      </c>
      <c r="I86" s="29">
        <v>-1375</v>
      </c>
      <c r="J86" s="29">
        <v>-225</v>
      </c>
    </row>
    <row r="87" spans="1:10" x14ac:dyDescent="0.15">
      <c r="A87" s="200" t="s">
        <v>17</v>
      </c>
      <c r="B87" s="173">
        <v>27</v>
      </c>
      <c r="C87" s="242">
        <v>0.83333333333333337</v>
      </c>
      <c r="D87" s="243">
        <v>15846</v>
      </c>
      <c r="E87" s="166">
        <v>-325</v>
      </c>
      <c r="F87" s="172">
        <v>0</v>
      </c>
      <c r="G87" s="173">
        <v>215</v>
      </c>
      <c r="H87" s="26">
        <v>-469</v>
      </c>
      <c r="I87" s="29">
        <v>-1336</v>
      </c>
      <c r="J87" s="29">
        <v>-225</v>
      </c>
    </row>
    <row r="88" spans="1:10" x14ac:dyDescent="0.15">
      <c r="A88" s="200" t="s">
        <v>17</v>
      </c>
      <c r="B88" s="173">
        <v>28</v>
      </c>
      <c r="C88" s="242">
        <v>0.83333333333333337</v>
      </c>
      <c r="D88" s="243">
        <v>15887</v>
      </c>
      <c r="E88" s="166">
        <v>-6</v>
      </c>
      <c r="F88" s="172">
        <v>44</v>
      </c>
      <c r="G88" s="173">
        <v>215</v>
      </c>
      <c r="H88" s="26">
        <v>-765</v>
      </c>
      <c r="I88" s="29">
        <v>-1322</v>
      </c>
      <c r="J88" s="29">
        <v>-225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15342</v>
      </c>
      <c r="E89" s="166">
        <v>-425</v>
      </c>
      <c r="F89" s="172">
        <v>0</v>
      </c>
      <c r="G89" s="173">
        <v>215</v>
      </c>
      <c r="H89" s="26">
        <v>-806</v>
      </c>
      <c r="I89" s="29">
        <v>-1318</v>
      </c>
      <c r="J89" s="29">
        <v>-225</v>
      </c>
    </row>
    <row r="90" spans="1:10" x14ac:dyDescent="0.15">
      <c r="A90" s="200" t="s">
        <v>17</v>
      </c>
      <c r="B90" s="173">
        <v>30</v>
      </c>
      <c r="C90" s="242">
        <v>0.83333333333333337</v>
      </c>
      <c r="D90" s="243">
        <v>15021</v>
      </c>
      <c r="E90" s="166">
        <v>366</v>
      </c>
      <c r="F90" s="172">
        <v>0</v>
      </c>
      <c r="G90" s="173">
        <v>330</v>
      </c>
      <c r="H90" s="26">
        <v>-896</v>
      </c>
      <c r="I90" s="29">
        <v>-1375</v>
      </c>
      <c r="J90" s="29">
        <v>-225</v>
      </c>
    </row>
    <row r="91" spans="1:10" x14ac:dyDescent="0.15">
      <c r="A91" s="202" t="s">
        <v>17</v>
      </c>
      <c r="B91" s="175">
        <v>31</v>
      </c>
      <c r="C91" s="244">
        <v>0.83333333333333337</v>
      </c>
      <c r="D91" s="245">
        <v>15698</v>
      </c>
      <c r="E91" s="167">
        <v>-481</v>
      </c>
      <c r="F91" s="174">
        <v>0</v>
      </c>
      <c r="G91" s="175">
        <v>100</v>
      </c>
      <c r="H91" s="43">
        <v>-788</v>
      </c>
      <c r="I91" s="35">
        <v>-1363</v>
      </c>
      <c r="J91" s="35">
        <v>-225</v>
      </c>
    </row>
    <row r="92" spans="1:10" x14ac:dyDescent="0.15">
      <c r="A92" s="200" t="s">
        <v>18</v>
      </c>
      <c r="B92" s="173">
        <v>1</v>
      </c>
      <c r="C92" s="242">
        <v>0.5</v>
      </c>
      <c r="D92" s="243">
        <v>14891</v>
      </c>
      <c r="E92" s="166">
        <v>-811</v>
      </c>
      <c r="F92" s="172">
        <v>0</v>
      </c>
      <c r="G92" s="173">
        <v>330</v>
      </c>
      <c r="H92" s="26">
        <v>-437</v>
      </c>
      <c r="I92" s="29">
        <v>-1375</v>
      </c>
      <c r="J92" s="29">
        <v>-225</v>
      </c>
    </row>
    <row r="93" spans="1:10" x14ac:dyDescent="0.15">
      <c r="A93" s="200" t="s">
        <v>18</v>
      </c>
      <c r="B93" s="173">
        <v>2</v>
      </c>
      <c r="C93" s="242">
        <v>0.875</v>
      </c>
      <c r="D93" s="243">
        <v>13885</v>
      </c>
      <c r="E93" s="166">
        <v>-900</v>
      </c>
      <c r="F93" s="172">
        <v>0</v>
      </c>
      <c r="G93" s="173">
        <v>100</v>
      </c>
      <c r="H93" s="26">
        <v>-473</v>
      </c>
      <c r="I93" s="29">
        <v>-1375</v>
      </c>
      <c r="J93" s="29">
        <v>-225</v>
      </c>
    </row>
    <row r="94" spans="1:10" x14ac:dyDescent="0.15">
      <c r="A94" s="200" t="s">
        <v>18</v>
      </c>
      <c r="B94" s="173">
        <v>3</v>
      </c>
      <c r="C94" s="242">
        <v>0.83333333333333337</v>
      </c>
      <c r="D94" s="243">
        <v>14661</v>
      </c>
      <c r="E94" s="166">
        <v>-600</v>
      </c>
      <c r="F94" s="172">
        <v>0</v>
      </c>
      <c r="G94" s="173">
        <v>215</v>
      </c>
      <c r="H94" s="26">
        <v>-607</v>
      </c>
      <c r="I94" s="29">
        <v>-1375</v>
      </c>
      <c r="J94" s="29">
        <v>-225</v>
      </c>
    </row>
    <row r="95" spans="1:10" x14ac:dyDescent="0.15">
      <c r="A95" s="200" t="s">
        <v>18</v>
      </c>
      <c r="B95" s="173">
        <v>4</v>
      </c>
      <c r="C95" s="242">
        <v>0.83333333333333337</v>
      </c>
      <c r="D95" s="243">
        <v>15606</v>
      </c>
      <c r="E95" s="166">
        <v>-600</v>
      </c>
      <c r="F95" s="172">
        <v>0</v>
      </c>
      <c r="G95" s="173">
        <v>93</v>
      </c>
      <c r="H95" s="26">
        <v>-691</v>
      </c>
      <c r="I95" s="29">
        <v>-1375</v>
      </c>
      <c r="J95" s="29">
        <v>-225</v>
      </c>
    </row>
    <row r="96" spans="1:10" x14ac:dyDescent="0.15">
      <c r="A96" s="200" t="s">
        <v>18</v>
      </c>
      <c r="B96" s="173">
        <v>5</v>
      </c>
      <c r="C96" s="242">
        <v>0.83333333333333337</v>
      </c>
      <c r="D96" s="243">
        <v>15105</v>
      </c>
      <c r="E96" s="166">
        <v>-600</v>
      </c>
      <c r="F96" s="172">
        <v>0</v>
      </c>
      <c r="G96" s="173">
        <v>330</v>
      </c>
      <c r="H96" s="26">
        <v>-605</v>
      </c>
      <c r="I96" s="29">
        <v>-1375</v>
      </c>
      <c r="J96" s="29">
        <v>-225</v>
      </c>
    </row>
    <row r="97" spans="1:10" x14ac:dyDescent="0.15">
      <c r="A97" s="200" t="s">
        <v>18</v>
      </c>
      <c r="B97" s="173">
        <v>6</v>
      </c>
      <c r="C97" s="242">
        <v>0.75</v>
      </c>
      <c r="D97" s="243">
        <v>15649</v>
      </c>
      <c r="E97" s="166">
        <v>-401</v>
      </c>
      <c r="F97" s="172">
        <v>0</v>
      </c>
      <c r="G97" s="173">
        <v>100</v>
      </c>
      <c r="H97" s="26">
        <v>-800</v>
      </c>
      <c r="I97" s="29">
        <v>-944</v>
      </c>
      <c r="J97" s="29">
        <v>-225</v>
      </c>
    </row>
    <row r="98" spans="1:10" x14ac:dyDescent="0.15">
      <c r="A98" s="200" t="s">
        <v>18</v>
      </c>
      <c r="B98" s="173">
        <v>7</v>
      </c>
      <c r="C98" s="242">
        <v>0.83333333333333337</v>
      </c>
      <c r="D98" s="243">
        <v>14396</v>
      </c>
      <c r="E98" s="166">
        <v>-753</v>
      </c>
      <c r="F98" s="172">
        <v>0</v>
      </c>
      <c r="G98" s="173">
        <v>100</v>
      </c>
      <c r="H98" s="26">
        <v>-779</v>
      </c>
      <c r="I98" s="29">
        <v>-1375</v>
      </c>
      <c r="J98" s="29">
        <v>-225</v>
      </c>
    </row>
    <row r="99" spans="1:10" x14ac:dyDescent="0.15">
      <c r="A99" s="200" t="s">
        <v>18</v>
      </c>
      <c r="B99" s="173">
        <v>8</v>
      </c>
      <c r="C99" s="242">
        <v>0.875</v>
      </c>
      <c r="D99" s="243">
        <v>13441</v>
      </c>
      <c r="E99" s="166">
        <v>-728</v>
      </c>
      <c r="F99" s="172">
        <v>0</v>
      </c>
      <c r="G99" s="173">
        <v>100</v>
      </c>
      <c r="H99" s="26">
        <v>-428</v>
      </c>
      <c r="I99" s="29">
        <v>-1325</v>
      </c>
      <c r="J99" s="29">
        <v>-225</v>
      </c>
    </row>
    <row r="100" spans="1:10" x14ac:dyDescent="0.15">
      <c r="A100" s="200" t="s">
        <v>18</v>
      </c>
      <c r="B100" s="173">
        <v>9</v>
      </c>
      <c r="C100" s="242">
        <v>0.875</v>
      </c>
      <c r="D100" s="243">
        <v>13299</v>
      </c>
      <c r="E100" s="166">
        <v>-612</v>
      </c>
      <c r="F100" s="172">
        <v>0</v>
      </c>
      <c r="G100" s="173">
        <v>100</v>
      </c>
      <c r="H100" s="26">
        <v>-292</v>
      </c>
      <c r="I100" s="29">
        <v>-1325</v>
      </c>
      <c r="J100" s="29">
        <v>-225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14142</v>
      </c>
      <c r="E101" s="166">
        <v>-636</v>
      </c>
      <c r="F101" s="172">
        <v>0</v>
      </c>
      <c r="G101" s="173">
        <v>215</v>
      </c>
      <c r="H101" s="26">
        <v>-482</v>
      </c>
      <c r="I101" s="29">
        <v>-1375</v>
      </c>
      <c r="J101" s="29">
        <v>-225</v>
      </c>
    </row>
    <row r="102" spans="1:10" x14ac:dyDescent="0.15">
      <c r="A102" s="200" t="s">
        <v>18</v>
      </c>
      <c r="B102" s="173">
        <v>11</v>
      </c>
      <c r="C102" s="242">
        <v>0.83333333333333337</v>
      </c>
      <c r="D102" s="243">
        <v>14547</v>
      </c>
      <c r="E102" s="166">
        <v>-489</v>
      </c>
      <c r="F102" s="172">
        <v>0</v>
      </c>
      <c r="G102" s="173">
        <v>215</v>
      </c>
      <c r="H102" s="26">
        <v>-509</v>
      </c>
      <c r="I102" s="29">
        <v>-1350</v>
      </c>
      <c r="J102" s="29">
        <v>-225</v>
      </c>
    </row>
    <row r="103" spans="1:10" x14ac:dyDescent="0.15">
      <c r="A103" s="200" t="s">
        <v>18</v>
      </c>
      <c r="B103" s="173">
        <v>12</v>
      </c>
      <c r="C103" s="242">
        <v>0.83333333333333337</v>
      </c>
      <c r="D103" s="243">
        <v>13983</v>
      </c>
      <c r="E103" s="166">
        <v>-581</v>
      </c>
      <c r="F103" s="172">
        <v>0</v>
      </c>
      <c r="G103" s="173">
        <v>0</v>
      </c>
      <c r="H103" s="26">
        <v>-496</v>
      </c>
      <c r="I103" s="29">
        <v>-1400</v>
      </c>
      <c r="J103" s="29">
        <v>-225</v>
      </c>
    </row>
    <row r="104" spans="1:10" x14ac:dyDescent="0.15">
      <c r="A104" s="200" t="s">
        <v>18</v>
      </c>
      <c r="B104" s="173">
        <v>13</v>
      </c>
      <c r="C104" s="242">
        <v>0.875</v>
      </c>
      <c r="D104" s="243">
        <v>13821</v>
      </c>
      <c r="E104" s="166">
        <v>-184</v>
      </c>
      <c r="F104" s="172">
        <v>12</v>
      </c>
      <c r="G104" s="173">
        <v>0</v>
      </c>
      <c r="H104" s="26">
        <v>-374</v>
      </c>
      <c r="I104" s="29">
        <v>-1350</v>
      </c>
      <c r="J104" s="29">
        <v>-225</v>
      </c>
    </row>
    <row r="105" spans="1:10" x14ac:dyDescent="0.15">
      <c r="A105" s="200" t="s">
        <v>18</v>
      </c>
      <c r="B105" s="173">
        <v>14</v>
      </c>
      <c r="C105" s="242">
        <v>0.875</v>
      </c>
      <c r="D105" s="243">
        <v>13085</v>
      </c>
      <c r="E105" s="166">
        <v>-91</v>
      </c>
      <c r="F105" s="172">
        <v>0</v>
      </c>
      <c r="G105" s="173">
        <v>215</v>
      </c>
      <c r="H105" s="26">
        <v>-489</v>
      </c>
      <c r="I105" s="29">
        <v>-1350</v>
      </c>
      <c r="J105" s="29">
        <v>-225</v>
      </c>
    </row>
    <row r="106" spans="1:10" x14ac:dyDescent="0.15">
      <c r="A106" s="200" t="s">
        <v>18</v>
      </c>
      <c r="B106" s="173">
        <v>15</v>
      </c>
      <c r="C106" s="242">
        <v>0.83333333333333337</v>
      </c>
      <c r="D106" s="243">
        <v>12776</v>
      </c>
      <c r="E106" s="166">
        <v>-123</v>
      </c>
      <c r="F106" s="172">
        <v>22</v>
      </c>
      <c r="G106" s="173">
        <v>330</v>
      </c>
      <c r="H106" s="26">
        <v>-527</v>
      </c>
      <c r="I106" s="29">
        <v>-1350</v>
      </c>
      <c r="J106" s="29">
        <v>-225</v>
      </c>
    </row>
    <row r="107" spans="1:10" x14ac:dyDescent="0.15">
      <c r="A107" s="200" t="s">
        <v>18</v>
      </c>
      <c r="B107" s="173">
        <v>16</v>
      </c>
      <c r="C107" s="242">
        <v>0.875</v>
      </c>
      <c r="D107" s="243">
        <v>13180</v>
      </c>
      <c r="E107" s="166">
        <v>-1</v>
      </c>
      <c r="F107" s="172">
        <v>0</v>
      </c>
      <c r="G107" s="173">
        <v>100</v>
      </c>
      <c r="H107" s="26">
        <v>-521</v>
      </c>
      <c r="I107" s="29">
        <v>-1350</v>
      </c>
      <c r="J107" s="29">
        <v>-225</v>
      </c>
    </row>
    <row r="108" spans="1:10" x14ac:dyDescent="0.15">
      <c r="A108" s="200" t="s">
        <v>18</v>
      </c>
      <c r="B108" s="173">
        <v>17</v>
      </c>
      <c r="C108" s="242">
        <v>0.875</v>
      </c>
      <c r="D108" s="243">
        <v>13748</v>
      </c>
      <c r="E108" s="166">
        <v>-6</v>
      </c>
      <c r="F108" s="172">
        <v>55</v>
      </c>
      <c r="G108" s="173">
        <v>0</v>
      </c>
      <c r="H108" s="26">
        <v>-330</v>
      </c>
      <c r="I108" s="29">
        <v>-1350</v>
      </c>
      <c r="J108" s="29">
        <v>-225</v>
      </c>
    </row>
    <row r="109" spans="1:10" x14ac:dyDescent="0.15">
      <c r="A109" s="200" t="s">
        <v>18</v>
      </c>
      <c r="B109" s="173">
        <v>18</v>
      </c>
      <c r="C109" s="242">
        <v>0.875</v>
      </c>
      <c r="D109" s="243">
        <v>13812</v>
      </c>
      <c r="E109" s="166">
        <v>-426</v>
      </c>
      <c r="F109" s="172">
        <v>55</v>
      </c>
      <c r="G109" s="173">
        <v>0</v>
      </c>
      <c r="H109" s="26">
        <v>-187</v>
      </c>
      <c r="I109" s="29">
        <v>-1350</v>
      </c>
      <c r="J109" s="29">
        <v>-225</v>
      </c>
    </row>
    <row r="110" spans="1:10" x14ac:dyDescent="0.15">
      <c r="A110" s="200" t="s">
        <v>18</v>
      </c>
      <c r="B110" s="173">
        <v>19</v>
      </c>
      <c r="C110" s="242">
        <v>0.83333333333333337</v>
      </c>
      <c r="D110" s="243">
        <v>14386</v>
      </c>
      <c r="E110" s="166">
        <v>-32</v>
      </c>
      <c r="F110" s="172">
        <v>55</v>
      </c>
      <c r="G110" s="173">
        <v>0</v>
      </c>
      <c r="H110" s="26">
        <v>-314</v>
      </c>
      <c r="I110" s="29">
        <v>-1350</v>
      </c>
      <c r="J110" s="29">
        <v>-225</v>
      </c>
    </row>
    <row r="111" spans="1:10" x14ac:dyDescent="0.15">
      <c r="A111" s="200" t="s">
        <v>18</v>
      </c>
      <c r="B111" s="173">
        <v>20</v>
      </c>
      <c r="C111" s="242">
        <v>0.875</v>
      </c>
      <c r="D111" s="243">
        <v>13748</v>
      </c>
      <c r="E111" s="166">
        <v>15</v>
      </c>
      <c r="F111" s="172">
        <v>54</v>
      </c>
      <c r="G111" s="173">
        <v>0</v>
      </c>
      <c r="H111" s="26">
        <v>-223</v>
      </c>
      <c r="I111" s="29">
        <v>-1350</v>
      </c>
      <c r="J111" s="29">
        <v>-225</v>
      </c>
    </row>
    <row r="112" spans="1:10" x14ac:dyDescent="0.15">
      <c r="A112" s="200" t="s">
        <v>18</v>
      </c>
      <c r="B112" s="173">
        <v>21</v>
      </c>
      <c r="C112" s="242">
        <v>0.45833333333333331</v>
      </c>
      <c r="D112" s="243">
        <v>14267</v>
      </c>
      <c r="E112" s="166">
        <v>-453</v>
      </c>
      <c r="F112" s="172">
        <v>44</v>
      </c>
      <c r="G112" s="173">
        <v>0</v>
      </c>
      <c r="H112" s="26">
        <v>-128</v>
      </c>
      <c r="I112" s="29">
        <v>-1350</v>
      </c>
      <c r="J112" s="29">
        <v>-225</v>
      </c>
    </row>
    <row r="113" spans="1:10" x14ac:dyDescent="0.15">
      <c r="A113" s="200" t="s">
        <v>18</v>
      </c>
      <c r="B113" s="173">
        <v>22</v>
      </c>
      <c r="C113" s="242">
        <v>0.5</v>
      </c>
      <c r="D113" s="243">
        <v>13119</v>
      </c>
      <c r="E113" s="166">
        <v>-556</v>
      </c>
      <c r="F113" s="172">
        <v>65</v>
      </c>
      <c r="G113" s="173">
        <v>215</v>
      </c>
      <c r="H113" s="26">
        <v>-314</v>
      </c>
      <c r="I113" s="29">
        <v>-1350</v>
      </c>
      <c r="J113" s="29">
        <v>-222</v>
      </c>
    </row>
    <row r="114" spans="1:10" x14ac:dyDescent="0.15">
      <c r="A114" s="200" t="s">
        <v>18</v>
      </c>
      <c r="B114" s="173">
        <v>23</v>
      </c>
      <c r="C114" s="242">
        <v>0.875</v>
      </c>
      <c r="D114" s="243">
        <v>12948</v>
      </c>
      <c r="E114" s="166">
        <v>-370</v>
      </c>
      <c r="F114" s="172">
        <v>94</v>
      </c>
      <c r="G114" s="173">
        <v>215</v>
      </c>
      <c r="H114" s="26">
        <v>-423</v>
      </c>
      <c r="I114" s="29">
        <v>-1350</v>
      </c>
      <c r="J114" s="29">
        <v>-222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13847</v>
      </c>
      <c r="E115" s="166">
        <v>-411</v>
      </c>
      <c r="F115" s="172">
        <v>85</v>
      </c>
      <c r="G115" s="173">
        <v>330</v>
      </c>
      <c r="H115" s="26">
        <v>-259</v>
      </c>
      <c r="I115" s="29">
        <v>-1350</v>
      </c>
      <c r="J115" s="29">
        <v>-225</v>
      </c>
    </row>
    <row r="116" spans="1:10" x14ac:dyDescent="0.15">
      <c r="A116" s="200" t="s">
        <v>18</v>
      </c>
      <c r="B116" s="173">
        <v>25</v>
      </c>
      <c r="C116" s="242">
        <v>0.83333333333333337</v>
      </c>
      <c r="D116" s="243">
        <v>14569</v>
      </c>
      <c r="E116" s="166">
        <v>-267</v>
      </c>
      <c r="F116" s="172">
        <v>10</v>
      </c>
      <c r="G116" s="173">
        <v>330</v>
      </c>
      <c r="H116" s="26">
        <v>-499</v>
      </c>
      <c r="I116" s="29">
        <v>-1350</v>
      </c>
      <c r="J116" s="29">
        <v>-225</v>
      </c>
    </row>
    <row r="117" spans="1:10" x14ac:dyDescent="0.15">
      <c r="A117" s="200" t="s">
        <v>18</v>
      </c>
      <c r="B117" s="173">
        <v>26</v>
      </c>
      <c r="C117" s="242">
        <v>0.83333333333333337</v>
      </c>
      <c r="D117" s="243">
        <v>14214</v>
      </c>
      <c r="E117" s="166">
        <v>-667</v>
      </c>
      <c r="F117" s="172">
        <v>0</v>
      </c>
      <c r="G117" s="173">
        <v>330</v>
      </c>
      <c r="H117" s="26">
        <v>-445</v>
      </c>
      <c r="I117" s="29">
        <v>-1350</v>
      </c>
      <c r="J117" s="29">
        <v>-225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14056</v>
      </c>
      <c r="E118" s="166">
        <v>-783</v>
      </c>
      <c r="F118" s="172">
        <v>37</v>
      </c>
      <c r="G118" s="173">
        <v>330</v>
      </c>
      <c r="H118" s="26">
        <v>-433</v>
      </c>
      <c r="I118" s="29">
        <v>-1350</v>
      </c>
      <c r="J118" s="29">
        <v>-225</v>
      </c>
    </row>
    <row r="119" spans="1:10" x14ac:dyDescent="0.15">
      <c r="A119" s="200" t="s">
        <v>18</v>
      </c>
      <c r="B119" s="173">
        <v>28</v>
      </c>
      <c r="C119" s="242">
        <v>0.875</v>
      </c>
      <c r="D119" s="243">
        <v>14239</v>
      </c>
      <c r="E119" s="166">
        <v>-459</v>
      </c>
      <c r="F119" s="172">
        <v>104</v>
      </c>
      <c r="G119" s="173">
        <v>330</v>
      </c>
      <c r="H119" s="26">
        <v>-370</v>
      </c>
      <c r="I119" s="29">
        <v>-1350</v>
      </c>
      <c r="J119" s="29">
        <v>-225</v>
      </c>
    </row>
    <row r="120" spans="1:10" x14ac:dyDescent="0.15">
      <c r="A120" s="200" t="s">
        <v>18</v>
      </c>
      <c r="B120" s="173">
        <v>29</v>
      </c>
      <c r="C120" s="242">
        <v>0.875</v>
      </c>
      <c r="D120" s="243">
        <v>13522</v>
      </c>
      <c r="E120" s="166">
        <v>-701</v>
      </c>
      <c r="F120" s="172">
        <v>94</v>
      </c>
      <c r="G120" s="173">
        <v>330</v>
      </c>
      <c r="H120" s="26">
        <v>-430</v>
      </c>
      <c r="I120" s="29">
        <v>-1350</v>
      </c>
      <c r="J120" s="29">
        <v>-215</v>
      </c>
    </row>
    <row r="121" spans="1:10" x14ac:dyDescent="0.15">
      <c r="A121" s="202" t="s">
        <v>18</v>
      </c>
      <c r="B121" s="175">
        <v>30</v>
      </c>
      <c r="C121" s="244">
        <v>0.875</v>
      </c>
      <c r="D121" s="245">
        <v>12983</v>
      </c>
      <c r="E121" s="167">
        <v>-695</v>
      </c>
      <c r="F121" s="174">
        <v>0</v>
      </c>
      <c r="G121" s="175">
        <v>215</v>
      </c>
      <c r="H121" s="43">
        <v>-544</v>
      </c>
      <c r="I121" s="35">
        <v>-1350</v>
      </c>
      <c r="J121" s="35">
        <v>-223</v>
      </c>
    </row>
    <row r="122" spans="1:10" x14ac:dyDescent="0.15">
      <c r="A122" s="200" t="s">
        <v>19</v>
      </c>
      <c r="B122" s="173">
        <v>1</v>
      </c>
      <c r="C122" s="242">
        <v>0.83333333333333337</v>
      </c>
      <c r="D122" s="243">
        <v>14212</v>
      </c>
      <c r="E122" s="166">
        <v>-100</v>
      </c>
      <c r="F122" s="172">
        <v>75</v>
      </c>
      <c r="G122" s="173">
        <v>330</v>
      </c>
      <c r="H122" s="26">
        <v>-348</v>
      </c>
      <c r="I122" s="29">
        <v>-1350</v>
      </c>
      <c r="J122" s="29">
        <v>-225</v>
      </c>
    </row>
    <row r="123" spans="1:10" x14ac:dyDescent="0.15">
      <c r="A123" s="200" t="s">
        <v>19</v>
      </c>
      <c r="B123" s="173">
        <v>2</v>
      </c>
      <c r="C123" s="242">
        <v>0.875</v>
      </c>
      <c r="D123" s="243">
        <v>14127</v>
      </c>
      <c r="E123" s="166">
        <v>171</v>
      </c>
      <c r="F123" s="172">
        <v>155</v>
      </c>
      <c r="G123" s="173">
        <v>330</v>
      </c>
      <c r="H123" s="26">
        <v>200</v>
      </c>
      <c r="I123" s="29">
        <v>-1350</v>
      </c>
      <c r="J123" s="29">
        <v>-225</v>
      </c>
    </row>
    <row r="124" spans="1:10" x14ac:dyDescent="0.15">
      <c r="A124" s="200" t="s">
        <v>19</v>
      </c>
      <c r="B124" s="173">
        <v>3</v>
      </c>
      <c r="C124" s="242">
        <v>0.875</v>
      </c>
      <c r="D124" s="243">
        <v>13904</v>
      </c>
      <c r="E124" s="166">
        <v>30</v>
      </c>
      <c r="F124" s="172">
        <v>140</v>
      </c>
      <c r="G124" s="173">
        <v>330</v>
      </c>
      <c r="H124" s="26">
        <v>-36</v>
      </c>
      <c r="I124" s="29">
        <v>-1350</v>
      </c>
      <c r="J124" s="29">
        <v>-225</v>
      </c>
    </row>
    <row r="125" spans="1:10" x14ac:dyDescent="0.15">
      <c r="A125" s="200" t="s">
        <v>19</v>
      </c>
      <c r="B125" s="173">
        <v>4</v>
      </c>
      <c r="C125" s="242">
        <v>0.875</v>
      </c>
      <c r="D125" s="243">
        <v>13827</v>
      </c>
      <c r="E125" s="166">
        <v>606</v>
      </c>
      <c r="F125" s="172">
        <v>115</v>
      </c>
      <c r="G125" s="173">
        <v>330</v>
      </c>
      <c r="H125" s="26">
        <v>-429</v>
      </c>
      <c r="I125" s="29">
        <v>-1350</v>
      </c>
      <c r="J125" s="29">
        <v>-225</v>
      </c>
    </row>
    <row r="126" spans="1:10" x14ac:dyDescent="0.15">
      <c r="A126" s="200" t="s">
        <v>19</v>
      </c>
      <c r="B126" s="173">
        <v>5</v>
      </c>
      <c r="C126" s="242">
        <v>0.75</v>
      </c>
      <c r="D126" s="243">
        <v>14110</v>
      </c>
      <c r="E126" s="166">
        <v>232</v>
      </c>
      <c r="F126" s="172">
        <v>105</v>
      </c>
      <c r="G126" s="173">
        <v>330</v>
      </c>
      <c r="H126" s="26">
        <v>0</v>
      </c>
      <c r="I126" s="29">
        <v>-1350</v>
      </c>
      <c r="J126" s="29">
        <v>-225</v>
      </c>
    </row>
    <row r="127" spans="1:10" x14ac:dyDescent="0.15">
      <c r="A127" s="200" t="s">
        <v>19</v>
      </c>
      <c r="B127" s="173">
        <v>6</v>
      </c>
      <c r="C127" s="242">
        <v>0.45833333333333331</v>
      </c>
      <c r="D127" s="243">
        <v>12874</v>
      </c>
      <c r="E127" s="166">
        <v>-743</v>
      </c>
      <c r="F127" s="172">
        <v>155</v>
      </c>
      <c r="G127" s="173">
        <v>330</v>
      </c>
      <c r="H127" s="26">
        <v>-300</v>
      </c>
      <c r="I127" s="29">
        <v>-1350</v>
      </c>
      <c r="J127" s="29">
        <v>-201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12943</v>
      </c>
      <c r="E128" s="166">
        <v>-724</v>
      </c>
      <c r="F128" s="172">
        <v>155</v>
      </c>
      <c r="G128" s="173">
        <v>330</v>
      </c>
      <c r="H128" s="26">
        <v>-300</v>
      </c>
      <c r="I128" s="29">
        <v>-1350</v>
      </c>
      <c r="J128" s="29">
        <v>-222</v>
      </c>
    </row>
    <row r="129" spans="1:10" x14ac:dyDescent="0.15">
      <c r="A129" s="200" t="s">
        <v>19</v>
      </c>
      <c r="B129" s="173">
        <v>8</v>
      </c>
      <c r="C129" s="242">
        <v>0.875</v>
      </c>
      <c r="D129" s="243">
        <v>14053</v>
      </c>
      <c r="E129" s="166">
        <v>-756</v>
      </c>
      <c r="F129" s="172">
        <v>155</v>
      </c>
      <c r="G129" s="173">
        <v>330</v>
      </c>
      <c r="H129" s="26">
        <v>-526</v>
      </c>
      <c r="I129" s="29">
        <v>-1350</v>
      </c>
      <c r="J129" s="29">
        <v>-225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14150</v>
      </c>
      <c r="E130" s="166">
        <v>-260</v>
      </c>
      <c r="F130" s="172">
        <v>135</v>
      </c>
      <c r="G130" s="173">
        <v>330</v>
      </c>
      <c r="H130" s="26">
        <v>-583</v>
      </c>
      <c r="I130" s="29">
        <v>-1411</v>
      </c>
      <c r="J130" s="29">
        <v>-225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13935</v>
      </c>
      <c r="E131" s="166">
        <v>-253</v>
      </c>
      <c r="F131" s="172">
        <v>155</v>
      </c>
      <c r="G131" s="173">
        <v>330</v>
      </c>
      <c r="H131" s="26">
        <v>-523</v>
      </c>
      <c r="I131" s="29">
        <v>-1399</v>
      </c>
      <c r="J131" s="29">
        <v>-225</v>
      </c>
    </row>
    <row r="132" spans="1:10" x14ac:dyDescent="0.15">
      <c r="A132" s="200" t="s">
        <v>19</v>
      </c>
      <c r="B132" s="173">
        <v>11</v>
      </c>
      <c r="C132" s="242">
        <v>0.875</v>
      </c>
      <c r="D132" s="243">
        <v>13810</v>
      </c>
      <c r="E132" s="166">
        <v>-410</v>
      </c>
      <c r="F132" s="172">
        <v>155</v>
      </c>
      <c r="G132" s="173">
        <v>330</v>
      </c>
      <c r="H132" s="26">
        <v>-462</v>
      </c>
      <c r="I132" s="29">
        <v>-1400</v>
      </c>
      <c r="J132" s="29">
        <v>-225</v>
      </c>
    </row>
    <row r="133" spans="1:10" x14ac:dyDescent="0.15">
      <c r="A133" s="200" t="s">
        <v>19</v>
      </c>
      <c r="B133" s="173">
        <v>12</v>
      </c>
      <c r="C133" s="242">
        <v>0.45833333333333331</v>
      </c>
      <c r="D133" s="243">
        <v>13230</v>
      </c>
      <c r="E133" s="166">
        <v>-213</v>
      </c>
      <c r="F133" s="172">
        <v>145</v>
      </c>
      <c r="G133" s="173">
        <v>330</v>
      </c>
      <c r="H133" s="26">
        <v>-400</v>
      </c>
      <c r="I133" s="29">
        <v>-1400</v>
      </c>
      <c r="J133" s="29">
        <v>-225</v>
      </c>
    </row>
    <row r="134" spans="1:10" x14ac:dyDescent="0.15">
      <c r="A134" s="200" t="s">
        <v>19</v>
      </c>
      <c r="B134" s="173">
        <v>13</v>
      </c>
      <c r="C134" s="242">
        <v>0.875</v>
      </c>
      <c r="D134" s="243">
        <v>12779</v>
      </c>
      <c r="E134" s="166">
        <v>-353</v>
      </c>
      <c r="F134" s="172">
        <v>125</v>
      </c>
      <c r="G134" s="173">
        <v>330</v>
      </c>
      <c r="H134" s="26">
        <v>-598</v>
      </c>
      <c r="I134" s="29">
        <v>-1369</v>
      </c>
      <c r="J134" s="29">
        <v>-222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13054</v>
      </c>
      <c r="E135" s="166">
        <v>-600</v>
      </c>
      <c r="F135" s="172">
        <v>135</v>
      </c>
      <c r="G135" s="173">
        <v>330</v>
      </c>
      <c r="H135" s="26">
        <v>-750</v>
      </c>
      <c r="I135" s="29">
        <v>-1369</v>
      </c>
      <c r="J135" s="29">
        <v>-218</v>
      </c>
    </row>
    <row r="136" spans="1:10" x14ac:dyDescent="0.15">
      <c r="A136" s="200" t="s">
        <v>19</v>
      </c>
      <c r="B136" s="173">
        <v>15</v>
      </c>
      <c r="C136" s="242">
        <v>0.875</v>
      </c>
      <c r="D136" s="243">
        <v>14053</v>
      </c>
      <c r="E136" s="166">
        <v>-600</v>
      </c>
      <c r="F136" s="172">
        <v>135</v>
      </c>
      <c r="G136" s="173">
        <v>330</v>
      </c>
      <c r="H136" s="26">
        <v>-620</v>
      </c>
      <c r="I136" s="29">
        <v>-1400</v>
      </c>
      <c r="J136" s="29">
        <v>-225</v>
      </c>
    </row>
    <row r="137" spans="1:10" x14ac:dyDescent="0.15">
      <c r="A137" s="200" t="s">
        <v>19</v>
      </c>
      <c r="B137" s="173">
        <v>16</v>
      </c>
      <c r="C137" s="242">
        <v>0.875</v>
      </c>
      <c r="D137" s="243">
        <v>14498</v>
      </c>
      <c r="E137" s="166">
        <v>-567</v>
      </c>
      <c r="F137" s="172">
        <v>0</v>
      </c>
      <c r="G137" s="173">
        <v>330</v>
      </c>
      <c r="H137" s="26">
        <v>-590</v>
      </c>
      <c r="I137" s="29">
        <v>-1400</v>
      </c>
      <c r="J137" s="29">
        <v>-225</v>
      </c>
    </row>
    <row r="138" spans="1:10" x14ac:dyDescent="0.15">
      <c r="A138" s="200" t="s">
        <v>19</v>
      </c>
      <c r="B138" s="173">
        <v>17</v>
      </c>
      <c r="C138" s="242">
        <v>0.875</v>
      </c>
      <c r="D138" s="243">
        <v>17223</v>
      </c>
      <c r="E138" s="166">
        <v>-600</v>
      </c>
      <c r="F138" s="172">
        <v>-44</v>
      </c>
      <c r="G138" s="173">
        <v>118</v>
      </c>
      <c r="H138" s="26">
        <v>-727</v>
      </c>
      <c r="I138" s="29">
        <v>-1350</v>
      </c>
      <c r="J138" s="29">
        <v>-225</v>
      </c>
    </row>
    <row r="139" spans="1:10" x14ac:dyDescent="0.15">
      <c r="A139" s="200" t="s">
        <v>19</v>
      </c>
      <c r="B139" s="173">
        <v>18</v>
      </c>
      <c r="C139" s="242">
        <v>0.75</v>
      </c>
      <c r="D139" s="243">
        <v>20008</v>
      </c>
      <c r="E139" s="166">
        <v>-502</v>
      </c>
      <c r="F139" s="172">
        <v>100</v>
      </c>
      <c r="G139" s="173">
        <v>215</v>
      </c>
      <c r="H139" s="26">
        <v>-691</v>
      </c>
      <c r="I139" s="29">
        <v>-1000</v>
      </c>
      <c r="J139" s="29">
        <v>-225</v>
      </c>
    </row>
    <row r="140" spans="1:10" x14ac:dyDescent="0.15">
      <c r="A140" s="200" t="s">
        <v>19</v>
      </c>
      <c r="B140" s="173">
        <v>19</v>
      </c>
      <c r="C140" s="242">
        <v>0.70833333333333337</v>
      </c>
      <c r="D140" s="243">
        <v>19067</v>
      </c>
      <c r="E140" s="166">
        <v>-393</v>
      </c>
      <c r="F140" s="172">
        <v>150</v>
      </c>
      <c r="G140" s="173">
        <v>100</v>
      </c>
      <c r="H140" s="26">
        <v>-843</v>
      </c>
      <c r="I140" s="29">
        <v>-1000</v>
      </c>
      <c r="J140" s="29">
        <v>-225</v>
      </c>
    </row>
    <row r="141" spans="1:10" x14ac:dyDescent="0.15">
      <c r="A141" s="200" t="s">
        <v>19</v>
      </c>
      <c r="B141" s="173">
        <v>20</v>
      </c>
      <c r="C141" s="242">
        <v>0.875</v>
      </c>
      <c r="D141" s="243">
        <v>12868</v>
      </c>
      <c r="E141" s="166">
        <v>-600</v>
      </c>
      <c r="F141" s="172">
        <v>15</v>
      </c>
      <c r="G141" s="173">
        <v>100</v>
      </c>
      <c r="H141" s="26">
        <v>-717</v>
      </c>
      <c r="I141" s="29">
        <v>-1000</v>
      </c>
      <c r="J141" s="29">
        <v>-210</v>
      </c>
    </row>
    <row r="142" spans="1:10" x14ac:dyDescent="0.15">
      <c r="A142" s="200" t="s">
        <v>19</v>
      </c>
      <c r="B142" s="173">
        <v>21</v>
      </c>
      <c r="C142" s="242">
        <v>0.875</v>
      </c>
      <c r="D142" s="243">
        <v>13141</v>
      </c>
      <c r="E142" s="166">
        <v>-600</v>
      </c>
      <c r="F142" s="172">
        <v>15</v>
      </c>
      <c r="G142" s="173">
        <v>215</v>
      </c>
      <c r="H142" s="26">
        <v>-523</v>
      </c>
      <c r="I142" s="29">
        <v>-966</v>
      </c>
      <c r="J142" s="29">
        <v>-225</v>
      </c>
    </row>
    <row r="143" spans="1:10" x14ac:dyDescent="0.15">
      <c r="A143" s="200" t="s">
        <v>19</v>
      </c>
      <c r="B143" s="173">
        <v>22</v>
      </c>
      <c r="C143" s="242">
        <v>0.79166666666666663</v>
      </c>
      <c r="D143" s="243">
        <v>14443</v>
      </c>
      <c r="E143" s="166">
        <v>-495</v>
      </c>
      <c r="F143" s="172">
        <v>155</v>
      </c>
      <c r="G143" s="173">
        <v>330</v>
      </c>
      <c r="H143" s="26">
        <v>-452</v>
      </c>
      <c r="I143" s="29">
        <v>-982</v>
      </c>
      <c r="J143" s="29">
        <v>-225</v>
      </c>
    </row>
    <row r="144" spans="1:10" x14ac:dyDescent="0.15">
      <c r="A144" s="200" t="s">
        <v>19</v>
      </c>
      <c r="B144" s="173">
        <v>23</v>
      </c>
      <c r="C144" s="242">
        <v>0.875</v>
      </c>
      <c r="D144" s="243">
        <v>14182</v>
      </c>
      <c r="E144" s="166">
        <v>-585</v>
      </c>
      <c r="F144" s="172">
        <v>15</v>
      </c>
      <c r="G144" s="173">
        <v>330</v>
      </c>
      <c r="H144" s="26">
        <v>-448</v>
      </c>
      <c r="I144" s="29">
        <v>-981</v>
      </c>
      <c r="J144" s="29">
        <v>-225</v>
      </c>
    </row>
    <row r="145" spans="1:10" x14ac:dyDescent="0.15">
      <c r="A145" s="200" t="s">
        <v>19</v>
      </c>
      <c r="B145" s="173">
        <v>24</v>
      </c>
      <c r="C145" s="242">
        <v>0.875</v>
      </c>
      <c r="D145" s="243">
        <v>14104</v>
      </c>
      <c r="E145" s="166">
        <v>-497</v>
      </c>
      <c r="F145" s="172">
        <v>-34</v>
      </c>
      <c r="G145" s="173">
        <v>330</v>
      </c>
      <c r="H145" s="26">
        <v>-221</v>
      </c>
      <c r="I145" s="29">
        <v>0</v>
      </c>
      <c r="J145" s="29">
        <v>0</v>
      </c>
    </row>
    <row r="146" spans="1:10" x14ac:dyDescent="0.15">
      <c r="A146" s="200" t="s">
        <v>19</v>
      </c>
      <c r="B146" s="173">
        <v>25</v>
      </c>
      <c r="C146" s="242">
        <v>0.79166666666666663</v>
      </c>
      <c r="D146" s="243">
        <v>14220</v>
      </c>
      <c r="E146" s="166">
        <v>-490</v>
      </c>
      <c r="F146" s="172">
        <v>86</v>
      </c>
      <c r="G146" s="173">
        <v>330</v>
      </c>
      <c r="H146" s="26">
        <v>-248</v>
      </c>
      <c r="I146" s="29">
        <v>0</v>
      </c>
      <c r="J146" s="29">
        <v>-225</v>
      </c>
    </row>
    <row r="147" spans="1:10" x14ac:dyDescent="0.15">
      <c r="A147" s="200" t="s">
        <v>19</v>
      </c>
      <c r="B147" s="173">
        <v>26</v>
      </c>
      <c r="C147" s="242">
        <v>0.45833333333333331</v>
      </c>
      <c r="D147" s="243">
        <v>13890</v>
      </c>
      <c r="E147" s="166">
        <v>-486</v>
      </c>
      <c r="F147" s="172">
        <v>133</v>
      </c>
      <c r="G147" s="173">
        <v>330</v>
      </c>
      <c r="H147" s="26">
        <v>-290</v>
      </c>
      <c r="I147" s="29">
        <v>0</v>
      </c>
      <c r="J147" s="29">
        <v>-225</v>
      </c>
    </row>
    <row r="148" spans="1:10" x14ac:dyDescent="0.15">
      <c r="A148" s="200" t="s">
        <v>19</v>
      </c>
      <c r="B148" s="173">
        <v>27</v>
      </c>
      <c r="C148" s="242">
        <v>0.875</v>
      </c>
      <c r="D148" s="243">
        <v>12452</v>
      </c>
      <c r="E148" s="166">
        <v>-530</v>
      </c>
      <c r="F148" s="172">
        <v>169</v>
      </c>
      <c r="G148" s="173">
        <v>330</v>
      </c>
      <c r="H148" s="26">
        <v>-548</v>
      </c>
      <c r="I148" s="29">
        <v>0</v>
      </c>
      <c r="J148" s="29">
        <v>-210</v>
      </c>
    </row>
    <row r="149" spans="1:10" x14ac:dyDescent="0.15">
      <c r="A149" s="200" t="s">
        <v>19</v>
      </c>
      <c r="B149" s="173">
        <v>28</v>
      </c>
      <c r="C149" s="242">
        <v>0.875</v>
      </c>
      <c r="D149" s="243">
        <v>12251</v>
      </c>
      <c r="E149" s="166">
        <v>-600</v>
      </c>
      <c r="F149" s="172">
        <v>144</v>
      </c>
      <c r="G149" s="173">
        <v>330</v>
      </c>
      <c r="H149" s="26">
        <v>-589</v>
      </c>
      <c r="I149" s="29">
        <v>-1292</v>
      </c>
      <c r="J149" s="29">
        <v>-210</v>
      </c>
    </row>
    <row r="150" spans="1:10" x14ac:dyDescent="0.15">
      <c r="A150" s="200" t="s">
        <v>19</v>
      </c>
      <c r="B150" s="173">
        <v>29</v>
      </c>
      <c r="C150" s="242">
        <v>0.79166666666666663</v>
      </c>
      <c r="D150" s="243">
        <v>13165</v>
      </c>
      <c r="E150" s="166">
        <v>-495</v>
      </c>
      <c r="F150" s="172">
        <v>170</v>
      </c>
      <c r="G150" s="173">
        <v>330</v>
      </c>
      <c r="H150" s="26">
        <v>-482</v>
      </c>
      <c r="I150" s="29">
        <v>-1349</v>
      </c>
      <c r="J150" s="29">
        <v>-210</v>
      </c>
    </row>
    <row r="151" spans="1:10" x14ac:dyDescent="0.15">
      <c r="A151" s="200" t="s">
        <v>19</v>
      </c>
      <c r="B151" s="173">
        <v>30</v>
      </c>
      <c r="C151" s="242">
        <v>0.875</v>
      </c>
      <c r="D151" s="243">
        <v>14026</v>
      </c>
      <c r="E151" s="166">
        <v>-586</v>
      </c>
      <c r="F151" s="172">
        <v>138</v>
      </c>
      <c r="G151" s="173">
        <v>330</v>
      </c>
      <c r="H151" s="26">
        <v>-411</v>
      </c>
      <c r="I151" s="29">
        <v>-1349</v>
      </c>
      <c r="J151" s="29">
        <v>-225</v>
      </c>
    </row>
    <row r="152" spans="1:10" x14ac:dyDescent="0.15">
      <c r="A152" s="202" t="s">
        <v>19</v>
      </c>
      <c r="B152" s="175">
        <v>31</v>
      </c>
      <c r="C152" s="244">
        <v>0.83333333333333337</v>
      </c>
      <c r="D152" s="245">
        <v>14459</v>
      </c>
      <c r="E152" s="167">
        <v>-560</v>
      </c>
      <c r="F152" s="174">
        <v>109</v>
      </c>
      <c r="G152" s="175">
        <v>100</v>
      </c>
      <c r="H152" s="43">
        <v>-698</v>
      </c>
      <c r="I152" s="35">
        <v>-1350</v>
      </c>
      <c r="J152" s="35">
        <v>-225</v>
      </c>
    </row>
    <row r="153" spans="1:10" x14ac:dyDescent="0.15">
      <c r="A153" s="200" t="s">
        <v>20</v>
      </c>
      <c r="B153" s="173">
        <v>1</v>
      </c>
      <c r="C153" s="242">
        <v>0.79166666666666663</v>
      </c>
      <c r="D153" s="243">
        <v>14462</v>
      </c>
      <c r="E153" s="166">
        <v>-309</v>
      </c>
      <c r="F153" s="172">
        <v>170</v>
      </c>
      <c r="G153" s="173">
        <v>330</v>
      </c>
      <c r="H153" s="26">
        <v>-551</v>
      </c>
      <c r="I153" s="29">
        <v>-1500</v>
      </c>
      <c r="J153" s="29">
        <v>-210</v>
      </c>
    </row>
    <row r="154" spans="1:10" x14ac:dyDescent="0.15">
      <c r="A154" s="200" t="s">
        <v>20</v>
      </c>
      <c r="B154" s="173">
        <v>2</v>
      </c>
      <c r="C154" s="242">
        <v>0.75</v>
      </c>
      <c r="D154" s="243">
        <v>13541</v>
      </c>
      <c r="E154" s="166">
        <v>-239</v>
      </c>
      <c r="F154" s="172">
        <v>170</v>
      </c>
      <c r="G154" s="173">
        <v>330</v>
      </c>
      <c r="H154" s="26">
        <v>-608</v>
      </c>
      <c r="I154" s="29">
        <v>-1350</v>
      </c>
      <c r="J154" s="29">
        <v>-210</v>
      </c>
    </row>
    <row r="155" spans="1:10" x14ac:dyDescent="0.15">
      <c r="A155" s="200" t="s">
        <v>20</v>
      </c>
      <c r="B155" s="173">
        <v>3</v>
      </c>
      <c r="C155" s="242">
        <v>0.875</v>
      </c>
      <c r="D155" s="243">
        <v>12592</v>
      </c>
      <c r="E155" s="166">
        <v>-431</v>
      </c>
      <c r="F155" s="172">
        <v>169</v>
      </c>
      <c r="G155" s="173">
        <v>330</v>
      </c>
      <c r="H155" s="26">
        <v>-560</v>
      </c>
      <c r="I155" s="29">
        <v>-1320</v>
      </c>
      <c r="J155" s="29">
        <v>-210</v>
      </c>
    </row>
    <row r="156" spans="1:10" x14ac:dyDescent="0.15">
      <c r="A156" s="200" t="s">
        <v>20</v>
      </c>
      <c r="B156" s="173">
        <v>4</v>
      </c>
      <c r="C156" s="242">
        <v>0.83333333333333337</v>
      </c>
      <c r="D156" s="243">
        <v>13240</v>
      </c>
      <c r="E156" s="166">
        <v>-484</v>
      </c>
      <c r="F156" s="172">
        <v>15</v>
      </c>
      <c r="G156" s="173">
        <v>330</v>
      </c>
      <c r="H156" s="26">
        <v>-572</v>
      </c>
      <c r="I156" s="29">
        <v>-1320</v>
      </c>
      <c r="J156" s="29">
        <v>-210</v>
      </c>
    </row>
    <row r="157" spans="1:10" x14ac:dyDescent="0.15">
      <c r="A157" s="200" t="s">
        <v>20</v>
      </c>
      <c r="B157" s="173">
        <v>5</v>
      </c>
      <c r="C157" s="242">
        <v>0.75</v>
      </c>
      <c r="D157" s="243">
        <v>14483</v>
      </c>
      <c r="E157" s="166">
        <v>-166</v>
      </c>
      <c r="F157" s="172">
        <v>170</v>
      </c>
      <c r="G157" s="173">
        <v>330</v>
      </c>
      <c r="H157" s="26">
        <v>-412</v>
      </c>
      <c r="I157" s="29">
        <v>-1350</v>
      </c>
      <c r="J157" s="29">
        <v>-210</v>
      </c>
    </row>
    <row r="158" spans="1:10" x14ac:dyDescent="0.15">
      <c r="A158" s="200" t="s">
        <v>20</v>
      </c>
      <c r="B158" s="173">
        <v>6</v>
      </c>
      <c r="C158" s="242">
        <v>0.75</v>
      </c>
      <c r="D158" s="243">
        <v>14420</v>
      </c>
      <c r="E158" s="166">
        <v>-164</v>
      </c>
      <c r="F158" s="172">
        <v>169</v>
      </c>
      <c r="G158" s="173">
        <v>330</v>
      </c>
      <c r="H158" s="26">
        <v>-540</v>
      </c>
      <c r="I158" s="29">
        <v>-1350</v>
      </c>
      <c r="J158" s="29">
        <v>-210</v>
      </c>
    </row>
    <row r="159" spans="1:10" x14ac:dyDescent="0.15">
      <c r="A159" s="200" t="s">
        <v>20</v>
      </c>
      <c r="B159" s="173">
        <v>7</v>
      </c>
      <c r="C159" s="242">
        <v>0.875</v>
      </c>
      <c r="D159" s="243">
        <v>13972</v>
      </c>
      <c r="E159" s="166">
        <v>-195</v>
      </c>
      <c r="F159" s="172">
        <v>96</v>
      </c>
      <c r="G159" s="173">
        <v>330</v>
      </c>
      <c r="H159" s="26">
        <v>-520</v>
      </c>
      <c r="I159" s="29">
        <v>-1350</v>
      </c>
      <c r="J159" s="29">
        <v>-210</v>
      </c>
    </row>
    <row r="160" spans="1:10" x14ac:dyDescent="0.15">
      <c r="A160" s="200" t="s">
        <v>20</v>
      </c>
      <c r="B160" s="173">
        <v>8</v>
      </c>
      <c r="C160" s="242">
        <v>0.70833333333333337</v>
      </c>
      <c r="D160" s="243">
        <v>14283</v>
      </c>
      <c r="E160" s="166">
        <v>-323</v>
      </c>
      <c r="F160" s="172">
        <v>145</v>
      </c>
      <c r="G160" s="173">
        <v>330</v>
      </c>
      <c r="H160" s="26">
        <v>-550</v>
      </c>
      <c r="I160" s="29">
        <v>-1375</v>
      </c>
      <c r="J160" s="29">
        <v>-210</v>
      </c>
    </row>
    <row r="161" spans="1:10" x14ac:dyDescent="0.15">
      <c r="A161" s="200" t="s">
        <v>20</v>
      </c>
      <c r="B161" s="173">
        <v>9</v>
      </c>
      <c r="C161" s="242">
        <v>0.75</v>
      </c>
      <c r="D161" s="243">
        <v>14533</v>
      </c>
      <c r="E161" s="166">
        <v>-254</v>
      </c>
      <c r="F161" s="172">
        <v>170</v>
      </c>
      <c r="G161" s="173">
        <v>330</v>
      </c>
      <c r="H161" s="26">
        <v>-746</v>
      </c>
      <c r="I161" s="29">
        <v>-1375</v>
      </c>
      <c r="J161" s="29">
        <v>-210</v>
      </c>
    </row>
    <row r="162" spans="1:10" x14ac:dyDescent="0.15">
      <c r="A162" s="200" t="s">
        <v>20</v>
      </c>
      <c r="B162" s="173">
        <v>10</v>
      </c>
      <c r="C162" s="242">
        <v>0.79166666666666663</v>
      </c>
      <c r="D162" s="243">
        <v>15010</v>
      </c>
      <c r="E162" s="166">
        <v>-278</v>
      </c>
      <c r="F162" s="172">
        <v>170</v>
      </c>
      <c r="G162" s="173">
        <v>100</v>
      </c>
      <c r="H162" s="26">
        <v>-745</v>
      </c>
      <c r="I162" s="29">
        <v>-1325</v>
      </c>
      <c r="J162" s="29">
        <v>-210</v>
      </c>
    </row>
    <row r="163" spans="1:10" x14ac:dyDescent="0.15">
      <c r="A163" s="200" t="s">
        <v>20</v>
      </c>
      <c r="B163" s="173">
        <v>11</v>
      </c>
      <c r="C163" s="242">
        <v>0.79166666666666663</v>
      </c>
      <c r="D163" s="243">
        <v>18865</v>
      </c>
      <c r="E163" s="166">
        <v>-156</v>
      </c>
      <c r="F163" s="172">
        <v>170</v>
      </c>
      <c r="G163" s="173">
        <v>330</v>
      </c>
      <c r="H163" s="26">
        <v>-839</v>
      </c>
      <c r="I163" s="29">
        <v>-1325</v>
      </c>
      <c r="J163" s="29">
        <v>-210</v>
      </c>
    </row>
    <row r="164" spans="1:10" x14ac:dyDescent="0.15">
      <c r="A164" s="200" t="s">
        <v>20</v>
      </c>
      <c r="B164" s="173">
        <v>12</v>
      </c>
      <c r="C164" s="242">
        <v>0.75</v>
      </c>
      <c r="D164" s="243">
        <v>23088</v>
      </c>
      <c r="E164" s="166">
        <v>-504</v>
      </c>
      <c r="F164" s="172">
        <v>148</v>
      </c>
      <c r="G164" s="173">
        <v>330</v>
      </c>
      <c r="H164" s="26">
        <v>-777</v>
      </c>
      <c r="I164" s="29">
        <v>-1314</v>
      </c>
      <c r="J164" s="29">
        <v>-225</v>
      </c>
    </row>
    <row r="165" spans="1:10" x14ac:dyDescent="0.15">
      <c r="A165" s="200" t="s">
        <v>20</v>
      </c>
      <c r="B165" s="173">
        <v>13</v>
      </c>
      <c r="C165" s="242">
        <v>0.70833333333333337</v>
      </c>
      <c r="D165" s="243">
        <v>23708</v>
      </c>
      <c r="E165" s="166">
        <v>-508</v>
      </c>
      <c r="F165" s="172">
        <v>-34</v>
      </c>
      <c r="G165" s="173">
        <v>330</v>
      </c>
      <c r="H165" s="26">
        <v>-731</v>
      </c>
      <c r="I165" s="29">
        <v>-1288</v>
      </c>
      <c r="J165" s="29">
        <v>-225</v>
      </c>
    </row>
    <row r="166" spans="1:10" x14ac:dyDescent="0.15">
      <c r="A166" s="200" t="s">
        <v>20</v>
      </c>
      <c r="B166" s="173">
        <v>14</v>
      </c>
      <c r="C166" s="242">
        <v>0.75</v>
      </c>
      <c r="D166" s="243">
        <v>18149</v>
      </c>
      <c r="E166" s="166">
        <v>-344</v>
      </c>
      <c r="F166" s="172">
        <v>0</v>
      </c>
      <c r="G166" s="173">
        <v>330</v>
      </c>
      <c r="H166" s="26">
        <v>-448</v>
      </c>
      <c r="I166" s="29">
        <v>-1188</v>
      </c>
      <c r="J166" s="29">
        <v>-225</v>
      </c>
    </row>
    <row r="167" spans="1:10" x14ac:dyDescent="0.15">
      <c r="A167" s="200" t="s">
        <v>20</v>
      </c>
      <c r="B167" s="173">
        <v>15</v>
      </c>
      <c r="C167" s="242">
        <v>0.75</v>
      </c>
      <c r="D167" s="243">
        <v>15732</v>
      </c>
      <c r="E167" s="166">
        <v>170</v>
      </c>
      <c r="F167" s="172">
        <v>55</v>
      </c>
      <c r="G167" s="173">
        <v>330</v>
      </c>
      <c r="H167" s="26">
        <v>-158</v>
      </c>
      <c r="I167" s="29">
        <v>-1345</v>
      </c>
      <c r="J167" s="29">
        <v>-225</v>
      </c>
    </row>
    <row r="168" spans="1:10" x14ac:dyDescent="0.15">
      <c r="A168" s="200" t="s">
        <v>20</v>
      </c>
      <c r="B168" s="173">
        <v>16</v>
      </c>
      <c r="C168" s="242">
        <v>0.58333333333333337</v>
      </c>
      <c r="D168" s="243">
        <v>15144</v>
      </c>
      <c r="E168" s="166">
        <v>291</v>
      </c>
      <c r="F168" s="172">
        <v>55</v>
      </c>
      <c r="G168" s="173">
        <v>330</v>
      </c>
      <c r="H168" s="26">
        <v>-207</v>
      </c>
      <c r="I168" s="29">
        <v>-1402</v>
      </c>
      <c r="J168" s="29">
        <v>-225</v>
      </c>
    </row>
    <row r="169" spans="1:10" x14ac:dyDescent="0.15">
      <c r="A169" s="200" t="s">
        <v>20</v>
      </c>
      <c r="B169" s="173">
        <v>17</v>
      </c>
      <c r="C169" s="242">
        <v>0.875</v>
      </c>
      <c r="D169" s="243">
        <v>14291</v>
      </c>
      <c r="E169" s="166">
        <v>245</v>
      </c>
      <c r="F169" s="172">
        <v>170</v>
      </c>
      <c r="G169" s="173">
        <v>330</v>
      </c>
      <c r="H169" s="26">
        <v>-703</v>
      </c>
      <c r="I169" s="29">
        <v>-1428</v>
      </c>
      <c r="J169" s="29">
        <v>-210</v>
      </c>
    </row>
    <row r="170" spans="1:10" x14ac:dyDescent="0.15">
      <c r="A170" s="200" t="s">
        <v>20</v>
      </c>
      <c r="B170" s="173">
        <v>18</v>
      </c>
      <c r="C170" s="242">
        <v>0.79166666666666663</v>
      </c>
      <c r="D170" s="243">
        <v>17677</v>
      </c>
      <c r="E170" s="166">
        <v>102</v>
      </c>
      <c r="F170" s="172">
        <v>170</v>
      </c>
      <c r="G170" s="173">
        <v>330</v>
      </c>
      <c r="H170" s="26">
        <v>-687</v>
      </c>
      <c r="I170" s="29">
        <v>-1428</v>
      </c>
      <c r="J170" s="29">
        <v>-210</v>
      </c>
    </row>
    <row r="171" spans="1:10" x14ac:dyDescent="0.15">
      <c r="A171" s="200" t="s">
        <v>20</v>
      </c>
      <c r="B171" s="173">
        <v>19</v>
      </c>
      <c r="C171" s="242">
        <v>0.66666666666666663</v>
      </c>
      <c r="D171" s="243">
        <v>20585</v>
      </c>
      <c r="E171" s="166">
        <v>-64</v>
      </c>
      <c r="F171" s="172">
        <v>143</v>
      </c>
      <c r="G171" s="173">
        <v>330</v>
      </c>
      <c r="H171" s="26">
        <v>-513</v>
      </c>
      <c r="I171" s="29">
        <v>-1346</v>
      </c>
      <c r="J171" s="29">
        <v>-225</v>
      </c>
    </row>
    <row r="172" spans="1:10" x14ac:dyDescent="0.15">
      <c r="A172" s="200" t="s">
        <v>20</v>
      </c>
      <c r="B172" s="173">
        <v>20</v>
      </c>
      <c r="C172" s="242">
        <v>0.75</v>
      </c>
      <c r="D172" s="243">
        <v>19395</v>
      </c>
      <c r="E172" s="166">
        <v>-702</v>
      </c>
      <c r="F172" s="172">
        <v>0</v>
      </c>
      <c r="G172" s="173">
        <v>330</v>
      </c>
      <c r="H172" s="26">
        <v>-650</v>
      </c>
      <c r="I172" s="29">
        <v>-1346</v>
      </c>
      <c r="J172" s="29">
        <v>-225</v>
      </c>
    </row>
    <row r="173" spans="1:10" x14ac:dyDescent="0.15">
      <c r="A173" s="200" t="s">
        <v>20</v>
      </c>
      <c r="B173" s="173">
        <v>21</v>
      </c>
      <c r="C173" s="242">
        <v>0.75</v>
      </c>
      <c r="D173" s="243">
        <v>18402</v>
      </c>
      <c r="E173" s="166">
        <v>-431</v>
      </c>
      <c r="F173" s="172">
        <v>25</v>
      </c>
      <c r="G173" s="173">
        <v>330</v>
      </c>
      <c r="H173" s="26">
        <v>-367</v>
      </c>
      <c r="I173" s="29">
        <v>-1346</v>
      </c>
      <c r="J173" s="29">
        <v>-225</v>
      </c>
    </row>
    <row r="174" spans="1:10" x14ac:dyDescent="0.15">
      <c r="A174" s="200" t="s">
        <v>20</v>
      </c>
      <c r="B174" s="173">
        <v>22</v>
      </c>
      <c r="C174" s="242">
        <v>0.75</v>
      </c>
      <c r="D174" s="243">
        <v>18544</v>
      </c>
      <c r="E174" s="166">
        <v>195</v>
      </c>
      <c r="F174" s="172">
        <v>155</v>
      </c>
      <c r="G174" s="173">
        <v>0</v>
      </c>
      <c r="H174" s="26">
        <v>-561</v>
      </c>
      <c r="I174" s="29">
        <v>-1346</v>
      </c>
      <c r="J174" s="29">
        <v>-225</v>
      </c>
    </row>
    <row r="175" spans="1:10" x14ac:dyDescent="0.15">
      <c r="A175" s="200" t="s">
        <v>20</v>
      </c>
      <c r="B175" s="173">
        <v>23</v>
      </c>
      <c r="C175" s="242">
        <v>0.70833333333333337</v>
      </c>
      <c r="D175" s="243">
        <v>20362</v>
      </c>
      <c r="E175" s="166">
        <v>-544</v>
      </c>
      <c r="F175" s="172">
        <v>134</v>
      </c>
      <c r="G175" s="173">
        <v>330</v>
      </c>
      <c r="H175" s="26">
        <v>-650</v>
      </c>
      <c r="I175" s="29">
        <v>-1346</v>
      </c>
      <c r="J175" s="29">
        <v>-225</v>
      </c>
    </row>
    <row r="176" spans="1:10" x14ac:dyDescent="0.15">
      <c r="A176" s="200" t="s">
        <v>20</v>
      </c>
      <c r="B176" s="173">
        <v>24</v>
      </c>
      <c r="C176" s="242">
        <v>0.75</v>
      </c>
      <c r="D176" s="243">
        <v>18218</v>
      </c>
      <c r="E176" s="166">
        <v>-519</v>
      </c>
      <c r="F176" s="172">
        <v>170</v>
      </c>
      <c r="G176" s="173">
        <v>330</v>
      </c>
      <c r="H176" s="26">
        <v>-465</v>
      </c>
      <c r="I176" s="29">
        <v>-1347</v>
      </c>
      <c r="J176" s="29">
        <v>-210</v>
      </c>
    </row>
    <row r="177" spans="1:10" x14ac:dyDescent="0.15">
      <c r="A177" s="200" t="s">
        <v>20</v>
      </c>
      <c r="B177" s="173">
        <v>25</v>
      </c>
      <c r="C177" s="242">
        <v>0.79166666666666663</v>
      </c>
      <c r="D177" s="243">
        <v>16390</v>
      </c>
      <c r="E177" s="166">
        <v>-552</v>
      </c>
      <c r="F177" s="172">
        <v>170</v>
      </c>
      <c r="G177" s="173">
        <v>330</v>
      </c>
      <c r="H177" s="26">
        <v>-613</v>
      </c>
      <c r="I177" s="29">
        <v>-1343</v>
      </c>
      <c r="J177" s="29">
        <v>-210</v>
      </c>
    </row>
    <row r="178" spans="1:10" x14ac:dyDescent="0.15">
      <c r="A178" s="200" t="s">
        <v>20</v>
      </c>
      <c r="B178" s="173">
        <v>26</v>
      </c>
      <c r="C178" s="242">
        <v>0.75</v>
      </c>
      <c r="D178" s="243">
        <v>17088</v>
      </c>
      <c r="E178" s="166">
        <v>-543</v>
      </c>
      <c r="F178" s="172">
        <v>125</v>
      </c>
      <c r="G178" s="173">
        <v>330</v>
      </c>
      <c r="H178" s="26">
        <v>-620</v>
      </c>
      <c r="I178" s="29">
        <v>-1346</v>
      </c>
      <c r="J178" s="29">
        <v>-225</v>
      </c>
    </row>
    <row r="179" spans="1:10" x14ac:dyDescent="0.15">
      <c r="A179" s="200" t="s">
        <v>20</v>
      </c>
      <c r="B179" s="173">
        <v>27</v>
      </c>
      <c r="C179" s="242">
        <v>0.75</v>
      </c>
      <c r="D179" s="243">
        <v>15902</v>
      </c>
      <c r="E179" s="166">
        <v>-686</v>
      </c>
      <c r="F179" s="172">
        <v>155</v>
      </c>
      <c r="G179" s="173">
        <v>330</v>
      </c>
      <c r="H179" s="26">
        <v>-498</v>
      </c>
      <c r="I179" s="29">
        <v>-1346</v>
      </c>
      <c r="J179" s="29">
        <v>-225</v>
      </c>
    </row>
    <row r="180" spans="1:10" x14ac:dyDescent="0.15">
      <c r="A180" s="200" t="s">
        <v>20</v>
      </c>
      <c r="B180" s="173">
        <v>28</v>
      </c>
      <c r="C180" s="242">
        <v>0.79166666666666663</v>
      </c>
      <c r="D180" s="243">
        <v>15900</v>
      </c>
      <c r="E180" s="166">
        <v>17</v>
      </c>
      <c r="F180" s="172">
        <v>135</v>
      </c>
      <c r="G180" s="173">
        <v>330</v>
      </c>
      <c r="H180" s="26">
        <v>-332</v>
      </c>
      <c r="I180" s="29">
        <v>-1346</v>
      </c>
      <c r="J180" s="29">
        <v>-225</v>
      </c>
    </row>
    <row r="181" spans="1:10" x14ac:dyDescent="0.15">
      <c r="A181" s="200" t="s">
        <v>20</v>
      </c>
      <c r="B181" s="173">
        <v>29</v>
      </c>
      <c r="C181" s="242">
        <v>0.70833333333333337</v>
      </c>
      <c r="D181" s="243">
        <v>16488</v>
      </c>
      <c r="E181" s="166">
        <v>-269</v>
      </c>
      <c r="F181" s="172">
        <v>145</v>
      </c>
      <c r="G181" s="173">
        <v>330</v>
      </c>
      <c r="H181" s="26">
        <v>-278</v>
      </c>
      <c r="I181" s="29">
        <v>-1245</v>
      </c>
      <c r="J181" s="29">
        <v>-225</v>
      </c>
    </row>
    <row r="182" spans="1:10" x14ac:dyDescent="0.15">
      <c r="A182" s="202" t="s">
        <v>20</v>
      </c>
      <c r="B182" s="175">
        <v>30</v>
      </c>
      <c r="C182" s="244">
        <v>0.75</v>
      </c>
      <c r="D182" s="245">
        <v>19520</v>
      </c>
      <c r="E182" s="167">
        <v>-591</v>
      </c>
      <c r="F182" s="174">
        <v>145</v>
      </c>
      <c r="G182" s="175">
        <v>330</v>
      </c>
      <c r="H182" s="43">
        <v>-829</v>
      </c>
      <c r="I182" s="35">
        <v>-1346</v>
      </c>
      <c r="J182" s="35">
        <v>-225</v>
      </c>
    </row>
    <row r="183" spans="1:10" x14ac:dyDescent="0.15">
      <c r="A183" s="200" t="s">
        <v>21</v>
      </c>
      <c r="B183" s="173">
        <v>1</v>
      </c>
      <c r="C183" s="242">
        <v>0.66666666666666663</v>
      </c>
      <c r="D183" s="243">
        <v>18317</v>
      </c>
      <c r="E183" s="166">
        <v>-437</v>
      </c>
      <c r="F183" s="172">
        <v>170</v>
      </c>
      <c r="G183" s="173">
        <v>330</v>
      </c>
      <c r="H183" s="26">
        <v>-704</v>
      </c>
      <c r="I183" s="29">
        <v>-1346</v>
      </c>
      <c r="J183" s="29">
        <v>-210</v>
      </c>
    </row>
    <row r="184" spans="1:10" x14ac:dyDescent="0.15">
      <c r="A184" s="200" t="s">
        <v>21</v>
      </c>
      <c r="B184" s="173">
        <v>2</v>
      </c>
      <c r="C184" s="242">
        <v>0.79166666666666663</v>
      </c>
      <c r="D184" s="243">
        <v>19104</v>
      </c>
      <c r="E184" s="166">
        <v>-496</v>
      </c>
      <c r="F184" s="172">
        <v>145</v>
      </c>
      <c r="G184" s="173">
        <v>330</v>
      </c>
      <c r="H184" s="26">
        <v>-574</v>
      </c>
      <c r="I184" s="29">
        <v>-1346</v>
      </c>
      <c r="J184" s="29">
        <v>-210</v>
      </c>
    </row>
    <row r="185" spans="1:10" x14ac:dyDescent="0.15">
      <c r="A185" s="200" t="s">
        <v>21</v>
      </c>
      <c r="B185" s="173">
        <v>3</v>
      </c>
      <c r="C185" s="242">
        <v>0.75</v>
      </c>
      <c r="D185" s="243">
        <v>19526</v>
      </c>
      <c r="E185" s="166">
        <v>-415</v>
      </c>
      <c r="F185" s="172">
        <v>155</v>
      </c>
      <c r="G185" s="173">
        <v>330</v>
      </c>
      <c r="H185" s="26">
        <v>-601</v>
      </c>
      <c r="I185" s="29">
        <v>-1346</v>
      </c>
      <c r="J185" s="29">
        <v>-225</v>
      </c>
    </row>
    <row r="186" spans="1:10" x14ac:dyDescent="0.15">
      <c r="A186" s="200" t="s">
        <v>21</v>
      </c>
      <c r="B186" s="173">
        <v>4</v>
      </c>
      <c r="C186" s="242">
        <v>0.75</v>
      </c>
      <c r="D186" s="243">
        <v>16902</v>
      </c>
      <c r="E186" s="166">
        <v>-734</v>
      </c>
      <c r="F186" s="172">
        <v>19</v>
      </c>
      <c r="G186" s="173">
        <v>215</v>
      </c>
      <c r="H186" s="26">
        <v>-435</v>
      </c>
      <c r="I186" s="29">
        <v>-1396</v>
      </c>
      <c r="J186" s="29">
        <v>-210</v>
      </c>
    </row>
    <row r="187" spans="1:10" x14ac:dyDescent="0.15">
      <c r="A187" s="200" t="s">
        <v>21</v>
      </c>
      <c r="B187" s="173">
        <v>5</v>
      </c>
      <c r="C187" s="242">
        <v>0.75</v>
      </c>
      <c r="D187" s="243">
        <v>18998</v>
      </c>
      <c r="E187" s="166">
        <v>-603</v>
      </c>
      <c r="F187" s="172">
        <v>130</v>
      </c>
      <c r="G187" s="173">
        <v>215</v>
      </c>
      <c r="H187" s="26">
        <v>-471</v>
      </c>
      <c r="I187" s="29">
        <v>-1496</v>
      </c>
      <c r="J187" s="29">
        <v>-210</v>
      </c>
    </row>
    <row r="188" spans="1:10" x14ac:dyDescent="0.15">
      <c r="A188" s="200" t="s">
        <v>21</v>
      </c>
      <c r="B188" s="173">
        <v>6</v>
      </c>
      <c r="C188" s="242">
        <v>0.70833333333333337</v>
      </c>
      <c r="D188" s="243">
        <v>17726</v>
      </c>
      <c r="E188" s="166">
        <v>-596</v>
      </c>
      <c r="F188" s="172">
        <v>99</v>
      </c>
      <c r="G188" s="173">
        <v>330</v>
      </c>
      <c r="H188" s="26">
        <v>-483</v>
      </c>
      <c r="I188" s="29">
        <v>-1496</v>
      </c>
      <c r="J188" s="29">
        <v>-210</v>
      </c>
    </row>
    <row r="189" spans="1:10" x14ac:dyDescent="0.15">
      <c r="A189" s="200" t="s">
        <v>21</v>
      </c>
      <c r="B189" s="173">
        <v>7</v>
      </c>
      <c r="C189" s="242">
        <v>0.5</v>
      </c>
      <c r="D189" s="243">
        <v>16382</v>
      </c>
      <c r="E189" s="166">
        <v>32</v>
      </c>
      <c r="F189" s="172">
        <v>155</v>
      </c>
      <c r="G189" s="173">
        <v>330</v>
      </c>
      <c r="H189" s="26">
        <v>-494</v>
      </c>
      <c r="I189" s="29">
        <v>-1496</v>
      </c>
      <c r="J189" s="29">
        <v>-225</v>
      </c>
    </row>
    <row r="190" spans="1:10" x14ac:dyDescent="0.15">
      <c r="A190" s="200" t="s">
        <v>21</v>
      </c>
      <c r="B190" s="173">
        <v>8</v>
      </c>
      <c r="C190" s="242">
        <v>0.75</v>
      </c>
      <c r="D190" s="243">
        <v>17621</v>
      </c>
      <c r="E190" s="166">
        <v>112</v>
      </c>
      <c r="F190" s="172">
        <v>129</v>
      </c>
      <c r="G190" s="173">
        <v>330</v>
      </c>
      <c r="H190" s="26">
        <v>-465</v>
      </c>
      <c r="I190" s="29">
        <v>-1496</v>
      </c>
      <c r="J190" s="29">
        <v>-190</v>
      </c>
    </row>
    <row r="191" spans="1:10" x14ac:dyDescent="0.15">
      <c r="A191" s="200" t="s">
        <v>21</v>
      </c>
      <c r="B191" s="173">
        <v>9</v>
      </c>
      <c r="C191" s="242">
        <v>0.79166666666666663</v>
      </c>
      <c r="D191" s="243">
        <v>16776</v>
      </c>
      <c r="E191" s="166">
        <v>-682</v>
      </c>
      <c r="F191" s="172">
        <v>90</v>
      </c>
      <c r="G191" s="173">
        <v>330</v>
      </c>
      <c r="H191" s="26">
        <v>-490</v>
      </c>
      <c r="I191" s="29">
        <v>-1496</v>
      </c>
      <c r="J191" s="29">
        <v>-190</v>
      </c>
    </row>
    <row r="192" spans="1:10" x14ac:dyDescent="0.15">
      <c r="A192" s="200" t="s">
        <v>21</v>
      </c>
      <c r="B192" s="173">
        <v>10</v>
      </c>
      <c r="C192" s="242">
        <v>0.75</v>
      </c>
      <c r="D192" s="243">
        <v>19492</v>
      </c>
      <c r="E192" s="166">
        <v>-734</v>
      </c>
      <c r="F192" s="172">
        <v>104</v>
      </c>
      <c r="G192" s="173">
        <v>330</v>
      </c>
      <c r="H192" s="26">
        <v>-452</v>
      </c>
      <c r="I192" s="29">
        <v>-1496</v>
      </c>
      <c r="J192" s="29">
        <v>-225</v>
      </c>
    </row>
    <row r="193" spans="1:10" x14ac:dyDescent="0.15">
      <c r="A193" s="200" t="s">
        <v>21</v>
      </c>
      <c r="B193" s="173">
        <v>11</v>
      </c>
      <c r="C193" s="242">
        <v>0.75</v>
      </c>
      <c r="D193" s="243">
        <v>20211</v>
      </c>
      <c r="E193" s="166">
        <v>-490</v>
      </c>
      <c r="F193" s="172">
        <v>155</v>
      </c>
      <c r="G193" s="173">
        <v>330</v>
      </c>
      <c r="H193" s="26">
        <v>-650</v>
      </c>
      <c r="I193" s="29">
        <v>-1496</v>
      </c>
      <c r="J193" s="29">
        <v>-225</v>
      </c>
    </row>
    <row r="194" spans="1:10" x14ac:dyDescent="0.15">
      <c r="A194" s="200" t="s">
        <v>21</v>
      </c>
      <c r="B194" s="173">
        <v>12</v>
      </c>
      <c r="C194" s="242">
        <v>0.70833333333333337</v>
      </c>
      <c r="D194" s="243">
        <v>21480</v>
      </c>
      <c r="E194" s="166">
        <v>-517</v>
      </c>
      <c r="F194" s="172">
        <v>145</v>
      </c>
      <c r="G194" s="173">
        <v>330</v>
      </c>
      <c r="H194" s="26">
        <v>-650</v>
      </c>
      <c r="I194" s="29">
        <v>-1496</v>
      </c>
      <c r="J194" s="29">
        <v>-225</v>
      </c>
    </row>
    <row r="195" spans="1:10" x14ac:dyDescent="0.15">
      <c r="A195" s="200" t="s">
        <v>21</v>
      </c>
      <c r="B195" s="173">
        <v>13</v>
      </c>
      <c r="C195" s="242">
        <v>0.54166666666666663</v>
      </c>
      <c r="D195" s="243">
        <v>18580</v>
      </c>
      <c r="E195" s="166">
        <v>290</v>
      </c>
      <c r="F195" s="172">
        <v>155</v>
      </c>
      <c r="G195" s="173">
        <v>330</v>
      </c>
      <c r="H195" s="26">
        <v>-453</v>
      </c>
      <c r="I195" s="29">
        <v>-1345</v>
      </c>
      <c r="J195" s="29">
        <v>-225</v>
      </c>
    </row>
    <row r="196" spans="1:10" x14ac:dyDescent="0.15">
      <c r="A196" s="200" t="s">
        <v>21</v>
      </c>
      <c r="B196" s="173">
        <v>14</v>
      </c>
      <c r="C196" s="242">
        <v>0.5</v>
      </c>
      <c r="D196" s="243">
        <v>15087</v>
      </c>
      <c r="E196" s="166">
        <v>518</v>
      </c>
      <c r="F196" s="172">
        <v>155</v>
      </c>
      <c r="G196" s="173">
        <v>330</v>
      </c>
      <c r="H196" s="26">
        <v>-432</v>
      </c>
      <c r="I196" s="29">
        <v>-1346</v>
      </c>
      <c r="J196" s="29">
        <v>-225</v>
      </c>
    </row>
    <row r="197" spans="1:10" x14ac:dyDescent="0.15">
      <c r="A197" s="200" t="s">
        <v>21</v>
      </c>
      <c r="B197" s="173">
        <v>15</v>
      </c>
      <c r="C197" s="242">
        <v>0.79166666666666663</v>
      </c>
      <c r="D197" s="243">
        <v>16176</v>
      </c>
      <c r="E197" s="166">
        <v>275</v>
      </c>
      <c r="F197" s="172">
        <v>140</v>
      </c>
      <c r="G197" s="173">
        <v>330</v>
      </c>
      <c r="H197" s="26">
        <v>-769</v>
      </c>
      <c r="I197" s="29">
        <v>-1496</v>
      </c>
      <c r="J197" s="29">
        <v>-190</v>
      </c>
    </row>
    <row r="198" spans="1:10" x14ac:dyDescent="0.15">
      <c r="A198" s="200" t="s">
        <v>21</v>
      </c>
      <c r="B198" s="173">
        <v>16</v>
      </c>
      <c r="C198" s="242">
        <v>0.79166666666666663</v>
      </c>
      <c r="D198" s="243">
        <v>18725</v>
      </c>
      <c r="E198" s="166">
        <v>-86</v>
      </c>
      <c r="F198" s="172">
        <v>170</v>
      </c>
      <c r="G198" s="173">
        <v>330</v>
      </c>
      <c r="H198" s="26">
        <v>-798</v>
      </c>
      <c r="I198" s="29">
        <v>-1496</v>
      </c>
      <c r="J198" s="29">
        <v>-190</v>
      </c>
    </row>
    <row r="199" spans="1:10" x14ac:dyDescent="0.15">
      <c r="A199" s="200" t="s">
        <v>21</v>
      </c>
      <c r="B199" s="173">
        <v>17</v>
      </c>
      <c r="C199" s="242">
        <v>0.75</v>
      </c>
      <c r="D199" s="243">
        <v>21097</v>
      </c>
      <c r="E199" s="166">
        <v>-1047</v>
      </c>
      <c r="F199" s="172">
        <v>155</v>
      </c>
      <c r="G199" s="173">
        <v>330</v>
      </c>
      <c r="H199" s="26">
        <v>-802</v>
      </c>
      <c r="I199" s="29">
        <v>-1496</v>
      </c>
      <c r="J199" s="29">
        <v>-225</v>
      </c>
    </row>
    <row r="200" spans="1:10" x14ac:dyDescent="0.15">
      <c r="A200" s="200" t="s">
        <v>21</v>
      </c>
      <c r="B200" s="173">
        <v>18</v>
      </c>
      <c r="C200" s="242">
        <v>0.75</v>
      </c>
      <c r="D200" s="243">
        <v>21740</v>
      </c>
      <c r="E200" s="166">
        <v>-421</v>
      </c>
      <c r="F200" s="172">
        <v>145</v>
      </c>
      <c r="G200" s="173">
        <v>330</v>
      </c>
      <c r="H200" s="26">
        <v>-829</v>
      </c>
      <c r="I200" s="29">
        <v>-1496</v>
      </c>
      <c r="J200" s="29">
        <v>-225</v>
      </c>
    </row>
    <row r="201" spans="1:10" x14ac:dyDescent="0.15">
      <c r="A201" s="200" t="s">
        <v>21</v>
      </c>
      <c r="B201" s="173">
        <v>19</v>
      </c>
      <c r="C201" s="242">
        <v>0.75</v>
      </c>
      <c r="D201" s="243">
        <v>23341</v>
      </c>
      <c r="E201" s="166">
        <v>-1400</v>
      </c>
      <c r="F201" s="172">
        <v>155</v>
      </c>
      <c r="G201" s="173">
        <v>330</v>
      </c>
      <c r="H201" s="26">
        <v>-622</v>
      </c>
      <c r="I201" s="29">
        <v>-1347</v>
      </c>
      <c r="J201" s="29">
        <v>-225</v>
      </c>
    </row>
    <row r="202" spans="1:10" x14ac:dyDescent="0.15">
      <c r="A202" s="200" t="s">
        <v>21</v>
      </c>
      <c r="B202" s="173">
        <v>20</v>
      </c>
      <c r="C202" s="242">
        <v>0.70833333333333337</v>
      </c>
      <c r="D202" s="243">
        <v>23325</v>
      </c>
      <c r="E202" s="166">
        <v>-1392</v>
      </c>
      <c r="F202" s="172">
        <v>0</v>
      </c>
      <c r="G202" s="173">
        <v>330</v>
      </c>
      <c r="H202" s="26">
        <v>-503</v>
      </c>
      <c r="I202" s="29">
        <v>-1545</v>
      </c>
      <c r="J202" s="29">
        <v>-225</v>
      </c>
    </row>
    <row r="203" spans="1:10" x14ac:dyDescent="0.15">
      <c r="A203" s="200" t="s">
        <v>21</v>
      </c>
      <c r="B203" s="173">
        <v>21</v>
      </c>
      <c r="C203" s="242">
        <v>0.75</v>
      </c>
      <c r="D203" s="243">
        <v>22701</v>
      </c>
      <c r="E203" s="166">
        <v>-1284</v>
      </c>
      <c r="F203" s="172">
        <v>0</v>
      </c>
      <c r="G203" s="173">
        <v>330</v>
      </c>
      <c r="H203" s="26">
        <v>-694</v>
      </c>
      <c r="I203" s="29">
        <v>-1496</v>
      </c>
      <c r="J203" s="29">
        <v>-225</v>
      </c>
    </row>
    <row r="204" spans="1:10" x14ac:dyDescent="0.15">
      <c r="A204" s="200" t="s">
        <v>21</v>
      </c>
      <c r="B204" s="173">
        <v>22</v>
      </c>
      <c r="C204" s="242">
        <v>0.70833333333333337</v>
      </c>
      <c r="D204" s="243">
        <v>18860</v>
      </c>
      <c r="E204" s="166">
        <v>-245</v>
      </c>
      <c r="F204" s="172">
        <v>170</v>
      </c>
      <c r="G204" s="173">
        <v>330</v>
      </c>
      <c r="H204" s="26">
        <v>-804</v>
      </c>
      <c r="I204" s="29">
        <v>-1496</v>
      </c>
      <c r="J204" s="29">
        <v>-190</v>
      </c>
    </row>
    <row r="205" spans="1:10" x14ac:dyDescent="0.15">
      <c r="A205" s="200" t="s">
        <v>21</v>
      </c>
      <c r="B205" s="173">
        <v>23</v>
      </c>
      <c r="C205" s="242">
        <v>0.75</v>
      </c>
      <c r="D205" s="243">
        <v>16208</v>
      </c>
      <c r="E205" s="166">
        <v>-76</v>
      </c>
      <c r="F205" s="172">
        <v>144</v>
      </c>
      <c r="G205" s="173">
        <v>330</v>
      </c>
      <c r="H205" s="26">
        <v>-719</v>
      </c>
      <c r="I205" s="29">
        <v>-1496</v>
      </c>
      <c r="J205" s="29">
        <v>-190</v>
      </c>
    </row>
    <row r="206" spans="1:10" x14ac:dyDescent="0.15">
      <c r="A206" s="200" t="s">
        <v>21</v>
      </c>
      <c r="B206" s="173">
        <v>24</v>
      </c>
      <c r="C206" s="242">
        <v>0.5</v>
      </c>
      <c r="D206" s="243">
        <v>15431</v>
      </c>
      <c r="E206" s="166">
        <v>77</v>
      </c>
      <c r="F206" s="172">
        <v>155</v>
      </c>
      <c r="G206" s="173">
        <v>330</v>
      </c>
      <c r="H206" s="26">
        <v>-436</v>
      </c>
      <c r="I206" s="29">
        <v>-1496</v>
      </c>
      <c r="J206" s="29">
        <v>-225</v>
      </c>
    </row>
    <row r="207" spans="1:10" x14ac:dyDescent="0.15">
      <c r="A207" s="200" t="s">
        <v>21</v>
      </c>
      <c r="B207" s="173">
        <v>25</v>
      </c>
      <c r="C207" s="242">
        <v>0.5</v>
      </c>
      <c r="D207" s="243">
        <v>14668</v>
      </c>
      <c r="E207" s="166">
        <v>126</v>
      </c>
      <c r="F207" s="172">
        <v>154</v>
      </c>
      <c r="G207" s="173">
        <v>330</v>
      </c>
      <c r="H207" s="26">
        <v>-475</v>
      </c>
      <c r="I207" s="29">
        <v>-1496</v>
      </c>
      <c r="J207" s="29">
        <v>-225</v>
      </c>
    </row>
    <row r="208" spans="1:10" x14ac:dyDescent="0.15">
      <c r="A208" s="200" t="s">
        <v>21</v>
      </c>
      <c r="B208" s="173">
        <v>26</v>
      </c>
      <c r="C208" s="242">
        <v>0.75</v>
      </c>
      <c r="D208" s="243">
        <v>16752</v>
      </c>
      <c r="E208" s="166">
        <v>-93</v>
      </c>
      <c r="F208" s="172">
        <v>155</v>
      </c>
      <c r="G208" s="173">
        <v>330</v>
      </c>
      <c r="H208" s="26">
        <v>-647</v>
      </c>
      <c r="I208" s="29">
        <v>-1496</v>
      </c>
      <c r="J208" s="29">
        <v>-225</v>
      </c>
    </row>
    <row r="209" spans="1:10" x14ac:dyDescent="0.15">
      <c r="A209" s="200" t="s">
        <v>21</v>
      </c>
      <c r="B209" s="173">
        <v>27</v>
      </c>
      <c r="C209" s="242">
        <v>0.58333333333333337</v>
      </c>
      <c r="D209" s="243">
        <v>16125</v>
      </c>
      <c r="E209" s="166">
        <v>-606</v>
      </c>
      <c r="F209" s="172">
        <v>136</v>
      </c>
      <c r="G209" s="173">
        <v>330</v>
      </c>
      <c r="H209" s="26">
        <v>-774</v>
      </c>
      <c r="I209" s="29">
        <v>-1385</v>
      </c>
      <c r="J209" s="29">
        <v>-225</v>
      </c>
    </row>
    <row r="210" spans="1:10" x14ac:dyDescent="0.15">
      <c r="A210" s="200" t="s">
        <v>21</v>
      </c>
      <c r="B210" s="173">
        <v>28</v>
      </c>
      <c r="C210" s="242">
        <v>0.75</v>
      </c>
      <c r="D210" s="243">
        <v>18648</v>
      </c>
      <c r="E210" s="166">
        <v>-679</v>
      </c>
      <c r="F210" s="172">
        <v>155</v>
      </c>
      <c r="G210" s="173">
        <v>330</v>
      </c>
      <c r="H210" s="26">
        <v>-692</v>
      </c>
      <c r="I210" s="29">
        <v>-1496</v>
      </c>
      <c r="J210" s="29">
        <v>-225</v>
      </c>
    </row>
    <row r="211" spans="1:10" x14ac:dyDescent="0.15">
      <c r="A211" s="200" t="s">
        <v>21</v>
      </c>
      <c r="B211" s="173">
        <v>29</v>
      </c>
      <c r="C211" s="242">
        <v>0.79166666666666663</v>
      </c>
      <c r="D211" s="243">
        <v>13875</v>
      </c>
      <c r="E211" s="166">
        <v>59</v>
      </c>
      <c r="F211" s="172">
        <v>170</v>
      </c>
      <c r="G211" s="173">
        <v>330</v>
      </c>
      <c r="H211" s="26">
        <v>-641</v>
      </c>
      <c r="I211" s="29">
        <v>-1396</v>
      </c>
      <c r="J211" s="29">
        <v>-190</v>
      </c>
    </row>
    <row r="212" spans="1:10" x14ac:dyDescent="0.15">
      <c r="A212" s="200" t="s">
        <v>21</v>
      </c>
      <c r="B212" s="173">
        <v>30</v>
      </c>
      <c r="C212" s="242">
        <v>0.79166666666666663</v>
      </c>
      <c r="D212" s="243">
        <v>15391</v>
      </c>
      <c r="E212" s="166">
        <v>-152</v>
      </c>
      <c r="F212" s="172">
        <v>170</v>
      </c>
      <c r="G212" s="173">
        <v>225</v>
      </c>
      <c r="H212" s="26">
        <v>-641</v>
      </c>
      <c r="I212" s="29">
        <v>-1396</v>
      </c>
      <c r="J212" s="29">
        <v>-190</v>
      </c>
    </row>
    <row r="213" spans="1:10" x14ac:dyDescent="0.15">
      <c r="A213" s="202" t="s">
        <v>21</v>
      </c>
      <c r="B213" s="175">
        <v>31</v>
      </c>
      <c r="C213" s="244">
        <v>0.75</v>
      </c>
      <c r="D213" s="245">
        <v>19511</v>
      </c>
      <c r="E213" s="167">
        <v>-297</v>
      </c>
      <c r="F213" s="174">
        <v>155</v>
      </c>
      <c r="G213" s="175">
        <v>330</v>
      </c>
      <c r="H213" s="43">
        <v>-507</v>
      </c>
      <c r="I213" s="35">
        <v>-1496</v>
      </c>
      <c r="J213" s="35">
        <v>-225</v>
      </c>
    </row>
    <row r="214" spans="1:10" x14ac:dyDescent="0.15">
      <c r="A214" s="200" t="s">
        <v>22</v>
      </c>
      <c r="B214" s="173">
        <v>1</v>
      </c>
      <c r="C214" s="242">
        <v>0.75</v>
      </c>
      <c r="D214" s="243">
        <v>21453</v>
      </c>
      <c r="E214" s="166">
        <v>-544</v>
      </c>
      <c r="F214" s="172">
        <v>155</v>
      </c>
      <c r="G214" s="173">
        <v>330</v>
      </c>
      <c r="H214" s="26">
        <v>-593</v>
      </c>
      <c r="I214" s="29">
        <v>-1496</v>
      </c>
      <c r="J214" s="29">
        <v>-225</v>
      </c>
    </row>
    <row r="215" spans="1:10" x14ac:dyDescent="0.15">
      <c r="A215" s="200" t="s">
        <v>22</v>
      </c>
      <c r="B215" s="173">
        <v>2</v>
      </c>
      <c r="C215" s="242">
        <v>0.625</v>
      </c>
      <c r="D215" s="243">
        <v>20842</v>
      </c>
      <c r="E215" s="166">
        <v>-158</v>
      </c>
      <c r="F215" s="172">
        <v>101</v>
      </c>
      <c r="G215" s="173">
        <v>330</v>
      </c>
      <c r="H215" s="26">
        <v>-666</v>
      </c>
      <c r="I215" s="29">
        <v>-1496</v>
      </c>
      <c r="J215" s="29">
        <v>-225</v>
      </c>
    </row>
    <row r="216" spans="1:10" x14ac:dyDescent="0.15">
      <c r="A216" s="200" t="s">
        <v>22</v>
      </c>
      <c r="B216" s="173">
        <v>3</v>
      </c>
      <c r="C216" s="242">
        <v>0.75</v>
      </c>
      <c r="D216" s="243">
        <v>20949</v>
      </c>
      <c r="E216" s="166">
        <v>-800</v>
      </c>
      <c r="F216" s="172">
        <v>100</v>
      </c>
      <c r="G216" s="173">
        <v>330</v>
      </c>
      <c r="H216" s="26">
        <v>-713</v>
      </c>
      <c r="I216" s="29">
        <v>-1496</v>
      </c>
      <c r="J216" s="29">
        <v>-225</v>
      </c>
    </row>
    <row r="217" spans="1:10" x14ac:dyDescent="0.15">
      <c r="A217" s="200" t="s">
        <v>22</v>
      </c>
      <c r="B217" s="173">
        <v>4</v>
      </c>
      <c r="C217" s="242">
        <v>0.70833333333333337</v>
      </c>
      <c r="D217" s="243">
        <v>20470</v>
      </c>
      <c r="E217" s="166">
        <v>-1019</v>
      </c>
      <c r="F217" s="172">
        <v>23</v>
      </c>
      <c r="G217" s="173">
        <v>330</v>
      </c>
      <c r="H217" s="26">
        <v>-780</v>
      </c>
      <c r="I217" s="29">
        <v>-1496</v>
      </c>
      <c r="J217" s="29">
        <v>-225</v>
      </c>
    </row>
    <row r="218" spans="1:10" x14ac:dyDescent="0.15">
      <c r="A218" s="200" t="s">
        <v>22</v>
      </c>
      <c r="B218" s="173">
        <v>5</v>
      </c>
      <c r="C218" s="242">
        <v>0.75</v>
      </c>
      <c r="D218" s="243">
        <v>16676</v>
      </c>
      <c r="E218" s="166">
        <v>-198</v>
      </c>
      <c r="F218" s="172">
        <v>170</v>
      </c>
      <c r="G218" s="173">
        <v>330</v>
      </c>
      <c r="H218" s="26">
        <v>-550</v>
      </c>
      <c r="I218" s="29">
        <v>-1496</v>
      </c>
      <c r="J218" s="29">
        <v>-210</v>
      </c>
    </row>
    <row r="219" spans="1:10" x14ac:dyDescent="0.15">
      <c r="A219" s="200" t="s">
        <v>22</v>
      </c>
      <c r="B219" s="173">
        <v>6</v>
      </c>
      <c r="C219" s="242">
        <v>0.875</v>
      </c>
      <c r="D219" s="243">
        <v>14861</v>
      </c>
      <c r="E219" s="166">
        <v>-385</v>
      </c>
      <c r="F219" s="172">
        <v>170</v>
      </c>
      <c r="G219" s="173">
        <v>330</v>
      </c>
      <c r="H219" s="26">
        <v>-66</v>
      </c>
      <c r="I219" s="29">
        <v>-1496</v>
      </c>
      <c r="J219" s="29">
        <v>-210</v>
      </c>
    </row>
    <row r="220" spans="1:10" x14ac:dyDescent="0.15">
      <c r="A220" s="200" t="s">
        <v>22</v>
      </c>
      <c r="B220" s="173">
        <v>7</v>
      </c>
      <c r="C220" s="242">
        <v>0.58333333333333337</v>
      </c>
      <c r="D220" s="243">
        <v>16118</v>
      </c>
      <c r="E220" s="166">
        <v>-250</v>
      </c>
      <c r="F220" s="172">
        <v>104</v>
      </c>
      <c r="G220" s="173">
        <v>330</v>
      </c>
      <c r="H220" s="26">
        <v>-32</v>
      </c>
      <c r="I220" s="29">
        <v>-1496</v>
      </c>
      <c r="J220" s="29">
        <v>-225</v>
      </c>
    </row>
    <row r="221" spans="1:10" x14ac:dyDescent="0.15">
      <c r="A221" s="200" t="s">
        <v>22</v>
      </c>
      <c r="B221" s="173">
        <v>8</v>
      </c>
      <c r="C221" s="242">
        <v>0.75</v>
      </c>
      <c r="D221" s="243">
        <v>16402</v>
      </c>
      <c r="E221" s="166">
        <v>-378</v>
      </c>
      <c r="F221" s="172">
        <v>155</v>
      </c>
      <c r="G221" s="173">
        <v>330</v>
      </c>
      <c r="H221" s="26">
        <v>-504</v>
      </c>
      <c r="I221" s="29">
        <v>-1496</v>
      </c>
      <c r="J221" s="29">
        <v>-225</v>
      </c>
    </row>
    <row r="222" spans="1:10" x14ac:dyDescent="0.15">
      <c r="A222" s="200" t="s">
        <v>22</v>
      </c>
      <c r="B222" s="173">
        <v>9</v>
      </c>
      <c r="C222" s="242">
        <v>0.75</v>
      </c>
      <c r="D222" s="243">
        <v>18525</v>
      </c>
      <c r="E222" s="166">
        <v>-498</v>
      </c>
      <c r="F222" s="172">
        <v>155</v>
      </c>
      <c r="G222" s="173">
        <v>330</v>
      </c>
      <c r="H222" s="26">
        <v>-672</v>
      </c>
      <c r="I222" s="29">
        <v>-1496</v>
      </c>
      <c r="J222" s="29">
        <v>-225</v>
      </c>
    </row>
    <row r="223" spans="1:10" x14ac:dyDescent="0.15">
      <c r="A223" s="200" t="s">
        <v>22</v>
      </c>
      <c r="B223" s="173">
        <v>10</v>
      </c>
      <c r="C223" s="242">
        <v>0.75</v>
      </c>
      <c r="D223" s="243">
        <v>19786</v>
      </c>
      <c r="E223" s="166">
        <v>-558</v>
      </c>
      <c r="F223" s="172">
        <v>155</v>
      </c>
      <c r="G223" s="173">
        <v>330</v>
      </c>
      <c r="H223" s="26">
        <v>-586</v>
      </c>
      <c r="I223" s="29">
        <v>-1496</v>
      </c>
      <c r="J223" s="29">
        <v>-225</v>
      </c>
    </row>
    <row r="224" spans="1:10" x14ac:dyDescent="0.15">
      <c r="A224" s="200" t="s">
        <v>22</v>
      </c>
      <c r="B224" s="173">
        <v>11</v>
      </c>
      <c r="C224" s="242">
        <v>0.70833333333333337</v>
      </c>
      <c r="D224" s="243">
        <v>18340</v>
      </c>
      <c r="E224" s="166">
        <v>-752</v>
      </c>
      <c r="F224" s="172">
        <v>155</v>
      </c>
      <c r="G224" s="173">
        <v>330</v>
      </c>
      <c r="H224" s="26">
        <v>-442</v>
      </c>
      <c r="I224" s="29">
        <v>-1496</v>
      </c>
      <c r="J224" s="29">
        <v>-225</v>
      </c>
    </row>
    <row r="225" spans="1:10" x14ac:dyDescent="0.15">
      <c r="A225" s="200" t="s">
        <v>22</v>
      </c>
      <c r="B225" s="173">
        <v>12</v>
      </c>
      <c r="C225" s="242">
        <v>0.79166666666666663</v>
      </c>
      <c r="D225" s="243">
        <v>15976</v>
      </c>
      <c r="E225" s="166">
        <v>-558</v>
      </c>
      <c r="F225" s="172">
        <v>170</v>
      </c>
      <c r="G225" s="173">
        <v>330</v>
      </c>
      <c r="H225" s="26">
        <v>-738</v>
      </c>
      <c r="I225" s="29">
        <v>-1396</v>
      </c>
      <c r="J225" s="29">
        <v>-210</v>
      </c>
    </row>
    <row r="226" spans="1:10" x14ac:dyDescent="0.15">
      <c r="A226" s="200" t="s">
        <v>22</v>
      </c>
      <c r="B226" s="173">
        <v>13</v>
      </c>
      <c r="C226" s="242">
        <v>0.75</v>
      </c>
      <c r="D226" s="243">
        <v>17860</v>
      </c>
      <c r="E226" s="166">
        <v>-704</v>
      </c>
      <c r="F226" s="172">
        <v>170</v>
      </c>
      <c r="G226" s="173">
        <v>330</v>
      </c>
      <c r="H226" s="26">
        <v>-834</v>
      </c>
      <c r="I226" s="29">
        <v>-1396</v>
      </c>
      <c r="J226" s="29">
        <v>-210</v>
      </c>
    </row>
    <row r="227" spans="1:10" x14ac:dyDescent="0.15">
      <c r="A227" s="200" t="s">
        <v>22</v>
      </c>
      <c r="B227" s="173">
        <v>14</v>
      </c>
      <c r="C227" s="242">
        <v>0.75</v>
      </c>
      <c r="D227" s="243">
        <v>18204</v>
      </c>
      <c r="E227" s="166">
        <v>-632</v>
      </c>
      <c r="F227" s="172">
        <v>155</v>
      </c>
      <c r="G227" s="173">
        <v>330</v>
      </c>
      <c r="H227" s="26">
        <v>-611</v>
      </c>
      <c r="I227" s="29">
        <v>-1496</v>
      </c>
      <c r="J227" s="29">
        <v>-225</v>
      </c>
    </row>
    <row r="228" spans="1:10" x14ac:dyDescent="0.15">
      <c r="A228" s="200" t="s">
        <v>22</v>
      </c>
      <c r="B228" s="173">
        <v>15</v>
      </c>
      <c r="C228" s="242">
        <v>0.625</v>
      </c>
      <c r="D228" s="243">
        <v>17957</v>
      </c>
      <c r="E228" s="166">
        <v>-780</v>
      </c>
      <c r="F228" s="172">
        <v>155</v>
      </c>
      <c r="G228" s="173">
        <v>330</v>
      </c>
      <c r="H228" s="26">
        <v>-481</v>
      </c>
      <c r="I228" s="29">
        <v>-1496</v>
      </c>
      <c r="J228" s="29">
        <v>-225</v>
      </c>
    </row>
    <row r="229" spans="1:10" x14ac:dyDescent="0.15">
      <c r="A229" s="200" t="s">
        <v>22</v>
      </c>
      <c r="B229" s="173">
        <v>16</v>
      </c>
      <c r="C229" s="242">
        <v>0.75</v>
      </c>
      <c r="D229" s="243">
        <v>19375</v>
      </c>
      <c r="E229" s="166">
        <v>-722</v>
      </c>
      <c r="F229" s="172">
        <v>155</v>
      </c>
      <c r="G229" s="173">
        <v>330</v>
      </c>
      <c r="H229" s="26">
        <v>-930</v>
      </c>
      <c r="I229" s="29">
        <v>-1496</v>
      </c>
      <c r="J229" s="29">
        <v>-225</v>
      </c>
    </row>
    <row r="230" spans="1:10" x14ac:dyDescent="0.15">
      <c r="A230" s="200" t="s">
        <v>22</v>
      </c>
      <c r="B230" s="173">
        <v>17</v>
      </c>
      <c r="C230" s="242">
        <v>0.75</v>
      </c>
      <c r="D230" s="243">
        <v>18073</v>
      </c>
      <c r="E230" s="166">
        <v>-29</v>
      </c>
      <c r="F230" s="172">
        <v>155</v>
      </c>
      <c r="G230" s="173">
        <v>330</v>
      </c>
      <c r="H230" s="26">
        <v>-741</v>
      </c>
      <c r="I230" s="29">
        <v>-1496</v>
      </c>
      <c r="J230" s="29">
        <v>-225</v>
      </c>
    </row>
    <row r="231" spans="1:10" x14ac:dyDescent="0.15">
      <c r="A231" s="200" t="s">
        <v>22</v>
      </c>
      <c r="B231" s="173">
        <v>18</v>
      </c>
      <c r="C231" s="242">
        <v>0.75</v>
      </c>
      <c r="D231" s="243">
        <v>18152</v>
      </c>
      <c r="E231" s="166">
        <v>50</v>
      </c>
      <c r="F231" s="172">
        <v>155</v>
      </c>
      <c r="G231" s="173">
        <v>330</v>
      </c>
      <c r="H231" s="26">
        <v>-445</v>
      </c>
      <c r="I231" s="29">
        <v>-1518</v>
      </c>
      <c r="J231" s="29">
        <v>-225</v>
      </c>
    </row>
    <row r="232" spans="1:10" x14ac:dyDescent="0.15">
      <c r="A232" s="200" t="s">
        <v>22</v>
      </c>
      <c r="B232" s="173">
        <v>19</v>
      </c>
      <c r="C232" s="242">
        <v>0.75</v>
      </c>
      <c r="D232" s="243">
        <v>18684</v>
      </c>
      <c r="E232" s="166">
        <v>-941</v>
      </c>
      <c r="F232" s="172">
        <v>15</v>
      </c>
      <c r="G232" s="173">
        <v>330</v>
      </c>
      <c r="H232" s="26">
        <v>-831</v>
      </c>
      <c r="I232" s="29">
        <v>-1496</v>
      </c>
      <c r="J232" s="29">
        <v>-210</v>
      </c>
    </row>
    <row r="233" spans="1:10" x14ac:dyDescent="0.15">
      <c r="A233" s="200" t="s">
        <v>22</v>
      </c>
      <c r="B233" s="173">
        <v>20</v>
      </c>
      <c r="C233" s="242">
        <v>0.75</v>
      </c>
      <c r="D233" s="243">
        <v>17517</v>
      </c>
      <c r="E233" s="166">
        <v>-889</v>
      </c>
      <c r="F233" s="172">
        <v>80</v>
      </c>
      <c r="G233" s="173">
        <v>330</v>
      </c>
      <c r="H233" s="26">
        <v>-1000</v>
      </c>
      <c r="I233" s="29">
        <v>-1496</v>
      </c>
      <c r="J233" s="29">
        <v>-210</v>
      </c>
    </row>
    <row r="234" spans="1:10" x14ac:dyDescent="0.15">
      <c r="A234" s="200" t="s">
        <v>22</v>
      </c>
      <c r="B234" s="173">
        <v>21</v>
      </c>
      <c r="C234" s="242">
        <v>0.75</v>
      </c>
      <c r="D234" s="243">
        <v>20009</v>
      </c>
      <c r="E234" s="166">
        <v>-1192</v>
      </c>
      <c r="F234" s="172">
        <v>155</v>
      </c>
      <c r="G234" s="173">
        <v>330</v>
      </c>
      <c r="H234" s="26">
        <v>-547</v>
      </c>
      <c r="I234" s="29">
        <v>-1496</v>
      </c>
      <c r="J234" s="29">
        <v>-225</v>
      </c>
    </row>
    <row r="235" spans="1:10" x14ac:dyDescent="0.15">
      <c r="A235" s="200" t="s">
        <v>22</v>
      </c>
      <c r="B235" s="173">
        <v>22</v>
      </c>
      <c r="C235" s="242">
        <v>0.75</v>
      </c>
      <c r="D235" s="243">
        <v>22551</v>
      </c>
      <c r="E235" s="166">
        <v>-1302</v>
      </c>
      <c r="F235" s="172">
        <v>-56</v>
      </c>
      <c r="G235" s="173">
        <v>330</v>
      </c>
      <c r="H235" s="26">
        <v>-404</v>
      </c>
      <c r="I235" s="29">
        <v>-1496</v>
      </c>
      <c r="J235" s="29">
        <v>-210</v>
      </c>
    </row>
    <row r="236" spans="1:10" x14ac:dyDescent="0.15">
      <c r="A236" s="200" t="s">
        <v>22</v>
      </c>
      <c r="B236" s="173">
        <v>23</v>
      </c>
      <c r="C236" s="242">
        <v>0.70833333333333337</v>
      </c>
      <c r="D236" s="243">
        <v>19152</v>
      </c>
      <c r="E236" s="166">
        <v>-1367</v>
      </c>
      <c r="F236" s="172">
        <v>118</v>
      </c>
      <c r="G236" s="173">
        <v>330</v>
      </c>
      <c r="H236" s="26">
        <v>-373</v>
      </c>
      <c r="I236" s="29">
        <v>-1496</v>
      </c>
      <c r="J236" s="29">
        <v>-225</v>
      </c>
    </row>
    <row r="237" spans="1:10" x14ac:dyDescent="0.15">
      <c r="A237" s="200" t="s">
        <v>22</v>
      </c>
      <c r="B237" s="173">
        <v>24</v>
      </c>
      <c r="C237" s="242">
        <v>0.75</v>
      </c>
      <c r="D237" s="243">
        <v>17317</v>
      </c>
      <c r="E237" s="166">
        <v>-678</v>
      </c>
      <c r="F237" s="172">
        <v>155</v>
      </c>
      <c r="G237" s="173">
        <v>330</v>
      </c>
      <c r="H237" s="26">
        <v>-105</v>
      </c>
      <c r="I237" s="29">
        <v>-1395</v>
      </c>
      <c r="J237" s="29">
        <v>-225</v>
      </c>
    </row>
    <row r="238" spans="1:10" x14ac:dyDescent="0.15">
      <c r="A238" s="200" t="s">
        <v>22</v>
      </c>
      <c r="B238" s="173">
        <v>25</v>
      </c>
      <c r="C238" s="242">
        <v>0.75</v>
      </c>
      <c r="D238" s="243">
        <v>15614</v>
      </c>
      <c r="E238" s="166">
        <v>-326</v>
      </c>
      <c r="F238" s="172">
        <v>155</v>
      </c>
      <c r="G238" s="173">
        <v>330</v>
      </c>
      <c r="H238" s="26">
        <v>-265</v>
      </c>
      <c r="I238" s="29">
        <v>-1321</v>
      </c>
      <c r="J238" s="29">
        <v>-225</v>
      </c>
    </row>
    <row r="239" spans="1:10" x14ac:dyDescent="0.15">
      <c r="A239" s="200" t="s">
        <v>22</v>
      </c>
      <c r="B239" s="173">
        <v>26</v>
      </c>
      <c r="C239" s="242">
        <v>0.79166666666666663</v>
      </c>
      <c r="D239" s="243">
        <v>13949</v>
      </c>
      <c r="E239" s="166">
        <v>-229</v>
      </c>
      <c r="F239" s="172">
        <v>170</v>
      </c>
      <c r="G239" s="173">
        <v>330</v>
      </c>
      <c r="H239" s="26">
        <v>-643</v>
      </c>
      <c r="I239" s="29">
        <v>-1395</v>
      </c>
      <c r="J239" s="29">
        <v>-200</v>
      </c>
    </row>
    <row r="240" spans="1:10" x14ac:dyDescent="0.15">
      <c r="A240" s="200" t="s">
        <v>22</v>
      </c>
      <c r="B240" s="173">
        <v>27</v>
      </c>
      <c r="C240" s="242">
        <v>0.875</v>
      </c>
      <c r="D240" s="243">
        <v>14313</v>
      </c>
      <c r="E240" s="166">
        <v>-142</v>
      </c>
      <c r="F240" s="172">
        <v>170</v>
      </c>
      <c r="G240" s="173">
        <v>115</v>
      </c>
      <c r="H240" s="26">
        <v>-572</v>
      </c>
      <c r="I240" s="29">
        <v>-1395</v>
      </c>
      <c r="J240" s="29">
        <v>-200</v>
      </c>
    </row>
    <row r="241" spans="1:10" x14ac:dyDescent="0.15">
      <c r="A241" s="200" t="s">
        <v>22</v>
      </c>
      <c r="B241" s="173">
        <v>28</v>
      </c>
      <c r="C241" s="242">
        <v>0.75</v>
      </c>
      <c r="D241" s="243">
        <v>15562</v>
      </c>
      <c r="E241" s="166">
        <v>-413</v>
      </c>
      <c r="F241" s="172">
        <v>54</v>
      </c>
      <c r="G241" s="173">
        <v>100</v>
      </c>
      <c r="H241" s="26">
        <v>-414</v>
      </c>
      <c r="I241" s="29">
        <v>-1395</v>
      </c>
      <c r="J241" s="29">
        <v>-225</v>
      </c>
    </row>
    <row r="242" spans="1:10" x14ac:dyDescent="0.15">
      <c r="A242" s="200" t="s">
        <v>22</v>
      </c>
      <c r="B242" s="173">
        <v>29</v>
      </c>
      <c r="C242" s="242">
        <v>0.83333333333333337</v>
      </c>
      <c r="D242" s="243">
        <v>15165</v>
      </c>
      <c r="E242" s="166">
        <v>-237</v>
      </c>
      <c r="F242" s="172">
        <v>155</v>
      </c>
      <c r="G242" s="173">
        <v>330</v>
      </c>
      <c r="H242" s="26">
        <v>-401</v>
      </c>
      <c r="I242" s="29">
        <v>-1395</v>
      </c>
      <c r="J242" s="29">
        <v>-225</v>
      </c>
    </row>
    <row r="243" spans="1:10" x14ac:dyDescent="0.15">
      <c r="A243" s="200" t="s">
        <v>22</v>
      </c>
      <c r="B243" s="173">
        <v>30</v>
      </c>
      <c r="C243" s="242">
        <v>0.83333333333333337</v>
      </c>
      <c r="D243" s="243">
        <v>15414</v>
      </c>
      <c r="E243" s="166">
        <v>-281</v>
      </c>
      <c r="F243" s="172">
        <v>155</v>
      </c>
      <c r="G243" s="173">
        <v>330</v>
      </c>
      <c r="H243" s="26">
        <v>-405</v>
      </c>
      <c r="I243" s="29">
        <v>-1345</v>
      </c>
      <c r="J243" s="29">
        <v>-225</v>
      </c>
    </row>
    <row r="244" spans="1:10" x14ac:dyDescent="0.15">
      <c r="A244" s="202" t="s">
        <v>22</v>
      </c>
      <c r="B244" s="175">
        <v>31</v>
      </c>
      <c r="C244" s="244">
        <v>0.58333333333333337</v>
      </c>
      <c r="D244" s="245">
        <v>15550</v>
      </c>
      <c r="E244" s="167">
        <v>-598</v>
      </c>
      <c r="F244" s="174">
        <v>155</v>
      </c>
      <c r="G244" s="175">
        <v>330</v>
      </c>
      <c r="H244" s="43">
        <v>-718</v>
      </c>
      <c r="I244" s="35">
        <v>-1342</v>
      </c>
      <c r="J244" s="35">
        <v>-225</v>
      </c>
    </row>
    <row r="245" spans="1:10" x14ac:dyDescent="0.15">
      <c r="A245" s="200" t="s">
        <v>23</v>
      </c>
      <c r="B245" s="173">
        <v>1</v>
      </c>
      <c r="C245" s="242">
        <v>0.83333333333333337</v>
      </c>
      <c r="D245" s="243">
        <v>13869</v>
      </c>
      <c r="E245" s="166">
        <v>58</v>
      </c>
      <c r="F245" s="172">
        <v>155</v>
      </c>
      <c r="G245" s="173">
        <v>215</v>
      </c>
      <c r="H245" s="26">
        <v>-731</v>
      </c>
      <c r="I245" s="29">
        <v>-1606</v>
      </c>
      <c r="J245" s="29">
        <v>-225</v>
      </c>
    </row>
    <row r="246" spans="1:10" x14ac:dyDescent="0.15">
      <c r="A246" s="200" t="s">
        <v>23</v>
      </c>
      <c r="B246" s="173">
        <v>2</v>
      </c>
      <c r="C246" s="242">
        <v>0.83333333333333337</v>
      </c>
      <c r="D246" s="243">
        <v>12942</v>
      </c>
      <c r="E246" s="166">
        <v>-257</v>
      </c>
      <c r="F246" s="172">
        <v>170</v>
      </c>
      <c r="G246" s="173">
        <v>330</v>
      </c>
      <c r="H246" s="26">
        <v>-706</v>
      </c>
      <c r="I246" s="29">
        <v>-1347</v>
      </c>
      <c r="J246" s="29">
        <v>-200</v>
      </c>
    </row>
    <row r="247" spans="1:10" x14ac:dyDescent="0.15">
      <c r="A247" s="200" t="s">
        <v>23</v>
      </c>
      <c r="B247" s="173">
        <v>3</v>
      </c>
      <c r="C247" s="242">
        <v>0.83333333333333337</v>
      </c>
      <c r="D247" s="243">
        <v>13168</v>
      </c>
      <c r="E247" s="166">
        <v>-378</v>
      </c>
      <c r="F247" s="172">
        <v>170</v>
      </c>
      <c r="G247" s="173">
        <v>330</v>
      </c>
      <c r="H247" s="26">
        <v>-676</v>
      </c>
      <c r="I247" s="29">
        <v>-1347</v>
      </c>
      <c r="J247" s="29">
        <v>-200</v>
      </c>
    </row>
    <row r="248" spans="1:10" x14ac:dyDescent="0.15">
      <c r="A248" s="200" t="s">
        <v>23</v>
      </c>
      <c r="B248" s="173">
        <v>4</v>
      </c>
      <c r="C248" s="242">
        <v>0.83333333333333337</v>
      </c>
      <c r="D248" s="243">
        <v>14869</v>
      </c>
      <c r="E248" s="166">
        <v>-612</v>
      </c>
      <c r="F248" s="172">
        <v>90</v>
      </c>
      <c r="G248" s="173">
        <v>330</v>
      </c>
      <c r="H248" s="26">
        <v>-752</v>
      </c>
      <c r="I248" s="29">
        <v>-1347</v>
      </c>
      <c r="J248" s="29">
        <v>-200</v>
      </c>
    </row>
    <row r="249" spans="1:10" x14ac:dyDescent="0.15">
      <c r="A249" s="200" t="s">
        <v>23</v>
      </c>
      <c r="B249" s="173">
        <v>5</v>
      </c>
      <c r="C249" s="242">
        <v>0.75</v>
      </c>
      <c r="D249" s="243">
        <v>18826</v>
      </c>
      <c r="E249" s="166">
        <v>-835</v>
      </c>
      <c r="F249" s="172">
        <v>110</v>
      </c>
      <c r="G249" s="173">
        <v>330</v>
      </c>
      <c r="H249" s="26">
        <v>-775</v>
      </c>
      <c r="I249" s="29">
        <v>-1398</v>
      </c>
      <c r="J249" s="29">
        <v>-225</v>
      </c>
    </row>
    <row r="250" spans="1:10" x14ac:dyDescent="0.15">
      <c r="A250" s="200" t="s">
        <v>23</v>
      </c>
      <c r="B250" s="173">
        <v>6</v>
      </c>
      <c r="C250" s="242">
        <v>0.45833333333333331</v>
      </c>
      <c r="D250" s="243">
        <v>16856</v>
      </c>
      <c r="E250" s="166">
        <v>-1024</v>
      </c>
      <c r="F250" s="172">
        <v>140</v>
      </c>
      <c r="G250" s="173">
        <v>330</v>
      </c>
      <c r="H250" s="26">
        <v>-564</v>
      </c>
      <c r="I250" s="29">
        <v>-1398</v>
      </c>
      <c r="J250" s="29">
        <v>-225</v>
      </c>
    </row>
    <row r="251" spans="1:10" x14ac:dyDescent="0.15">
      <c r="A251" s="200" t="s">
        <v>23</v>
      </c>
      <c r="B251" s="173">
        <v>7</v>
      </c>
      <c r="C251" s="242">
        <v>0.83333333333333337</v>
      </c>
      <c r="D251" s="243">
        <v>15644</v>
      </c>
      <c r="E251" s="166">
        <v>-646</v>
      </c>
      <c r="F251" s="172">
        <v>195</v>
      </c>
      <c r="G251" s="173">
        <v>330</v>
      </c>
      <c r="H251" s="26">
        <v>-675</v>
      </c>
      <c r="I251" s="29">
        <v>-1395</v>
      </c>
      <c r="J251" s="29">
        <v>-225</v>
      </c>
    </row>
    <row r="252" spans="1:10" x14ac:dyDescent="0.15">
      <c r="A252" s="200" t="s">
        <v>23</v>
      </c>
      <c r="B252" s="173">
        <v>8</v>
      </c>
      <c r="C252" s="242">
        <v>0.83333333333333337</v>
      </c>
      <c r="D252" s="243">
        <v>14541</v>
      </c>
      <c r="E252" s="166">
        <v>-368</v>
      </c>
      <c r="F252" s="172">
        <v>155</v>
      </c>
      <c r="G252" s="173">
        <v>330</v>
      </c>
      <c r="H252" s="26">
        <v>-631</v>
      </c>
      <c r="I252" s="29">
        <v>-1496</v>
      </c>
      <c r="J252" s="29">
        <v>-225</v>
      </c>
    </row>
    <row r="253" spans="1:10" x14ac:dyDescent="0.15">
      <c r="A253" s="200" t="s">
        <v>23</v>
      </c>
      <c r="B253" s="173">
        <v>9</v>
      </c>
      <c r="C253" s="242">
        <v>0.83333333333333337</v>
      </c>
      <c r="D253" s="243">
        <v>13454</v>
      </c>
      <c r="E253" s="166">
        <v>-487</v>
      </c>
      <c r="F253" s="172">
        <v>170</v>
      </c>
      <c r="G253" s="173">
        <v>330</v>
      </c>
      <c r="H253" s="26">
        <v>-675</v>
      </c>
      <c r="I253" s="29">
        <v>-1395</v>
      </c>
      <c r="J253" s="29">
        <v>-200</v>
      </c>
    </row>
    <row r="254" spans="1:10" x14ac:dyDescent="0.15">
      <c r="A254" s="200" t="s">
        <v>23</v>
      </c>
      <c r="B254" s="173">
        <v>10</v>
      </c>
      <c r="C254" s="242">
        <v>0.83333333333333337</v>
      </c>
      <c r="D254" s="243">
        <v>14115</v>
      </c>
      <c r="E254" s="166">
        <v>-700</v>
      </c>
      <c r="F254" s="172">
        <v>120</v>
      </c>
      <c r="G254" s="173">
        <v>330</v>
      </c>
      <c r="H254" s="26">
        <v>-677</v>
      </c>
      <c r="I254" s="29">
        <v>-1395</v>
      </c>
      <c r="J254" s="29">
        <v>-200</v>
      </c>
    </row>
    <row r="255" spans="1:10" x14ac:dyDescent="0.15">
      <c r="A255" s="200" t="s">
        <v>23</v>
      </c>
      <c r="B255" s="173">
        <v>11</v>
      </c>
      <c r="C255" s="242">
        <v>0.83333333333333337</v>
      </c>
      <c r="D255" s="243">
        <v>15726</v>
      </c>
      <c r="E255" s="166">
        <v>-136</v>
      </c>
      <c r="F255" s="172">
        <v>155</v>
      </c>
      <c r="G255" s="173">
        <v>330</v>
      </c>
      <c r="H255" s="26">
        <v>-677</v>
      </c>
      <c r="I255" s="29">
        <v>-1445</v>
      </c>
      <c r="J255" s="29">
        <v>-225</v>
      </c>
    </row>
    <row r="256" spans="1:10" x14ac:dyDescent="0.15">
      <c r="A256" s="200" t="s">
        <v>23</v>
      </c>
      <c r="B256" s="173">
        <v>12</v>
      </c>
      <c r="C256" s="242">
        <v>0.83333333333333337</v>
      </c>
      <c r="D256" s="243">
        <v>16486</v>
      </c>
      <c r="E256" s="166">
        <v>-1020</v>
      </c>
      <c r="F256" s="172">
        <v>155</v>
      </c>
      <c r="G256" s="173">
        <v>330</v>
      </c>
      <c r="H256" s="26">
        <v>-796</v>
      </c>
      <c r="I256" s="29">
        <v>-1372</v>
      </c>
      <c r="J256" s="29">
        <v>-225</v>
      </c>
    </row>
    <row r="257" spans="1:10" x14ac:dyDescent="0.15">
      <c r="A257" s="200" t="s">
        <v>23</v>
      </c>
      <c r="B257" s="173">
        <v>13</v>
      </c>
      <c r="C257" s="242">
        <v>0.83333333333333337</v>
      </c>
      <c r="D257" s="243">
        <v>16967</v>
      </c>
      <c r="E257" s="166">
        <v>-589</v>
      </c>
      <c r="F257" s="172">
        <v>140</v>
      </c>
      <c r="G257" s="173">
        <v>330</v>
      </c>
      <c r="H257" s="26">
        <v>-680</v>
      </c>
      <c r="I257" s="29">
        <v>-1372</v>
      </c>
      <c r="J257" s="29">
        <v>-225</v>
      </c>
    </row>
    <row r="258" spans="1:10" x14ac:dyDescent="0.15">
      <c r="A258" s="200" t="s">
        <v>23</v>
      </c>
      <c r="B258" s="173">
        <v>14</v>
      </c>
      <c r="C258" s="242">
        <v>0.83333333333333337</v>
      </c>
      <c r="D258" s="243">
        <v>17977</v>
      </c>
      <c r="E258" s="166">
        <v>-444</v>
      </c>
      <c r="F258" s="172">
        <v>62</v>
      </c>
      <c r="G258" s="173">
        <v>330</v>
      </c>
      <c r="H258" s="26">
        <v>-616</v>
      </c>
      <c r="I258" s="29">
        <v>-1372</v>
      </c>
      <c r="J258" s="29">
        <v>-225</v>
      </c>
    </row>
    <row r="259" spans="1:10" x14ac:dyDescent="0.15">
      <c r="A259" s="200" t="s">
        <v>23</v>
      </c>
      <c r="B259" s="173">
        <v>15</v>
      </c>
      <c r="C259" s="242">
        <v>0.70833333333333337</v>
      </c>
      <c r="D259" s="243">
        <v>18102</v>
      </c>
      <c r="E259" s="166">
        <v>-73</v>
      </c>
      <c r="F259" s="172">
        <v>155</v>
      </c>
      <c r="G259" s="173">
        <v>100</v>
      </c>
      <c r="H259" s="26">
        <v>-666</v>
      </c>
      <c r="I259" s="29">
        <v>-1372</v>
      </c>
      <c r="J259" s="29">
        <v>-225</v>
      </c>
    </row>
    <row r="260" spans="1:10" x14ac:dyDescent="0.15">
      <c r="A260" s="200" t="s">
        <v>23</v>
      </c>
      <c r="B260" s="173">
        <v>16</v>
      </c>
      <c r="C260" s="242">
        <v>0.75</v>
      </c>
      <c r="D260" s="243">
        <v>16654</v>
      </c>
      <c r="E260" s="166">
        <v>-170</v>
      </c>
      <c r="F260" s="172">
        <v>50</v>
      </c>
      <c r="G260" s="173">
        <v>330</v>
      </c>
      <c r="H260" s="26">
        <v>-639</v>
      </c>
      <c r="I260" s="29">
        <v>-1372</v>
      </c>
      <c r="J260" s="29">
        <v>-185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16960</v>
      </c>
      <c r="E261" s="166">
        <v>23</v>
      </c>
      <c r="F261" s="172">
        <v>155</v>
      </c>
      <c r="G261" s="173">
        <v>330</v>
      </c>
      <c r="H261" s="26">
        <v>-597</v>
      </c>
      <c r="I261" s="29">
        <v>-1359</v>
      </c>
      <c r="J261" s="29">
        <v>-185</v>
      </c>
    </row>
    <row r="262" spans="1:10" x14ac:dyDescent="0.15">
      <c r="A262" s="200" t="s">
        <v>23</v>
      </c>
      <c r="B262" s="173">
        <v>18</v>
      </c>
      <c r="C262" s="242">
        <v>0.83333333333333337</v>
      </c>
      <c r="D262" s="243">
        <v>16957</v>
      </c>
      <c r="E262" s="166">
        <v>-164</v>
      </c>
      <c r="F262" s="172">
        <v>155</v>
      </c>
      <c r="G262" s="173">
        <v>330</v>
      </c>
      <c r="H262" s="26">
        <v>-518</v>
      </c>
      <c r="I262" s="29">
        <v>-1359</v>
      </c>
      <c r="J262" s="29">
        <v>-185</v>
      </c>
    </row>
    <row r="263" spans="1:10" x14ac:dyDescent="0.15">
      <c r="A263" s="200" t="s">
        <v>23</v>
      </c>
      <c r="B263" s="173">
        <v>19</v>
      </c>
      <c r="C263" s="242">
        <v>0.83333333333333337</v>
      </c>
      <c r="D263" s="243">
        <v>16336</v>
      </c>
      <c r="E263" s="166">
        <v>101</v>
      </c>
      <c r="F263" s="172">
        <v>104</v>
      </c>
      <c r="G263" s="173">
        <v>330</v>
      </c>
      <c r="H263" s="26">
        <v>-369</v>
      </c>
      <c r="I263" s="29">
        <v>-1359</v>
      </c>
      <c r="J263" s="29">
        <v>-185</v>
      </c>
    </row>
    <row r="264" spans="1:10" x14ac:dyDescent="0.15">
      <c r="A264" s="200" t="s">
        <v>23</v>
      </c>
      <c r="B264" s="173">
        <v>20</v>
      </c>
      <c r="C264" s="242">
        <v>0.83333333333333337</v>
      </c>
      <c r="D264" s="243">
        <v>16835</v>
      </c>
      <c r="E264" s="166">
        <v>-101</v>
      </c>
      <c r="F264" s="172">
        <v>155</v>
      </c>
      <c r="G264" s="173">
        <v>330</v>
      </c>
      <c r="H264" s="26">
        <v>0</v>
      </c>
      <c r="I264" s="29">
        <v>-1358</v>
      </c>
      <c r="J264" s="29">
        <v>-210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15976</v>
      </c>
      <c r="E265" s="166">
        <v>184</v>
      </c>
      <c r="F265" s="172">
        <v>100</v>
      </c>
      <c r="G265" s="173">
        <v>330</v>
      </c>
      <c r="H265" s="26">
        <v>-81</v>
      </c>
      <c r="I265" s="29">
        <v>-1439</v>
      </c>
      <c r="J265" s="29">
        <v>-185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15043</v>
      </c>
      <c r="E266" s="166">
        <v>448</v>
      </c>
      <c r="F266" s="172">
        <v>40</v>
      </c>
      <c r="G266" s="173">
        <v>330</v>
      </c>
      <c r="H266" s="26">
        <v>-328</v>
      </c>
      <c r="I266" s="29">
        <v>-1409</v>
      </c>
      <c r="J266" s="29">
        <v>-185</v>
      </c>
    </row>
    <row r="267" spans="1:10" x14ac:dyDescent="0.15">
      <c r="A267" s="200" t="s">
        <v>23</v>
      </c>
      <c r="B267" s="173">
        <v>23</v>
      </c>
      <c r="C267" s="242">
        <v>0.75</v>
      </c>
      <c r="D267" s="243">
        <v>15678</v>
      </c>
      <c r="E267" s="166">
        <v>-176</v>
      </c>
      <c r="F267" s="172">
        <v>200</v>
      </c>
      <c r="G267" s="173">
        <v>330</v>
      </c>
      <c r="H267" s="26">
        <v>-326</v>
      </c>
      <c r="I267" s="29">
        <v>-1359</v>
      </c>
      <c r="J267" s="29">
        <v>-185</v>
      </c>
    </row>
    <row r="268" spans="1:10" x14ac:dyDescent="0.15">
      <c r="A268" s="200" t="s">
        <v>23</v>
      </c>
      <c r="B268" s="173">
        <v>24</v>
      </c>
      <c r="C268" s="242">
        <v>0.83333333333333337</v>
      </c>
      <c r="D268" s="243">
        <v>18216</v>
      </c>
      <c r="E268" s="166">
        <v>-237</v>
      </c>
      <c r="F268" s="172">
        <v>50</v>
      </c>
      <c r="G268" s="173">
        <v>330</v>
      </c>
      <c r="H268" s="26">
        <v>-349</v>
      </c>
      <c r="I268" s="29">
        <v>-1496</v>
      </c>
      <c r="J268" s="29">
        <v>-185</v>
      </c>
    </row>
    <row r="269" spans="1:10" x14ac:dyDescent="0.15">
      <c r="A269" s="200" t="s">
        <v>23</v>
      </c>
      <c r="B269" s="173">
        <v>25</v>
      </c>
      <c r="C269" s="242">
        <v>0.70833333333333337</v>
      </c>
      <c r="D269" s="243">
        <v>20266</v>
      </c>
      <c r="E269" s="166">
        <v>-1400</v>
      </c>
      <c r="F269" s="172">
        <v>-69</v>
      </c>
      <c r="G269" s="173">
        <v>330</v>
      </c>
      <c r="H269" s="26">
        <v>-79</v>
      </c>
      <c r="I269" s="29">
        <v>-1484</v>
      </c>
      <c r="J269" s="29">
        <v>-185</v>
      </c>
    </row>
    <row r="270" spans="1:10" x14ac:dyDescent="0.15">
      <c r="A270" s="200" t="s">
        <v>23</v>
      </c>
      <c r="B270" s="173">
        <v>26</v>
      </c>
      <c r="C270" s="242">
        <v>0.75</v>
      </c>
      <c r="D270" s="243">
        <v>20134</v>
      </c>
      <c r="E270" s="166">
        <v>-1293</v>
      </c>
      <c r="F270" s="172">
        <v>-16</v>
      </c>
      <c r="G270" s="173">
        <v>330</v>
      </c>
      <c r="H270" s="26">
        <v>-84</v>
      </c>
      <c r="I270" s="29">
        <v>-1484</v>
      </c>
      <c r="J270" s="29">
        <v>-185</v>
      </c>
    </row>
    <row r="271" spans="1:10" x14ac:dyDescent="0.15">
      <c r="A271" s="200" t="s">
        <v>23</v>
      </c>
      <c r="B271" s="173">
        <v>27</v>
      </c>
      <c r="C271" s="242">
        <v>0.75</v>
      </c>
      <c r="D271" s="243">
        <v>20957</v>
      </c>
      <c r="E271" s="166">
        <v>-1400</v>
      </c>
      <c r="F271" s="172">
        <v>-91</v>
      </c>
      <c r="G271" s="173">
        <v>0</v>
      </c>
      <c r="H271" s="26">
        <v>-152</v>
      </c>
      <c r="I271" s="29">
        <v>-1484</v>
      </c>
      <c r="J271" s="29">
        <v>-210</v>
      </c>
    </row>
    <row r="272" spans="1:10" x14ac:dyDescent="0.15">
      <c r="A272" s="200" t="s">
        <v>23</v>
      </c>
      <c r="B272" s="173">
        <v>28</v>
      </c>
      <c r="C272" s="242">
        <v>0.70833333333333337</v>
      </c>
      <c r="D272" s="243">
        <v>16271</v>
      </c>
      <c r="E272" s="166">
        <v>-584</v>
      </c>
      <c r="F272" s="172">
        <v>0</v>
      </c>
      <c r="G272" s="173">
        <v>330</v>
      </c>
      <c r="H272" s="26">
        <v>-359</v>
      </c>
      <c r="I272" s="29">
        <v>-1496</v>
      </c>
      <c r="J272" s="29">
        <v>-210</v>
      </c>
    </row>
    <row r="273" spans="1:10" x14ac:dyDescent="0.15">
      <c r="A273" s="200" t="s">
        <v>23</v>
      </c>
      <c r="B273" s="173">
        <v>29</v>
      </c>
      <c r="C273" s="242">
        <v>0.83333333333333337</v>
      </c>
      <c r="D273" s="243">
        <v>14164</v>
      </c>
      <c r="E273" s="166">
        <v>-106</v>
      </c>
      <c r="F273" s="172">
        <v>155</v>
      </c>
      <c r="G273" s="173">
        <v>330</v>
      </c>
      <c r="H273" s="26">
        <v>-349</v>
      </c>
      <c r="I273" s="29">
        <v>-1380</v>
      </c>
      <c r="J273" s="29">
        <v>-185</v>
      </c>
    </row>
    <row r="274" spans="1:10" x14ac:dyDescent="0.15">
      <c r="A274" s="202" t="s">
        <v>23</v>
      </c>
      <c r="B274" s="175">
        <v>30</v>
      </c>
      <c r="C274" s="244">
        <v>0.83333333333333337</v>
      </c>
      <c r="D274" s="245">
        <v>13267</v>
      </c>
      <c r="E274" s="167">
        <v>-869</v>
      </c>
      <c r="F274" s="174">
        <v>155</v>
      </c>
      <c r="G274" s="175">
        <v>120</v>
      </c>
      <c r="H274" s="43">
        <v>-293</v>
      </c>
      <c r="I274" s="35">
        <v>-1380</v>
      </c>
      <c r="J274" s="35">
        <v>-200</v>
      </c>
    </row>
    <row r="275" spans="1:10" x14ac:dyDescent="0.15">
      <c r="A275" s="200" t="s">
        <v>24</v>
      </c>
      <c r="B275" s="173">
        <v>1</v>
      </c>
      <c r="C275" s="242">
        <v>0.83333333333333337</v>
      </c>
      <c r="D275" s="243">
        <v>13744</v>
      </c>
      <c r="E275" s="166">
        <v>-609</v>
      </c>
      <c r="F275" s="172">
        <v>54</v>
      </c>
      <c r="G275" s="173">
        <v>214</v>
      </c>
      <c r="H275" s="26">
        <v>-443</v>
      </c>
      <c r="I275" s="29">
        <v>-1380</v>
      </c>
      <c r="J275" s="29">
        <v>-225</v>
      </c>
    </row>
    <row r="276" spans="1:10" x14ac:dyDescent="0.15">
      <c r="A276" s="200" t="s">
        <v>24</v>
      </c>
      <c r="B276" s="173">
        <v>2</v>
      </c>
      <c r="C276" s="242">
        <v>0.83333333333333337</v>
      </c>
      <c r="D276" s="243">
        <v>14914</v>
      </c>
      <c r="E276" s="166">
        <v>-630</v>
      </c>
      <c r="F276" s="172">
        <v>90</v>
      </c>
      <c r="G276" s="173">
        <v>0</v>
      </c>
      <c r="H276" s="26">
        <v>-363</v>
      </c>
      <c r="I276" s="29">
        <v>-1396</v>
      </c>
      <c r="J276" s="29">
        <v>0</v>
      </c>
    </row>
    <row r="277" spans="1:10" x14ac:dyDescent="0.15">
      <c r="A277" s="200" t="s">
        <v>24</v>
      </c>
      <c r="B277" s="173">
        <v>3</v>
      </c>
      <c r="C277" s="242">
        <v>0.83333333333333337</v>
      </c>
      <c r="D277" s="243">
        <v>14932</v>
      </c>
      <c r="E277" s="166">
        <v>-865</v>
      </c>
      <c r="F277" s="172">
        <v>104</v>
      </c>
      <c r="G277" s="173">
        <v>0</v>
      </c>
      <c r="H277" s="26">
        <v>-388</v>
      </c>
      <c r="I277" s="29">
        <v>-1346</v>
      </c>
      <c r="J277" s="29">
        <v>0</v>
      </c>
    </row>
    <row r="278" spans="1:10" x14ac:dyDescent="0.15">
      <c r="A278" s="200" t="s">
        <v>24</v>
      </c>
      <c r="B278" s="173">
        <v>4</v>
      </c>
      <c r="C278" s="242">
        <v>0.83333333333333337</v>
      </c>
      <c r="D278" s="243">
        <v>15397</v>
      </c>
      <c r="E278" s="166">
        <v>-1000</v>
      </c>
      <c r="F278" s="172">
        <v>155</v>
      </c>
      <c r="G278" s="173">
        <v>0</v>
      </c>
      <c r="H278" s="26">
        <v>0</v>
      </c>
      <c r="I278" s="29">
        <v>-1396</v>
      </c>
      <c r="J278" s="29">
        <v>0</v>
      </c>
    </row>
    <row r="279" spans="1:10" x14ac:dyDescent="0.15">
      <c r="A279" s="200" t="s">
        <v>24</v>
      </c>
      <c r="B279" s="173">
        <v>5</v>
      </c>
      <c r="C279" s="242">
        <v>0.83333333333333337</v>
      </c>
      <c r="D279" s="243">
        <v>16299</v>
      </c>
      <c r="E279" s="166">
        <v>-1046</v>
      </c>
      <c r="F279" s="172">
        <v>128</v>
      </c>
      <c r="G279" s="173">
        <v>0</v>
      </c>
      <c r="H279" s="26">
        <v>8</v>
      </c>
      <c r="I279" s="29">
        <v>-1396</v>
      </c>
      <c r="J279" s="29">
        <v>0</v>
      </c>
    </row>
    <row r="280" spans="1:10" x14ac:dyDescent="0.15">
      <c r="A280" s="200" t="s">
        <v>24</v>
      </c>
      <c r="B280" s="173">
        <v>6</v>
      </c>
      <c r="C280" s="242">
        <v>0.79166666666666663</v>
      </c>
      <c r="D280" s="243">
        <v>15027</v>
      </c>
      <c r="E280" s="166">
        <v>-700</v>
      </c>
      <c r="F280" s="172">
        <v>75</v>
      </c>
      <c r="G280" s="173">
        <v>0</v>
      </c>
      <c r="H280" s="26">
        <v>-44</v>
      </c>
      <c r="I280" s="29">
        <v>-1496</v>
      </c>
      <c r="J280" s="29">
        <v>0</v>
      </c>
    </row>
    <row r="281" spans="1:10" x14ac:dyDescent="0.15">
      <c r="A281" s="200" t="s">
        <v>24</v>
      </c>
      <c r="B281" s="173">
        <v>7</v>
      </c>
      <c r="C281" s="242">
        <v>0.83333333333333337</v>
      </c>
      <c r="D281" s="243">
        <v>14659</v>
      </c>
      <c r="E281" s="166">
        <v>-587</v>
      </c>
      <c r="F281" s="172">
        <v>50</v>
      </c>
      <c r="G281" s="173">
        <v>282</v>
      </c>
      <c r="H281" s="26">
        <v>-475</v>
      </c>
      <c r="I281" s="29">
        <v>-1346</v>
      </c>
      <c r="J281" s="29">
        <v>0</v>
      </c>
    </row>
    <row r="282" spans="1:10" x14ac:dyDescent="0.15">
      <c r="A282" s="200" t="s">
        <v>24</v>
      </c>
      <c r="B282" s="173">
        <v>8</v>
      </c>
      <c r="C282" s="242">
        <v>0.79166666666666663</v>
      </c>
      <c r="D282" s="243">
        <v>15877</v>
      </c>
      <c r="E282" s="166">
        <v>-600</v>
      </c>
      <c r="F282" s="172">
        <v>55</v>
      </c>
      <c r="G282" s="173">
        <v>330</v>
      </c>
      <c r="H282" s="26">
        <v>-506</v>
      </c>
      <c r="I282" s="29">
        <v>-1346</v>
      </c>
      <c r="J282" s="29">
        <v>-205</v>
      </c>
    </row>
    <row r="283" spans="1:10" x14ac:dyDescent="0.15">
      <c r="A283" s="200" t="s">
        <v>24</v>
      </c>
      <c r="B283" s="173">
        <v>9</v>
      </c>
      <c r="C283" s="242">
        <v>0.79166666666666663</v>
      </c>
      <c r="D283" s="243">
        <v>17282</v>
      </c>
      <c r="E283" s="166">
        <v>-600</v>
      </c>
      <c r="F283" s="172">
        <v>-44</v>
      </c>
      <c r="G283" s="173">
        <v>330</v>
      </c>
      <c r="H283" s="26">
        <v>-331</v>
      </c>
      <c r="I283" s="29">
        <v>0</v>
      </c>
      <c r="J283" s="29">
        <v>-225</v>
      </c>
    </row>
    <row r="284" spans="1:10" x14ac:dyDescent="0.15">
      <c r="A284" s="200" t="s">
        <v>24</v>
      </c>
      <c r="B284" s="173">
        <v>10</v>
      </c>
      <c r="C284" s="242">
        <v>0.79166666666666663</v>
      </c>
      <c r="D284" s="243">
        <v>16630</v>
      </c>
      <c r="E284" s="166">
        <v>-600</v>
      </c>
      <c r="F284" s="172">
        <v>29</v>
      </c>
      <c r="G284" s="173">
        <v>169</v>
      </c>
      <c r="H284" s="26">
        <v>-240</v>
      </c>
      <c r="I284" s="29">
        <v>0</v>
      </c>
      <c r="J284" s="29">
        <v>-225</v>
      </c>
    </row>
    <row r="285" spans="1:10" x14ac:dyDescent="0.15">
      <c r="A285" s="200" t="s">
        <v>24</v>
      </c>
      <c r="B285" s="173">
        <v>11</v>
      </c>
      <c r="C285" s="242">
        <v>0.79166666666666663</v>
      </c>
      <c r="D285" s="243">
        <v>15484</v>
      </c>
      <c r="E285" s="166">
        <v>-600</v>
      </c>
      <c r="F285" s="172">
        <v>-24</v>
      </c>
      <c r="G285" s="173">
        <v>330</v>
      </c>
      <c r="H285" s="26">
        <v>-363</v>
      </c>
      <c r="I285" s="29">
        <v>0</v>
      </c>
      <c r="J285" s="29">
        <v>-225</v>
      </c>
    </row>
    <row r="286" spans="1:10" x14ac:dyDescent="0.15">
      <c r="A286" s="200" t="s">
        <v>24</v>
      </c>
      <c r="B286" s="173">
        <v>12</v>
      </c>
      <c r="C286" s="242">
        <v>0.83333333333333337</v>
      </c>
      <c r="D286" s="243">
        <v>14668</v>
      </c>
      <c r="E286" s="166">
        <v>-600</v>
      </c>
      <c r="F286" s="172">
        <v>100</v>
      </c>
      <c r="G286" s="173">
        <v>330</v>
      </c>
      <c r="H286" s="26">
        <v>-393</v>
      </c>
      <c r="I286" s="29">
        <v>0</v>
      </c>
      <c r="J286" s="29">
        <v>-225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14332</v>
      </c>
      <c r="E287" s="166">
        <v>-600</v>
      </c>
      <c r="F287" s="172">
        <v>-19</v>
      </c>
      <c r="G287" s="173">
        <v>311</v>
      </c>
      <c r="H287" s="26">
        <v>-487</v>
      </c>
      <c r="I287" s="29">
        <v>0</v>
      </c>
      <c r="J287" s="29">
        <v>-225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13885</v>
      </c>
      <c r="E288" s="166">
        <v>-600</v>
      </c>
      <c r="F288" s="172">
        <v>-44</v>
      </c>
      <c r="G288" s="173">
        <v>100</v>
      </c>
      <c r="H288" s="26">
        <v>-551</v>
      </c>
      <c r="I288" s="29">
        <v>0</v>
      </c>
      <c r="J288" s="29">
        <v>-225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14767</v>
      </c>
      <c r="E289" s="166">
        <v>-525</v>
      </c>
      <c r="F289" s="172">
        <v>-4</v>
      </c>
      <c r="G289" s="173">
        <v>330</v>
      </c>
      <c r="H289" s="26">
        <v>-438</v>
      </c>
      <c r="I289" s="29">
        <v>0</v>
      </c>
      <c r="J289" s="29">
        <v>-225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14909</v>
      </c>
      <c r="E290" s="166">
        <v>-574</v>
      </c>
      <c r="F290" s="172">
        <v>-100</v>
      </c>
      <c r="G290" s="173">
        <v>9</v>
      </c>
      <c r="H290" s="26">
        <v>-450</v>
      </c>
      <c r="I290" s="29">
        <v>0</v>
      </c>
      <c r="J290" s="29">
        <v>-225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14922</v>
      </c>
      <c r="E291" s="166">
        <v>-600</v>
      </c>
      <c r="F291" s="172">
        <v>-99</v>
      </c>
      <c r="G291" s="173">
        <v>0</v>
      </c>
      <c r="H291" s="26">
        <v>-319</v>
      </c>
      <c r="I291" s="29">
        <v>0</v>
      </c>
      <c r="J291" s="29">
        <v>-225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14965</v>
      </c>
      <c r="E292" s="166">
        <v>-590</v>
      </c>
      <c r="F292" s="172">
        <v>28</v>
      </c>
      <c r="G292" s="173">
        <v>0</v>
      </c>
      <c r="H292" s="26">
        <v>-432</v>
      </c>
      <c r="I292" s="29">
        <v>0</v>
      </c>
      <c r="J292" s="29">
        <v>-200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14943</v>
      </c>
      <c r="E293" s="166">
        <v>-596</v>
      </c>
      <c r="F293" s="172">
        <v>0</v>
      </c>
      <c r="G293" s="173">
        <v>170</v>
      </c>
      <c r="H293" s="26">
        <v>-450</v>
      </c>
      <c r="I293" s="29">
        <v>-995</v>
      </c>
      <c r="J293" s="29">
        <v>-225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14338</v>
      </c>
      <c r="E294" s="166">
        <v>-463</v>
      </c>
      <c r="F294" s="172">
        <v>5</v>
      </c>
      <c r="G294" s="173">
        <v>9</v>
      </c>
      <c r="H294" s="26">
        <v>-450</v>
      </c>
      <c r="I294" s="29">
        <v>-1114</v>
      </c>
      <c r="J294" s="29">
        <v>-225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13532</v>
      </c>
      <c r="E295" s="166">
        <v>-550</v>
      </c>
      <c r="F295" s="172">
        <v>0</v>
      </c>
      <c r="G295" s="173">
        <v>100</v>
      </c>
      <c r="H295" s="26">
        <v>-445</v>
      </c>
      <c r="I295" s="29">
        <v>-1346</v>
      </c>
      <c r="J295" s="29">
        <v>-225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14110</v>
      </c>
      <c r="E296" s="166">
        <v>-545</v>
      </c>
      <c r="F296" s="172">
        <v>0</v>
      </c>
      <c r="G296" s="173">
        <v>330</v>
      </c>
      <c r="H296" s="26">
        <v>-431</v>
      </c>
      <c r="I296" s="29">
        <v>-1346</v>
      </c>
      <c r="J296" s="29">
        <v>-225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15535</v>
      </c>
      <c r="E297" s="166">
        <v>-600</v>
      </c>
      <c r="F297" s="172">
        <v>-69</v>
      </c>
      <c r="G297" s="173">
        <v>330</v>
      </c>
      <c r="H297" s="26">
        <v>-394</v>
      </c>
      <c r="I297" s="29">
        <v>-1396</v>
      </c>
      <c r="J297" s="29">
        <v>-225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16249</v>
      </c>
      <c r="E298" s="166">
        <v>-600</v>
      </c>
      <c r="F298" s="172">
        <v>-100</v>
      </c>
      <c r="G298" s="173">
        <v>330</v>
      </c>
      <c r="H298" s="26">
        <v>-450</v>
      </c>
      <c r="I298" s="29">
        <v>-1396</v>
      </c>
      <c r="J298" s="29">
        <v>-225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15570</v>
      </c>
      <c r="E299" s="166">
        <v>-600</v>
      </c>
      <c r="F299" s="172">
        <v>-100</v>
      </c>
      <c r="G299" s="173">
        <v>0</v>
      </c>
      <c r="H299" s="26">
        <v>-450</v>
      </c>
      <c r="I299" s="29">
        <v>-1396</v>
      </c>
      <c r="J299" s="29">
        <v>-225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14864</v>
      </c>
      <c r="E300" s="166">
        <v>-600</v>
      </c>
      <c r="F300" s="172">
        <v>-75</v>
      </c>
      <c r="G300" s="173">
        <v>0</v>
      </c>
      <c r="H300" s="26">
        <v>-450</v>
      </c>
      <c r="I300" s="29">
        <v>-1446</v>
      </c>
      <c r="J300" s="29">
        <v>-225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14139</v>
      </c>
      <c r="E301" s="166">
        <v>-388</v>
      </c>
      <c r="F301" s="172">
        <v>27</v>
      </c>
      <c r="G301" s="173">
        <v>0</v>
      </c>
      <c r="H301" s="26">
        <v>-450</v>
      </c>
      <c r="I301" s="29">
        <v>-1446</v>
      </c>
      <c r="J301" s="29">
        <v>-225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13462</v>
      </c>
      <c r="E302" s="166">
        <v>-600</v>
      </c>
      <c r="F302" s="172">
        <v>-44</v>
      </c>
      <c r="G302" s="173">
        <v>0</v>
      </c>
      <c r="H302" s="26">
        <v>-450</v>
      </c>
      <c r="I302" s="29">
        <v>-1396</v>
      </c>
      <c r="J302" s="29">
        <v>-225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14344</v>
      </c>
      <c r="E303" s="166">
        <v>-795</v>
      </c>
      <c r="F303" s="172">
        <v>-63</v>
      </c>
      <c r="G303" s="173">
        <v>330</v>
      </c>
      <c r="H303" s="26">
        <v>-450</v>
      </c>
      <c r="I303" s="29">
        <v>-1396</v>
      </c>
      <c r="J303" s="29">
        <v>-225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13578</v>
      </c>
      <c r="E304" s="166">
        <v>-1192</v>
      </c>
      <c r="F304" s="172">
        <v>-42</v>
      </c>
      <c r="G304" s="173">
        <v>0</v>
      </c>
      <c r="H304" s="26">
        <v>-450</v>
      </c>
      <c r="I304" s="29">
        <v>-1446</v>
      </c>
      <c r="J304" s="29">
        <v>-225</v>
      </c>
    </row>
    <row r="305" spans="1:10" x14ac:dyDescent="0.15">
      <c r="A305" s="202" t="s">
        <v>24</v>
      </c>
      <c r="B305" s="175">
        <v>31</v>
      </c>
      <c r="C305" s="242">
        <v>0.79166666666666663</v>
      </c>
      <c r="D305" s="243">
        <v>13794</v>
      </c>
      <c r="E305" s="166">
        <v>-971</v>
      </c>
      <c r="F305" s="172">
        <v>180</v>
      </c>
      <c r="G305" s="173">
        <v>330</v>
      </c>
      <c r="H305" s="26">
        <v>-450</v>
      </c>
      <c r="I305" s="29">
        <v>-1445</v>
      </c>
      <c r="J305" s="29">
        <v>-225</v>
      </c>
    </row>
    <row r="306" spans="1:10" x14ac:dyDescent="0.15">
      <c r="A306" s="200" t="s">
        <v>25</v>
      </c>
      <c r="B306" s="173">
        <v>1</v>
      </c>
      <c r="C306" s="242">
        <v>0.79166666666666663</v>
      </c>
      <c r="D306" s="243">
        <v>15259</v>
      </c>
      <c r="E306" s="166">
        <v>-500</v>
      </c>
      <c r="F306" s="172">
        <v>155</v>
      </c>
      <c r="G306" s="173">
        <v>330</v>
      </c>
      <c r="H306" s="26">
        <v>-373</v>
      </c>
      <c r="I306" s="29">
        <v>-1277</v>
      </c>
      <c r="J306" s="29">
        <v>-225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15192</v>
      </c>
      <c r="E307" s="166">
        <v>-500</v>
      </c>
      <c r="F307" s="172">
        <v>55</v>
      </c>
      <c r="G307" s="173">
        <v>330</v>
      </c>
      <c r="H307" s="26">
        <v>-450</v>
      </c>
      <c r="I307" s="29">
        <v>-1259</v>
      </c>
      <c r="J307" s="29">
        <v>-225</v>
      </c>
    </row>
    <row r="308" spans="1:10" x14ac:dyDescent="0.15">
      <c r="A308" s="200" t="s">
        <v>25</v>
      </c>
      <c r="B308" s="173">
        <v>3</v>
      </c>
      <c r="C308" s="242">
        <v>0.79166666666666663</v>
      </c>
      <c r="D308" s="243">
        <v>14702</v>
      </c>
      <c r="E308" s="166">
        <v>-319</v>
      </c>
      <c r="F308" s="172">
        <v>0</v>
      </c>
      <c r="G308" s="173">
        <v>330</v>
      </c>
      <c r="H308" s="26">
        <v>-450</v>
      </c>
      <c r="I308" s="29">
        <v>-1260</v>
      </c>
      <c r="J308" s="29">
        <v>-225</v>
      </c>
    </row>
    <row r="309" spans="1:10" x14ac:dyDescent="0.15">
      <c r="A309" s="200" t="s">
        <v>25</v>
      </c>
      <c r="B309" s="173">
        <v>4</v>
      </c>
      <c r="C309" s="242">
        <v>0.79166666666666663</v>
      </c>
      <c r="D309" s="243">
        <v>13563</v>
      </c>
      <c r="E309" s="166">
        <v>-336</v>
      </c>
      <c r="F309" s="172">
        <v>50</v>
      </c>
      <c r="G309" s="173">
        <v>330</v>
      </c>
      <c r="H309" s="26">
        <v>-450</v>
      </c>
      <c r="I309" s="29">
        <v>-1318</v>
      </c>
      <c r="J309" s="29">
        <v>-225</v>
      </c>
    </row>
    <row r="310" spans="1:10" x14ac:dyDescent="0.15">
      <c r="A310" s="200" t="s">
        <v>25</v>
      </c>
      <c r="B310" s="173">
        <v>5</v>
      </c>
      <c r="C310" s="242">
        <v>0.75</v>
      </c>
      <c r="D310" s="243">
        <v>14529</v>
      </c>
      <c r="E310" s="166">
        <v>-634</v>
      </c>
      <c r="F310" s="172">
        <v>75</v>
      </c>
      <c r="G310" s="173">
        <v>330</v>
      </c>
      <c r="H310" s="26">
        <v>-447</v>
      </c>
      <c r="I310" s="29">
        <v>-1364</v>
      </c>
      <c r="J310" s="29">
        <v>-225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15638</v>
      </c>
      <c r="E311" s="166">
        <v>-337</v>
      </c>
      <c r="F311" s="172">
        <v>25</v>
      </c>
      <c r="G311" s="173">
        <v>330</v>
      </c>
      <c r="H311" s="26">
        <v>-450</v>
      </c>
      <c r="I311" s="29">
        <v>-1330</v>
      </c>
      <c r="J311" s="29">
        <v>-225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15798</v>
      </c>
      <c r="E312" s="166">
        <v>-841</v>
      </c>
      <c r="F312" s="172">
        <v>-19</v>
      </c>
      <c r="G312" s="173">
        <v>330</v>
      </c>
      <c r="H312" s="26">
        <v>-371</v>
      </c>
      <c r="I312" s="29">
        <v>-1262</v>
      </c>
      <c r="J312" s="29">
        <v>-225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15985</v>
      </c>
      <c r="E313" s="166">
        <v>-660</v>
      </c>
      <c r="F313" s="172">
        <v>0</v>
      </c>
      <c r="G313" s="173">
        <v>100</v>
      </c>
      <c r="H313" s="26">
        <v>-406</v>
      </c>
      <c r="I313" s="29">
        <v>-1345</v>
      </c>
      <c r="J313" s="29">
        <v>-225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15733</v>
      </c>
      <c r="E314" s="166">
        <v>-762</v>
      </c>
      <c r="F314" s="172">
        <v>-25</v>
      </c>
      <c r="G314" s="173">
        <v>330</v>
      </c>
      <c r="H314" s="26">
        <v>-421</v>
      </c>
      <c r="I314" s="29">
        <v>-1345</v>
      </c>
      <c r="J314" s="29">
        <v>-225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16684</v>
      </c>
      <c r="E315" s="166">
        <v>-1219</v>
      </c>
      <c r="F315" s="172">
        <v>-55</v>
      </c>
      <c r="G315" s="173">
        <v>330</v>
      </c>
      <c r="H315" s="26">
        <v>-450</v>
      </c>
      <c r="I315" s="29">
        <v>-1380</v>
      </c>
      <c r="J315" s="29">
        <v>-225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15818</v>
      </c>
      <c r="E316" s="166">
        <v>-1206</v>
      </c>
      <c r="F316" s="172">
        <v>0</v>
      </c>
      <c r="G316" s="173">
        <v>0</v>
      </c>
      <c r="H316" s="26">
        <v>-450</v>
      </c>
      <c r="I316" s="29">
        <v>-1363</v>
      </c>
      <c r="J316" s="29">
        <v>-225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15702</v>
      </c>
      <c r="E317" s="166">
        <v>-1400</v>
      </c>
      <c r="F317" s="172">
        <v>-146</v>
      </c>
      <c r="G317" s="173">
        <v>0</v>
      </c>
      <c r="H317" s="26">
        <v>-388</v>
      </c>
      <c r="I317" s="29">
        <v>-1363</v>
      </c>
      <c r="J317" s="29">
        <v>-225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16928</v>
      </c>
      <c r="E318" s="166">
        <v>-1151</v>
      </c>
      <c r="F318" s="172">
        <v>-118</v>
      </c>
      <c r="G318" s="173">
        <v>330</v>
      </c>
      <c r="H318" s="26">
        <v>-320</v>
      </c>
      <c r="I318" s="29">
        <v>-1363</v>
      </c>
      <c r="J318" s="29">
        <v>-225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16642</v>
      </c>
      <c r="E319" s="166">
        <v>-1328</v>
      </c>
      <c r="F319" s="172">
        <v>-200</v>
      </c>
      <c r="G319" s="173">
        <v>0</v>
      </c>
      <c r="H319" s="26">
        <v>-441</v>
      </c>
      <c r="I319" s="29">
        <v>-1344</v>
      </c>
      <c r="J319" s="29">
        <v>-225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16424</v>
      </c>
      <c r="E320" s="166">
        <v>-1386</v>
      </c>
      <c r="F320" s="172">
        <v>-92</v>
      </c>
      <c r="G320" s="173">
        <v>-10</v>
      </c>
      <c r="H320" s="26">
        <v>-155</v>
      </c>
      <c r="I320" s="29">
        <v>-1314</v>
      </c>
      <c r="J320" s="29">
        <v>-225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16169</v>
      </c>
      <c r="E321" s="166">
        <v>-1400</v>
      </c>
      <c r="F321" s="172">
        <v>10</v>
      </c>
      <c r="G321" s="173">
        <v>0</v>
      </c>
      <c r="H321" s="26">
        <v>-276</v>
      </c>
      <c r="I321" s="29">
        <v>-1314</v>
      </c>
      <c r="J321" s="29">
        <v>-225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16192</v>
      </c>
      <c r="E322" s="166">
        <v>-984</v>
      </c>
      <c r="F322" s="172">
        <v>0</v>
      </c>
      <c r="G322" s="173">
        <v>0</v>
      </c>
      <c r="H322" s="26">
        <v>-372</v>
      </c>
      <c r="I322" s="29">
        <v>-1314</v>
      </c>
      <c r="J322" s="29">
        <v>-225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15168</v>
      </c>
      <c r="E323" s="166">
        <v>-1131</v>
      </c>
      <c r="F323" s="172">
        <v>0</v>
      </c>
      <c r="G323" s="173">
        <v>0</v>
      </c>
      <c r="H323" s="26">
        <v>-383</v>
      </c>
      <c r="I323" s="29">
        <v>-1314</v>
      </c>
      <c r="J323" s="29">
        <v>-225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15410</v>
      </c>
      <c r="E324" s="166">
        <v>-1351</v>
      </c>
      <c r="F324" s="172">
        <v>125</v>
      </c>
      <c r="G324" s="173">
        <v>287</v>
      </c>
      <c r="H324" s="26">
        <v>-450</v>
      </c>
      <c r="I324" s="29">
        <v>-1289</v>
      </c>
      <c r="J324" s="29">
        <v>-225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16776</v>
      </c>
      <c r="E325" s="166">
        <v>-1316</v>
      </c>
      <c r="F325" s="172">
        <v>75</v>
      </c>
      <c r="G325" s="173">
        <v>330</v>
      </c>
      <c r="H325" s="26">
        <v>-448</v>
      </c>
      <c r="I325" s="29">
        <v>-1314</v>
      </c>
      <c r="J325" s="29">
        <v>-225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15825</v>
      </c>
      <c r="E326" s="166">
        <v>-1124</v>
      </c>
      <c r="F326" s="172">
        <v>100</v>
      </c>
      <c r="G326" s="173">
        <v>324</v>
      </c>
      <c r="H326" s="26">
        <v>-357</v>
      </c>
      <c r="I326" s="29">
        <v>-1314</v>
      </c>
      <c r="J326" s="29">
        <v>-225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16047</v>
      </c>
      <c r="E327" s="166">
        <v>-1188</v>
      </c>
      <c r="F327" s="172">
        <v>100</v>
      </c>
      <c r="G327" s="173">
        <v>330</v>
      </c>
      <c r="H327" s="26">
        <v>-415</v>
      </c>
      <c r="I327" s="29">
        <v>-1264</v>
      </c>
      <c r="J327" s="29">
        <v>-225</v>
      </c>
    </row>
    <row r="328" spans="1:10" x14ac:dyDescent="0.15">
      <c r="A328" s="200" t="s">
        <v>25</v>
      </c>
      <c r="B328" s="173">
        <v>23</v>
      </c>
      <c r="C328" s="242">
        <v>0.45833333333333331</v>
      </c>
      <c r="D328" s="243">
        <v>13356</v>
      </c>
      <c r="E328" s="166">
        <v>-622</v>
      </c>
      <c r="F328" s="172">
        <v>134</v>
      </c>
      <c r="G328" s="173">
        <v>320</v>
      </c>
      <c r="H328" s="26">
        <v>-438</v>
      </c>
      <c r="I328" s="29">
        <v>-1314</v>
      </c>
      <c r="J328" s="29">
        <v>-225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14791</v>
      </c>
      <c r="E329" s="166">
        <v>-968</v>
      </c>
      <c r="F329" s="172">
        <v>124</v>
      </c>
      <c r="G329" s="173">
        <v>320</v>
      </c>
      <c r="H329" s="26">
        <v>-160</v>
      </c>
      <c r="I329" s="29">
        <v>-1314</v>
      </c>
      <c r="J329" s="29">
        <v>-225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14256</v>
      </c>
      <c r="E330" s="166">
        <v>-880</v>
      </c>
      <c r="F330" s="172">
        <v>135</v>
      </c>
      <c r="G330" s="173">
        <v>320</v>
      </c>
      <c r="H330" s="26">
        <v>-435</v>
      </c>
      <c r="I330" s="29">
        <v>-1315</v>
      </c>
      <c r="J330" s="29">
        <v>-225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15652</v>
      </c>
      <c r="E331" s="166">
        <v>-1081</v>
      </c>
      <c r="F331" s="172">
        <v>3</v>
      </c>
      <c r="G331" s="173">
        <v>320</v>
      </c>
      <c r="H331" s="26">
        <v>-442</v>
      </c>
      <c r="I331" s="29">
        <v>-1315</v>
      </c>
      <c r="J331" s="29">
        <v>-225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16906</v>
      </c>
      <c r="E332" s="166">
        <v>-1200</v>
      </c>
      <c r="F332" s="172">
        <v>155</v>
      </c>
      <c r="G332" s="173">
        <v>320</v>
      </c>
      <c r="H332" s="26">
        <v>-385</v>
      </c>
      <c r="I332" s="29">
        <v>-1315</v>
      </c>
      <c r="J332" s="29">
        <v>-225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16998</v>
      </c>
      <c r="E333" s="166">
        <v>-1200</v>
      </c>
      <c r="F333" s="172">
        <v>120</v>
      </c>
      <c r="G333" s="173">
        <v>255</v>
      </c>
      <c r="H333" s="26">
        <v>-74</v>
      </c>
      <c r="I333" s="29">
        <v>-1315</v>
      </c>
      <c r="J333" s="29">
        <v>-225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16229</v>
      </c>
      <c r="E334" s="166">
        <v>-973</v>
      </c>
      <c r="F334" s="172">
        <v>135</v>
      </c>
      <c r="G334" s="173">
        <v>230</v>
      </c>
      <c r="H334" s="26">
        <v>-119</v>
      </c>
      <c r="I334" s="29">
        <v>-1215</v>
      </c>
      <c r="J334" s="29">
        <v>-225</v>
      </c>
    </row>
    <row r="335" spans="1:10" x14ac:dyDescent="0.15">
      <c r="A335" s="202" t="s">
        <v>25</v>
      </c>
      <c r="B335" s="175">
        <v>30</v>
      </c>
      <c r="C335" s="244">
        <v>0.75</v>
      </c>
      <c r="D335" s="245">
        <v>16621</v>
      </c>
      <c r="E335" s="167">
        <v>-1143</v>
      </c>
      <c r="F335" s="174">
        <v>0</v>
      </c>
      <c r="G335" s="175">
        <v>320</v>
      </c>
      <c r="H335" s="43">
        <v>-265</v>
      </c>
      <c r="I335" s="35">
        <v>-1315</v>
      </c>
      <c r="J335" s="35">
        <v>-225</v>
      </c>
    </row>
    <row r="336" spans="1:10" x14ac:dyDescent="0.15">
      <c r="A336" s="200" t="s">
        <v>26</v>
      </c>
      <c r="B336" s="173">
        <v>1</v>
      </c>
      <c r="C336" s="242">
        <v>0.75</v>
      </c>
      <c r="D336" s="243">
        <v>15975</v>
      </c>
      <c r="E336" s="166">
        <v>-906</v>
      </c>
      <c r="F336" s="172">
        <v>155</v>
      </c>
      <c r="G336" s="173">
        <v>35</v>
      </c>
      <c r="H336" s="26">
        <v>-273</v>
      </c>
      <c r="I336" s="29">
        <v>-1315</v>
      </c>
      <c r="J336" s="29">
        <v>-225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15554</v>
      </c>
      <c r="E337" s="166">
        <v>-1237</v>
      </c>
      <c r="F337" s="172">
        <v>178</v>
      </c>
      <c r="G337" s="173">
        <v>177</v>
      </c>
      <c r="H337" s="26">
        <v>31</v>
      </c>
      <c r="I337" s="29">
        <v>-1315</v>
      </c>
      <c r="J337" s="29">
        <v>-225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16170</v>
      </c>
      <c r="E338" s="166">
        <v>-1307</v>
      </c>
      <c r="F338" s="172">
        <v>102</v>
      </c>
      <c r="G338" s="173">
        <v>330</v>
      </c>
      <c r="H338" s="26">
        <v>5</v>
      </c>
      <c r="I338" s="29">
        <v>-1315</v>
      </c>
      <c r="J338" s="29">
        <v>-225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17024</v>
      </c>
      <c r="E339" s="166">
        <v>-1278</v>
      </c>
      <c r="F339" s="172">
        <v>0</v>
      </c>
      <c r="G339" s="173">
        <v>330</v>
      </c>
      <c r="H339" s="26">
        <v>-330</v>
      </c>
      <c r="I339" s="29">
        <v>-1315</v>
      </c>
      <c r="J339" s="29">
        <v>-225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16828</v>
      </c>
      <c r="E340" s="166">
        <v>-1264</v>
      </c>
      <c r="F340" s="172">
        <v>0</v>
      </c>
      <c r="G340" s="173">
        <v>320</v>
      </c>
      <c r="H340" s="26">
        <v>-81</v>
      </c>
      <c r="I340" s="29">
        <v>-1315</v>
      </c>
      <c r="J340" s="29">
        <v>-225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16826</v>
      </c>
      <c r="E341" s="166">
        <v>-1287</v>
      </c>
      <c r="F341" s="172">
        <v>0</v>
      </c>
      <c r="G341" s="173">
        <v>320</v>
      </c>
      <c r="H341" s="26">
        <v>-258</v>
      </c>
      <c r="I341" s="29">
        <v>-1315</v>
      </c>
      <c r="J341" s="29">
        <v>-225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16970</v>
      </c>
      <c r="E342" s="166">
        <v>-1292</v>
      </c>
      <c r="F342" s="172">
        <v>0</v>
      </c>
      <c r="G342" s="173">
        <v>330</v>
      </c>
      <c r="H342" s="26">
        <v>-384</v>
      </c>
      <c r="I342" s="29">
        <v>-1315</v>
      </c>
      <c r="J342" s="29">
        <v>-225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17098</v>
      </c>
      <c r="E343" s="166">
        <v>-1205</v>
      </c>
      <c r="F343" s="172">
        <v>0</v>
      </c>
      <c r="G343" s="173">
        <v>330</v>
      </c>
      <c r="H343" s="26">
        <v>-360</v>
      </c>
      <c r="I343" s="29">
        <v>-1315</v>
      </c>
      <c r="J343" s="29">
        <v>-225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17328</v>
      </c>
      <c r="E344" s="166">
        <v>-1021</v>
      </c>
      <c r="F344" s="172">
        <v>0</v>
      </c>
      <c r="G344" s="173">
        <v>48</v>
      </c>
      <c r="H344" s="26">
        <v>-490</v>
      </c>
      <c r="I344" s="29">
        <v>-1315</v>
      </c>
      <c r="J344" s="29">
        <v>-225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16955</v>
      </c>
      <c r="E345" s="166">
        <v>-1116</v>
      </c>
      <c r="F345" s="172">
        <v>0</v>
      </c>
      <c r="G345" s="173">
        <v>194</v>
      </c>
      <c r="H345" s="26">
        <v>-790</v>
      </c>
      <c r="I345" s="29">
        <v>-1315</v>
      </c>
      <c r="J345" s="29">
        <v>-225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17864</v>
      </c>
      <c r="E346" s="166">
        <v>-1350</v>
      </c>
      <c r="F346" s="172">
        <v>0</v>
      </c>
      <c r="G346" s="173">
        <v>330</v>
      </c>
      <c r="H346" s="26">
        <v>-660</v>
      </c>
      <c r="I346" s="29">
        <v>-1320</v>
      </c>
      <c r="J346" s="29">
        <v>-225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17813</v>
      </c>
      <c r="E347" s="166">
        <v>-1264</v>
      </c>
      <c r="F347" s="172">
        <v>0</v>
      </c>
      <c r="G347" s="173">
        <v>199</v>
      </c>
      <c r="H347" s="26">
        <v>-655</v>
      </c>
      <c r="I347" s="29">
        <v>-1320</v>
      </c>
      <c r="J347" s="29">
        <v>-225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19116</v>
      </c>
      <c r="E348" s="166">
        <v>-1400</v>
      </c>
      <c r="F348" s="172">
        <v>0</v>
      </c>
      <c r="G348" s="173">
        <v>247</v>
      </c>
      <c r="H348" s="26">
        <v>-790</v>
      </c>
      <c r="I348" s="29">
        <v>-1320</v>
      </c>
      <c r="J348" s="29">
        <v>-225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18794</v>
      </c>
      <c r="E349" s="166">
        <v>-1367</v>
      </c>
      <c r="F349" s="172">
        <v>0</v>
      </c>
      <c r="G349" s="173">
        <v>47</v>
      </c>
      <c r="H349" s="26">
        <v>-804</v>
      </c>
      <c r="I349" s="29">
        <v>-1320</v>
      </c>
      <c r="J349" s="29">
        <v>-225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18663</v>
      </c>
      <c r="E350" s="166">
        <v>-1400</v>
      </c>
      <c r="F350" s="172">
        <v>0</v>
      </c>
      <c r="G350" s="173">
        <v>111</v>
      </c>
      <c r="H350" s="26">
        <v>-786</v>
      </c>
      <c r="I350" s="29">
        <v>-1320</v>
      </c>
      <c r="J350" s="29">
        <v>-200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17289</v>
      </c>
      <c r="E351" s="166">
        <v>-1375</v>
      </c>
      <c r="F351" s="172">
        <v>0</v>
      </c>
      <c r="G351" s="173">
        <v>55</v>
      </c>
      <c r="H351" s="26">
        <v>-451</v>
      </c>
      <c r="I351" s="29">
        <v>-1320</v>
      </c>
      <c r="J351" s="29">
        <v>-200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18055</v>
      </c>
      <c r="E352" s="166">
        <v>-1400</v>
      </c>
      <c r="F352" s="172">
        <v>0</v>
      </c>
      <c r="G352" s="173">
        <v>161</v>
      </c>
      <c r="H352" s="26">
        <v>-335</v>
      </c>
      <c r="I352" s="29">
        <v>-1320</v>
      </c>
      <c r="J352" s="29">
        <v>-200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18501</v>
      </c>
      <c r="E353" s="166">
        <v>-901</v>
      </c>
      <c r="F353" s="172">
        <v>43</v>
      </c>
      <c r="G353" s="173">
        <v>0</v>
      </c>
      <c r="H353" s="26">
        <v>-803</v>
      </c>
      <c r="I353" s="29">
        <v>-1400</v>
      </c>
      <c r="J353" s="29">
        <v>-205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17191</v>
      </c>
      <c r="E354" s="166">
        <v>-1395</v>
      </c>
      <c r="F354" s="172">
        <v>0</v>
      </c>
      <c r="G354" s="173">
        <v>136</v>
      </c>
      <c r="H354" s="26">
        <v>-591</v>
      </c>
      <c r="I354" s="29">
        <v>-1000</v>
      </c>
      <c r="J354" s="29">
        <v>-200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17630</v>
      </c>
      <c r="E355" s="166">
        <v>-1375</v>
      </c>
      <c r="F355" s="172">
        <v>0</v>
      </c>
      <c r="G355" s="173">
        <v>0</v>
      </c>
      <c r="H355" s="26">
        <v>-746</v>
      </c>
      <c r="I355" s="29">
        <v>-1000</v>
      </c>
      <c r="J355" s="29">
        <v>-225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17982</v>
      </c>
      <c r="E356" s="166">
        <v>-1400</v>
      </c>
      <c r="F356" s="172">
        <v>0</v>
      </c>
      <c r="G356" s="173">
        <v>0</v>
      </c>
      <c r="H356" s="26">
        <v>-518</v>
      </c>
      <c r="I356" s="29">
        <v>-1320</v>
      </c>
      <c r="J356" s="29">
        <v>-225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18350</v>
      </c>
      <c r="E357" s="166">
        <v>-1370</v>
      </c>
      <c r="F357" s="172">
        <v>0</v>
      </c>
      <c r="G357" s="173">
        <v>0</v>
      </c>
      <c r="H357" s="26">
        <v>-203</v>
      </c>
      <c r="I357" s="29">
        <v>-1320</v>
      </c>
      <c r="J357" s="29">
        <v>-225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16788</v>
      </c>
      <c r="E358" s="166">
        <v>-1395</v>
      </c>
      <c r="F358" s="172">
        <v>0</v>
      </c>
      <c r="G358" s="173">
        <v>0</v>
      </c>
      <c r="H358" s="26">
        <v>-616</v>
      </c>
      <c r="I358" s="29">
        <v>-1320</v>
      </c>
      <c r="J358" s="29">
        <v>-225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15839</v>
      </c>
      <c r="E359" s="166">
        <v>-1333</v>
      </c>
      <c r="F359" s="172">
        <v>0</v>
      </c>
      <c r="G359" s="173">
        <v>0</v>
      </c>
      <c r="H359" s="26">
        <v>-792</v>
      </c>
      <c r="I359" s="29">
        <v>-1320</v>
      </c>
      <c r="J359" s="29">
        <v>-225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15536</v>
      </c>
      <c r="E360" s="166">
        <v>-1352</v>
      </c>
      <c r="F360" s="172">
        <v>0</v>
      </c>
      <c r="G360" s="173">
        <v>0</v>
      </c>
      <c r="H360" s="26">
        <v>-753</v>
      </c>
      <c r="I360" s="29">
        <v>-1000</v>
      </c>
      <c r="J360" s="29">
        <v>-225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18592</v>
      </c>
      <c r="E361" s="166">
        <v>-1400</v>
      </c>
      <c r="F361" s="172">
        <v>0</v>
      </c>
      <c r="G361" s="173">
        <v>182</v>
      </c>
      <c r="H361" s="26">
        <v>-793</v>
      </c>
      <c r="I361" s="29">
        <v>-1000</v>
      </c>
      <c r="J361" s="29">
        <v>-225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19492</v>
      </c>
      <c r="E362" s="166">
        <v>-1273</v>
      </c>
      <c r="F362" s="172">
        <v>0</v>
      </c>
      <c r="G362" s="173">
        <v>0</v>
      </c>
      <c r="H362" s="26">
        <v>-625</v>
      </c>
      <c r="I362" s="29">
        <v>-700</v>
      </c>
      <c r="J362" s="29">
        <v>-122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20531</v>
      </c>
      <c r="E363" s="166">
        <v>-948</v>
      </c>
      <c r="F363" s="172">
        <v>0</v>
      </c>
      <c r="G363" s="173">
        <v>0</v>
      </c>
      <c r="H363" s="26">
        <v>-423</v>
      </c>
      <c r="I363" s="29">
        <v>-1000</v>
      </c>
      <c r="J363" s="29">
        <v>-175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20001</v>
      </c>
      <c r="E364" s="166">
        <v>-1212</v>
      </c>
      <c r="F364" s="172">
        <v>0</v>
      </c>
      <c r="G364" s="173">
        <v>0</v>
      </c>
      <c r="H364" s="26">
        <v>-424</v>
      </c>
      <c r="I364" s="29">
        <v>-994</v>
      </c>
      <c r="J364" s="29">
        <v>-221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19085</v>
      </c>
      <c r="E365" s="166">
        <v>-1164</v>
      </c>
      <c r="F365" s="172">
        <v>0</v>
      </c>
      <c r="G365" s="173">
        <v>0</v>
      </c>
      <c r="H365" s="26">
        <v>-452</v>
      </c>
      <c r="I365" s="29">
        <v>-762</v>
      </c>
      <c r="J365" s="29">
        <v>-55</v>
      </c>
    </row>
    <row r="366" spans="1:10" x14ac:dyDescent="0.15">
      <c r="A366" s="202" t="s">
        <v>26</v>
      </c>
      <c r="B366" s="175">
        <v>31</v>
      </c>
      <c r="C366" s="244">
        <v>0.75</v>
      </c>
      <c r="D366" s="245">
        <v>19850</v>
      </c>
      <c r="E366" s="167">
        <v>-1317</v>
      </c>
      <c r="F366" s="174">
        <v>0</v>
      </c>
      <c r="G366" s="175">
        <v>-33</v>
      </c>
      <c r="H366" s="43">
        <v>-710</v>
      </c>
      <c r="I366" s="35">
        <v>-763</v>
      </c>
      <c r="J366" s="35">
        <v>-55</v>
      </c>
    </row>
    <row r="367" spans="1:10" x14ac:dyDescent="0.15">
      <c r="D367" s="247"/>
    </row>
  </sheetData>
  <conditionalFormatting sqref="D2:D32">
    <cfRule type="top10" dxfId="179" priority="6" stopIfTrue="1" rank="1"/>
  </conditionalFormatting>
  <conditionalFormatting sqref="D33:D60">
    <cfRule type="top10" dxfId="178" priority="5" stopIfTrue="1" rank="1"/>
  </conditionalFormatting>
  <conditionalFormatting sqref="D61:D91">
    <cfRule type="top10" dxfId="177" priority="4" stopIfTrue="1" rank="1"/>
  </conditionalFormatting>
  <conditionalFormatting sqref="D92:D121">
    <cfRule type="top10" dxfId="176" priority="3" stopIfTrue="1" rank="1"/>
  </conditionalFormatting>
  <conditionalFormatting sqref="D122:D152">
    <cfRule type="top10" dxfId="175" priority="2" stopIfTrue="1" rank="1"/>
  </conditionalFormatting>
  <conditionalFormatting sqref="D153:D182">
    <cfRule type="top10" dxfId="174" priority="13" stopIfTrue="1" rank="1"/>
  </conditionalFormatting>
  <conditionalFormatting sqref="D183:D213">
    <cfRule type="top10" dxfId="173" priority="12" stopIfTrue="1" rank="1"/>
  </conditionalFormatting>
  <conditionalFormatting sqref="D214:D244">
    <cfRule type="top10" dxfId="172" priority="11" stopIfTrue="1" rank="1"/>
  </conditionalFormatting>
  <conditionalFormatting sqref="D245:D274">
    <cfRule type="top10" dxfId="171" priority="10" stopIfTrue="1" rank="1"/>
  </conditionalFormatting>
  <conditionalFormatting sqref="D275:D305">
    <cfRule type="top10" dxfId="170" priority="1" stopIfTrue="1" rank="1"/>
  </conditionalFormatting>
  <conditionalFormatting sqref="D306:D335">
    <cfRule type="top10" dxfId="169" priority="8" stopIfTrue="1" rank="1"/>
  </conditionalFormatting>
  <conditionalFormatting sqref="D336:D366">
    <cfRule type="top10" dxfId="168" priority="7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68"/>
  <sheetViews>
    <sheetView zoomScaleNormal="100" zoomScaleSheetLayoutView="100" workbookViewId="0">
      <pane ySplit="1" topLeftCell="A2" activePane="bottomLeft" state="frozen"/>
      <selection activeCell="F1" sqref="F1"/>
      <selection pane="bottomLeft" activeCell="D1" sqref="D1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15893</v>
      </c>
      <c r="E2" s="166">
        <v>-1400</v>
      </c>
      <c r="F2" s="172">
        <v>-200</v>
      </c>
      <c r="G2" s="173">
        <v>0</v>
      </c>
      <c r="H2" s="26">
        <v>-741</v>
      </c>
      <c r="I2" s="29">
        <v>-1337</v>
      </c>
      <c r="J2" s="29">
        <v>-218</v>
      </c>
      <c r="K2" s="27"/>
    </row>
    <row r="3" spans="1:11" x14ac:dyDescent="0.15">
      <c r="A3" s="200" t="s">
        <v>15</v>
      </c>
      <c r="B3" s="173">
        <v>2</v>
      </c>
      <c r="C3" s="242">
        <v>0.75</v>
      </c>
      <c r="D3" s="243">
        <v>16179</v>
      </c>
      <c r="E3" s="166">
        <v>-1400</v>
      </c>
      <c r="F3" s="172">
        <v>-181</v>
      </c>
      <c r="G3" s="173">
        <v>0</v>
      </c>
      <c r="H3" s="26">
        <v>-706</v>
      </c>
      <c r="I3" s="29">
        <v>-1313</v>
      </c>
      <c r="J3" s="29">
        <v>-218</v>
      </c>
      <c r="K3" s="27"/>
    </row>
    <row r="4" spans="1:11" x14ac:dyDescent="0.15">
      <c r="A4" s="200" t="s">
        <v>15</v>
      </c>
      <c r="B4" s="173">
        <v>3</v>
      </c>
      <c r="C4" s="242">
        <v>0.75</v>
      </c>
      <c r="D4" s="243">
        <v>16459</v>
      </c>
      <c r="E4" s="166">
        <v>-1400</v>
      </c>
      <c r="F4" s="172">
        <v>-49</v>
      </c>
      <c r="G4" s="173">
        <v>50</v>
      </c>
      <c r="H4" s="26">
        <v>-754</v>
      </c>
      <c r="I4" s="29">
        <v>-1320</v>
      </c>
      <c r="J4" s="29">
        <v>-218</v>
      </c>
      <c r="K4" s="27"/>
    </row>
    <row r="5" spans="1:11" x14ac:dyDescent="0.15">
      <c r="A5" s="200" t="s">
        <v>15</v>
      </c>
      <c r="B5" s="173">
        <v>4</v>
      </c>
      <c r="C5" s="242">
        <v>0.79166666666666663</v>
      </c>
      <c r="D5" s="243">
        <v>19155</v>
      </c>
      <c r="E5" s="166">
        <v>-1254</v>
      </c>
      <c r="F5" s="172">
        <v>16</v>
      </c>
      <c r="G5" s="173">
        <v>0</v>
      </c>
      <c r="H5" s="26">
        <v>-816</v>
      </c>
      <c r="I5" s="29">
        <v>-1540</v>
      </c>
      <c r="J5" s="29">
        <v>-218</v>
      </c>
      <c r="K5" s="27"/>
    </row>
    <row r="6" spans="1:11" x14ac:dyDescent="0.15">
      <c r="A6" s="200" t="s">
        <v>15</v>
      </c>
      <c r="B6" s="173">
        <v>5</v>
      </c>
      <c r="C6" s="242">
        <v>0.75</v>
      </c>
      <c r="D6" s="243">
        <v>19227</v>
      </c>
      <c r="E6" s="166">
        <v>-1201</v>
      </c>
      <c r="F6" s="172">
        <v>44</v>
      </c>
      <c r="G6" s="173">
        <v>0</v>
      </c>
      <c r="H6" s="26">
        <v>-587</v>
      </c>
      <c r="I6" s="29">
        <v>-1300</v>
      </c>
      <c r="J6" s="29">
        <v>-218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18220</v>
      </c>
      <c r="E7" s="166">
        <v>-764</v>
      </c>
      <c r="F7" s="172">
        <v>95</v>
      </c>
      <c r="G7" s="173">
        <v>100</v>
      </c>
      <c r="H7" s="26">
        <v>-883</v>
      </c>
      <c r="I7" s="29">
        <v>-1355</v>
      </c>
      <c r="J7" s="29">
        <v>-218</v>
      </c>
      <c r="K7" s="27"/>
    </row>
    <row r="8" spans="1:11" x14ac:dyDescent="0.15">
      <c r="A8" s="200" t="s">
        <v>15</v>
      </c>
      <c r="B8" s="173">
        <v>7</v>
      </c>
      <c r="C8" s="242">
        <v>0.79166666666666663</v>
      </c>
      <c r="D8" s="243">
        <v>17799</v>
      </c>
      <c r="E8" s="166">
        <v>-1400</v>
      </c>
      <c r="F8" s="172">
        <v>-5</v>
      </c>
      <c r="G8" s="173">
        <v>0</v>
      </c>
      <c r="H8" s="26">
        <v>-674</v>
      </c>
      <c r="I8" s="29">
        <v>-1371</v>
      </c>
      <c r="J8" s="29">
        <v>-218</v>
      </c>
      <c r="K8" s="27"/>
    </row>
    <row r="9" spans="1:11" x14ac:dyDescent="0.15">
      <c r="A9" s="200" t="s">
        <v>15</v>
      </c>
      <c r="B9" s="173">
        <v>8</v>
      </c>
      <c r="C9" s="242">
        <v>0.75</v>
      </c>
      <c r="D9" s="243">
        <v>17167</v>
      </c>
      <c r="E9" s="166">
        <v>-1345</v>
      </c>
      <c r="F9" s="172">
        <v>-131</v>
      </c>
      <c r="G9" s="173">
        <v>0</v>
      </c>
      <c r="H9" s="26">
        <v>-580</v>
      </c>
      <c r="I9" s="29">
        <v>-1389</v>
      </c>
      <c r="J9" s="29">
        <v>-218</v>
      </c>
      <c r="K9" s="27"/>
    </row>
    <row r="10" spans="1:11" x14ac:dyDescent="0.15">
      <c r="A10" s="200" t="s">
        <v>15</v>
      </c>
      <c r="B10" s="173">
        <v>9</v>
      </c>
      <c r="C10" s="242">
        <v>0.75</v>
      </c>
      <c r="D10" s="243">
        <v>15890</v>
      </c>
      <c r="E10" s="166">
        <v>-1400</v>
      </c>
      <c r="F10" s="172">
        <v>-75</v>
      </c>
      <c r="G10" s="173">
        <v>0</v>
      </c>
      <c r="H10" s="26">
        <v>-609</v>
      </c>
      <c r="I10" s="29">
        <v>-1389</v>
      </c>
      <c r="J10" s="29">
        <v>-218</v>
      </c>
      <c r="K10" s="27"/>
    </row>
    <row r="11" spans="1:11" x14ac:dyDescent="0.15">
      <c r="A11" s="200" t="s">
        <v>15</v>
      </c>
      <c r="B11" s="173">
        <v>10</v>
      </c>
      <c r="C11" s="242">
        <v>0.75</v>
      </c>
      <c r="D11" s="243">
        <v>15839</v>
      </c>
      <c r="E11" s="166">
        <v>-1238</v>
      </c>
      <c r="F11" s="172">
        <v>29</v>
      </c>
      <c r="G11" s="173">
        <v>0</v>
      </c>
      <c r="H11" s="26">
        <v>-626</v>
      </c>
      <c r="I11" s="29">
        <v>-1392</v>
      </c>
      <c r="J11" s="29">
        <v>-218</v>
      </c>
      <c r="K11" s="27"/>
    </row>
    <row r="12" spans="1:11" x14ac:dyDescent="0.15">
      <c r="A12" s="200" t="s">
        <v>15</v>
      </c>
      <c r="B12" s="173">
        <v>11</v>
      </c>
      <c r="C12" s="242">
        <v>0.79166666666666663</v>
      </c>
      <c r="D12" s="243">
        <v>18067</v>
      </c>
      <c r="E12" s="166">
        <v>-862</v>
      </c>
      <c r="F12" s="172">
        <v>0</v>
      </c>
      <c r="G12" s="173">
        <v>100</v>
      </c>
      <c r="H12" s="26">
        <v>-887</v>
      </c>
      <c r="I12" s="29">
        <v>-1390</v>
      </c>
      <c r="J12" s="29">
        <v>-218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18092</v>
      </c>
      <c r="E13" s="166">
        <v>-1163</v>
      </c>
      <c r="F13" s="172">
        <v>-66</v>
      </c>
      <c r="G13" s="173">
        <v>100</v>
      </c>
      <c r="H13" s="26">
        <v>-643</v>
      </c>
      <c r="I13" s="29">
        <v>-1398</v>
      </c>
      <c r="J13" s="29">
        <v>-218</v>
      </c>
      <c r="K13" s="27"/>
    </row>
    <row r="14" spans="1:11" x14ac:dyDescent="0.15">
      <c r="A14" s="200" t="s">
        <v>15</v>
      </c>
      <c r="B14" s="173">
        <v>13</v>
      </c>
      <c r="C14" s="242">
        <v>0.75</v>
      </c>
      <c r="D14" s="243">
        <v>18818</v>
      </c>
      <c r="E14" s="166">
        <v>-760</v>
      </c>
      <c r="F14" s="172">
        <v>161</v>
      </c>
      <c r="G14" s="173">
        <v>100</v>
      </c>
      <c r="H14" s="26">
        <v>-952</v>
      </c>
      <c r="I14" s="29">
        <v>-1383</v>
      </c>
      <c r="J14" s="29">
        <v>-218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18374</v>
      </c>
      <c r="E15" s="166">
        <v>-782</v>
      </c>
      <c r="F15" s="172">
        <v>125</v>
      </c>
      <c r="G15" s="173">
        <v>100</v>
      </c>
      <c r="H15" s="26">
        <v>-773</v>
      </c>
      <c r="I15" s="29">
        <v>-1136</v>
      </c>
      <c r="J15" s="29">
        <v>-218</v>
      </c>
      <c r="K15" s="27"/>
    </row>
    <row r="16" spans="1:11" x14ac:dyDescent="0.15">
      <c r="A16" s="200" t="s">
        <v>15</v>
      </c>
      <c r="B16" s="173">
        <v>15</v>
      </c>
      <c r="C16" s="242">
        <v>0.75</v>
      </c>
      <c r="D16" s="243">
        <v>17031</v>
      </c>
      <c r="E16" s="166">
        <v>-1400</v>
      </c>
      <c r="F16" s="172">
        <v>-84</v>
      </c>
      <c r="G16" s="173">
        <v>100</v>
      </c>
      <c r="H16" s="26">
        <v>-710</v>
      </c>
      <c r="I16" s="29">
        <v>-1358</v>
      </c>
      <c r="J16" s="29">
        <v>-218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15823</v>
      </c>
      <c r="E17" s="166">
        <v>-989</v>
      </c>
      <c r="F17" s="172">
        <v>0</v>
      </c>
      <c r="G17" s="173">
        <v>100</v>
      </c>
      <c r="H17" s="26">
        <v>-633</v>
      </c>
      <c r="I17" s="29">
        <v>-1358</v>
      </c>
      <c r="J17" s="29">
        <v>-218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16594</v>
      </c>
      <c r="E18" s="166">
        <v>-1360</v>
      </c>
      <c r="F18" s="172">
        <v>132</v>
      </c>
      <c r="G18" s="173">
        <v>0</v>
      </c>
      <c r="H18" s="26">
        <v>-743</v>
      </c>
      <c r="I18" s="29">
        <v>-1358</v>
      </c>
      <c r="J18" s="29">
        <v>-218</v>
      </c>
      <c r="K18" s="27"/>
    </row>
    <row r="19" spans="1:11" x14ac:dyDescent="0.15">
      <c r="A19" s="200" t="s">
        <v>15</v>
      </c>
      <c r="B19" s="173">
        <v>18</v>
      </c>
      <c r="C19" s="242">
        <v>0.75</v>
      </c>
      <c r="D19" s="243">
        <v>18907</v>
      </c>
      <c r="E19" s="166">
        <v>-436</v>
      </c>
      <c r="F19" s="172">
        <v>145</v>
      </c>
      <c r="G19" s="173">
        <v>0</v>
      </c>
      <c r="H19" s="26">
        <v>-649</v>
      </c>
      <c r="I19" s="29">
        <v>-1358</v>
      </c>
      <c r="J19" s="29">
        <v>-218</v>
      </c>
      <c r="K19" s="27"/>
    </row>
    <row r="20" spans="1:11" x14ac:dyDescent="0.15">
      <c r="A20" s="200" t="s">
        <v>15</v>
      </c>
      <c r="B20" s="173">
        <v>19</v>
      </c>
      <c r="C20" s="242">
        <v>0.79166666666666663</v>
      </c>
      <c r="D20" s="243">
        <v>19412</v>
      </c>
      <c r="E20" s="166">
        <v>-241</v>
      </c>
      <c r="F20" s="172">
        <v>125</v>
      </c>
      <c r="G20" s="173">
        <v>50</v>
      </c>
      <c r="H20" s="26">
        <v>-1000</v>
      </c>
      <c r="I20" s="29">
        <v>-1358</v>
      </c>
      <c r="J20" s="29">
        <v>-218</v>
      </c>
      <c r="K20" s="27"/>
    </row>
    <row r="21" spans="1:11" x14ac:dyDescent="0.15">
      <c r="A21" s="200" t="s">
        <v>15</v>
      </c>
      <c r="B21" s="173">
        <v>20</v>
      </c>
      <c r="C21" s="242">
        <v>0.79166666666666663</v>
      </c>
      <c r="D21" s="243">
        <v>18569</v>
      </c>
      <c r="E21" s="166">
        <v>-429</v>
      </c>
      <c r="F21" s="172">
        <v>125</v>
      </c>
      <c r="G21" s="173">
        <v>100</v>
      </c>
      <c r="H21" s="26">
        <v>-1000</v>
      </c>
      <c r="I21" s="29">
        <v>-1358</v>
      </c>
      <c r="J21" s="29">
        <v>-218</v>
      </c>
      <c r="K21" s="27"/>
    </row>
    <row r="22" spans="1:11" x14ac:dyDescent="0.15">
      <c r="A22" s="200" t="s">
        <v>15</v>
      </c>
      <c r="B22" s="173">
        <v>21</v>
      </c>
      <c r="C22" s="242">
        <v>0.79166666666666663</v>
      </c>
      <c r="D22" s="243">
        <v>18428</v>
      </c>
      <c r="E22" s="166">
        <v>-606</v>
      </c>
      <c r="F22" s="172">
        <v>0</v>
      </c>
      <c r="G22" s="173">
        <v>200</v>
      </c>
      <c r="H22" s="26">
        <v>-943</v>
      </c>
      <c r="I22" s="29">
        <v>-1358</v>
      </c>
      <c r="J22" s="29">
        <v>-218</v>
      </c>
      <c r="K22" s="27"/>
    </row>
    <row r="23" spans="1:11" x14ac:dyDescent="0.15">
      <c r="A23" s="200" t="s">
        <v>15</v>
      </c>
      <c r="B23" s="173">
        <v>22</v>
      </c>
      <c r="C23" s="242">
        <v>0.75</v>
      </c>
      <c r="D23" s="243">
        <v>18023</v>
      </c>
      <c r="E23" s="166">
        <v>-922</v>
      </c>
      <c r="F23" s="172">
        <v>50</v>
      </c>
      <c r="G23" s="173">
        <v>100</v>
      </c>
      <c r="H23" s="26">
        <v>-950</v>
      </c>
      <c r="I23" s="29">
        <v>-1350</v>
      </c>
      <c r="J23" s="29">
        <v>-218</v>
      </c>
      <c r="K23" s="27"/>
    </row>
    <row r="24" spans="1:11" x14ac:dyDescent="0.15">
      <c r="A24" s="200" t="s">
        <v>15</v>
      </c>
      <c r="B24" s="173">
        <v>23</v>
      </c>
      <c r="C24" s="242">
        <v>0.75</v>
      </c>
      <c r="D24" s="243">
        <v>17973</v>
      </c>
      <c r="E24" s="166">
        <v>-678</v>
      </c>
      <c r="F24" s="172">
        <v>0</v>
      </c>
      <c r="G24" s="173">
        <v>100</v>
      </c>
      <c r="H24" s="26">
        <v>-632</v>
      </c>
      <c r="I24" s="29">
        <v>-1345</v>
      </c>
      <c r="J24" s="29">
        <v>-218</v>
      </c>
      <c r="K24" s="27"/>
    </row>
    <row r="25" spans="1:11" x14ac:dyDescent="0.15">
      <c r="A25" s="200" t="s">
        <v>15</v>
      </c>
      <c r="B25" s="173">
        <v>24</v>
      </c>
      <c r="C25" s="242">
        <v>0.75</v>
      </c>
      <c r="D25" s="243">
        <v>16811</v>
      </c>
      <c r="E25" s="166">
        <v>-1228</v>
      </c>
      <c r="F25" s="172">
        <v>24</v>
      </c>
      <c r="G25" s="173">
        <v>0</v>
      </c>
      <c r="H25" s="26">
        <v>-623</v>
      </c>
      <c r="I25" s="29">
        <v>-1358</v>
      </c>
      <c r="J25" s="29">
        <v>-218</v>
      </c>
      <c r="K25" s="27"/>
    </row>
    <row r="26" spans="1:11" x14ac:dyDescent="0.15">
      <c r="A26" s="200" t="s">
        <v>15</v>
      </c>
      <c r="B26" s="173">
        <v>25</v>
      </c>
      <c r="C26" s="242">
        <v>0.79166666666666663</v>
      </c>
      <c r="D26" s="243">
        <v>17792</v>
      </c>
      <c r="E26" s="166">
        <v>-1203</v>
      </c>
      <c r="F26" s="172">
        <v>44</v>
      </c>
      <c r="G26" s="173">
        <v>100</v>
      </c>
      <c r="H26" s="26">
        <v>-625</v>
      </c>
      <c r="I26" s="29">
        <v>-1358</v>
      </c>
      <c r="J26" s="29">
        <v>-218</v>
      </c>
      <c r="K26" s="27"/>
    </row>
    <row r="27" spans="1:11" x14ac:dyDescent="0.15">
      <c r="A27" s="200" t="s">
        <v>15</v>
      </c>
      <c r="B27" s="173">
        <v>26</v>
      </c>
      <c r="C27" s="242">
        <v>0.75</v>
      </c>
      <c r="D27" s="243">
        <v>17163</v>
      </c>
      <c r="E27" s="166">
        <v>-1400</v>
      </c>
      <c r="F27" s="172">
        <v>13</v>
      </c>
      <c r="G27" s="173">
        <v>100</v>
      </c>
      <c r="H27" s="26">
        <v>-749</v>
      </c>
      <c r="I27" s="29">
        <v>-1358</v>
      </c>
      <c r="J27" s="29">
        <v>-218</v>
      </c>
      <c r="K27" s="27"/>
    </row>
    <row r="28" spans="1:11" x14ac:dyDescent="0.15">
      <c r="A28" s="200" t="s">
        <v>15</v>
      </c>
      <c r="B28" s="173">
        <v>27</v>
      </c>
      <c r="C28" s="242">
        <v>0.79166666666666663</v>
      </c>
      <c r="D28" s="243">
        <v>17235</v>
      </c>
      <c r="E28" s="166">
        <v>-1246</v>
      </c>
      <c r="F28" s="172">
        <v>0</v>
      </c>
      <c r="G28" s="173">
        <v>100</v>
      </c>
      <c r="H28" s="26">
        <v>-730</v>
      </c>
      <c r="I28" s="29">
        <v>-1358</v>
      </c>
      <c r="J28" s="29">
        <v>-218</v>
      </c>
      <c r="K28" s="27"/>
    </row>
    <row r="29" spans="1:11" x14ac:dyDescent="0.15">
      <c r="A29" s="200" t="s">
        <v>15</v>
      </c>
      <c r="B29" s="173">
        <v>28</v>
      </c>
      <c r="C29" s="242">
        <v>0.79166666666666663</v>
      </c>
      <c r="D29" s="243">
        <v>17293</v>
      </c>
      <c r="E29" s="166">
        <v>-1400</v>
      </c>
      <c r="F29" s="172">
        <v>71</v>
      </c>
      <c r="G29" s="173">
        <v>0</v>
      </c>
      <c r="H29" s="26">
        <v>-735</v>
      </c>
      <c r="I29" s="29">
        <v>-1358</v>
      </c>
      <c r="J29" s="29">
        <v>-218</v>
      </c>
      <c r="K29" s="27"/>
    </row>
    <row r="30" spans="1:11" x14ac:dyDescent="0.15">
      <c r="A30" s="200" t="s">
        <v>15</v>
      </c>
      <c r="B30" s="173">
        <v>29</v>
      </c>
      <c r="C30" s="242">
        <v>0.75</v>
      </c>
      <c r="D30" s="243">
        <v>16732</v>
      </c>
      <c r="E30" s="166">
        <v>-1355</v>
      </c>
      <c r="F30" s="172">
        <v>-65</v>
      </c>
      <c r="G30" s="173">
        <v>100</v>
      </c>
      <c r="H30" s="26">
        <v>-615</v>
      </c>
      <c r="I30" s="29">
        <v>-1358</v>
      </c>
      <c r="J30" s="29">
        <v>-218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15719</v>
      </c>
      <c r="E31" s="166">
        <v>-1030</v>
      </c>
      <c r="F31" s="172">
        <v>165</v>
      </c>
      <c r="G31" s="173">
        <v>0</v>
      </c>
      <c r="H31" s="26">
        <v>-620</v>
      </c>
      <c r="I31" s="29">
        <v>-1358</v>
      </c>
      <c r="J31" s="29">
        <v>-218</v>
      </c>
      <c r="K31" s="27"/>
    </row>
    <row r="32" spans="1:11" x14ac:dyDescent="0.15">
      <c r="A32" s="333" t="s">
        <v>15</v>
      </c>
      <c r="B32" s="203">
        <v>31</v>
      </c>
      <c r="C32" s="244">
        <v>0.79166666666666663</v>
      </c>
      <c r="D32" s="245">
        <v>15457</v>
      </c>
      <c r="E32" s="167">
        <v>-806</v>
      </c>
      <c r="F32" s="174">
        <v>165</v>
      </c>
      <c r="G32" s="175">
        <v>0</v>
      </c>
      <c r="H32" s="43">
        <v>-656</v>
      </c>
      <c r="I32" s="35">
        <v>-1350</v>
      </c>
      <c r="J32" s="35">
        <v>-218</v>
      </c>
      <c r="K32" s="27"/>
    </row>
    <row r="33" spans="1:11" x14ac:dyDescent="0.15">
      <c r="A33" s="200" t="s">
        <v>16</v>
      </c>
      <c r="B33" s="204">
        <v>1</v>
      </c>
      <c r="C33" s="242">
        <v>0.79166666666666663</v>
      </c>
      <c r="D33" s="243">
        <v>16288</v>
      </c>
      <c r="E33" s="166">
        <v>-879</v>
      </c>
      <c r="F33" s="172">
        <v>115</v>
      </c>
      <c r="G33" s="173">
        <v>0</v>
      </c>
      <c r="H33" s="26">
        <v>-770</v>
      </c>
      <c r="I33" s="29">
        <v>-1356</v>
      </c>
      <c r="J33" s="29">
        <v>-218</v>
      </c>
      <c r="K33" s="27"/>
    </row>
    <row r="34" spans="1:11" x14ac:dyDescent="0.15">
      <c r="A34" s="200" t="s">
        <v>16</v>
      </c>
      <c r="B34" s="173">
        <v>2</v>
      </c>
      <c r="C34" s="242">
        <v>0.79166666666666663</v>
      </c>
      <c r="D34" s="243">
        <v>16480</v>
      </c>
      <c r="E34" s="166">
        <v>-948</v>
      </c>
      <c r="F34" s="172">
        <v>150</v>
      </c>
      <c r="G34" s="173">
        <v>50</v>
      </c>
      <c r="H34" s="26">
        <v>-806</v>
      </c>
      <c r="I34" s="29">
        <v>-1406</v>
      </c>
      <c r="J34" s="29">
        <v>-218</v>
      </c>
      <c r="K34" s="27"/>
    </row>
    <row r="35" spans="1:11" x14ac:dyDescent="0.15">
      <c r="A35" s="200" t="s">
        <v>16</v>
      </c>
      <c r="B35" s="173">
        <v>3</v>
      </c>
      <c r="C35" s="242">
        <v>0.75</v>
      </c>
      <c r="D35" s="243">
        <v>16718</v>
      </c>
      <c r="E35" s="166">
        <v>-1036</v>
      </c>
      <c r="F35" s="172">
        <v>0</v>
      </c>
      <c r="G35" s="173">
        <v>100</v>
      </c>
      <c r="H35" s="26">
        <v>-660</v>
      </c>
      <c r="I35" s="29">
        <v>-1406</v>
      </c>
      <c r="J35" s="29">
        <v>-214</v>
      </c>
      <c r="K35" s="27"/>
    </row>
    <row r="36" spans="1:11" x14ac:dyDescent="0.15">
      <c r="A36" s="200" t="s">
        <v>16</v>
      </c>
      <c r="B36" s="173">
        <v>4</v>
      </c>
      <c r="C36" s="242">
        <v>0.79166666666666663</v>
      </c>
      <c r="D36" s="243">
        <v>16028</v>
      </c>
      <c r="E36" s="166">
        <v>-650</v>
      </c>
      <c r="F36" s="172">
        <v>0</v>
      </c>
      <c r="G36" s="173">
        <v>150</v>
      </c>
      <c r="H36" s="26">
        <v>-684</v>
      </c>
      <c r="I36" s="29">
        <v>-1356</v>
      </c>
      <c r="J36" s="29">
        <v>-218</v>
      </c>
      <c r="K36" s="27"/>
    </row>
    <row r="37" spans="1:11" x14ac:dyDescent="0.15">
      <c r="A37" s="200" t="s">
        <v>16</v>
      </c>
      <c r="B37" s="173">
        <v>5</v>
      </c>
      <c r="C37" s="242">
        <v>0.79166666666666663</v>
      </c>
      <c r="D37" s="243">
        <v>17068</v>
      </c>
      <c r="E37" s="166">
        <v>-634</v>
      </c>
      <c r="F37" s="172">
        <v>0</v>
      </c>
      <c r="G37" s="173">
        <v>150</v>
      </c>
      <c r="H37" s="26">
        <v>-754</v>
      </c>
      <c r="I37" s="29">
        <v>-1356</v>
      </c>
      <c r="J37" s="29">
        <v>-218</v>
      </c>
      <c r="K37" s="27"/>
    </row>
    <row r="38" spans="1:11" x14ac:dyDescent="0.15">
      <c r="A38" s="200" t="s">
        <v>16</v>
      </c>
      <c r="B38" s="173">
        <v>6</v>
      </c>
      <c r="C38" s="242">
        <v>0.79166666666666663</v>
      </c>
      <c r="D38" s="243">
        <v>16051</v>
      </c>
      <c r="E38" s="166">
        <v>-1054</v>
      </c>
      <c r="F38" s="172">
        <v>25</v>
      </c>
      <c r="G38" s="173">
        <v>50</v>
      </c>
      <c r="H38" s="26">
        <v>-653</v>
      </c>
      <c r="I38" s="29">
        <v>-1355</v>
      </c>
      <c r="J38" s="29">
        <v>-218</v>
      </c>
      <c r="K38" s="27"/>
    </row>
    <row r="39" spans="1:11" x14ac:dyDescent="0.15">
      <c r="A39" s="200" t="s">
        <v>16</v>
      </c>
      <c r="B39" s="173">
        <v>7</v>
      </c>
      <c r="C39" s="242">
        <v>0.79166666666666663</v>
      </c>
      <c r="D39" s="243">
        <v>15953</v>
      </c>
      <c r="E39" s="166">
        <v>-1142</v>
      </c>
      <c r="F39" s="172">
        <v>100</v>
      </c>
      <c r="G39" s="173">
        <v>0</v>
      </c>
      <c r="H39" s="26">
        <v>-684</v>
      </c>
      <c r="I39" s="29">
        <v>-1355</v>
      </c>
      <c r="J39" s="29">
        <v>-218</v>
      </c>
      <c r="K39" s="27"/>
    </row>
    <row r="40" spans="1:11" x14ac:dyDescent="0.15">
      <c r="A40" s="200" t="s">
        <v>16</v>
      </c>
      <c r="B40" s="173">
        <v>8</v>
      </c>
      <c r="C40" s="242">
        <v>0.79166666666666663</v>
      </c>
      <c r="D40" s="243">
        <v>18616</v>
      </c>
      <c r="E40" s="166">
        <v>-1400</v>
      </c>
      <c r="F40" s="172">
        <v>50</v>
      </c>
      <c r="G40" s="173">
        <v>100</v>
      </c>
      <c r="H40" s="26">
        <v>-752</v>
      </c>
      <c r="I40" s="29">
        <v>-1359</v>
      </c>
      <c r="J40" s="29">
        <v>-218</v>
      </c>
      <c r="K40" s="27"/>
    </row>
    <row r="41" spans="1:11" x14ac:dyDescent="0.15">
      <c r="A41" s="200" t="s">
        <v>16</v>
      </c>
      <c r="B41" s="173">
        <v>9</v>
      </c>
      <c r="C41" s="242">
        <v>0.79166666666666663</v>
      </c>
      <c r="D41" s="243">
        <v>18022</v>
      </c>
      <c r="E41" s="166">
        <v>-1202</v>
      </c>
      <c r="F41" s="172">
        <v>50</v>
      </c>
      <c r="G41" s="173">
        <v>200</v>
      </c>
      <c r="H41" s="26">
        <v>-669</v>
      </c>
      <c r="I41" s="29">
        <v>-1356</v>
      </c>
      <c r="J41" s="29">
        <v>-218</v>
      </c>
      <c r="K41" s="27"/>
    </row>
    <row r="42" spans="1:11" x14ac:dyDescent="0.15">
      <c r="A42" s="200" t="s">
        <v>16</v>
      </c>
      <c r="B42" s="173">
        <v>10</v>
      </c>
      <c r="C42" s="242">
        <v>0.79166666666666663</v>
      </c>
      <c r="D42" s="243">
        <v>17677</v>
      </c>
      <c r="E42" s="166">
        <v>-1400</v>
      </c>
      <c r="F42" s="172">
        <v>-46</v>
      </c>
      <c r="G42" s="173">
        <v>0</v>
      </c>
      <c r="H42" s="26">
        <v>-795</v>
      </c>
      <c r="I42" s="29">
        <v>-1362</v>
      </c>
      <c r="J42" s="29">
        <v>-218</v>
      </c>
      <c r="K42" s="27"/>
    </row>
    <row r="43" spans="1:11" x14ac:dyDescent="0.15">
      <c r="A43" s="200" t="s">
        <v>16</v>
      </c>
      <c r="B43" s="173">
        <v>11</v>
      </c>
      <c r="C43" s="242">
        <v>0.79166666666666663</v>
      </c>
      <c r="D43" s="243">
        <v>18991</v>
      </c>
      <c r="E43" s="166">
        <v>-762</v>
      </c>
      <c r="F43" s="172">
        <v>-7</v>
      </c>
      <c r="G43" s="173">
        <v>100</v>
      </c>
      <c r="H43" s="26">
        <v>-950</v>
      </c>
      <c r="I43" s="29">
        <v>-1384</v>
      </c>
      <c r="J43" s="29">
        <v>-218</v>
      </c>
      <c r="K43" s="27"/>
    </row>
    <row r="44" spans="1:11" x14ac:dyDescent="0.15">
      <c r="A44" s="200" t="s">
        <v>16</v>
      </c>
      <c r="B44" s="173">
        <v>12</v>
      </c>
      <c r="C44" s="242">
        <v>0.79166666666666663</v>
      </c>
      <c r="D44" s="243">
        <v>18408</v>
      </c>
      <c r="E44" s="166">
        <v>-746</v>
      </c>
      <c r="F44" s="172">
        <v>-77</v>
      </c>
      <c r="G44" s="173">
        <v>0</v>
      </c>
      <c r="H44" s="26">
        <v>-827</v>
      </c>
      <c r="I44" s="29">
        <v>-1384</v>
      </c>
      <c r="J44" s="29">
        <v>-218</v>
      </c>
      <c r="K44" s="27"/>
    </row>
    <row r="45" spans="1:11" x14ac:dyDescent="0.15">
      <c r="A45" s="200" t="s">
        <v>16</v>
      </c>
      <c r="B45" s="173">
        <v>13</v>
      </c>
      <c r="C45" s="242">
        <v>0.79166666666666663</v>
      </c>
      <c r="D45" s="243">
        <v>18828</v>
      </c>
      <c r="E45" s="166">
        <v>-121</v>
      </c>
      <c r="F45" s="172">
        <v>86</v>
      </c>
      <c r="G45" s="173">
        <v>100</v>
      </c>
      <c r="H45" s="26">
        <v>-1000</v>
      </c>
      <c r="I45" s="29">
        <v>-1381</v>
      </c>
      <c r="J45" s="29">
        <v>-218</v>
      </c>
      <c r="K45" s="27"/>
    </row>
    <row r="46" spans="1:11" x14ac:dyDescent="0.15">
      <c r="A46" s="200" t="s">
        <v>16</v>
      </c>
      <c r="B46" s="173">
        <v>14</v>
      </c>
      <c r="C46" s="242">
        <v>0.79166666666666663</v>
      </c>
      <c r="D46" s="243">
        <v>19545</v>
      </c>
      <c r="E46" s="166">
        <v>-517</v>
      </c>
      <c r="F46" s="172">
        <v>-60</v>
      </c>
      <c r="G46" s="173">
        <v>100</v>
      </c>
      <c r="H46" s="26">
        <v>-1000</v>
      </c>
      <c r="I46" s="29">
        <v>-1381</v>
      </c>
      <c r="J46" s="29">
        <v>-218</v>
      </c>
      <c r="K46" s="27"/>
    </row>
    <row r="47" spans="1:11" x14ac:dyDescent="0.15">
      <c r="A47" s="200" t="s">
        <v>16</v>
      </c>
      <c r="B47" s="173">
        <v>15</v>
      </c>
      <c r="C47" s="242">
        <v>0.75</v>
      </c>
      <c r="D47" s="243">
        <v>19542</v>
      </c>
      <c r="E47" s="166">
        <v>-623</v>
      </c>
      <c r="F47" s="172">
        <v>0</v>
      </c>
      <c r="G47" s="173">
        <v>100</v>
      </c>
      <c r="H47" s="26">
        <v>-1000</v>
      </c>
      <c r="I47" s="29">
        <v>-1381</v>
      </c>
      <c r="J47" s="29">
        <v>-218</v>
      </c>
      <c r="K47" s="27"/>
    </row>
    <row r="48" spans="1:11" x14ac:dyDescent="0.15">
      <c r="A48" s="200" t="s">
        <v>16</v>
      </c>
      <c r="B48" s="173">
        <v>16</v>
      </c>
      <c r="C48" s="242">
        <v>0.75</v>
      </c>
      <c r="D48" s="243">
        <v>17156</v>
      </c>
      <c r="E48" s="166">
        <v>-677</v>
      </c>
      <c r="F48" s="172">
        <v>105</v>
      </c>
      <c r="G48" s="173">
        <v>100</v>
      </c>
      <c r="H48" s="26">
        <v>-875</v>
      </c>
      <c r="I48" s="29">
        <v>-1381</v>
      </c>
      <c r="J48" s="29">
        <v>-218</v>
      </c>
      <c r="K48" s="27"/>
    </row>
    <row r="49" spans="1:11" x14ac:dyDescent="0.15">
      <c r="A49" s="200" t="s">
        <v>16</v>
      </c>
      <c r="B49" s="173">
        <v>17</v>
      </c>
      <c r="C49" s="242">
        <v>0.79166666666666663</v>
      </c>
      <c r="D49" s="243">
        <v>17095</v>
      </c>
      <c r="E49" s="166">
        <v>-594</v>
      </c>
      <c r="F49" s="172">
        <v>97</v>
      </c>
      <c r="G49" s="173">
        <v>0</v>
      </c>
      <c r="H49" s="26">
        <v>-650</v>
      </c>
      <c r="I49" s="29">
        <v>-1400</v>
      </c>
      <c r="J49" s="29">
        <v>-218</v>
      </c>
      <c r="K49" s="27"/>
    </row>
    <row r="50" spans="1:11" x14ac:dyDescent="0.15">
      <c r="A50" s="200" t="s">
        <v>16</v>
      </c>
      <c r="B50" s="173">
        <v>18</v>
      </c>
      <c r="C50" s="242">
        <v>0.79166666666666663</v>
      </c>
      <c r="D50" s="243">
        <v>17667</v>
      </c>
      <c r="E50" s="166">
        <v>-913</v>
      </c>
      <c r="F50" s="172">
        <v>-44</v>
      </c>
      <c r="G50" s="173">
        <v>0</v>
      </c>
      <c r="H50" s="26">
        <v>-601</v>
      </c>
      <c r="I50" s="29">
        <v>-1400</v>
      </c>
      <c r="J50" s="29">
        <v>-218</v>
      </c>
      <c r="K50" s="27"/>
    </row>
    <row r="51" spans="1:11" x14ac:dyDescent="0.15">
      <c r="A51" s="200" t="s">
        <v>16</v>
      </c>
      <c r="B51" s="173">
        <v>19</v>
      </c>
      <c r="C51" s="242">
        <v>0.79166666666666663</v>
      </c>
      <c r="D51" s="243">
        <v>16833</v>
      </c>
      <c r="E51" s="166">
        <v>-1134</v>
      </c>
      <c r="F51" s="172">
        <v>-169</v>
      </c>
      <c r="G51" s="173">
        <v>0</v>
      </c>
      <c r="H51" s="26">
        <v>-599</v>
      </c>
      <c r="I51" s="29">
        <v>-1400</v>
      </c>
      <c r="J51" s="29">
        <v>-218</v>
      </c>
      <c r="K51" s="27"/>
    </row>
    <row r="52" spans="1:11" x14ac:dyDescent="0.15">
      <c r="A52" s="200" t="s">
        <v>16</v>
      </c>
      <c r="B52" s="173">
        <v>20</v>
      </c>
      <c r="C52" s="242">
        <v>0.79166666666666663</v>
      </c>
      <c r="D52" s="243">
        <v>14677</v>
      </c>
      <c r="E52" s="166">
        <v>-495</v>
      </c>
      <c r="F52" s="172">
        <v>77</v>
      </c>
      <c r="G52" s="173">
        <v>0</v>
      </c>
      <c r="H52" s="26">
        <v>-691</v>
      </c>
      <c r="I52" s="29">
        <v>-1406</v>
      </c>
      <c r="J52" s="29">
        <v>-218</v>
      </c>
      <c r="K52" s="27"/>
    </row>
    <row r="53" spans="1:11" x14ac:dyDescent="0.15">
      <c r="A53" s="200" t="s">
        <v>16</v>
      </c>
      <c r="B53" s="173">
        <v>21</v>
      </c>
      <c r="C53" s="242">
        <v>0.79166666666666663</v>
      </c>
      <c r="D53" s="243">
        <v>15235</v>
      </c>
      <c r="E53" s="166">
        <v>-605</v>
      </c>
      <c r="F53" s="172">
        <v>-125</v>
      </c>
      <c r="G53" s="173">
        <v>330</v>
      </c>
      <c r="H53" s="26">
        <v>-639</v>
      </c>
      <c r="I53" s="29">
        <v>-1406</v>
      </c>
      <c r="J53" s="29">
        <v>-218</v>
      </c>
      <c r="K53" s="27"/>
    </row>
    <row r="54" spans="1:11" x14ac:dyDescent="0.15">
      <c r="A54" s="200" t="s">
        <v>16</v>
      </c>
      <c r="B54" s="173">
        <v>22</v>
      </c>
      <c r="C54" s="242">
        <v>0.79166666666666663</v>
      </c>
      <c r="D54" s="243">
        <v>16669</v>
      </c>
      <c r="E54" s="166">
        <v>-893</v>
      </c>
      <c r="F54" s="172">
        <v>-125</v>
      </c>
      <c r="G54" s="173">
        <v>330</v>
      </c>
      <c r="H54" s="26">
        <v>-596</v>
      </c>
      <c r="I54" s="29">
        <v>-1406</v>
      </c>
      <c r="J54" s="29">
        <v>-218</v>
      </c>
      <c r="K54" s="27"/>
    </row>
    <row r="55" spans="1:11" x14ac:dyDescent="0.15">
      <c r="A55" s="200" t="s">
        <v>16</v>
      </c>
      <c r="B55" s="173">
        <v>23</v>
      </c>
      <c r="C55" s="242">
        <v>0.79166666666666663</v>
      </c>
      <c r="D55" s="243">
        <v>17503</v>
      </c>
      <c r="E55" s="166">
        <v>-1050</v>
      </c>
      <c r="F55" s="172">
        <v>-44</v>
      </c>
      <c r="G55" s="173">
        <v>127</v>
      </c>
      <c r="H55" s="26">
        <v>-604</v>
      </c>
      <c r="I55" s="29">
        <v>-1400</v>
      </c>
      <c r="J55" s="29">
        <v>-218</v>
      </c>
      <c r="K55" s="27"/>
    </row>
    <row r="56" spans="1:11" x14ac:dyDescent="0.15">
      <c r="A56" s="200" t="s">
        <v>16</v>
      </c>
      <c r="B56" s="173">
        <v>24</v>
      </c>
      <c r="C56" s="242">
        <v>0.79166666666666663</v>
      </c>
      <c r="D56" s="243">
        <v>16957</v>
      </c>
      <c r="E56" s="166">
        <v>-750</v>
      </c>
      <c r="F56" s="172">
        <v>25</v>
      </c>
      <c r="G56" s="173">
        <v>200</v>
      </c>
      <c r="H56" s="26">
        <v>-643</v>
      </c>
      <c r="I56" s="29">
        <v>-1406</v>
      </c>
      <c r="J56" s="29">
        <v>-218</v>
      </c>
      <c r="K56" s="27"/>
    </row>
    <row r="57" spans="1:11" x14ac:dyDescent="0.15">
      <c r="A57" s="200" t="s">
        <v>16</v>
      </c>
      <c r="B57" s="173">
        <v>25</v>
      </c>
      <c r="C57" s="242">
        <v>0.79166666666666663</v>
      </c>
      <c r="D57" s="243">
        <v>15980</v>
      </c>
      <c r="E57" s="166">
        <v>-450</v>
      </c>
      <c r="F57" s="172">
        <v>37</v>
      </c>
      <c r="G57" s="173">
        <v>119</v>
      </c>
      <c r="H57" s="26">
        <v>-773</v>
      </c>
      <c r="I57" s="29">
        <v>-1406</v>
      </c>
      <c r="J57" s="29">
        <v>-218</v>
      </c>
      <c r="K57" s="27"/>
    </row>
    <row r="58" spans="1:11" x14ac:dyDescent="0.15">
      <c r="A58" s="200" t="s">
        <v>16</v>
      </c>
      <c r="B58" s="173">
        <v>26</v>
      </c>
      <c r="C58" s="242">
        <v>0.79166666666666663</v>
      </c>
      <c r="D58" s="243">
        <v>16758</v>
      </c>
      <c r="E58" s="166">
        <v>-910</v>
      </c>
      <c r="F58" s="172">
        <v>91</v>
      </c>
      <c r="G58" s="173">
        <v>330</v>
      </c>
      <c r="H58" s="26">
        <v>-711</v>
      </c>
      <c r="I58" s="29">
        <v>-1406</v>
      </c>
      <c r="J58" s="29">
        <v>-218</v>
      </c>
      <c r="K58" s="27"/>
    </row>
    <row r="59" spans="1:11" x14ac:dyDescent="0.15">
      <c r="A59" s="200" t="s">
        <v>16</v>
      </c>
      <c r="B59" s="173">
        <v>27</v>
      </c>
      <c r="C59" s="242">
        <v>0.79166666666666663</v>
      </c>
      <c r="D59" s="243">
        <v>15645</v>
      </c>
      <c r="E59" s="166">
        <v>-1144</v>
      </c>
      <c r="F59" s="172">
        <v>0</v>
      </c>
      <c r="G59" s="173">
        <v>77</v>
      </c>
      <c r="H59" s="26">
        <v>-571</v>
      </c>
      <c r="I59" s="29">
        <v>-1350</v>
      </c>
      <c r="J59" s="29">
        <v>-218</v>
      </c>
      <c r="K59" s="27"/>
    </row>
    <row r="60" spans="1:11" x14ac:dyDescent="0.15">
      <c r="A60" s="200" t="s">
        <v>16</v>
      </c>
      <c r="B60" s="173">
        <v>28</v>
      </c>
      <c r="C60" s="242">
        <v>0.79166666666666663</v>
      </c>
      <c r="D60" s="243">
        <v>15093</v>
      </c>
      <c r="E60" s="166">
        <v>-1100</v>
      </c>
      <c r="F60" s="172">
        <v>0</v>
      </c>
      <c r="G60" s="173">
        <v>100</v>
      </c>
      <c r="H60" s="26">
        <v>-558</v>
      </c>
      <c r="I60" s="29">
        <v>-1357</v>
      </c>
      <c r="J60" s="29">
        <v>-218</v>
      </c>
      <c r="K60" s="27"/>
    </row>
    <row r="61" spans="1:11" x14ac:dyDescent="0.15">
      <c r="A61" s="202" t="s">
        <v>16</v>
      </c>
      <c r="B61" s="175">
        <v>29</v>
      </c>
      <c r="C61" s="244">
        <v>0.79166666666666663</v>
      </c>
      <c r="D61" s="245">
        <v>16020</v>
      </c>
      <c r="E61" s="167">
        <v>-870</v>
      </c>
      <c r="F61" s="174">
        <v>25</v>
      </c>
      <c r="G61" s="175">
        <v>300</v>
      </c>
      <c r="H61" s="43">
        <v>-459</v>
      </c>
      <c r="I61" s="35">
        <v>-1356</v>
      </c>
      <c r="J61" s="35">
        <v>-218</v>
      </c>
    </row>
    <row r="62" spans="1:11" x14ac:dyDescent="0.15">
      <c r="A62" s="200" t="s">
        <v>17</v>
      </c>
      <c r="B62" s="173">
        <v>1</v>
      </c>
      <c r="C62" s="242">
        <v>0.79166666666666663</v>
      </c>
      <c r="D62" s="243">
        <v>16360</v>
      </c>
      <c r="E62" s="166">
        <v>-542</v>
      </c>
      <c r="F62" s="172">
        <v>0</v>
      </c>
      <c r="G62" s="173">
        <v>100</v>
      </c>
      <c r="H62" s="26">
        <v>-640</v>
      </c>
      <c r="I62" s="29">
        <v>-1350</v>
      </c>
      <c r="J62" s="29">
        <v>-218</v>
      </c>
    </row>
    <row r="63" spans="1:11" x14ac:dyDescent="0.15">
      <c r="A63" s="200" t="s">
        <v>17</v>
      </c>
      <c r="B63" s="173">
        <v>2</v>
      </c>
      <c r="C63" s="242">
        <v>0.79166666666666663</v>
      </c>
      <c r="D63" s="243">
        <v>17044</v>
      </c>
      <c r="E63" s="166">
        <v>-604</v>
      </c>
      <c r="F63" s="172">
        <v>-79</v>
      </c>
      <c r="G63" s="173">
        <v>330</v>
      </c>
      <c r="H63" s="26">
        <v>-804</v>
      </c>
      <c r="I63" s="29">
        <v>-1350</v>
      </c>
      <c r="J63" s="29">
        <v>-218</v>
      </c>
    </row>
    <row r="64" spans="1:11" x14ac:dyDescent="0.15">
      <c r="A64" s="200" t="s">
        <v>17</v>
      </c>
      <c r="B64" s="173">
        <v>3</v>
      </c>
      <c r="C64" s="242">
        <v>0.79166666666666663</v>
      </c>
      <c r="D64" s="243">
        <v>17258</v>
      </c>
      <c r="E64" s="166">
        <v>-1394</v>
      </c>
      <c r="F64" s="172">
        <v>-80</v>
      </c>
      <c r="G64" s="173">
        <v>0</v>
      </c>
      <c r="H64" s="26">
        <v>-761</v>
      </c>
      <c r="I64" s="29">
        <v>-1375</v>
      </c>
      <c r="J64" s="29">
        <v>-218</v>
      </c>
    </row>
    <row r="65" spans="1:10" x14ac:dyDescent="0.15">
      <c r="A65" s="200" t="s">
        <v>17</v>
      </c>
      <c r="B65" s="173">
        <v>4</v>
      </c>
      <c r="C65" s="242">
        <v>0.79166666666666663</v>
      </c>
      <c r="D65" s="243">
        <v>16991</v>
      </c>
      <c r="E65" s="166">
        <v>-1386</v>
      </c>
      <c r="F65" s="172">
        <v>-200</v>
      </c>
      <c r="G65" s="173">
        <v>0</v>
      </c>
      <c r="H65" s="26">
        <v>-813</v>
      </c>
      <c r="I65" s="29">
        <v>-1375</v>
      </c>
      <c r="J65" s="29">
        <v>-218</v>
      </c>
    </row>
    <row r="66" spans="1:10" x14ac:dyDescent="0.15">
      <c r="A66" s="200" t="s">
        <v>17</v>
      </c>
      <c r="B66" s="173">
        <v>5</v>
      </c>
      <c r="C66" s="242">
        <v>0.79166666666666663</v>
      </c>
      <c r="D66" s="243">
        <v>15645</v>
      </c>
      <c r="E66" s="166">
        <v>-1174</v>
      </c>
      <c r="F66" s="172">
        <v>-125</v>
      </c>
      <c r="G66" s="173">
        <v>100</v>
      </c>
      <c r="H66" s="26">
        <v>-827</v>
      </c>
      <c r="I66" s="29">
        <v>-1300</v>
      </c>
      <c r="J66" s="29">
        <v>-218</v>
      </c>
    </row>
    <row r="67" spans="1:10" x14ac:dyDescent="0.15">
      <c r="A67" s="200" t="s">
        <v>17</v>
      </c>
      <c r="B67" s="173">
        <v>6</v>
      </c>
      <c r="C67" s="242">
        <v>0.79166666666666663</v>
      </c>
      <c r="D67" s="243">
        <v>15679</v>
      </c>
      <c r="E67" s="166">
        <v>-700</v>
      </c>
      <c r="F67" s="172">
        <v>-89</v>
      </c>
      <c r="G67" s="173">
        <v>200</v>
      </c>
      <c r="H67" s="26">
        <v>-772</v>
      </c>
      <c r="I67" s="29">
        <v>-1200</v>
      </c>
      <c r="J67" s="29">
        <v>-218</v>
      </c>
    </row>
    <row r="68" spans="1:10" x14ac:dyDescent="0.15">
      <c r="A68" s="200" t="s">
        <v>17</v>
      </c>
      <c r="B68" s="173">
        <v>7</v>
      </c>
      <c r="C68" s="242">
        <v>0.79166666666666663</v>
      </c>
      <c r="D68" s="243">
        <v>16458</v>
      </c>
      <c r="E68" s="166">
        <v>-905</v>
      </c>
      <c r="F68" s="172">
        <v>-10</v>
      </c>
      <c r="G68" s="173">
        <v>200</v>
      </c>
      <c r="H68" s="26">
        <v>-810</v>
      </c>
      <c r="I68" s="29">
        <v>-1388</v>
      </c>
      <c r="J68" s="29">
        <v>-218</v>
      </c>
    </row>
    <row r="69" spans="1:10" x14ac:dyDescent="0.15">
      <c r="A69" s="200" t="s">
        <v>17</v>
      </c>
      <c r="B69" s="173">
        <v>8</v>
      </c>
      <c r="C69" s="242">
        <v>0.79166666666666663</v>
      </c>
      <c r="D69" s="243">
        <v>15739</v>
      </c>
      <c r="E69" s="166">
        <v>-419</v>
      </c>
      <c r="F69" s="172">
        <v>51</v>
      </c>
      <c r="G69" s="173">
        <v>330</v>
      </c>
      <c r="H69" s="26">
        <v>-735</v>
      </c>
      <c r="I69" s="29">
        <v>-1350</v>
      </c>
      <c r="J69" s="29">
        <v>-218</v>
      </c>
    </row>
    <row r="70" spans="1:10" x14ac:dyDescent="0.15">
      <c r="A70" s="200" t="s">
        <v>17</v>
      </c>
      <c r="B70" s="173">
        <v>9</v>
      </c>
      <c r="C70" s="242">
        <v>0.79166666666666663</v>
      </c>
      <c r="D70" s="243">
        <v>15280</v>
      </c>
      <c r="E70" s="166">
        <v>-110</v>
      </c>
      <c r="F70" s="172">
        <v>100</v>
      </c>
      <c r="G70" s="173">
        <v>330</v>
      </c>
      <c r="H70" s="26">
        <v>-630</v>
      </c>
      <c r="I70" s="29">
        <v>-1338</v>
      </c>
      <c r="J70" s="29">
        <v>-218</v>
      </c>
    </row>
    <row r="71" spans="1:10" x14ac:dyDescent="0.15">
      <c r="A71" s="200" t="s">
        <v>17</v>
      </c>
      <c r="B71" s="173">
        <v>10</v>
      </c>
      <c r="C71" s="242">
        <v>0.79166666666666663</v>
      </c>
      <c r="D71" s="243">
        <v>15491</v>
      </c>
      <c r="E71" s="166">
        <v>24</v>
      </c>
      <c r="F71" s="172">
        <v>55</v>
      </c>
      <c r="G71" s="173">
        <v>330</v>
      </c>
      <c r="H71" s="26">
        <v>-599</v>
      </c>
      <c r="I71" s="29">
        <v>-1363</v>
      </c>
      <c r="J71" s="29">
        <v>-218</v>
      </c>
    </row>
    <row r="72" spans="1:10" x14ac:dyDescent="0.15">
      <c r="A72" s="200" t="s">
        <v>17</v>
      </c>
      <c r="B72" s="173">
        <v>11</v>
      </c>
      <c r="C72" s="242">
        <v>0.79166666666666663</v>
      </c>
      <c r="D72" s="243">
        <v>14631</v>
      </c>
      <c r="E72" s="166">
        <v>-192</v>
      </c>
      <c r="F72" s="172">
        <v>50</v>
      </c>
      <c r="G72" s="173">
        <v>330</v>
      </c>
      <c r="H72" s="26">
        <v>-661</v>
      </c>
      <c r="I72" s="29">
        <v>-1363</v>
      </c>
      <c r="J72" s="29">
        <v>-218</v>
      </c>
    </row>
    <row r="73" spans="1:10" x14ac:dyDescent="0.15">
      <c r="A73" s="200" t="s">
        <v>17</v>
      </c>
      <c r="B73" s="173">
        <v>12</v>
      </c>
      <c r="C73" s="242">
        <v>0.79166666666666663</v>
      </c>
      <c r="D73" s="243">
        <v>13856</v>
      </c>
      <c r="E73" s="166">
        <v>-404</v>
      </c>
      <c r="F73" s="172">
        <v>0</v>
      </c>
      <c r="G73" s="173">
        <v>300</v>
      </c>
      <c r="H73" s="26">
        <v>-601</v>
      </c>
      <c r="I73" s="29">
        <v>-1363</v>
      </c>
      <c r="J73" s="29">
        <v>-218</v>
      </c>
    </row>
    <row r="74" spans="1:10" x14ac:dyDescent="0.15">
      <c r="A74" s="200" t="s">
        <v>17</v>
      </c>
      <c r="B74" s="173">
        <v>13</v>
      </c>
      <c r="C74" s="242">
        <v>0.83333333333333337</v>
      </c>
      <c r="D74" s="243">
        <v>13973</v>
      </c>
      <c r="E74" s="166">
        <v>-505</v>
      </c>
      <c r="F74" s="172">
        <v>0</v>
      </c>
      <c r="G74" s="173">
        <v>330</v>
      </c>
      <c r="H74" s="26">
        <v>-635</v>
      </c>
      <c r="I74" s="29">
        <v>-1363</v>
      </c>
      <c r="J74" s="29">
        <v>-218</v>
      </c>
    </row>
    <row r="75" spans="1:10" x14ac:dyDescent="0.15">
      <c r="A75" s="200" t="s">
        <v>17</v>
      </c>
      <c r="B75" s="173">
        <v>14</v>
      </c>
      <c r="C75" s="242">
        <v>0.83333333333333337</v>
      </c>
      <c r="D75" s="243">
        <v>16027</v>
      </c>
      <c r="E75" s="166">
        <v>-153</v>
      </c>
      <c r="F75" s="172">
        <v>80</v>
      </c>
      <c r="G75" s="173">
        <v>330</v>
      </c>
      <c r="H75" s="26">
        <v>-611</v>
      </c>
      <c r="I75" s="29">
        <v>-1363</v>
      </c>
      <c r="J75" s="29">
        <v>-218</v>
      </c>
    </row>
    <row r="76" spans="1:10" x14ac:dyDescent="0.15">
      <c r="A76" s="200" t="s">
        <v>17</v>
      </c>
      <c r="B76" s="173">
        <v>15</v>
      </c>
      <c r="C76" s="242">
        <v>0.83333333333333337</v>
      </c>
      <c r="D76" s="243">
        <v>15533</v>
      </c>
      <c r="E76" s="166">
        <v>-157</v>
      </c>
      <c r="F76" s="172">
        <v>0</v>
      </c>
      <c r="G76" s="173">
        <v>330</v>
      </c>
      <c r="H76" s="26">
        <v>-611</v>
      </c>
      <c r="I76" s="29">
        <v>-1363</v>
      </c>
      <c r="J76" s="29">
        <v>-218</v>
      </c>
    </row>
    <row r="77" spans="1:10" x14ac:dyDescent="0.15">
      <c r="A77" s="200" t="s">
        <v>17</v>
      </c>
      <c r="B77" s="173">
        <v>16</v>
      </c>
      <c r="C77" s="242">
        <v>0.83333333333333337</v>
      </c>
      <c r="D77" s="243">
        <v>15040</v>
      </c>
      <c r="E77" s="166">
        <v>-360</v>
      </c>
      <c r="F77" s="172">
        <v>48</v>
      </c>
      <c r="G77" s="173">
        <v>100</v>
      </c>
      <c r="H77" s="26">
        <v>-615</v>
      </c>
      <c r="I77" s="29">
        <v>-1363</v>
      </c>
      <c r="J77" s="29">
        <v>-218</v>
      </c>
    </row>
    <row r="78" spans="1:10" x14ac:dyDescent="0.15">
      <c r="A78" s="200" t="s">
        <v>17</v>
      </c>
      <c r="B78" s="173">
        <v>17</v>
      </c>
      <c r="C78" s="242">
        <v>0.83333333333333337</v>
      </c>
      <c r="D78" s="243">
        <v>14681</v>
      </c>
      <c r="E78" s="166">
        <v>-481</v>
      </c>
      <c r="F78" s="172">
        <v>0</v>
      </c>
      <c r="G78" s="173">
        <v>215</v>
      </c>
      <c r="H78" s="26">
        <v>-501</v>
      </c>
      <c r="I78" s="29">
        <v>-1338</v>
      </c>
      <c r="J78" s="29">
        <v>-218</v>
      </c>
    </row>
    <row r="79" spans="1:10" x14ac:dyDescent="0.15">
      <c r="A79" s="200" t="s">
        <v>17</v>
      </c>
      <c r="B79" s="173">
        <v>18</v>
      </c>
      <c r="C79" s="242">
        <v>0.83333333333333337</v>
      </c>
      <c r="D79" s="243">
        <v>14571</v>
      </c>
      <c r="E79" s="166">
        <v>-608</v>
      </c>
      <c r="F79" s="172">
        <v>0</v>
      </c>
      <c r="G79" s="173">
        <v>252</v>
      </c>
      <c r="H79" s="26">
        <v>-761</v>
      </c>
      <c r="I79" s="29">
        <v>-1338</v>
      </c>
      <c r="J79" s="29">
        <v>-218</v>
      </c>
    </row>
    <row r="80" spans="1:10" x14ac:dyDescent="0.15">
      <c r="A80" s="200" t="s">
        <v>17</v>
      </c>
      <c r="B80" s="173">
        <v>19</v>
      </c>
      <c r="C80" s="242">
        <v>0.83333333333333337</v>
      </c>
      <c r="D80" s="243">
        <v>14069</v>
      </c>
      <c r="E80" s="166">
        <v>-842</v>
      </c>
      <c r="F80" s="172">
        <v>0</v>
      </c>
      <c r="G80" s="173">
        <v>330</v>
      </c>
      <c r="H80" s="26">
        <v>-688</v>
      </c>
      <c r="I80" s="29">
        <v>-1338</v>
      </c>
      <c r="J80" s="29">
        <v>-218</v>
      </c>
    </row>
    <row r="81" spans="1:10" x14ac:dyDescent="0.15">
      <c r="A81" s="200" t="s">
        <v>17</v>
      </c>
      <c r="B81" s="173">
        <v>20</v>
      </c>
      <c r="C81" s="242">
        <v>0.83333333333333337</v>
      </c>
      <c r="D81" s="243">
        <v>15036</v>
      </c>
      <c r="E81" s="166">
        <v>-469</v>
      </c>
      <c r="F81" s="172">
        <v>44</v>
      </c>
      <c r="G81" s="173">
        <v>0</v>
      </c>
      <c r="H81" s="26">
        <v>-650</v>
      </c>
      <c r="I81" s="29">
        <v>-1338</v>
      </c>
      <c r="J81" s="29">
        <v>-218</v>
      </c>
    </row>
    <row r="82" spans="1:10" x14ac:dyDescent="0.15">
      <c r="A82" s="200" t="s">
        <v>17</v>
      </c>
      <c r="B82" s="173">
        <v>21</v>
      </c>
      <c r="C82" s="242">
        <v>0.83333333333333337</v>
      </c>
      <c r="D82" s="243">
        <v>15771</v>
      </c>
      <c r="E82" s="166">
        <v>-1164</v>
      </c>
      <c r="F82" s="172">
        <v>-38</v>
      </c>
      <c r="G82" s="173">
        <v>250</v>
      </c>
      <c r="H82" s="26">
        <v>-893</v>
      </c>
      <c r="I82" s="29">
        <v>-1338</v>
      </c>
      <c r="J82" s="29">
        <v>-218</v>
      </c>
    </row>
    <row r="83" spans="1:10" x14ac:dyDescent="0.15">
      <c r="A83" s="200" t="s">
        <v>17</v>
      </c>
      <c r="B83" s="173">
        <v>22</v>
      </c>
      <c r="C83" s="242">
        <v>0.83333333333333337</v>
      </c>
      <c r="D83" s="243">
        <v>15419</v>
      </c>
      <c r="E83" s="166">
        <v>-1019</v>
      </c>
      <c r="F83" s="172">
        <v>0</v>
      </c>
      <c r="G83" s="173">
        <v>146</v>
      </c>
      <c r="H83" s="26">
        <v>-873</v>
      </c>
      <c r="I83" s="29">
        <v>-1350</v>
      </c>
      <c r="J83" s="29">
        <v>-218</v>
      </c>
    </row>
    <row r="84" spans="1:10" x14ac:dyDescent="0.15">
      <c r="A84" s="200" t="s">
        <v>17</v>
      </c>
      <c r="B84" s="173">
        <v>23</v>
      </c>
      <c r="C84" s="242">
        <v>0.83333333333333337</v>
      </c>
      <c r="D84" s="243">
        <v>15023</v>
      </c>
      <c r="E84" s="166">
        <v>-772</v>
      </c>
      <c r="F84" s="172">
        <v>0</v>
      </c>
      <c r="G84" s="173">
        <v>166</v>
      </c>
      <c r="H84" s="26">
        <v>-844</v>
      </c>
      <c r="I84" s="29">
        <v>-1350</v>
      </c>
      <c r="J84" s="29">
        <v>-218</v>
      </c>
    </row>
    <row r="85" spans="1:10" x14ac:dyDescent="0.15">
      <c r="A85" s="200" t="s">
        <v>17</v>
      </c>
      <c r="B85" s="173">
        <v>24</v>
      </c>
      <c r="C85" s="242">
        <v>0.83333333333333337</v>
      </c>
      <c r="D85" s="243">
        <v>15440</v>
      </c>
      <c r="E85" s="166">
        <v>-880</v>
      </c>
      <c r="F85" s="172">
        <v>25</v>
      </c>
      <c r="G85" s="173">
        <v>330</v>
      </c>
      <c r="H85" s="26">
        <v>-727</v>
      </c>
      <c r="I85" s="29">
        <v>-1332</v>
      </c>
      <c r="J85" s="29">
        <v>-218</v>
      </c>
    </row>
    <row r="86" spans="1:10" x14ac:dyDescent="0.15">
      <c r="A86" s="200" t="s">
        <v>17</v>
      </c>
      <c r="B86" s="173">
        <v>25</v>
      </c>
      <c r="C86" s="242">
        <v>0.45833333333333331</v>
      </c>
      <c r="D86" s="243">
        <v>15021</v>
      </c>
      <c r="E86" s="166">
        <v>-648</v>
      </c>
      <c r="F86" s="172">
        <v>25</v>
      </c>
      <c r="G86" s="173">
        <v>330</v>
      </c>
      <c r="H86" s="26">
        <v>-576</v>
      </c>
      <c r="I86" s="29">
        <v>-1338</v>
      </c>
      <c r="J86" s="29">
        <v>-218</v>
      </c>
    </row>
    <row r="87" spans="1:10" x14ac:dyDescent="0.15">
      <c r="A87" s="200" t="s">
        <v>17</v>
      </c>
      <c r="B87" s="173">
        <v>26</v>
      </c>
      <c r="C87" s="242">
        <v>0.875</v>
      </c>
      <c r="D87" s="243">
        <v>13826</v>
      </c>
      <c r="E87" s="166">
        <v>-670</v>
      </c>
      <c r="F87" s="172">
        <v>0</v>
      </c>
      <c r="G87" s="173">
        <v>330</v>
      </c>
      <c r="H87" s="26">
        <v>-805</v>
      </c>
      <c r="I87" s="29">
        <v>-1338</v>
      </c>
      <c r="J87" s="29">
        <v>-218</v>
      </c>
    </row>
    <row r="88" spans="1:10" x14ac:dyDescent="0.15">
      <c r="A88" s="200" t="s">
        <v>17</v>
      </c>
      <c r="B88" s="173">
        <v>27</v>
      </c>
      <c r="C88" s="242">
        <v>0.875</v>
      </c>
      <c r="D88" s="243">
        <v>13538</v>
      </c>
      <c r="E88" s="166">
        <v>-607</v>
      </c>
      <c r="F88" s="172">
        <v>0</v>
      </c>
      <c r="G88" s="173">
        <v>100</v>
      </c>
      <c r="H88" s="26">
        <v>-807</v>
      </c>
      <c r="I88" s="29">
        <v>-1338</v>
      </c>
      <c r="J88" s="29">
        <v>-218</v>
      </c>
    </row>
    <row r="89" spans="1:10" x14ac:dyDescent="0.15">
      <c r="A89" s="200" t="s">
        <v>17</v>
      </c>
      <c r="B89" s="173">
        <v>28</v>
      </c>
      <c r="C89" s="242">
        <v>0.83333333333333337</v>
      </c>
      <c r="D89" s="243">
        <v>15533</v>
      </c>
      <c r="E89" s="166">
        <v>-739</v>
      </c>
      <c r="F89" s="172">
        <v>11</v>
      </c>
      <c r="G89" s="173">
        <v>100</v>
      </c>
      <c r="H89" s="26">
        <v>-832</v>
      </c>
      <c r="I89" s="29">
        <v>-1338</v>
      </c>
      <c r="J89" s="29">
        <v>-218</v>
      </c>
    </row>
    <row r="90" spans="1:10" x14ac:dyDescent="0.15">
      <c r="A90" s="200" t="s">
        <v>17</v>
      </c>
      <c r="B90" s="173">
        <v>29</v>
      </c>
      <c r="C90" s="242">
        <v>0.83333333333333337</v>
      </c>
      <c r="D90" s="243">
        <v>15223</v>
      </c>
      <c r="E90" s="166">
        <v>-856</v>
      </c>
      <c r="F90" s="172">
        <v>0</v>
      </c>
      <c r="G90" s="173">
        <v>75</v>
      </c>
      <c r="H90" s="26">
        <v>-851</v>
      </c>
      <c r="I90" s="29">
        <v>-1338</v>
      </c>
      <c r="J90" s="29">
        <v>-218</v>
      </c>
    </row>
    <row r="91" spans="1:10" x14ac:dyDescent="0.15">
      <c r="A91" s="200" t="s">
        <v>17</v>
      </c>
      <c r="B91" s="173">
        <v>30</v>
      </c>
      <c r="C91" s="242">
        <v>0.83333333333333337</v>
      </c>
      <c r="D91" s="243">
        <v>14862</v>
      </c>
      <c r="E91" s="166">
        <v>-733</v>
      </c>
      <c r="F91" s="172">
        <v>0</v>
      </c>
      <c r="G91" s="173">
        <v>100</v>
      </c>
      <c r="H91" s="26">
        <v>-767</v>
      </c>
      <c r="I91" s="29">
        <v>-1350</v>
      </c>
      <c r="J91" s="29">
        <v>-218</v>
      </c>
    </row>
    <row r="92" spans="1:10" x14ac:dyDescent="0.15">
      <c r="A92" s="202" t="s">
        <v>17</v>
      </c>
      <c r="B92" s="175">
        <v>31</v>
      </c>
      <c r="C92" s="244">
        <v>0.83333333333333337</v>
      </c>
      <c r="D92" s="245">
        <v>14517</v>
      </c>
      <c r="E92" s="167">
        <v>-556</v>
      </c>
      <c r="F92" s="174">
        <v>0</v>
      </c>
      <c r="G92" s="175">
        <v>114</v>
      </c>
      <c r="H92" s="43">
        <v>-679</v>
      </c>
      <c r="I92" s="35">
        <v>0</v>
      </c>
      <c r="J92" s="35">
        <v>-218</v>
      </c>
    </row>
    <row r="93" spans="1:10" x14ac:dyDescent="0.15">
      <c r="A93" s="200" t="s">
        <v>18</v>
      </c>
      <c r="B93" s="173">
        <v>1</v>
      </c>
      <c r="C93" s="242">
        <v>0.5</v>
      </c>
      <c r="D93" s="243">
        <v>14386</v>
      </c>
      <c r="E93" s="166">
        <v>-837</v>
      </c>
      <c r="F93" s="172">
        <v>89</v>
      </c>
      <c r="G93" s="173">
        <v>330</v>
      </c>
      <c r="H93" s="26">
        <v>-492</v>
      </c>
      <c r="I93" s="29">
        <v>0</v>
      </c>
      <c r="J93" s="29">
        <v>-198</v>
      </c>
    </row>
    <row r="94" spans="1:10" x14ac:dyDescent="0.15">
      <c r="A94" s="200" t="s">
        <v>18</v>
      </c>
      <c r="B94" s="173">
        <v>2</v>
      </c>
      <c r="C94" s="242">
        <v>0.5</v>
      </c>
      <c r="D94" s="243">
        <v>13523</v>
      </c>
      <c r="E94" s="166">
        <v>-1256</v>
      </c>
      <c r="F94" s="172">
        <v>64</v>
      </c>
      <c r="G94" s="173">
        <v>263</v>
      </c>
      <c r="H94" s="26">
        <v>-525</v>
      </c>
      <c r="I94" s="29">
        <v>0</v>
      </c>
      <c r="J94" s="29">
        <v>-198</v>
      </c>
    </row>
    <row r="95" spans="1:10" x14ac:dyDescent="0.15">
      <c r="A95" s="200" t="s">
        <v>18</v>
      </c>
      <c r="B95" s="173">
        <v>3</v>
      </c>
      <c r="C95" s="242">
        <v>0.875</v>
      </c>
      <c r="D95" s="243">
        <v>15119</v>
      </c>
      <c r="E95" s="166">
        <v>-1400</v>
      </c>
      <c r="F95" s="172">
        <v>0</v>
      </c>
      <c r="G95" s="173">
        <v>215</v>
      </c>
      <c r="H95" s="26">
        <v>-550</v>
      </c>
      <c r="I95" s="29">
        <v>0</v>
      </c>
      <c r="J95" s="29">
        <v>-198</v>
      </c>
    </row>
    <row r="96" spans="1:10" x14ac:dyDescent="0.15">
      <c r="A96" s="200" t="s">
        <v>18</v>
      </c>
      <c r="B96" s="173">
        <v>4</v>
      </c>
      <c r="C96" s="242">
        <v>0.83333333333333337</v>
      </c>
      <c r="D96" s="243">
        <v>16966</v>
      </c>
      <c r="E96" s="166">
        <v>-1400</v>
      </c>
      <c r="F96" s="172">
        <v>0</v>
      </c>
      <c r="G96" s="173">
        <v>215</v>
      </c>
      <c r="H96" s="26">
        <v>-550</v>
      </c>
      <c r="I96" s="29">
        <v>0</v>
      </c>
      <c r="J96" s="29">
        <v>-198</v>
      </c>
    </row>
    <row r="97" spans="1:10" x14ac:dyDescent="0.15">
      <c r="A97" s="200" t="s">
        <v>18</v>
      </c>
      <c r="B97" s="173">
        <v>5</v>
      </c>
      <c r="C97" s="242">
        <v>0.875</v>
      </c>
      <c r="D97" s="243">
        <v>16056</v>
      </c>
      <c r="E97" s="166">
        <v>-1400</v>
      </c>
      <c r="F97" s="172">
        <v>-168</v>
      </c>
      <c r="G97" s="173">
        <v>100</v>
      </c>
      <c r="H97" s="26">
        <v>-550</v>
      </c>
      <c r="I97" s="29">
        <v>0</v>
      </c>
      <c r="J97" s="29">
        <v>-198</v>
      </c>
    </row>
    <row r="98" spans="1:10" x14ac:dyDescent="0.15">
      <c r="A98" s="200" t="s">
        <v>18</v>
      </c>
      <c r="B98" s="173">
        <v>6</v>
      </c>
      <c r="C98" s="242">
        <v>0.83333333333333337</v>
      </c>
      <c r="D98" s="243">
        <v>15921</v>
      </c>
      <c r="E98" s="166">
        <v>-1400</v>
      </c>
      <c r="F98" s="172">
        <v>-118</v>
      </c>
      <c r="G98" s="173">
        <v>0</v>
      </c>
      <c r="H98" s="26">
        <v>-550</v>
      </c>
      <c r="I98" s="29">
        <v>0</v>
      </c>
      <c r="J98" s="29">
        <v>-198</v>
      </c>
    </row>
    <row r="99" spans="1:10" x14ac:dyDescent="0.15">
      <c r="A99" s="200" t="s">
        <v>18</v>
      </c>
      <c r="B99" s="173">
        <v>7</v>
      </c>
      <c r="C99" s="242">
        <v>0.83333333333333337</v>
      </c>
      <c r="D99" s="243">
        <v>15178</v>
      </c>
      <c r="E99" s="166">
        <v>-1346</v>
      </c>
      <c r="F99" s="172">
        <v>-25</v>
      </c>
      <c r="G99" s="173">
        <v>0</v>
      </c>
      <c r="H99" s="26">
        <v>-550</v>
      </c>
      <c r="I99" s="29">
        <v>0</v>
      </c>
      <c r="J99" s="29">
        <v>-198</v>
      </c>
    </row>
    <row r="100" spans="1:10" x14ac:dyDescent="0.15">
      <c r="A100" s="200" t="s">
        <v>18</v>
      </c>
      <c r="B100" s="173">
        <v>8</v>
      </c>
      <c r="C100" s="242">
        <v>0.83333333333333337</v>
      </c>
      <c r="D100" s="243">
        <v>14551</v>
      </c>
      <c r="E100" s="166">
        <v>-1400</v>
      </c>
      <c r="F100" s="172">
        <v>-35</v>
      </c>
      <c r="G100" s="173">
        <v>330</v>
      </c>
      <c r="H100" s="26">
        <v>-550</v>
      </c>
      <c r="I100" s="29">
        <v>0</v>
      </c>
      <c r="J100" s="29">
        <v>-218</v>
      </c>
    </row>
    <row r="101" spans="1:10" x14ac:dyDescent="0.15">
      <c r="A101" s="200" t="s">
        <v>18</v>
      </c>
      <c r="B101" s="173">
        <v>9</v>
      </c>
      <c r="C101" s="242">
        <v>0.83333333333333337</v>
      </c>
      <c r="D101" s="243">
        <v>13841</v>
      </c>
      <c r="E101" s="166">
        <v>-1400</v>
      </c>
      <c r="F101" s="172">
        <v>-165</v>
      </c>
      <c r="G101" s="173">
        <v>0</v>
      </c>
      <c r="H101" s="26">
        <v>-550</v>
      </c>
      <c r="I101" s="29">
        <v>0</v>
      </c>
      <c r="J101" s="29">
        <v>-198</v>
      </c>
    </row>
    <row r="102" spans="1:10" x14ac:dyDescent="0.15">
      <c r="A102" s="200" t="s">
        <v>18</v>
      </c>
      <c r="B102" s="173">
        <v>10</v>
      </c>
      <c r="C102" s="242">
        <v>0.875</v>
      </c>
      <c r="D102" s="243">
        <v>14165</v>
      </c>
      <c r="E102" s="166">
        <v>-1400</v>
      </c>
      <c r="F102" s="172">
        <v>-165</v>
      </c>
      <c r="G102" s="173">
        <v>0</v>
      </c>
      <c r="H102" s="26">
        <v>-550</v>
      </c>
      <c r="I102" s="29">
        <v>0</v>
      </c>
      <c r="J102" s="29">
        <v>-198</v>
      </c>
    </row>
    <row r="103" spans="1:10" x14ac:dyDescent="0.15">
      <c r="A103" s="200" t="s">
        <v>18</v>
      </c>
      <c r="B103" s="173">
        <v>11</v>
      </c>
      <c r="C103" s="242">
        <v>0.83333333333333337</v>
      </c>
      <c r="D103" s="243">
        <v>14949</v>
      </c>
      <c r="E103" s="166">
        <v>-1164</v>
      </c>
      <c r="F103" s="172">
        <v>-151</v>
      </c>
      <c r="G103" s="173">
        <v>100</v>
      </c>
      <c r="H103" s="26">
        <v>-550</v>
      </c>
      <c r="I103" s="29">
        <v>0</v>
      </c>
      <c r="J103" s="29">
        <v>-198</v>
      </c>
    </row>
    <row r="104" spans="1:10" x14ac:dyDescent="0.15">
      <c r="A104" s="200" t="s">
        <v>18</v>
      </c>
      <c r="B104" s="173">
        <v>12</v>
      </c>
      <c r="C104" s="242">
        <v>0.875</v>
      </c>
      <c r="D104" s="243">
        <v>14733</v>
      </c>
      <c r="E104" s="166">
        <v>-1284</v>
      </c>
      <c r="F104" s="172">
        <v>55</v>
      </c>
      <c r="G104" s="173">
        <v>280</v>
      </c>
      <c r="H104" s="26">
        <v>-550</v>
      </c>
      <c r="I104" s="29">
        <v>0</v>
      </c>
      <c r="J104" s="29">
        <v>-198</v>
      </c>
    </row>
    <row r="105" spans="1:10" x14ac:dyDescent="0.15">
      <c r="A105" s="200" t="s">
        <v>18</v>
      </c>
      <c r="B105" s="173">
        <v>13</v>
      </c>
      <c r="C105" s="242">
        <v>0.875</v>
      </c>
      <c r="D105" s="243">
        <v>14565</v>
      </c>
      <c r="E105" s="166">
        <v>-1277</v>
      </c>
      <c r="F105" s="172">
        <v>20</v>
      </c>
      <c r="G105" s="173">
        <v>330</v>
      </c>
      <c r="H105" s="26">
        <v>-550</v>
      </c>
      <c r="I105" s="29">
        <v>0</v>
      </c>
      <c r="J105" s="29">
        <v>-198</v>
      </c>
    </row>
    <row r="106" spans="1:10" x14ac:dyDescent="0.15">
      <c r="A106" s="200" t="s">
        <v>18</v>
      </c>
      <c r="B106" s="173">
        <v>14</v>
      </c>
      <c r="C106" s="242">
        <v>0.875</v>
      </c>
      <c r="D106" s="243">
        <v>14440</v>
      </c>
      <c r="E106" s="166">
        <v>-1400</v>
      </c>
      <c r="F106" s="172">
        <v>-159</v>
      </c>
      <c r="G106" s="173">
        <v>0</v>
      </c>
      <c r="H106" s="26">
        <v>-550</v>
      </c>
      <c r="I106" s="29">
        <v>0</v>
      </c>
      <c r="J106" s="29">
        <v>-198</v>
      </c>
    </row>
    <row r="107" spans="1:10" x14ac:dyDescent="0.15">
      <c r="A107" s="200" t="s">
        <v>18</v>
      </c>
      <c r="B107" s="173">
        <v>15</v>
      </c>
      <c r="C107" s="242">
        <v>0.33333333333333331</v>
      </c>
      <c r="D107" s="243">
        <v>13916</v>
      </c>
      <c r="E107" s="166">
        <v>-1180</v>
      </c>
      <c r="F107" s="172">
        <v>20</v>
      </c>
      <c r="G107" s="173">
        <v>100</v>
      </c>
      <c r="H107" s="26">
        <v>-550</v>
      </c>
      <c r="I107" s="29">
        <v>0</v>
      </c>
      <c r="J107" s="29">
        <v>-198</v>
      </c>
    </row>
    <row r="108" spans="1:10" x14ac:dyDescent="0.15">
      <c r="A108" s="200" t="s">
        <v>18</v>
      </c>
      <c r="B108" s="173">
        <v>16</v>
      </c>
      <c r="C108" s="242">
        <v>0.875</v>
      </c>
      <c r="D108" s="243">
        <v>12911</v>
      </c>
      <c r="E108" s="166">
        <v>-806</v>
      </c>
      <c r="F108" s="172">
        <v>20</v>
      </c>
      <c r="G108" s="173">
        <v>330</v>
      </c>
      <c r="H108" s="26">
        <v>-550</v>
      </c>
      <c r="I108" s="29">
        <v>0</v>
      </c>
      <c r="J108" s="29">
        <v>-198</v>
      </c>
    </row>
    <row r="109" spans="1:10" x14ac:dyDescent="0.15">
      <c r="A109" s="200" t="s">
        <v>18</v>
      </c>
      <c r="B109" s="173">
        <v>17</v>
      </c>
      <c r="C109" s="242">
        <v>0.875</v>
      </c>
      <c r="D109" s="243">
        <v>12979</v>
      </c>
      <c r="E109" s="166">
        <v>-924</v>
      </c>
      <c r="F109" s="172">
        <v>20</v>
      </c>
      <c r="G109" s="173">
        <v>215</v>
      </c>
      <c r="H109" s="26">
        <v>-550</v>
      </c>
      <c r="I109" s="29">
        <v>0</v>
      </c>
      <c r="J109" s="29">
        <v>-198</v>
      </c>
    </row>
    <row r="110" spans="1:10" x14ac:dyDescent="0.15">
      <c r="A110" s="200" t="s">
        <v>18</v>
      </c>
      <c r="B110" s="173">
        <v>18</v>
      </c>
      <c r="C110" s="242">
        <v>0.875</v>
      </c>
      <c r="D110" s="243">
        <v>13854</v>
      </c>
      <c r="E110" s="166">
        <v>-343</v>
      </c>
      <c r="F110" s="172">
        <v>7</v>
      </c>
      <c r="G110" s="173">
        <v>330</v>
      </c>
      <c r="H110" s="26">
        <v>-550</v>
      </c>
      <c r="I110" s="29">
        <v>0</v>
      </c>
      <c r="J110" s="29">
        <v>-198</v>
      </c>
    </row>
    <row r="111" spans="1:10" x14ac:dyDescent="0.15">
      <c r="A111" s="200" t="s">
        <v>18</v>
      </c>
      <c r="B111" s="173">
        <v>19</v>
      </c>
      <c r="C111" s="242">
        <v>0.875</v>
      </c>
      <c r="D111" s="243">
        <v>14107</v>
      </c>
      <c r="E111" s="166">
        <v>-813</v>
      </c>
      <c r="F111" s="172">
        <v>20</v>
      </c>
      <c r="G111" s="173">
        <v>330</v>
      </c>
      <c r="H111" s="26">
        <v>-550</v>
      </c>
      <c r="I111" s="29">
        <v>0</v>
      </c>
      <c r="J111" s="29">
        <v>-198</v>
      </c>
    </row>
    <row r="112" spans="1:10" x14ac:dyDescent="0.15">
      <c r="A112" s="200" t="s">
        <v>18</v>
      </c>
      <c r="B112" s="173">
        <v>20</v>
      </c>
      <c r="C112" s="242">
        <v>0.875</v>
      </c>
      <c r="D112" s="243">
        <v>13990</v>
      </c>
      <c r="E112" s="166">
        <v>-924</v>
      </c>
      <c r="F112" s="172">
        <v>100</v>
      </c>
      <c r="G112" s="173">
        <v>330</v>
      </c>
      <c r="H112" s="26">
        <v>-550</v>
      </c>
      <c r="I112" s="29">
        <v>0</v>
      </c>
      <c r="J112" s="29">
        <v>-198</v>
      </c>
    </row>
    <row r="113" spans="1:10" x14ac:dyDescent="0.15">
      <c r="A113" s="200" t="s">
        <v>18</v>
      </c>
      <c r="B113" s="173">
        <v>21</v>
      </c>
      <c r="C113" s="242">
        <v>0.875</v>
      </c>
      <c r="D113" s="243">
        <v>13930</v>
      </c>
      <c r="E113" s="166">
        <v>-1179</v>
      </c>
      <c r="F113" s="172">
        <v>171</v>
      </c>
      <c r="G113" s="173">
        <v>330</v>
      </c>
      <c r="H113" s="26">
        <v>-550</v>
      </c>
      <c r="I113" s="29">
        <v>0</v>
      </c>
      <c r="J113" s="29">
        <v>-198</v>
      </c>
    </row>
    <row r="114" spans="1:10" x14ac:dyDescent="0.15">
      <c r="A114" s="200" t="s">
        <v>18</v>
      </c>
      <c r="B114" s="173">
        <v>22</v>
      </c>
      <c r="C114" s="242">
        <v>0.75</v>
      </c>
      <c r="D114" s="243">
        <v>13833</v>
      </c>
      <c r="E114" s="166">
        <v>-1049</v>
      </c>
      <c r="F114" s="172">
        <v>154</v>
      </c>
      <c r="G114" s="173">
        <v>330</v>
      </c>
      <c r="H114" s="26">
        <v>-550</v>
      </c>
      <c r="I114" s="29">
        <v>0</v>
      </c>
      <c r="J114" s="29">
        <v>-198</v>
      </c>
    </row>
    <row r="115" spans="1:10" x14ac:dyDescent="0.15">
      <c r="A115" s="200" t="s">
        <v>18</v>
      </c>
      <c r="B115" s="173">
        <v>23</v>
      </c>
      <c r="C115" s="242">
        <v>0.875</v>
      </c>
      <c r="D115" s="243">
        <v>12686</v>
      </c>
      <c r="E115" s="166">
        <v>-249</v>
      </c>
      <c r="F115" s="172">
        <v>105</v>
      </c>
      <c r="G115" s="173">
        <v>330</v>
      </c>
      <c r="H115" s="26">
        <v>-420</v>
      </c>
      <c r="I115" s="29">
        <v>0</v>
      </c>
      <c r="J115" s="29">
        <v>-198</v>
      </c>
    </row>
    <row r="116" spans="1:10" x14ac:dyDescent="0.15">
      <c r="A116" s="200" t="s">
        <v>18</v>
      </c>
      <c r="B116" s="173">
        <v>24</v>
      </c>
      <c r="C116" s="242">
        <v>0.875</v>
      </c>
      <c r="D116" s="243">
        <v>13179</v>
      </c>
      <c r="E116" s="166">
        <v>-577</v>
      </c>
      <c r="F116" s="172">
        <v>155</v>
      </c>
      <c r="G116" s="173">
        <v>330</v>
      </c>
      <c r="H116" s="26">
        <v>-382</v>
      </c>
      <c r="I116" s="29">
        <v>0</v>
      </c>
      <c r="J116" s="29">
        <v>-198</v>
      </c>
    </row>
    <row r="117" spans="1:10" x14ac:dyDescent="0.15">
      <c r="A117" s="200" t="s">
        <v>18</v>
      </c>
      <c r="B117" s="173">
        <v>25</v>
      </c>
      <c r="C117" s="242">
        <v>0.875</v>
      </c>
      <c r="D117" s="243">
        <v>14186</v>
      </c>
      <c r="E117" s="166">
        <v>-609</v>
      </c>
      <c r="F117" s="172">
        <v>55</v>
      </c>
      <c r="G117" s="173">
        <v>330</v>
      </c>
      <c r="H117" s="26">
        <v>-361</v>
      </c>
      <c r="I117" s="29">
        <v>0</v>
      </c>
      <c r="J117" s="29">
        <v>-198</v>
      </c>
    </row>
    <row r="118" spans="1:10" x14ac:dyDescent="0.15">
      <c r="A118" s="200" t="s">
        <v>18</v>
      </c>
      <c r="B118" s="173">
        <v>26</v>
      </c>
      <c r="C118" s="242">
        <v>0.83333333333333337</v>
      </c>
      <c r="D118" s="243">
        <v>15042</v>
      </c>
      <c r="E118" s="166">
        <v>-700</v>
      </c>
      <c r="F118" s="172">
        <v>20</v>
      </c>
      <c r="G118" s="173">
        <v>211</v>
      </c>
      <c r="H118" s="26">
        <v>-550</v>
      </c>
      <c r="I118" s="29">
        <v>0</v>
      </c>
      <c r="J118" s="29">
        <v>-198</v>
      </c>
    </row>
    <row r="119" spans="1:10" x14ac:dyDescent="0.15">
      <c r="A119" s="200" t="s">
        <v>18</v>
      </c>
      <c r="B119" s="173">
        <v>27</v>
      </c>
      <c r="C119" s="242">
        <v>0.875</v>
      </c>
      <c r="D119" s="243">
        <v>14195</v>
      </c>
      <c r="E119" s="166">
        <v>-700</v>
      </c>
      <c r="F119" s="172">
        <v>50</v>
      </c>
      <c r="G119" s="173">
        <v>209</v>
      </c>
      <c r="H119" s="26">
        <v>-600</v>
      </c>
      <c r="I119" s="29">
        <v>0</v>
      </c>
      <c r="J119" s="29">
        <v>-198</v>
      </c>
    </row>
    <row r="120" spans="1:10" x14ac:dyDescent="0.15">
      <c r="A120" s="200" t="s">
        <v>18</v>
      </c>
      <c r="B120" s="173">
        <v>28</v>
      </c>
      <c r="C120" s="242">
        <v>0.875</v>
      </c>
      <c r="D120" s="243">
        <v>14262</v>
      </c>
      <c r="E120" s="166">
        <v>-700</v>
      </c>
      <c r="F120" s="172">
        <v>-20</v>
      </c>
      <c r="G120" s="173">
        <v>0</v>
      </c>
      <c r="H120" s="26">
        <v>-550</v>
      </c>
      <c r="I120" s="29">
        <v>0</v>
      </c>
      <c r="J120" s="29">
        <v>-198</v>
      </c>
    </row>
    <row r="121" spans="1:10" x14ac:dyDescent="0.15">
      <c r="A121" s="200" t="s">
        <v>18</v>
      </c>
      <c r="B121" s="173">
        <v>29</v>
      </c>
      <c r="C121" s="242">
        <v>0.875</v>
      </c>
      <c r="D121" s="243">
        <v>13640</v>
      </c>
      <c r="E121" s="166">
        <v>-700</v>
      </c>
      <c r="F121" s="172">
        <v>45</v>
      </c>
      <c r="G121" s="173">
        <v>0</v>
      </c>
      <c r="H121" s="26">
        <v>-512</v>
      </c>
      <c r="I121" s="29">
        <v>0</v>
      </c>
      <c r="J121" s="29">
        <v>-198</v>
      </c>
    </row>
    <row r="122" spans="1:10" x14ac:dyDescent="0.15">
      <c r="A122" s="202" t="s">
        <v>18</v>
      </c>
      <c r="B122" s="175">
        <v>30</v>
      </c>
      <c r="C122" s="244">
        <v>0.875</v>
      </c>
      <c r="D122" s="245">
        <v>12710</v>
      </c>
      <c r="E122" s="167">
        <v>-506</v>
      </c>
      <c r="F122" s="174">
        <v>55</v>
      </c>
      <c r="G122" s="175">
        <v>0</v>
      </c>
      <c r="H122" s="43">
        <v>-408</v>
      </c>
      <c r="I122" s="35">
        <v>0</v>
      </c>
      <c r="J122" s="35">
        <v>-198</v>
      </c>
    </row>
    <row r="123" spans="1:10" x14ac:dyDescent="0.15">
      <c r="A123" s="200" t="s">
        <v>19</v>
      </c>
      <c r="B123" s="173">
        <v>1</v>
      </c>
      <c r="C123" s="242">
        <v>0.83333333333333337</v>
      </c>
      <c r="D123" s="243">
        <v>13716</v>
      </c>
      <c r="E123" s="166">
        <v>-700</v>
      </c>
      <c r="F123" s="172">
        <v>0</v>
      </c>
      <c r="G123" s="173">
        <v>250</v>
      </c>
      <c r="H123" s="26">
        <v>-471</v>
      </c>
      <c r="I123" s="29">
        <v>0</v>
      </c>
      <c r="J123" s="29">
        <v>-198</v>
      </c>
    </row>
    <row r="124" spans="1:10" x14ac:dyDescent="0.15">
      <c r="A124" s="200" t="s">
        <v>19</v>
      </c>
      <c r="B124" s="173">
        <v>2</v>
      </c>
      <c r="C124" s="242">
        <v>0.5</v>
      </c>
      <c r="D124" s="243">
        <v>14670</v>
      </c>
      <c r="E124" s="166">
        <v>-700</v>
      </c>
      <c r="F124" s="172">
        <v>3</v>
      </c>
      <c r="G124" s="173">
        <v>330</v>
      </c>
      <c r="H124" s="26">
        <v>-472</v>
      </c>
      <c r="I124" s="29">
        <v>0</v>
      </c>
      <c r="J124" s="29">
        <v>-198</v>
      </c>
    </row>
    <row r="125" spans="1:10" x14ac:dyDescent="0.15">
      <c r="A125" s="200" t="s">
        <v>19</v>
      </c>
      <c r="B125" s="173">
        <v>3</v>
      </c>
      <c r="C125" s="242">
        <v>0.875</v>
      </c>
      <c r="D125" s="243">
        <v>14495</v>
      </c>
      <c r="E125" s="166">
        <v>-700</v>
      </c>
      <c r="F125" s="172">
        <v>0</v>
      </c>
      <c r="G125" s="173">
        <v>215</v>
      </c>
      <c r="H125" s="26">
        <v>-425</v>
      </c>
      <c r="I125" s="29">
        <v>0</v>
      </c>
      <c r="J125" s="29">
        <v>-198</v>
      </c>
    </row>
    <row r="126" spans="1:10" x14ac:dyDescent="0.15">
      <c r="A126" s="200" t="s">
        <v>19</v>
      </c>
      <c r="B126" s="173">
        <v>4</v>
      </c>
      <c r="C126" s="242">
        <v>0.83333333333333337</v>
      </c>
      <c r="D126" s="243">
        <v>14859</v>
      </c>
      <c r="E126" s="166">
        <v>-525</v>
      </c>
      <c r="F126" s="172">
        <v>20</v>
      </c>
      <c r="G126" s="173">
        <v>330</v>
      </c>
      <c r="H126" s="26">
        <v>-414</v>
      </c>
      <c r="I126" s="29">
        <v>0</v>
      </c>
      <c r="J126" s="29">
        <v>-178</v>
      </c>
    </row>
    <row r="127" spans="1:10" x14ac:dyDescent="0.15">
      <c r="A127" s="200" t="s">
        <v>19</v>
      </c>
      <c r="B127" s="173">
        <v>5</v>
      </c>
      <c r="C127" s="242">
        <v>0.83333333333333337</v>
      </c>
      <c r="D127" s="243">
        <v>14693</v>
      </c>
      <c r="E127" s="166">
        <v>-700</v>
      </c>
      <c r="F127" s="172">
        <v>55</v>
      </c>
      <c r="G127" s="173">
        <v>272</v>
      </c>
      <c r="H127" s="26">
        <v>-460</v>
      </c>
      <c r="I127" s="29">
        <v>0</v>
      </c>
      <c r="J127" s="29">
        <v>-178</v>
      </c>
    </row>
    <row r="128" spans="1:10" x14ac:dyDescent="0.15">
      <c r="A128" s="200" t="s">
        <v>19</v>
      </c>
      <c r="B128" s="173">
        <v>6</v>
      </c>
      <c r="C128" s="242">
        <v>0.41666666666666669</v>
      </c>
      <c r="D128" s="243">
        <v>13787</v>
      </c>
      <c r="E128" s="166">
        <v>-700</v>
      </c>
      <c r="F128" s="172">
        <v>20</v>
      </c>
      <c r="G128" s="173">
        <v>215</v>
      </c>
      <c r="H128" s="26">
        <v>-465</v>
      </c>
      <c r="I128" s="29">
        <v>0</v>
      </c>
      <c r="J128" s="29">
        <v>-178</v>
      </c>
    </row>
    <row r="129" spans="1:10" x14ac:dyDescent="0.15">
      <c r="A129" s="200" t="s">
        <v>19</v>
      </c>
      <c r="B129" s="173">
        <v>7</v>
      </c>
      <c r="C129" s="242">
        <v>0.875</v>
      </c>
      <c r="D129" s="243">
        <v>13066</v>
      </c>
      <c r="E129" s="166">
        <v>-644</v>
      </c>
      <c r="F129" s="172">
        <v>0</v>
      </c>
      <c r="G129" s="173">
        <v>215</v>
      </c>
      <c r="H129" s="26">
        <v>-463</v>
      </c>
      <c r="I129" s="29">
        <v>0</v>
      </c>
      <c r="J129" s="29">
        <v>-178</v>
      </c>
    </row>
    <row r="130" spans="1:10" x14ac:dyDescent="0.15">
      <c r="A130" s="200" t="s">
        <v>19</v>
      </c>
      <c r="B130" s="173">
        <v>8</v>
      </c>
      <c r="C130" s="242">
        <v>0.875</v>
      </c>
      <c r="D130" s="243">
        <v>13067</v>
      </c>
      <c r="E130" s="166">
        <v>-971</v>
      </c>
      <c r="F130" s="172">
        <v>20</v>
      </c>
      <c r="G130" s="173">
        <v>0</v>
      </c>
      <c r="H130" s="26">
        <v>-444</v>
      </c>
      <c r="I130" s="29">
        <v>0</v>
      </c>
      <c r="J130" s="29">
        <v>-178</v>
      </c>
    </row>
    <row r="131" spans="1:10" x14ac:dyDescent="0.15">
      <c r="A131" s="200" t="s">
        <v>19</v>
      </c>
      <c r="B131" s="173">
        <v>9</v>
      </c>
      <c r="C131" s="242">
        <v>0.875</v>
      </c>
      <c r="D131" s="243">
        <v>14147</v>
      </c>
      <c r="E131" s="166">
        <v>-1093</v>
      </c>
      <c r="F131" s="172">
        <v>20</v>
      </c>
      <c r="G131" s="173">
        <v>0</v>
      </c>
      <c r="H131" s="26">
        <v>-486</v>
      </c>
      <c r="I131" s="29">
        <v>0</v>
      </c>
      <c r="J131" s="29">
        <v>-178</v>
      </c>
    </row>
    <row r="132" spans="1:10" x14ac:dyDescent="0.15">
      <c r="A132" s="200" t="s">
        <v>19</v>
      </c>
      <c r="B132" s="173">
        <v>10</v>
      </c>
      <c r="C132" s="242">
        <v>0.875</v>
      </c>
      <c r="D132" s="243">
        <v>14173</v>
      </c>
      <c r="E132" s="166">
        <v>-1104</v>
      </c>
      <c r="F132" s="172">
        <v>20</v>
      </c>
      <c r="G132" s="173">
        <v>0</v>
      </c>
      <c r="H132" s="26">
        <v>-443</v>
      </c>
      <c r="I132" s="29">
        <v>0</v>
      </c>
      <c r="J132" s="29">
        <v>-178</v>
      </c>
    </row>
    <row r="133" spans="1:10" x14ac:dyDescent="0.15">
      <c r="A133" s="200" t="s">
        <v>19</v>
      </c>
      <c r="B133" s="173">
        <v>11</v>
      </c>
      <c r="C133" s="242">
        <v>0.875</v>
      </c>
      <c r="D133" s="243">
        <v>14330</v>
      </c>
      <c r="E133" s="166">
        <v>-1172</v>
      </c>
      <c r="F133" s="172">
        <v>114</v>
      </c>
      <c r="G133" s="173">
        <v>0</v>
      </c>
      <c r="H133" s="26">
        <v>-463</v>
      </c>
      <c r="I133" s="29">
        <v>0</v>
      </c>
      <c r="J133" s="29">
        <v>-198</v>
      </c>
    </row>
    <row r="134" spans="1:10" x14ac:dyDescent="0.15">
      <c r="A134" s="200" t="s">
        <v>19</v>
      </c>
      <c r="B134" s="173">
        <v>12</v>
      </c>
      <c r="C134" s="242">
        <v>0.875</v>
      </c>
      <c r="D134" s="243">
        <v>14458</v>
      </c>
      <c r="E134" s="166">
        <v>-824</v>
      </c>
      <c r="F134" s="172">
        <v>121</v>
      </c>
      <c r="G134" s="173">
        <v>0</v>
      </c>
      <c r="H134" s="26">
        <v>-482</v>
      </c>
      <c r="I134" s="29">
        <v>0</v>
      </c>
      <c r="J134" s="29">
        <v>-198</v>
      </c>
    </row>
    <row r="135" spans="1:10" x14ac:dyDescent="0.15">
      <c r="A135" s="200" t="s">
        <v>19</v>
      </c>
      <c r="B135" s="173">
        <v>13</v>
      </c>
      <c r="C135" s="242">
        <v>0.58333333333333337</v>
      </c>
      <c r="D135" s="243">
        <v>14294</v>
      </c>
      <c r="E135" s="166">
        <v>-917</v>
      </c>
      <c r="F135" s="172">
        <v>134</v>
      </c>
      <c r="G135" s="173">
        <v>0</v>
      </c>
      <c r="H135" s="26">
        <v>-512</v>
      </c>
      <c r="I135" s="29">
        <v>0</v>
      </c>
      <c r="J135" s="29">
        <v>-198</v>
      </c>
    </row>
    <row r="136" spans="1:10" x14ac:dyDescent="0.15">
      <c r="A136" s="200" t="s">
        <v>19</v>
      </c>
      <c r="B136" s="173">
        <v>14</v>
      </c>
      <c r="C136" s="242">
        <v>0.875</v>
      </c>
      <c r="D136" s="243">
        <v>13019</v>
      </c>
      <c r="E136" s="166">
        <v>-977</v>
      </c>
      <c r="F136" s="172">
        <v>110</v>
      </c>
      <c r="G136" s="173">
        <v>0</v>
      </c>
      <c r="H136" s="26">
        <v>-503</v>
      </c>
      <c r="I136" s="29">
        <v>0</v>
      </c>
      <c r="J136" s="29">
        <v>-198</v>
      </c>
    </row>
    <row r="137" spans="1:10" x14ac:dyDescent="0.15">
      <c r="A137" s="200" t="s">
        <v>19</v>
      </c>
      <c r="B137" s="173">
        <v>15</v>
      </c>
      <c r="C137" s="242">
        <v>0.875</v>
      </c>
      <c r="D137" s="243">
        <v>13120</v>
      </c>
      <c r="E137" s="166">
        <v>-744</v>
      </c>
      <c r="F137" s="172">
        <v>75</v>
      </c>
      <c r="G137" s="173">
        <v>0</v>
      </c>
      <c r="H137" s="26">
        <v>-536</v>
      </c>
      <c r="I137" s="29">
        <v>0</v>
      </c>
      <c r="J137" s="29">
        <v>-198</v>
      </c>
    </row>
    <row r="138" spans="1:10" x14ac:dyDescent="0.15">
      <c r="A138" s="200" t="s">
        <v>19</v>
      </c>
      <c r="B138" s="173">
        <v>16</v>
      </c>
      <c r="C138" s="242">
        <v>0.875</v>
      </c>
      <c r="D138" s="243">
        <v>14178</v>
      </c>
      <c r="E138" s="166">
        <v>-815</v>
      </c>
      <c r="F138" s="172">
        <v>15</v>
      </c>
      <c r="G138" s="173">
        <v>0</v>
      </c>
      <c r="H138" s="26">
        <v>-410</v>
      </c>
      <c r="I138" s="29">
        <v>0</v>
      </c>
      <c r="J138" s="29">
        <v>-198</v>
      </c>
    </row>
    <row r="139" spans="1:10" x14ac:dyDescent="0.15">
      <c r="A139" s="200" t="s">
        <v>19</v>
      </c>
      <c r="B139" s="173">
        <v>17</v>
      </c>
      <c r="C139" s="242">
        <v>0.875</v>
      </c>
      <c r="D139" s="243">
        <v>14097</v>
      </c>
      <c r="E139" s="166">
        <v>-851</v>
      </c>
      <c r="F139" s="172">
        <v>0</v>
      </c>
      <c r="G139" s="173">
        <v>100</v>
      </c>
      <c r="H139" s="26">
        <v>-439</v>
      </c>
      <c r="I139" s="29">
        <v>0</v>
      </c>
      <c r="J139" s="29">
        <v>-198</v>
      </c>
    </row>
    <row r="140" spans="1:10" x14ac:dyDescent="0.15">
      <c r="A140" s="200" t="s">
        <v>19</v>
      </c>
      <c r="B140" s="173">
        <v>18</v>
      </c>
      <c r="C140" s="242">
        <v>0.875</v>
      </c>
      <c r="D140" s="243">
        <v>14010</v>
      </c>
      <c r="E140" s="166">
        <v>-1011</v>
      </c>
      <c r="F140" s="172">
        <v>0</v>
      </c>
      <c r="G140" s="173">
        <v>0</v>
      </c>
      <c r="H140" s="26">
        <v>-460</v>
      </c>
      <c r="I140" s="29">
        <v>0</v>
      </c>
      <c r="J140" s="29">
        <v>-198</v>
      </c>
    </row>
    <row r="141" spans="1:10" x14ac:dyDescent="0.15">
      <c r="A141" s="200" t="s">
        <v>19</v>
      </c>
      <c r="B141" s="173">
        <v>19</v>
      </c>
      <c r="C141" s="242">
        <v>0.875</v>
      </c>
      <c r="D141" s="243">
        <v>14028</v>
      </c>
      <c r="E141" s="166">
        <v>-861</v>
      </c>
      <c r="F141" s="172">
        <v>84</v>
      </c>
      <c r="G141" s="173">
        <v>330</v>
      </c>
      <c r="H141" s="26">
        <v>-416</v>
      </c>
      <c r="I141" s="29">
        <v>0</v>
      </c>
      <c r="J141" s="29">
        <v>-198</v>
      </c>
    </row>
    <row r="142" spans="1:10" x14ac:dyDescent="0.15">
      <c r="A142" s="200" t="s">
        <v>19</v>
      </c>
      <c r="B142" s="173">
        <v>20</v>
      </c>
      <c r="C142" s="242">
        <v>0.875</v>
      </c>
      <c r="D142" s="243">
        <v>13646</v>
      </c>
      <c r="E142" s="166">
        <v>-565</v>
      </c>
      <c r="F142" s="172">
        <v>90</v>
      </c>
      <c r="G142" s="173">
        <v>330</v>
      </c>
      <c r="H142" s="26">
        <v>-550</v>
      </c>
      <c r="I142" s="29">
        <v>0</v>
      </c>
      <c r="J142" s="29">
        <v>-198</v>
      </c>
    </row>
    <row r="143" spans="1:10" x14ac:dyDescent="0.15">
      <c r="A143" s="200" t="s">
        <v>19</v>
      </c>
      <c r="B143" s="173">
        <v>21</v>
      </c>
      <c r="C143" s="242">
        <v>0.875</v>
      </c>
      <c r="D143" s="243">
        <v>12766</v>
      </c>
      <c r="E143" s="166">
        <v>-430</v>
      </c>
      <c r="F143" s="172">
        <v>55</v>
      </c>
      <c r="G143" s="173">
        <v>330</v>
      </c>
      <c r="H143" s="26">
        <v>-369</v>
      </c>
      <c r="I143" s="29">
        <v>0</v>
      </c>
      <c r="J143" s="29">
        <v>0</v>
      </c>
    </row>
    <row r="144" spans="1:10" x14ac:dyDescent="0.15">
      <c r="A144" s="200" t="s">
        <v>19</v>
      </c>
      <c r="B144" s="173">
        <v>22</v>
      </c>
      <c r="C144" s="242">
        <v>0.875</v>
      </c>
      <c r="D144" s="243">
        <v>13237</v>
      </c>
      <c r="E144" s="166">
        <v>-140</v>
      </c>
      <c r="F144" s="172">
        <v>119</v>
      </c>
      <c r="G144" s="173">
        <v>330</v>
      </c>
      <c r="H144" s="26">
        <v>-347</v>
      </c>
      <c r="I144" s="29">
        <v>0</v>
      </c>
      <c r="J144" s="29">
        <v>0</v>
      </c>
    </row>
    <row r="145" spans="1:10" x14ac:dyDescent="0.15">
      <c r="A145" s="200" t="s">
        <v>19</v>
      </c>
      <c r="B145" s="173">
        <v>23</v>
      </c>
      <c r="C145" s="242">
        <v>0.875</v>
      </c>
      <c r="D145" s="243">
        <v>14656</v>
      </c>
      <c r="E145" s="166">
        <v>-342</v>
      </c>
      <c r="F145" s="172">
        <v>110</v>
      </c>
      <c r="G145" s="173">
        <v>330</v>
      </c>
      <c r="H145" s="26">
        <v>-318</v>
      </c>
      <c r="I145" s="29">
        <v>0</v>
      </c>
      <c r="J145" s="29">
        <v>0</v>
      </c>
    </row>
    <row r="146" spans="1:10" x14ac:dyDescent="0.15">
      <c r="A146" s="200" t="s">
        <v>19</v>
      </c>
      <c r="B146" s="173">
        <v>24</v>
      </c>
      <c r="C146" s="242">
        <v>0.875</v>
      </c>
      <c r="D146" s="243">
        <v>14390</v>
      </c>
      <c r="E146" s="166">
        <v>-462</v>
      </c>
      <c r="F146" s="172">
        <v>48</v>
      </c>
      <c r="G146" s="173">
        <v>330</v>
      </c>
      <c r="H146" s="26">
        <v>-349</v>
      </c>
      <c r="I146" s="29">
        <v>0</v>
      </c>
      <c r="J146" s="29">
        <v>-225</v>
      </c>
    </row>
    <row r="147" spans="1:10" x14ac:dyDescent="0.15">
      <c r="A147" s="200" t="s">
        <v>19</v>
      </c>
      <c r="B147" s="173">
        <v>25</v>
      </c>
      <c r="C147" s="242">
        <v>0.75</v>
      </c>
      <c r="D147" s="243">
        <v>16086</v>
      </c>
      <c r="E147" s="166">
        <v>-775</v>
      </c>
      <c r="F147" s="172">
        <v>35</v>
      </c>
      <c r="G147" s="173">
        <v>330</v>
      </c>
      <c r="H147" s="26">
        <v>-369</v>
      </c>
      <c r="I147" s="29">
        <v>0</v>
      </c>
      <c r="J147" s="29">
        <v>-225</v>
      </c>
    </row>
    <row r="148" spans="1:10" x14ac:dyDescent="0.15">
      <c r="A148" s="200" t="s">
        <v>19</v>
      </c>
      <c r="B148" s="173">
        <v>26</v>
      </c>
      <c r="C148" s="242">
        <v>0.70833333333333337</v>
      </c>
      <c r="D148" s="243">
        <v>17455</v>
      </c>
      <c r="E148" s="166">
        <v>-715</v>
      </c>
      <c r="F148" s="172">
        <v>155</v>
      </c>
      <c r="G148" s="173">
        <v>330</v>
      </c>
      <c r="H148" s="26">
        <v>-489</v>
      </c>
      <c r="I148" s="29">
        <v>0</v>
      </c>
      <c r="J148" s="29">
        <v>-225</v>
      </c>
    </row>
    <row r="149" spans="1:10" x14ac:dyDescent="0.15">
      <c r="A149" s="200" t="s">
        <v>19</v>
      </c>
      <c r="B149" s="173">
        <v>27</v>
      </c>
      <c r="C149" s="242">
        <v>0.75</v>
      </c>
      <c r="D149" s="243">
        <v>17370</v>
      </c>
      <c r="E149" s="166">
        <v>90</v>
      </c>
      <c r="F149" s="172">
        <v>155</v>
      </c>
      <c r="G149" s="173">
        <v>330</v>
      </c>
      <c r="H149" s="26">
        <v>-488</v>
      </c>
      <c r="I149" s="29">
        <v>0</v>
      </c>
      <c r="J149" s="29">
        <v>-205</v>
      </c>
    </row>
    <row r="150" spans="1:10" x14ac:dyDescent="0.15">
      <c r="A150" s="200" t="s">
        <v>19</v>
      </c>
      <c r="B150" s="173">
        <v>28</v>
      </c>
      <c r="C150" s="242">
        <v>0.75</v>
      </c>
      <c r="D150" s="243">
        <v>18438</v>
      </c>
      <c r="E150" s="166">
        <v>-255</v>
      </c>
      <c r="F150" s="172">
        <v>69</v>
      </c>
      <c r="G150" s="173">
        <v>330</v>
      </c>
      <c r="H150" s="26">
        <v>-374</v>
      </c>
      <c r="I150" s="29">
        <v>0</v>
      </c>
      <c r="J150" s="29">
        <v>-205</v>
      </c>
    </row>
    <row r="151" spans="1:10" x14ac:dyDescent="0.15">
      <c r="A151" s="200" t="s">
        <v>19</v>
      </c>
      <c r="B151" s="173">
        <v>29</v>
      </c>
      <c r="C151" s="242">
        <v>0.75</v>
      </c>
      <c r="D151" s="243">
        <v>14819</v>
      </c>
      <c r="E151" s="166">
        <v>-400</v>
      </c>
      <c r="F151" s="172">
        <v>88</v>
      </c>
      <c r="G151" s="173">
        <v>330</v>
      </c>
      <c r="H151" s="26">
        <v>-350</v>
      </c>
      <c r="I151" s="29">
        <v>0</v>
      </c>
      <c r="J151" s="29">
        <v>-205</v>
      </c>
    </row>
    <row r="152" spans="1:10" x14ac:dyDescent="0.15">
      <c r="A152" s="200" t="s">
        <v>19</v>
      </c>
      <c r="B152" s="173">
        <v>30</v>
      </c>
      <c r="C152" s="242">
        <v>0.875</v>
      </c>
      <c r="D152" s="243">
        <v>15847</v>
      </c>
      <c r="E152" s="166">
        <v>-636</v>
      </c>
      <c r="F152" s="172">
        <v>0</v>
      </c>
      <c r="G152" s="173">
        <v>330</v>
      </c>
      <c r="H152" s="26">
        <v>-230</v>
      </c>
      <c r="I152" s="29">
        <v>0</v>
      </c>
      <c r="J152" s="29">
        <v>-205</v>
      </c>
    </row>
    <row r="153" spans="1:10" x14ac:dyDescent="0.15">
      <c r="A153" s="202" t="s">
        <v>19</v>
      </c>
      <c r="B153" s="175">
        <v>31</v>
      </c>
      <c r="C153" s="244">
        <v>0.75</v>
      </c>
      <c r="D153" s="245">
        <v>18952</v>
      </c>
      <c r="E153" s="167">
        <v>-263</v>
      </c>
      <c r="F153" s="174">
        <v>155</v>
      </c>
      <c r="G153" s="175">
        <v>330</v>
      </c>
      <c r="H153" s="43">
        <v>-348</v>
      </c>
      <c r="I153" s="35">
        <v>0</v>
      </c>
      <c r="J153" s="35">
        <v>-205</v>
      </c>
    </row>
    <row r="154" spans="1:10" x14ac:dyDescent="0.15">
      <c r="A154" s="200" t="s">
        <v>20</v>
      </c>
      <c r="B154" s="173">
        <v>1</v>
      </c>
      <c r="C154" s="242">
        <v>0.70833333333333337</v>
      </c>
      <c r="D154" s="243">
        <v>17237</v>
      </c>
      <c r="E154" s="166">
        <v>-170</v>
      </c>
      <c r="F154" s="172">
        <v>75</v>
      </c>
      <c r="G154" s="173">
        <v>330</v>
      </c>
      <c r="H154" s="26">
        <v>-253</v>
      </c>
      <c r="I154" s="29">
        <v>-1010</v>
      </c>
      <c r="J154" s="29">
        <v>-225</v>
      </c>
    </row>
    <row r="155" spans="1:10" x14ac:dyDescent="0.15">
      <c r="A155" s="200" t="s">
        <v>20</v>
      </c>
      <c r="B155" s="173">
        <v>2</v>
      </c>
      <c r="C155" s="242">
        <v>0.75</v>
      </c>
      <c r="D155" s="243">
        <v>15936</v>
      </c>
      <c r="E155" s="166">
        <v>20</v>
      </c>
      <c r="F155" s="172">
        <v>87</v>
      </c>
      <c r="G155" s="173">
        <v>330</v>
      </c>
      <c r="H155" s="26">
        <v>-278</v>
      </c>
      <c r="I155" s="29">
        <v>-1222</v>
      </c>
      <c r="J155" s="29">
        <v>-205</v>
      </c>
    </row>
    <row r="156" spans="1:10" x14ac:dyDescent="0.15">
      <c r="A156" s="200" t="s">
        <v>20</v>
      </c>
      <c r="B156" s="173">
        <v>3</v>
      </c>
      <c r="C156" s="242">
        <v>0.58333333333333337</v>
      </c>
      <c r="D156" s="243">
        <v>15148</v>
      </c>
      <c r="E156" s="166">
        <v>170</v>
      </c>
      <c r="F156" s="172">
        <v>125</v>
      </c>
      <c r="G156" s="173">
        <v>330</v>
      </c>
      <c r="H156" s="26">
        <v>-311</v>
      </c>
      <c r="I156" s="29">
        <v>-1230</v>
      </c>
      <c r="J156" s="29">
        <v>-205</v>
      </c>
    </row>
    <row r="157" spans="1:10" x14ac:dyDescent="0.15">
      <c r="A157" s="200" t="s">
        <v>20</v>
      </c>
      <c r="B157" s="173">
        <v>4</v>
      </c>
      <c r="C157" s="242">
        <v>0.75</v>
      </c>
      <c r="D157" s="243">
        <v>15876</v>
      </c>
      <c r="E157" s="166">
        <v>72</v>
      </c>
      <c r="F157" s="172">
        <v>155</v>
      </c>
      <c r="G157" s="173">
        <v>330</v>
      </c>
      <c r="H157" s="26">
        <v>-344</v>
      </c>
      <c r="I157" s="29">
        <v>-1230</v>
      </c>
      <c r="J157" s="29">
        <v>-205</v>
      </c>
    </row>
    <row r="158" spans="1:10" x14ac:dyDescent="0.15">
      <c r="A158" s="200" t="s">
        <v>20</v>
      </c>
      <c r="B158" s="173">
        <v>5</v>
      </c>
      <c r="C158" s="242">
        <v>0.79166666666666663</v>
      </c>
      <c r="D158" s="243">
        <v>14535</v>
      </c>
      <c r="E158" s="166">
        <v>-357</v>
      </c>
      <c r="F158" s="172">
        <v>40</v>
      </c>
      <c r="G158" s="173">
        <v>330</v>
      </c>
      <c r="H158" s="26">
        <v>-335</v>
      </c>
      <c r="I158" s="29">
        <v>-1230</v>
      </c>
      <c r="J158" s="29">
        <v>-205</v>
      </c>
    </row>
    <row r="159" spans="1:10" x14ac:dyDescent="0.15">
      <c r="A159" s="200" t="s">
        <v>20</v>
      </c>
      <c r="B159" s="173">
        <v>6</v>
      </c>
      <c r="C159" s="242">
        <v>0.75</v>
      </c>
      <c r="D159" s="243">
        <v>17880</v>
      </c>
      <c r="E159" s="166">
        <v>-213</v>
      </c>
      <c r="F159" s="172">
        <v>155</v>
      </c>
      <c r="G159" s="173">
        <v>330</v>
      </c>
      <c r="H159" s="26">
        <v>-459</v>
      </c>
      <c r="I159" s="29">
        <v>-1279</v>
      </c>
      <c r="J159" s="29">
        <v>-205</v>
      </c>
    </row>
    <row r="160" spans="1:10" x14ac:dyDescent="0.15">
      <c r="A160" s="200" t="s">
        <v>20</v>
      </c>
      <c r="B160" s="173">
        <v>7</v>
      </c>
      <c r="C160" s="242">
        <v>0.70833333333333337</v>
      </c>
      <c r="D160" s="243">
        <v>18273</v>
      </c>
      <c r="E160" s="166">
        <v>-194</v>
      </c>
      <c r="F160" s="172">
        <v>155</v>
      </c>
      <c r="G160" s="173">
        <v>330</v>
      </c>
      <c r="H160" s="26">
        <v>-394</v>
      </c>
      <c r="I160" s="29">
        <v>-1310</v>
      </c>
      <c r="J160" s="29">
        <v>-205</v>
      </c>
    </row>
    <row r="161" spans="1:10" x14ac:dyDescent="0.15">
      <c r="A161" s="200" t="s">
        <v>20</v>
      </c>
      <c r="B161" s="173">
        <v>8</v>
      </c>
      <c r="C161" s="242">
        <v>0.58333333333333337</v>
      </c>
      <c r="D161" s="243">
        <v>15178</v>
      </c>
      <c r="E161" s="166">
        <v>-383</v>
      </c>
      <c r="F161" s="172">
        <v>50</v>
      </c>
      <c r="G161" s="173">
        <v>330</v>
      </c>
      <c r="H161" s="26">
        <v>-370</v>
      </c>
      <c r="I161" s="29">
        <v>-1310</v>
      </c>
      <c r="J161" s="29">
        <v>-205</v>
      </c>
    </row>
    <row r="162" spans="1:10" x14ac:dyDescent="0.15">
      <c r="A162" s="200" t="s">
        <v>20</v>
      </c>
      <c r="B162" s="173">
        <v>9</v>
      </c>
      <c r="C162" s="242">
        <v>0.75</v>
      </c>
      <c r="D162" s="243">
        <v>14215</v>
      </c>
      <c r="E162" s="166">
        <v>-156</v>
      </c>
      <c r="F162" s="172">
        <v>155</v>
      </c>
      <c r="G162" s="173">
        <v>330</v>
      </c>
      <c r="H162" s="26">
        <v>-372</v>
      </c>
      <c r="I162" s="29">
        <v>-1316</v>
      </c>
      <c r="J162" s="29">
        <v>-205</v>
      </c>
    </row>
    <row r="163" spans="1:10" x14ac:dyDescent="0.15">
      <c r="A163" s="200" t="s">
        <v>20</v>
      </c>
      <c r="B163" s="173">
        <v>10</v>
      </c>
      <c r="C163" s="242">
        <v>0.75</v>
      </c>
      <c r="D163" s="243">
        <v>14416</v>
      </c>
      <c r="E163" s="166">
        <v>-278</v>
      </c>
      <c r="F163" s="172">
        <v>155</v>
      </c>
      <c r="G163" s="173">
        <v>330</v>
      </c>
      <c r="H163" s="26">
        <v>-401</v>
      </c>
      <c r="I163" s="29">
        <v>-1310</v>
      </c>
      <c r="J163" s="29">
        <v>-205</v>
      </c>
    </row>
    <row r="164" spans="1:10" x14ac:dyDescent="0.15">
      <c r="A164" s="200" t="s">
        <v>20</v>
      </c>
      <c r="B164" s="173">
        <v>11</v>
      </c>
      <c r="C164" s="242">
        <v>0.875</v>
      </c>
      <c r="D164" s="243">
        <v>13299</v>
      </c>
      <c r="E164" s="166">
        <v>-700</v>
      </c>
      <c r="F164" s="172">
        <v>55</v>
      </c>
      <c r="G164" s="173">
        <v>330</v>
      </c>
      <c r="H164" s="26">
        <v>-376</v>
      </c>
      <c r="I164" s="29">
        <v>-1310</v>
      </c>
      <c r="J164" s="29">
        <v>-205</v>
      </c>
    </row>
    <row r="165" spans="1:10" x14ac:dyDescent="0.15">
      <c r="A165" s="200" t="s">
        <v>20</v>
      </c>
      <c r="B165" s="173">
        <v>12</v>
      </c>
      <c r="C165" s="242">
        <v>0.75</v>
      </c>
      <c r="D165" s="243">
        <v>13431</v>
      </c>
      <c r="E165" s="166">
        <v>-545</v>
      </c>
      <c r="F165" s="172">
        <v>50</v>
      </c>
      <c r="G165" s="173">
        <v>330</v>
      </c>
      <c r="H165" s="26">
        <v>-547</v>
      </c>
      <c r="I165" s="29">
        <v>-1361</v>
      </c>
      <c r="J165" s="29">
        <v>-205</v>
      </c>
    </row>
    <row r="166" spans="1:10" x14ac:dyDescent="0.15">
      <c r="A166" s="200" t="s">
        <v>20</v>
      </c>
      <c r="B166" s="173">
        <v>13</v>
      </c>
      <c r="C166" s="242">
        <v>0.75</v>
      </c>
      <c r="D166" s="243">
        <v>14870</v>
      </c>
      <c r="E166" s="166">
        <v>-462</v>
      </c>
      <c r="F166" s="172">
        <v>50</v>
      </c>
      <c r="G166" s="173">
        <v>330</v>
      </c>
      <c r="H166" s="26">
        <v>-501</v>
      </c>
      <c r="I166" s="29">
        <v>-1361</v>
      </c>
      <c r="J166" s="29">
        <v>-205</v>
      </c>
    </row>
    <row r="167" spans="1:10" x14ac:dyDescent="0.15">
      <c r="A167" s="200" t="s">
        <v>20</v>
      </c>
      <c r="B167" s="173">
        <v>14</v>
      </c>
      <c r="C167" s="242">
        <v>0.75</v>
      </c>
      <c r="D167" s="243">
        <v>15680</v>
      </c>
      <c r="E167" s="166">
        <v>-296</v>
      </c>
      <c r="F167" s="172">
        <v>44</v>
      </c>
      <c r="G167" s="173">
        <v>330</v>
      </c>
      <c r="H167" s="26">
        <v>-540</v>
      </c>
      <c r="I167" s="29">
        <v>-1361</v>
      </c>
      <c r="J167" s="29">
        <v>-205</v>
      </c>
    </row>
    <row r="168" spans="1:10" x14ac:dyDescent="0.15">
      <c r="A168" s="200" t="s">
        <v>20</v>
      </c>
      <c r="B168" s="173">
        <v>15</v>
      </c>
      <c r="C168" s="242">
        <v>0.75</v>
      </c>
      <c r="D168" s="243">
        <v>17593</v>
      </c>
      <c r="E168" s="166">
        <v>-372</v>
      </c>
      <c r="F168" s="172">
        <v>140</v>
      </c>
      <c r="G168" s="173">
        <v>330</v>
      </c>
      <c r="H168" s="26">
        <v>-643</v>
      </c>
      <c r="I168" s="29">
        <v>-1367</v>
      </c>
      <c r="J168" s="29">
        <v>-205</v>
      </c>
    </row>
    <row r="169" spans="1:10" x14ac:dyDescent="0.15">
      <c r="A169" s="200" t="s">
        <v>20</v>
      </c>
      <c r="B169" s="173">
        <v>16</v>
      </c>
      <c r="C169" s="242">
        <v>0.75</v>
      </c>
      <c r="D169" s="243">
        <v>17962</v>
      </c>
      <c r="E169" s="166">
        <v>-461</v>
      </c>
      <c r="F169" s="172">
        <v>0</v>
      </c>
      <c r="G169" s="173">
        <v>330</v>
      </c>
      <c r="H169" s="26">
        <v>-527</v>
      </c>
      <c r="I169" s="29">
        <v>-1373</v>
      </c>
      <c r="J169" s="29">
        <v>-205</v>
      </c>
    </row>
    <row r="170" spans="1:10" x14ac:dyDescent="0.15">
      <c r="A170" s="200" t="s">
        <v>20</v>
      </c>
      <c r="B170" s="173">
        <v>17</v>
      </c>
      <c r="C170" s="242">
        <v>0.70833333333333337</v>
      </c>
      <c r="D170" s="243">
        <v>16848</v>
      </c>
      <c r="E170" s="166">
        <v>-520</v>
      </c>
      <c r="F170" s="172">
        <v>3</v>
      </c>
      <c r="G170" s="173">
        <v>330</v>
      </c>
      <c r="H170" s="26">
        <v>-524</v>
      </c>
      <c r="I170" s="29">
        <v>-1373</v>
      </c>
      <c r="J170" s="29">
        <v>-205</v>
      </c>
    </row>
    <row r="171" spans="1:10" x14ac:dyDescent="0.15">
      <c r="A171" s="200" t="s">
        <v>20</v>
      </c>
      <c r="B171" s="173">
        <v>18</v>
      </c>
      <c r="C171" s="242">
        <v>0.75</v>
      </c>
      <c r="D171" s="243">
        <v>15549</v>
      </c>
      <c r="E171" s="166">
        <v>-325</v>
      </c>
      <c r="F171" s="172">
        <v>130</v>
      </c>
      <c r="G171" s="173">
        <v>330</v>
      </c>
      <c r="H171" s="26">
        <v>-674</v>
      </c>
      <c r="I171" s="29">
        <v>-1264</v>
      </c>
      <c r="J171" s="29">
        <v>-205</v>
      </c>
    </row>
    <row r="172" spans="1:10" x14ac:dyDescent="0.15">
      <c r="A172" s="200" t="s">
        <v>20</v>
      </c>
      <c r="B172" s="173">
        <v>19</v>
      </c>
      <c r="C172" s="242">
        <v>0.75</v>
      </c>
      <c r="D172" s="243">
        <v>15802</v>
      </c>
      <c r="E172" s="166">
        <v>-374</v>
      </c>
      <c r="F172" s="172">
        <v>119</v>
      </c>
      <c r="G172" s="173">
        <v>330</v>
      </c>
      <c r="H172" s="26">
        <v>-577</v>
      </c>
      <c r="I172" s="29">
        <v>-1264</v>
      </c>
      <c r="J172" s="29">
        <v>-205</v>
      </c>
    </row>
    <row r="173" spans="1:10" x14ac:dyDescent="0.15">
      <c r="A173" s="200" t="s">
        <v>20</v>
      </c>
      <c r="B173" s="173">
        <v>20</v>
      </c>
      <c r="C173" s="242">
        <v>0.75</v>
      </c>
      <c r="D173" s="243">
        <v>19351</v>
      </c>
      <c r="E173" s="166">
        <v>-429</v>
      </c>
      <c r="F173" s="172">
        <v>155</v>
      </c>
      <c r="G173" s="173">
        <v>330</v>
      </c>
      <c r="H173" s="26">
        <v>-893</v>
      </c>
      <c r="I173" s="29">
        <v>-1451</v>
      </c>
      <c r="J173" s="29">
        <v>-205</v>
      </c>
    </row>
    <row r="174" spans="1:10" x14ac:dyDescent="0.15">
      <c r="A174" s="200" t="s">
        <v>20</v>
      </c>
      <c r="B174" s="173">
        <v>21</v>
      </c>
      <c r="C174" s="242">
        <v>0.75</v>
      </c>
      <c r="D174" s="243">
        <v>19097</v>
      </c>
      <c r="E174" s="166">
        <v>-657</v>
      </c>
      <c r="F174" s="172">
        <v>155</v>
      </c>
      <c r="G174" s="173">
        <v>330</v>
      </c>
      <c r="H174" s="26">
        <v>-897</v>
      </c>
      <c r="I174" s="29">
        <v>-1386</v>
      </c>
      <c r="J174" s="29">
        <v>-225</v>
      </c>
    </row>
    <row r="175" spans="1:10" x14ac:dyDescent="0.15">
      <c r="A175" s="200" t="s">
        <v>20</v>
      </c>
      <c r="B175" s="173">
        <v>22</v>
      </c>
      <c r="C175" s="242">
        <v>0.75</v>
      </c>
      <c r="D175" s="243">
        <v>17083</v>
      </c>
      <c r="E175" s="166">
        <v>-638</v>
      </c>
      <c r="F175" s="172">
        <v>147</v>
      </c>
      <c r="G175" s="173">
        <v>330</v>
      </c>
      <c r="H175" s="26">
        <v>-609</v>
      </c>
      <c r="I175" s="29">
        <v>-1458</v>
      </c>
      <c r="J175" s="29">
        <v>-205</v>
      </c>
    </row>
    <row r="176" spans="1:10" x14ac:dyDescent="0.15">
      <c r="A176" s="200" t="s">
        <v>20</v>
      </c>
      <c r="B176" s="173">
        <v>23</v>
      </c>
      <c r="C176" s="242">
        <v>0.70833333333333337</v>
      </c>
      <c r="D176" s="243">
        <v>17421</v>
      </c>
      <c r="E176" s="166">
        <v>-502</v>
      </c>
      <c r="F176" s="172">
        <v>50</v>
      </c>
      <c r="G176" s="173">
        <v>330</v>
      </c>
      <c r="H176" s="26">
        <v>-404</v>
      </c>
      <c r="I176" s="29">
        <v>-1458</v>
      </c>
      <c r="J176" s="29">
        <v>-205</v>
      </c>
    </row>
    <row r="177" spans="1:10" x14ac:dyDescent="0.15">
      <c r="A177" s="200" t="s">
        <v>20</v>
      </c>
      <c r="B177" s="173">
        <v>24</v>
      </c>
      <c r="C177" s="242">
        <v>0.75</v>
      </c>
      <c r="D177" s="243">
        <v>17402</v>
      </c>
      <c r="E177" s="166">
        <v>-556</v>
      </c>
      <c r="F177" s="172">
        <v>155</v>
      </c>
      <c r="G177" s="173">
        <v>330</v>
      </c>
      <c r="H177" s="26">
        <v>-461</v>
      </c>
      <c r="I177" s="29">
        <v>-1361</v>
      </c>
      <c r="J177" s="29">
        <v>-205</v>
      </c>
    </row>
    <row r="178" spans="1:10" x14ac:dyDescent="0.15">
      <c r="A178" s="200" t="s">
        <v>20</v>
      </c>
      <c r="B178" s="173">
        <v>25</v>
      </c>
      <c r="C178" s="242">
        <v>0.75</v>
      </c>
      <c r="D178" s="243">
        <v>16148</v>
      </c>
      <c r="E178" s="166">
        <v>-395</v>
      </c>
      <c r="F178" s="172">
        <v>179</v>
      </c>
      <c r="G178" s="173">
        <v>330</v>
      </c>
      <c r="H178" s="26">
        <v>-497</v>
      </c>
      <c r="I178" s="29">
        <v>-1361</v>
      </c>
      <c r="J178" s="29">
        <v>-205</v>
      </c>
    </row>
    <row r="179" spans="1:10" x14ac:dyDescent="0.15">
      <c r="A179" s="200" t="s">
        <v>20</v>
      </c>
      <c r="B179" s="173">
        <v>26</v>
      </c>
      <c r="C179" s="242">
        <v>0.75</v>
      </c>
      <c r="D179" s="243">
        <v>17302</v>
      </c>
      <c r="E179" s="166">
        <v>-266</v>
      </c>
      <c r="F179" s="172">
        <v>155</v>
      </c>
      <c r="G179" s="173">
        <v>330</v>
      </c>
      <c r="H179" s="26">
        <v>-239</v>
      </c>
      <c r="I179" s="29">
        <v>-1345</v>
      </c>
      <c r="J179" s="29">
        <v>-205</v>
      </c>
    </row>
    <row r="180" spans="1:10" x14ac:dyDescent="0.15">
      <c r="A180" s="200" t="s">
        <v>20</v>
      </c>
      <c r="B180" s="173">
        <v>27</v>
      </c>
      <c r="C180" s="242">
        <v>0.66666666666666663</v>
      </c>
      <c r="D180" s="243">
        <v>18751</v>
      </c>
      <c r="E180" s="166">
        <v>-701</v>
      </c>
      <c r="F180" s="172">
        <v>67</v>
      </c>
      <c r="G180" s="173">
        <v>330</v>
      </c>
      <c r="H180" s="26">
        <v>-251</v>
      </c>
      <c r="I180" s="29">
        <v>-1351</v>
      </c>
      <c r="J180" s="29">
        <v>-205</v>
      </c>
    </row>
    <row r="181" spans="1:10" x14ac:dyDescent="0.15">
      <c r="A181" s="200" t="s">
        <v>20</v>
      </c>
      <c r="B181" s="173">
        <v>28</v>
      </c>
      <c r="C181" s="242">
        <v>0.75</v>
      </c>
      <c r="D181" s="243">
        <v>18153</v>
      </c>
      <c r="E181" s="166">
        <v>-710</v>
      </c>
      <c r="F181" s="172">
        <v>0</v>
      </c>
      <c r="G181" s="173">
        <v>330</v>
      </c>
      <c r="H181" s="26">
        <v>-285</v>
      </c>
      <c r="I181" s="29">
        <v>-1367</v>
      </c>
      <c r="J181" s="29">
        <v>-205</v>
      </c>
    </row>
    <row r="182" spans="1:10" x14ac:dyDescent="0.15">
      <c r="A182" s="200" t="s">
        <v>20</v>
      </c>
      <c r="B182" s="173">
        <v>29</v>
      </c>
      <c r="C182" s="242">
        <v>0.70833333333333337</v>
      </c>
      <c r="D182" s="243">
        <v>19808</v>
      </c>
      <c r="E182" s="166">
        <v>-724</v>
      </c>
      <c r="F182" s="172">
        <v>155</v>
      </c>
      <c r="G182" s="173">
        <v>330</v>
      </c>
      <c r="H182" s="26">
        <v>-419</v>
      </c>
      <c r="I182" s="29">
        <v>-1361</v>
      </c>
      <c r="J182" s="29">
        <v>-205</v>
      </c>
    </row>
    <row r="183" spans="1:10" x14ac:dyDescent="0.15">
      <c r="A183" s="202" t="s">
        <v>20</v>
      </c>
      <c r="B183" s="175">
        <v>30</v>
      </c>
      <c r="C183" s="244">
        <v>0.75</v>
      </c>
      <c r="D183" s="245">
        <v>19520</v>
      </c>
      <c r="E183" s="167">
        <v>-509</v>
      </c>
      <c r="F183" s="174">
        <v>99</v>
      </c>
      <c r="G183" s="175">
        <v>330</v>
      </c>
      <c r="H183" s="43">
        <v>-347</v>
      </c>
      <c r="I183" s="35">
        <v>-1435</v>
      </c>
      <c r="J183" s="35">
        <v>-205</v>
      </c>
    </row>
    <row r="184" spans="1:10" x14ac:dyDescent="0.15">
      <c r="A184" s="200" t="s">
        <v>21</v>
      </c>
      <c r="B184" s="173">
        <v>1</v>
      </c>
      <c r="C184" s="242">
        <v>0.625</v>
      </c>
      <c r="D184" s="243">
        <v>19046</v>
      </c>
      <c r="E184" s="166">
        <v>-568</v>
      </c>
      <c r="F184" s="172">
        <v>155</v>
      </c>
      <c r="G184" s="173">
        <v>330</v>
      </c>
      <c r="H184" s="26">
        <v>-432</v>
      </c>
      <c r="I184" s="29">
        <v>-1452</v>
      </c>
      <c r="J184" s="29">
        <v>-205</v>
      </c>
    </row>
    <row r="185" spans="1:10" x14ac:dyDescent="0.15">
      <c r="A185" s="200" t="s">
        <v>21</v>
      </c>
      <c r="B185" s="173">
        <v>2</v>
      </c>
      <c r="C185" s="242">
        <v>0.79166666666666663</v>
      </c>
      <c r="D185" s="243">
        <v>14854</v>
      </c>
      <c r="E185" s="166">
        <v>-651</v>
      </c>
      <c r="F185" s="172">
        <v>155</v>
      </c>
      <c r="G185" s="173">
        <v>330</v>
      </c>
      <c r="H185" s="26">
        <v>-651</v>
      </c>
      <c r="I185" s="29">
        <v>-1537</v>
      </c>
      <c r="J185" s="29">
        <v>-205</v>
      </c>
    </row>
    <row r="186" spans="1:10" x14ac:dyDescent="0.15">
      <c r="A186" s="200" t="s">
        <v>21</v>
      </c>
      <c r="B186" s="173">
        <v>3</v>
      </c>
      <c r="C186" s="242">
        <v>0.75</v>
      </c>
      <c r="D186" s="243">
        <v>15042</v>
      </c>
      <c r="E186" s="166">
        <v>-562</v>
      </c>
      <c r="F186" s="172">
        <v>149</v>
      </c>
      <c r="G186" s="173">
        <v>330</v>
      </c>
      <c r="H186" s="26">
        <v>-581</v>
      </c>
      <c r="I186" s="29">
        <v>-1537</v>
      </c>
      <c r="J186" s="29">
        <v>-205</v>
      </c>
    </row>
    <row r="187" spans="1:10" x14ac:dyDescent="0.15">
      <c r="A187" s="200" t="s">
        <v>21</v>
      </c>
      <c r="B187" s="173">
        <v>4</v>
      </c>
      <c r="C187" s="242">
        <v>0.75</v>
      </c>
      <c r="D187" s="243">
        <v>17207</v>
      </c>
      <c r="E187" s="166">
        <v>-486</v>
      </c>
      <c r="F187" s="172">
        <v>155</v>
      </c>
      <c r="G187" s="173">
        <v>330</v>
      </c>
      <c r="H187" s="26">
        <v>-559</v>
      </c>
      <c r="I187" s="29">
        <v>-1537</v>
      </c>
      <c r="J187" s="29">
        <v>-205</v>
      </c>
    </row>
    <row r="188" spans="1:10" x14ac:dyDescent="0.15">
      <c r="A188" s="200" t="s">
        <v>21</v>
      </c>
      <c r="B188" s="173">
        <v>5</v>
      </c>
      <c r="C188" s="242">
        <v>0.75</v>
      </c>
      <c r="D188" s="243">
        <v>20554</v>
      </c>
      <c r="E188" s="166">
        <v>-394</v>
      </c>
      <c r="F188" s="172">
        <v>155</v>
      </c>
      <c r="G188" s="173">
        <v>330</v>
      </c>
      <c r="H188" s="26">
        <v>-621</v>
      </c>
      <c r="I188" s="29">
        <v>-1440</v>
      </c>
      <c r="J188" s="29">
        <v>-205</v>
      </c>
    </row>
    <row r="189" spans="1:10" x14ac:dyDescent="0.15">
      <c r="A189" s="200" t="s">
        <v>21</v>
      </c>
      <c r="B189" s="173">
        <v>6</v>
      </c>
      <c r="C189" s="242">
        <v>0.75</v>
      </c>
      <c r="D189" s="243">
        <v>23002</v>
      </c>
      <c r="E189" s="166">
        <v>-645</v>
      </c>
      <c r="F189" s="172">
        <v>75</v>
      </c>
      <c r="G189" s="173">
        <v>330</v>
      </c>
      <c r="H189" s="26">
        <v>-624</v>
      </c>
      <c r="I189" s="29">
        <v>-1440</v>
      </c>
      <c r="J189" s="29">
        <v>-225</v>
      </c>
    </row>
    <row r="190" spans="1:10" x14ac:dyDescent="0.15">
      <c r="A190" s="200" t="s">
        <v>21</v>
      </c>
      <c r="B190" s="173">
        <v>7</v>
      </c>
      <c r="C190" s="242">
        <v>0.58333333333333337</v>
      </c>
      <c r="D190" s="243">
        <v>20712</v>
      </c>
      <c r="E190" s="166">
        <v>-376</v>
      </c>
      <c r="F190" s="172">
        <v>-44</v>
      </c>
      <c r="G190" s="173">
        <v>330</v>
      </c>
      <c r="H190" s="26">
        <v>-633</v>
      </c>
      <c r="I190" s="29">
        <v>-1548</v>
      </c>
      <c r="J190" s="29">
        <v>-225</v>
      </c>
    </row>
    <row r="191" spans="1:10" x14ac:dyDescent="0.15">
      <c r="A191" s="200" t="s">
        <v>21</v>
      </c>
      <c r="B191" s="173">
        <v>8</v>
      </c>
      <c r="C191" s="242">
        <v>0.625</v>
      </c>
      <c r="D191" s="243">
        <v>17300</v>
      </c>
      <c r="E191" s="166">
        <v>422</v>
      </c>
      <c r="F191" s="172">
        <v>134</v>
      </c>
      <c r="G191" s="173">
        <v>330</v>
      </c>
      <c r="H191" s="26">
        <v>-620</v>
      </c>
      <c r="I191" s="29">
        <v>-1467</v>
      </c>
      <c r="J191" s="29">
        <v>-225</v>
      </c>
    </row>
    <row r="192" spans="1:10" x14ac:dyDescent="0.15">
      <c r="A192" s="200" t="s">
        <v>21</v>
      </c>
      <c r="B192" s="173">
        <v>9</v>
      </c>
      <c r="C192" s="242">
        <v>0.5</v>
      </c>
      <c r="D192" s="243">
        <v>14075</v>
      </c>
      <c r="E192" s="166">
        <v>82</v>
      </c>
      <c r="F192" s="172">
        <v>155</v>
      </c>
      <c r="G192" s="173">
        <v>330</v>
      </c>
      <c r="H192" s="26">
        <v>-623</v>
      </c>
      <c r="I192" s="29">
        <v>-1305</v>
      </c>
      <c r="J192" s="29">
        <v>-205</v>
      </c>
    </row>
    <row r="193" spans="1:10" x14ac:dyDescent="0.15">
      <c r="A193" s="200" t="s">
        <v>21</v>
      </c>
      <c r="B193" s="173">
        <v>10</v>
      </c>
      <c r="C193" s="242">
        <v>0.79166666666666663</v>
      </c>
      <c r="D193" s="243">
        <v>14699</v>
      </c>
      <c r="E193" s="166">
        <v>-213</v>
      </c>
      <c r="F193" s="172">
        <v>155</v>
      </c>
      <c r="G193" s="173">
        <v>330</v>
      </c>
      <c r="H193" s="26">
        <v>-479</v>
      </c>
      <c r="I193" s="29">
        <v>-1380</v>
      </c>
      <c r="J193" s="29">
        <v>-205</v>
      </c>
    </row>
    <row r="194" spans="1:10" x14ac:dyDescent="0.15">
      <c r="A194" s="200" t="s">
        <v>21</v>
      </c>
      <c r="B194" s="173">
        <v>11</v>
      </c>
      <c r="C194" s="242">
        <v>0.75</v>
      </c>
      <c r="D194" s="243">
        <v>16941</v>
      </c>
      <c r="E194" s="166">
        <v>-371</v>
      </c>
      <c r="F194" s="172">
        <v>125</v>
      </c>
      <c r="G194" s="173">
        <v>330</v>
      </c>
      <c r="H194" s="26">
        <v>-481</v>
      </c>
      <c r="I194" s="29">
        <v>-1336</v>
      </c>
      <c r="J194" s="29">
        <v>-205</v>
      </c>
    </row>
    <row r="195" spans="1:10" x14ac:dyDescent="0.15">
      <c r="A195" s="200" t="s">
        <v>21</v>
      </c>
      <c r="B195" s="173">
        <v>12</v>
      </c>
      <c r="C195" s="242">
        <v>0.75</v>
      </c>
      <c r="D195" s="243">
        <v>19738</v>
      </c>
      <c r="E195" s="166">
        <v>-287</v>
      </c>
      <c r="F195" s="172">
        <v>-50</v>
      </c>
      <c r="G195" s="173">
        <v>330</v>
      </c>
      <c r="H195" s="26">
        <v>-445</v>
      </c>
      <c r="I195" s="29">
        <v>-1338</v>
      </c>
      <c r="J195" s="29">
        <v>-205</v>
      </c>
    </row>
    <row r="196" spans="1:10" x14ac:dyDescent="0.15">
      <c r="A196" s="200" t="s">
        <v>21</v>
      </c>
      <c r="B196" s="173">
        <v>13</v>
      </c>
      <c r="C196" s="242">
        <v>0.75</v>
      </c>
      <c r="D196" s="243">
        <v>22135</v>
      </c>
      <c r="E196" s="166">
        <v>-808</v>
      </c>
      <c r="F196" s="172">
        <v>-111</v>
      </c>
      <c r="G196" s="173">
        <v>330</v>
      </c>
      <c r="H196" s="26">
        <v>-674</v>
      </c>
      <c r="I196" s="29">
        <v>-1453</v>
      </c>
      <c r="J196" s="29">
        <v>-205</v>
      </c>
    </row>
    <row r="197" spans="1:10" x14ac:dyDescent="0.15">
      <c r="A197" s="200" t="s">
        <v>21</v>
      </c>
      <c r="B197" s="173">
        <v>14</v>
      </c>
      <c r="C197" s="242">
        <v>0.75</v>
      </c>
      <c r="D197" s="243">
        <v>21188</v>
      </c>
      <c r="E197" s="166">
        <v>-575</v>
      </c>
      <c r="F197" s="172">
        <v>85</v>
      </c>
      <c r="G197" s="173">
        <v>330</v>
      </c>
      <c r="H197" s="26">
        <v>-892</v>
      </c>
      <c r="I197" s="29">
        <v>-1599</v>
      </c>
      <c r="J197" s="29">
        <v>-225</v>
      </c>
    </row>
    <row r="198" spans="1:10" x14ac:dyDescent="0.15">
      <c r="A198" s="200" t="s">
        <v>21</v>
      </c>
      <c r="B198" s="173">
        <v>15</v>
      </c>
      <c r="C198" s="242">
        <v>0.70833333333333337</v>
      </c>
      <c r="D198" s="243">
        <v>22905</v>
      </c>
      <c r="E198" s="166">
        <v>-644</v>
      </c>
      <c r="F198" s="172">
        <v>0</v>
      </c>
      <c r="G198" s="173">
        <v>330</v>
      </c>
      <c r="H198" s="26">
        <v>-738</v>
      </c>
      <c r="I198" s="29">
        <v>-1605</v>
      </c>
      <c r="J198" s="29">
        <v>-225</v>
      </c>
    </row>
    <row r="199" spans="1:10" x14ac:dyDescent="0.15">
      <c r="A199" s="200" t="s">
        <v>21</v>
      </c>
      <c r="B199" s="173">
        <v>16</v>
      </c>
      <c r="C199" s="242">
        <v>0.70833333333333337</v>
      </c>
      <c r="D199" s="243">
        <v>20754</v>
      </c>
      <c r="E199" s="166">
        <v>-595</v>
      </c>
      <c r="F199" s="172">
        <v>27</v>
      </c>
      <c r="G199" s="173">
        <v>330</v>
      </c>
      <c r="H199" s="26">
        <v>-804</v>
      </c>
      <c r="I199" s="29">
        <v>-1637</v>
      </c>
      <c r="J199" s="29">
        <v>-225</v>
      </c>
    </row>
    <row r="200" spans="1:10" x14ac:dyDescent="0.15">
      <c r="A200" s="200" t="s">
        <v>21</v>
      </c>
      <c r="B200" s="173">
        <v>17</v>
      </c>
      <c r="C200" s="242">
        <v>0.75</v>
      </c>
      <c r="D200" s="243">
        <v>20519</v>
      </c>
      <c r="E200" s="166">
        <v>-292</v>
      </c>
      <c r="F200" s="172">
        <v>126</v>
      </c>
      <c r="G200" s="173">
        <v>330</v>
      </c>
      <c r="H200" s="26">
        <v>-777</v>
      </c>
      <c r="I200" s="29">
        <v>-1637</v>
      </c>
      <c r="J200" s="29">
        <v>-205</v>
      </c>
    </row>
    <row r="201" spans="1:10" x14ac:dyDescent="0.15">
      <c r="A201" s="200" t="s">
        <v>21</v>
      </c>
      <c r="B201" s="173">
        <v>18</v>
      </c>
      <c r="C201" s="242">
        <v>0.625</v>
      </c>
      <c r="D201" s="243">
        <v>23618</v>
      </c>
      <c r="E201" s="166">
        <v>-564</v>
      </c>
      <c r="F201" s="172">
        <v>-143</v>
      </c>
      <c r="G201" s="173">
        <v>330</v>
      </c>
      <c r="H201" s="26">
        <v>-788</v>
      </c>
      <c r="I201" s="29">
        <v>-1649</v>
      </c>
      <c r="J201" s="29">
        <v>-225</v>
      </c>
    </row>
    <row r="202" spans="1:10" x14ac:dyDescent="0.15">
      <c r="A202" s="200" t="s">
        <v>21</v>
      </c>
      <c r="B202" s="173">
        <v>19</v>
      </c>
      <c r="C202" s="242">
        <v>0.70833333333333337</v>
      </c>
      <c r="D202" s="243">
        <v>19398</v>
      </c>
      <c r="E202" s="166">
        <v>-534</v>
      </c>
      <c r="F202" s="172">
        <v>155</v>
      </c>
      <c r="G202" s="173">
        <v>330</v>
      </c>
      <c r="H202" s="26">
        <v>-759</v>
      </c>
      <c r="I202" s="29">
        <v>-1379</v>
      </c>
      <c r="J202" s="29">
        <v>-225</v>
      </c>
    </row>
    <row r="203" spans="1:10" x14ac:dyDescent="0.15">
      <c r="A203" s="200" t="s">
        <v>21</v>
      </c>
      <c r="B203" s="173">
        <v>20</v>
      </c>
      <c r="C203" s="242">
        <v>0.75</v>
      </c>
      <c r="D203" s="243">
        <v>18805</v>
      </c>
      <c r="E203" s="166">
        <v>-651</v>
      </c>
      <c r="F203" s="172">
        <v>0</v>
      </c>
      <c r="G203" s="173">
        <v>326</v>
      </c>
      <c r="H203" s="26">
        <v>-760</v>
      </c>
      <c r="I203" s="29">
        <v>-1379</v>
      </c>
      <c r="J203" s="29">
        <v>-205</v>
      </c>
    </row>
    <row r="204" spans="1:10" x14ac:dyDescent="0.15">
      <c r="A204" s="200" t="s">
        <v>21</v>
      </c>
      <c r="B204" s="173">
        <v>21</v>
      </c>
      <c r="C204" s="242">
        <v>0.75</v>
      </c>
      <c r="D204" s="243">
        <v>21423</v>
      </c>
      <c r="E204" s="166">
        <v>-843</v>
      </c>
      <c r="F204" s="172">
        <v>136</v>
      </c>
      <c r="G204" s="173">
        <v>330</v>
      </c>
      <c r="H204" s="26">
        <v>-658</v>
      </c>
      <c r="I204" s="29">
        <v>-1541</v>
      </c>
      <c r="J204" s="29">
        <v>-205</v>
      </c>
    </row>
    <row r="205" spans="1:10" x14ac:dyDescent="0.15">
      <c r="A205" s="200" t="s">
        <v>21</v>
      </c>
      <c r="B205" s="173">
        <v>22</v>
      </c>
      <c r="C205" s="242">
        <v>0.75</v>
      </c>
      <c r="D205" s="243">
        <v>24285</v>
      </c>
      <c r="E205" s="166">
        <v>-174</v>
      </c>
      <c r="F205" s="172">
        <v>60</v>
      </c>
      <c r="G205" s="173">
        <v>330</v>
      </c>
      <c r="H205" s="26">
        <v>-820</v>
      </c>
      <c r="I205" s="29">
        <v>-1553</v>
      </c>
      <c r="J205" s="29">
        <v>-205</v>
      </c>
    </row>
    <row r="206" spans="1:10" x14ac:dyDescent="0.15">
      <c r="A206" s="200" t="s">
        <v>21</v>
      </c>
      <c r="B206" s="173">
        <v>23</v>
      </c>
      <c r="C206" s="242">
        <v>0.70833333333333337</v>
      </c>
      <c r="D206" s="243">
        <v>21932</v>
      </c>
      <c r="E206" s="166">
        <v>-368</v>
      </c>
      <c r="F206" s="172">
        <v>0</v>
      </c>
      <c r="G206" s="173">
        <v>330</v>
      </c>
      <c r="H206" s="26">
        <v>-681</v>
      </c>
      <c r="I206" s="29">
        <v>-1446</v>
      </c>
      <c r="J206" s="29">
        <v>-205</v>
      </c>
    </row>
    <row r="207" spans="1:10" x14ac:dyDescent="0.15">
      <c r="A207" s="200" t="s">
        <v>21</v>
      </c>
      <c r="B207" s="173">
        <v>24</v>
      </c>
      <c r="C207" s="242">
        <v>0.75</v>
      </c>
      <c r="D207" s="243">
        <v>20556</v>
      </c>
      <c r="E207" s="166">
        <v>-251</v>
      </c>
      <c r="F207" s="172">
        <v>35</v>
      </c>
      <c r="G207" s="173">
        <v>330</v>
      </c>
      <c r="H207" s="26">
        <v>-628</v>
      </c>
      <c r="I207" s="29">
        <v>-1441</v>
      </c>
      <c r="J207" s="29">
        <v>-205</v>
      </c>
    </row>
    <row r="208" spans="1:10" x14ac:dyDescent="0.15">
      <c r="A208" s="200" t="s">
        <v>21</v>
      </c>
      <c r="B208" s="173">
        <v>25</v>
      </c>
      <c r="C208" s="242">
        <v>0.66666666666666663</v>
      </c>
      <c r="D208" s="243">
        <v>23623</v>
      </c>
      <c r="E208" s="166">
        <v>-246</v>
      </c>
      <c r="F208" s="172">
        <v>36</v>
      </c>
      <c r="G208" s="173">
        <v>330</v>
      </c>
      <c r="H208" s="26">
        <v>-616</v>
      </c>
      <c r="I208" s="29">
        <v>-1441</v>
      </c>
      <c r="J208" s="29">
        <v>-205</v>
      </c>
    </row>
    <row r="209" spans="1:10" x14ac:dyDescent="0.15">
      <c r="A209" s="200" t="s">
        <v>21</v>
      </c>
      <c r="B209" s="173">
        <v>26</v>
      </c>
      <c r="C209" s="242">
        <v>0.75</v>
      </c>
      <c r="D209" s="243">
        <v>23843</v>
      </c>
      <c r="E209" s="166">
        <v>-494</v>
      </c>
      <c r="F209" s="172">
        <v>34</v>
      </c>
      <c r="G209" s="173">
        <v>330</v>
      </c>
      <c r="H209" s="26">
        <v>-637</v>
      </c>
      <c r="I209" s="29">
        <v>-1599</v>
      </c>
      <c r="J209" s="29">
        <v>-205</v>
      </c>
    </row>
    <row r="210" spans="1:10" x14ac:dyDescent="0.15">
      <c r="A210" s="200" t="s">
        <v>21</v>
      </c>
      <c r="B210" s="173">
        <v>27</v>
      </c>
      <c r="C210" s="242">
        <v>0.75</v>
      </c>
      <c r="D210" s="243">
        <v>23607</v>
      </c>
      <c r="E210" s="166">
        <v>-740</v>
      </c>
      <c r="F210" s="172">
        <v>-200</v>
      </c>
      <c r="G210" s="173">
        <v>330</v>
      </c>
      <c r="H210" s="26">
        <v>-634</v>
      </c>
      <c r="I210" s="29">
        <v>-1617</v>
      </c>
      <c r="J210" s="29">
        <v>-205</v>
      </c>
    </row>
    <row r="211" spans="1:10" x14ac:dyDescent="0.15">
      <c r="A211" s="200" t="s">
        <v>21</v>
      </c>
      <c r="B211" s="173">
        <v>28</v>
      </c>
      <c r="C211" s="242">
        <v>0.70833333333333337</v>
      </c>
      <c r="D211" s="243">
        <v>23742</v>
      </c>
      <c r="E211" s="166">
        <v>-738</v>
      </c>
      <c r="F211" s="172">
        <v>34</v>
      </c>
      <c r="G211" s="173">
        <v>330</v>
      </c>
      <c r="H211" s="26">
        <v>-489</v>
      </c>
      <c r="I211" s="29">
        <v>-1499</v>
      </c>
      <c r="J211" s="29">
        <v>-205</v>
      </c>
    </row>
    <row r="212" spans="1:10" x14ac:dyDescent="0.15">
      <c r="A212" s="200" t="s">
        <v>21</v>
      </c>
      <c r="B212" s="173">
        <v>29</v>
      </c>
      <c r="C212" s="242">
        <v>0.70833333333333337</v>
      </c>
      <c r="D212" s="243">
        <v>21359</v>
      </c>
      <c r="E212" s="166">
        <v>-502</v>
      </c>
      <c r="F212" s="172">
        <v>0</v>
      </c>
      <c r="G212" s="173">
        <v>330</v>
      </c>
      <c r="H212" s="26">
        <v>-498</v>
      </c>
      <c r="I212" s="29">
        <v>-1617</v>
      </c>
      <c r="J212" s="29">
        <v>-205</v>
      </c>
    </row>
    <row r="213" spans="1:10" x14ac:dyDescent="0.15">
      <c r="A213" s="200" t="s">
        <v>21</v>
      </c>
      <c r="B213" s="173">
        <v>30</v>
      </c>
      <c r="C213" s="242">
        <v>0.75</v>
      </c>
      <c r="D213" s="243">
        <v>19101</v>
      </c>
      <c r="E213" s="166">
        <v>-514</v>
      </c>
      <c r="F213" s="172">
        <v>155</v>
      </c>
      <c r="G213" s="173">
        <v>330</v>
      </c>
      <c r="H213" s="26">
        <v>-568</v>
      </c>
      <c r="I213" s="29">
        <v>-1441</v>
      </c>
      <c r="J213" s="29">
        <v>-205</v>
      </c>
    </row>
    <row r="214" spans="1:10" x14ac:dyDescent="0.15">
      <c r="A214" s="202" t="s">
        <v>21</v>
      </c>
      <c r="B214" s="175">
        <v>31</v>
      </c>
      <c r="C214" s="244">
        <v>0.75</v>
      </c>
      <c r="D214" s="245">
        <v>17024</v>
      </c>
      <c r="E214" s="167">
        <v>-599</v>
      </c>
      <c r="F214" s="174">
        <v>0</v>
      </c>
      <c r="G214" s="175">
        <v>215</v>
      </c>
      <c r="H214" s="43">
        <v>-526</v>
      </c>
      <c r="I214" s="35">
        <v>-1441</v>
      </c>
      <c r="J214" s="35">
        <v>-205</v>
      </c>
    </row>
    <row r="215" spans="1:10" x14ac:dyDescent="0.15">
      <c r="A215" s="200" t="s">
        <v>22</v>
      </c>
      <c r="B215" s="173">
        <v>1</v>
      </c>
      <c r="C215" s="242">
        <v>0.625</v>
      </c>
      <c r="D215" s="243">
        <v>18587</v>
      </c>
      <c r="E215" s="166">
        <v>-278</v>
      </c>
      <c r="F215" s="172">
        <v>20</v>
      </c>
      <c r="G215" s="173">
        <v>330</v>
      </c>
      <c r="H215" s="26">
        <v>-507</v>
      </c>
      <c r="I215" s="29">
        <v>-1441</v>
      </c>
      <c r="J215" s="29">
        <v>-205</v>
      </c>
    </row>
    <row r="216" spans="1:10" x14ac:dyDescent="0.15">
      <c r="A216" s="200" t="s">
        <v>22</v>
      </c>
      <c r="B216" s="173">
        <v>2</v>
      </c>
      <c r="C216" s="242">
        <v>0.75</v>
      </c>
      <c r="D216" s="243">
        <v>17379</v>
      </c>
      <c r="E216" s="166">
        <v>-842</v>
      </c>
      <c r="F216" s="172">
        <v>27</v>
      </c>
      <c r="G216" s="173">
        <v>330</v>
      </c>
      <c r="H216" s="26">
        <v>-461</v>
      </c>
      <c r="I216" s="29">
        <v>-1441</v>
      </c>
      <c r="J216" s="29">
        <v>-205</v>
      </c>
    </row>
    <row r="217" spans="1:10" x14ac:dyDescent="0.15">
      <c r="A217" s="200" t="s">
        <v>22</v>
      </c>
      <c r="B217" s="173">
        <v>3</v>
      </c>
      <c r="C217" s="242">
        <v>0.75</v>
      </c>
      <c r="D217" s="243">
        <v>18837</v>
      </c>
      <c r="E217" s="166">
        <v>-704</v>
      </c>
      <c r="F217" s="172">
        <v>25</v>
      </c>
      <c r="G217" s="173">
        <v>330</v>
      </c>
      <c r="H217" s="26">
        <v>-391</v>
      </c>
      <c r="I217" s="29">
        <v>-1365</v>
      </c>
      <c r="J217" s="29">
        <v>-205</v>
      </c>
    </row>
    <row r="218" spans="1:10" x14ac:dyDescent="0.15">
      <c r="A218" s="200" t="s">
        <v>22</v>
      </c>
      <c r="B218" s="173">
        <v>4</v>
      </c>
      <c r="C218" s="242">
        <v>0.75</v>
      </c>
      <c r="D218" s="243">
        <v>19773</v>
      </c>
      <c r="E218" s="166">
        <v>-803</v>
      </c>
      <c r="F218" s="172">
        <v>25</v>
      </c>
      <c r="G218" s="173">
        <v>330</v>
      </c>
      <c r="H218" s="26">
        <v>-417</v>
      </c>
      <c r="I218" s="29">
        <v>-1317</v>
      </c>
      <c r="J218" s="29">
        <v>-205</v>
      </c>
    </row>
    <row r="219" spans="1:10" x14ac:dyDescent="0.15">
      <c r="A219" s="200" t="s">
        <v>22</v>
      </c>
      <c r="B219" s="173">
        <v>5</v>
      </c>
      <c r="C219" s="242">
        <v>0.75</v>
      </c>
      <c r="D219" s="243">
        <v>20571</v>
      </c>
      <c r="E219" s="166">
        <v>-1035</v>
      </c>
      <c r="F219" s="172">
        <v>120</v>
      </c>
      <c r="G219" s="173">
        <v>330</v>
      </c>
      <c r="H219" s="26">
        <v>-513</v>
      </c>
      <c r="I219" s="29">
        <v>-1293</v>
      </c>
      <c r="J219" s="29">
        <v>-205</v>
      </c>
    </row>
    <row r="220" spans="1:10" x14ac:dyDescent="0.15">
      <c r="A220" s="200" t="s">
        <v>22</v>
      </c>
      <c r="B220" s="173">
        <v>6</v>
      </c>
      <c r="C220" s="242">
        <v>0.75</v>
      </c>
      <c r="D220" s="243">
        <v>20515</v>
      </c>
      <c r="E220" s="166">
        <v>-850</v>
      </c>
      <c r="F220" s="172">
        <v>36</v>
      </c>
      <c r="G220" s="173">
        <v>330</v>
      </c>
      <c r="H220" s="26">
        <v>-665</v>
      </c>
      <c r="I220" s="29">
        <v>-1288</v>
      </c>
      <c r="J220" s="29">
        <v>-205</v>
      </c>
    </row>
    <row r="221" spans="1:10" x14ac:dyDescent="0.15">
      <c r="A221" s="200" t="s">
        <v>22</v>
      </c>
      <c r="B221" s="173">
        <v>7</v>
      </c>
      <c r="C221" s="242">
        <v>0.75</v>
      </c>
      <c r="D221" s="243">
        <v>18970</v>
      </c>
      <c r="E221" s="166">
        <v>-949</v>
      </c>
      <c r="F221" s="172">
        <v>51</v>
      </c>
      <c r="G221" s="173">
        <v>330</v>
      </c>
      <c r="H221" s="26">
        <v>-569</v>
      </c>
      <c r="I221" s="29">
        <v>-1285</v>
      </c>
      <c r="J221" s="29">
        <v>-205</v>
      </c>
    </row>
    <row r="222" spans="1:10" x14ac:dyDescent="0.15">
      <c r="A222" s="200" t="s">
        <v>22</v>
      </c>
      <c r="B222" s="173">
        <v>8</v>
      </c>
      <c r="C222" s="242">
        <v>0.75</v>
      </c>
      <c r="D222" s="243">
        <v>20443</v>
      </c>
      <c r="E222" s="166">
        <v>-773</v>
      </c>
      <c r="F222" s="172">
        <v>0</v>
      </c>
      <c r="G222" s="173">
        <v>330</v>
      </c>
      <c r="H222" s="26">
        <v>-439</v>
      </c>
      <c r="I222" s="29">
        <v>-1288</v>
      </c>
      <c r="J222" s="29">
        <v>-205</v>
      </c>
    </row>
    <row r="223" spans="1:10" x14ac:dyDescent="0.15">
      <c r="A223" s="200" t="s">
        <v>22</v>
      </c>
      <c r="B223" s="173">
        <v>9</v>
      </c>
      <c r="C223" s="242">
        <v>0.75</v>
      </c>
      <c r="D223" s="243">
        <v>20960</v>
      </c>
      <c r="E223" s="166">
        <v>-942</v>
      </c>
      <c r="F223" s="172">
        <v>70</v>
      </c>
      <c r="G223" s="173">
        <v>330</v>
      </c>
      <c r="H223" s="26">
        <v>-394</v>
      </c>
      <c r="I223" s="29">
        <v>-1288</v>
      </c>
      <c r="J223" s="29">
        <v>-205</v>
      </c>
    </row>
    <row r="224" spans="1:10" x14ac:dyDescent="0.15">
      <c r="A224" s="200" t="s">
        <v>22</v>
      </c>
      <c r="B224" s="173">
        <v>10</v>
      </c>
      <c r="C224" s="242">
        <v>0.75</v>
      </c>
      <c r="D224" s="243">
        <v>20208</v>
      </c>
      <c r="E224" s="166">
        <v>-1003</v>
      </c>
      <c r="F224" s="172">
        <v>46</v>
      </c>
      <c r="G224" s="173">
        <v>330</v>
      </c>
      <c r="H224" s="26">
        <v>-564</v>
      </c>
      <c r="I224" s="29">
        <v>-1338</v>
      </c>
      <c r="J224" s="29">
        <v>-205</v>
      </c>
    </row>
    <row r="225" spans="1:10" x14ac:dyDescent="0.15">
      <c r="A225" s="200" t="s">
        <v>22</v>
      </c>
      <c r="B225" s="173">
        <v>11</v>
      </c>
      <c r="C225" s="242">
        <v>0.75</v>
      </c>
      <c r="D225" s="243">
        <v>25003</v>
      </c>
      <c r="E225" s="166">
        <v>-1065</v>
      </c>
      <c r="F225" s="172">
        <v>50</v>
      </c>
      <c r="G225" s="173">
        <v>330</v>
      </c>
      <c r="H225" s="26">
        <v>-506</v>
      </c>
      <c r="I225" s="29">
        <v>-1599</v>
      </c>
      <c r="J225" s="29">
        <v>-205</v>
      </c>
    </row>
    <row r="226" spans="1:10" x14ac:dyDescent="0.15">
      <c r="A226" s="200" t="s">
        <v>22</v>
      </c>
      <c r="B226" s="173">
        <v>12</v>
      </c>
      <c r="C226" s="242">
        <v>0.66666666666666663</v>
      </c>
      <c r="D226" s="243">
        <v>25466</v>
      </c>
      <c r="E226" s="166">
        <v>-966</v>
      </c>
      <c r="F226" s="172">
        <v>35</v>
      </c>
      <c r="G226" s="173">
        <v>330</v>
      </c>
      <c r="H226" s="26">
        <v>-480</v>
      </c>
      <c r="I226" s="29">
        <v>-1631</v>
      </c>
      <c r="J226" s="29">
        <v>-205</v>
      </c>
    </row>
    <row r="227" spans="1:10" x14ac:dyDescent="0.15">
      <c r="A227" s="200" t="s">
        <v>22</v>
      </c>
      <c r="B227" s="173">
        <v>13</v>
      </c>
      <c r="C227" s="242">
        <v>0.70833333333333337</v>
      </c>
      <c r="D227" s="243">
        <v>20928</v>
      </c>
      <c r="E227" s="166">
        <v>-698</v>
      </c>
      <c r="F227" s="172">
        <v>75</v>
      </c>
      <c r="G227" s="173">
        <v>330</v>
      </c>
      <c r="H227" s="26">
        <v>-510</v>
      </c>
      <c r="I227" s="29">
        <v>-1441</v>
      </c>
      <c r="J227" s="29">
        <v>-205</v>
      </c>
    </row>
    <row r="228" spans="1:10" x14ac:dyDescent="0.15">
      <c r="A228" s="200" t="s">
        <v>22</v>
      </c>
      <c r="B228" s="173">
        <v>14</v>
      </c>
      <c r="C228" s="242">
        <v>0.75</v>
      </c>
      <c r="D228" s="243">
        <v>24011</v>
      </c>
      <c r="E228" s="166">
        <v>-947</v>
      </c>
      <c r="F228" s="172">
        <v>8</v>
      </c>
      <c r="G228" s="173">
        <v>330</v>
      </c>
      <c r="H228" s="26">
        <v>-537</v>
      </c>
      <c r="I228" s="29">
        <v>-1441</v>
      </c>
      <c r="J228" s="29">
        <v>-225</v>
      </c>
    </row>
    <row r="229" spans="1:10" x14ac:dyDescent="0.15">
      <c r="A229" s="200" t="s">
        <v>22</v>
      </c>
      <c r="B229" s="173">
        <v>15</v>
      </c>
      <c r="C229" s="242">
        <v>0.70833333333333337</v>
      </c>
      <c r="D229" s="243">
        <v>23256</v>
      </c>
      <c r="E229" s="166">
        <v>-890</v>
      </c>
      <c r="F229" s="172">
        <v>12</v>
      </c>
      <c r="G229" s="173">
        <v>330</v>
      </c>
      <c r="H229" s="26">
        <v>-309</v>
      </c>
      <c r="I229" s="29">
        <v>-1439</v>
      </c>
      <c r="J229" s="29">
        <v>-205</v>
      </c>
    </row>
    <row r="230" spans="1:10" x14ac:dyDescent="0.15">
      <c r="A230" s="200" t="s">
        <v>22</v>
      </c>
      <c r="B230" s="173">
        <v>16</v>
      </c>
      <c r="C230" s="242">
        <v>0.75</v>
      </c>
      <c r="D230" s="243">
        <v>21632</v>
      </c>
      <c r="E230" s="166">
        <v>-1085</v>
      </c>
      <c r="F230" s="172">
        <v>-67</v>
      </c>
      <c r="G230" s="173">
        <v>330</v>
      </c>
      <c r="H230" s="26">
        <v>-490</v>
      </c>
      <c r="I230" s="29">
        <v>-1549</v>
      </c>
      <c r="J230" s="29">
        <v>-205</v>
      </c>
    </row>
    <row r="231" spans="1:10" x14ac:dyDescent="0.15">
      <c r="A231" s="200" t="s">
        <v>22</v>
      </c>
      <c r="B231" s="173">
        <v>17</v>
      </c>
      <c r="C231" s="242">
        <v>0.70833333333333337</v>
      </c>
      <c r="D231" s="243">
        <v>20916</v>
      </c>
      <c r="E231" s="166">
        <v>-1400</v>
      </c>
      <c r="F231" s="172">
        <v>52</v>
      </c>
      <c r="G231" s="173">
        <v>330</v>
      </c>
      <c r="H231" s="26">
        <v>-664</v>
      </c>
      <c r="I231" s="29">
        <v>-1549</v>
      </c>
      <c r="J231" s="29">
        <v>-205</v>
      </c>
    </row>
    <row r="232" spans="1:10" x14ac:dyDescent="0.15">
      <c r="A232" s="200" t="s">
        <v>22</v>
      </c>
      <c r="B232" s="173">
        <v>18</v>
      </c>
      <c r="C232" s="242">
        <v>0.75</v>
      </c>
      <c r="D232" s="243">
        <v>22031</v>
      </c>
      <c r="E232" s="166">
        <v>-1338</v>
      </c>
      <c r="F232" s="172">
        <v>51</v>
      </c>
      <c r="G232" s="173">
        <v>330</v>
      </c>
      <c r="H232" s="26">
        <v>-412</v>
      </c>
      <c r="I232" s="29">
        <v>-1387</v>
      </c>
      <c r="J232" s="29">
        <v>-205</v>
      </c>
    </row>
    <row r="233" spans="1:10" x14ac:dyDescent="0.15">
      <c r="A233" s="200" t="s">
        <v>22</v>
      </c>
      <c r="B233" s="173">
        <v>19</v>
      </c>
      <c r="C233" s="242">
        <v>0.70833333333333337</v>
      </c>
      <c r="D233" s="243">
        <v>21414</v>
      </c>
      <c r="E233" s="166">
        <v>-1263</v>
      </c>
      <c r="F233" s="172">
        <v>52</v>
      </c>
      <c r="G233" s="173">
        <v>330</v>
      </c>
      <c r="H233" s="26">
        <v>-411</v>
      </c>
      <c r="I233" s="29">
        <v>-1441</v>
      </c>
      <c r="J233" s="29">
        <v>-205</v>
      </c>
    </row>
    <row r="234" spans="1:10" x14ac:dyDescent="0.15">
      <c r="A234" s="200" t="s">
        <v>22</v>
      </c>
      <c r="B234" s="173">
        <v>20</v>
      </c>
      <c r="C234" s="242">
        <v>0.75</v>
      </c>
      <c r="D234" s="243">
        <v>18768</v>
      </c>
      <c r="E234" s="166">
        <v>-1179</v>
      </c>
      <c r="F234" s="172">
        <v>35</v>
      </c>
      <c r="G234" s="173">
        <v>330</v>
      </c>
      <c r="H234" s="26">
        <v>-404</v>
      </c>
      <c r="I234" s="29">
        <v>-1441</v>
      </c>
      <c r="J234" s="29">
        <v>-205</v>
      </c>
    </row>
    <row r="235" spans="1:10" x14ac:dyDescent="0.15">
      <c r="A235" s="200" t="s">
        <v>22</v>
      </c>
      <c r="B235" s="173">
        <v>21</v>
      </c>
      <c r="C235" s="242">
        <v>0.75</v>
      </c>
      <c r="D235" s="243">
        <v>19117</v>
      </c>
      <c r="E235" s="166">
        <v>-1300</v>
      </c>
      <c r="F235" s="172">
        <v>51</v>
      </c>
      <c r="G235" s="173">
        <v>330</v>
      </c>
      <c r="H235" s="26">
        <v>-773</v>
      </c>
      <c r="I235" s="29">
        <v>-1441</v>
      </c>
      <c r="J235" s="29">
        <v>-205</v>
      </c>
    </row>
    <row r="236" spans="1:10" x14ac:dyDescent="0.15">
      <c r="A236" s="200" t="s">
        <v>22</v>
      </c>
      <c r="B236" s="173">
        <v>22</v>
      </c>
      <c r="C236" s="242">
        <v>0.70833333333333337</v>
      </c>
      <c r="D236" s="243">
        <v>18016</v>
      </c>
      <c r="E236" s="166">
        <v>-1290</v>
      </c>
      <c r="F236" s="172">
        <v>49</v>
      </c>
      <c r="G236" s="173">
        <v>330</v>
      </c>
      <c r="H236" s="26">
        <v>-684</v>
      </c>
      <c r="I236" s="29">
        <v>-1537</v>
      </c>
      <c r="J236" s="29">
        <v>-189</v>
      </c>
    </row>
    <row r="237" spans="1:10" x14ac:dyDescent="0.15">
      <c r="A237" s="200" t="s">
        <v>22</v>
      </c>
      <c r="B237" s="173">
        <v>23</v>
      </c>
      <c r="C237" s="242">
        <v>0.75</v>
      </c>
      <c r="D237" s="243">
        <v>17649</v>
      </c>
      <c r="E237" s="166">
        <v>-1004</v>
      </c>
      <c r="F237" s="172">
        <v>69</v>
      </c>
      <c r="G237" s="173">
        <v>330</v>
      </c>
      <c r="H237" s="26">
        <v>-648</v>
      </c>
      <c r="I237" s="29">
        <v>-1441</v>
      </c>
      <c r="J237" s="29">
        <v>-205</v>
      </c>
    </row>
    <row r="238" spans="1:10" x14ac:dyDescent="0.15">
      <c r="A238" s="200" t="s">
        <v>22</v>
      </c>
      <c r="B238" s="173">
        <v>24</v>
      </c>
      <c r="C238" s="242">
        <v>0.75</v>
      </c>
      <c r="D238" s="243">
        <v>20454</v>
      </c>
      <c r="E238" s="166">
        <v>-1144</v>
      </c>
      <c r="F238" s="172">
        <v>46</v>
      </c>
      <c r="G238" s="173">
        <v>330</v>
      </c>
      <c r="H238" s="26">
        <v>-724</v>
      </c>
      <c r="I238" s="29">
        <v>-1503</v>
      </c>
      <c r="J238" s="29">
        <v>-205</v>
      </c>
    </row>
    <row r="239" spans="1:10" x14ac:dyDescent="0.15">
      <c r="A239" s="200" t="s">
        <v>22</v>
      </c>
      <c r="B239" s="173">
        <v>25</v>
      </c>
      <c r="C239" s="242">
        <v>0.70833333333333337</v>
      </c>
      <c r="D239" s="243">
        <v>21048</v>
      </c>
      <c r="E239" s="166">
        <v>-1303</v>
      </c>
      <c r="F239" s="172">
        <v>-125</v>
      </c>
      <c r="G239" s="173">
        <v>330</v>
      </c>
      <c r="H239" s="26">
        <v>-768</v>
      </c>
      <c r="I239" s="29">
        <v>-1516</v>
      </c>
      <c r="J239" s="29">
        <v>-205</v>
      </c>
    </row>
    <row r="240" spans="1:10" x14ac:dyDescent="0.15">
      <c r="A240" s="200" t="s">
        <v>22</v>
      </c>
      <c r="B240" s="173">
        <v>26</v>
      </c>
      <c r="C240" s="242">
        <v>0.70833333333333337</v>
      </c>
      <c r="D240" s="243">
        <v>23107</v>
      </c>
      <c r="E240" s="166">
        <v>-970</v>
      </c>
      <c r="F240" s="172">
        <v>0</v>
      </c>
      <c r="G240" s="173">
        <v>330</v>
      </c>
      <c r="H240" s="26">
        <v>-742</v>
      </c>
      <c r="I240" s="29">
        <v>-1637</v>
      </c>
      <c r="J240" s="29">
        <v>-205</v>
      </c>
    </row>
    <row r="241" spans="1:10" x14ac:dyDescent="0.15">
      <c r="A241" s="200" t="s">
        <v>22</v>
      </c>
      <c r="B241" s="173">
        <v>27</v>
      </c>
      <c r="C241" s="242">
        <v>0.75</v>
      </c>
      <c r="D241" s="243">
        <v>19425</v>
      </c>
      <c r="E241" s="166">
        <v>-696</v>
      </c>
      <c r="F241" s="172">
        <v>1</v>
      </c>
      <c r="G241" s="173">
        <v>330</v>
      </c>
      <c r="H241" s="26">
        <v>-774</v>
      </c>
      <c r="I241" s="29">
        <v>-1491</v>
      </c>
      <c r="J241" s="29">
        <v>-225</v>
      </c>
    </row>
    <row r="242" spans="1:10" x14ac:dyDescent="0.15">
      <c r="A242" s="200" t="s">
        <v>22</v>
      </c>
      <c r="B242" s="173">
        <v>28</v>
      </c>
      <c r="C242" s="242">
        <v>0.75</v>
      </c>
      <c r="D242" s="243">
        <v>19247</v>
      </c>
      <c r="E242" s="166">
        <v>-894</v>
      </c>
      <c r="F242" s="172">
        <v>0</v>
      </c>
      <c r="G242" s="173">
        <v>330</v>
      </c>
      <c r="H242" s="26">
        <v>-777</v>
      </c>
      <c r="I242" s="29">
        <v>-1491</v>
      </c>
      <c r="J242" s="29">
        <v>-205</v>
      </c>
    </row>
    <row r="243" spans="1:10" x14ac:dyDescent="0.15">
      <c r="A243" s="200" t="s">
        <v>22</v>
      </c>
      <c r="B243" s="173">
        <v>29</v>
      </c>
      <c r="C243" s="242">
        <v>0.70833333333333337</v>
      </c>
      <c r="D243" s="243">
        <v>21411</v>
      </c>
      <c r="E243" s="166">
        <v>-894</v>
      </c>
      <c r="F243" s="172">
        <v>0</v>
      </c>
      <c r="G243" s="173">
        <v>330</v>
      </c>
      <c r="H243" s="26">
        <v>-638</v>
      </c>
      <c r="I243" s="29">
        <v>-1631</v>
      </c>
      <c r="J243" s="29">
        <v>-205</v>
      </c>
    </row>
    <row r="244" spans="1:10" x14ac:dyDescent="0.15">
      <c r="A244" s="200" t="s">
        <v>22</v>
      </c>
      <c r="B244" s="173">
        <v>30</v>
      </c>
      <c r="C244" s="242">
        <v>0.75</v>
      </c>
      <c r="D244" s="243">
        <v>19504</v>
      </c>
      <c r="E244" s="166">
        <v>-1001</v>
      </c>
      <c r="F244" s="172">
        <v>-5</v>
      </c>
      <c r="G244" s="173">
        <v>330</v>
      </c>
      <c r="H244" s="26">
        <v>-625</v>
      </c>
      <c r="I244" s="29">
        <v>-1441</v>
      </c>
      <c r="J244" s="29">
        <v>-205</v>
      </c>
    </row>
    <row r="245" spans="1:10" x14ac:dyDescent="0.15">
      <c r="A245" s="202" t="s">
        <v>22</v>
      </c>
      <c r="B245" s="175">
        <v>31</v>
      </c>
      <c r="C245" s="244">
        <v>0.83333333333333337</v>
      </c>
      <c r="D245" s="245">
        <v>19476</v>
      </c>
      <c r="E245" s="167">
        <v>-1215</v>
      </c>
      <c r="F245" s="174">
        <v>20</v>
      </c>
      <c r="G245" s="175">
        <v>330</v>
      </c>
      <c r="H245" s="43">
        <v>-636</v>
      </c>
      <c r="I245" s="35">
        <v>-1491</v>
      </c>
      <c r="J245" s="35">
        <v>-205</v>
      </c>
    </row>
    <row r="246" spans="1:10" x14ac:dyDescent="0.15">
      <c r="A246" s="200" t="s">
        <v>23</v>
      </c>
      <c r="B246" s="173">
        <v>1</v>
      </c>
      <c r="C246" s="242">
        <v>0.75</v>
      </c>
      <c r="D246" s="243">
        <v>18211</v>
      </c>
      <c r="E246" s="166">
        <v>-1113</v>
      </c>
      <c r="F246" s="172">
        <v>155</v>
      </c>
      <c r="G246" s="173">
        <v>330</v>
      </c>
      <c r="H246" s="26">
        <v>-508</v>
      </c>
      <c r="I246" s="29">
        <v>-1200</v>
      </c>
      <c r="J246" s="29">
        <v>-205</v>
      </c>
    </row>
    <row r="247" spans="1:10" x14ac:dyDescent="0.15">
      <c r="A247" s="200" t="s">
        <v>23</v>
      </c>
      <c r="B247" s="173">
        <v>2</v>
      </c>
      <c r="C247" s="242">
        <v>0.70833333333333337</v>
      </c>
      <c r="D247" s="243">
        <v>16891</v>
      </c>
      <c r="E247" s="166">
        <v>-1044</v>
      </c>
      <c r="F247" s="172">
        <v>155</v>
      </c>
      <c r="G247" s="173">
        <v>330</v>
      </c>
      <c r="H247" s="26">
        <v>-513</v>
      </c>
      <c r="I247" s="29">
        <v>-1403</v>
      </c>
      <c r="J247" s="29">
        <v>-205</v>
      </c>
    </row>
    <row r="248" spans="1:10" x14ac:dyDescent="0.15">
      <c r="A248" s="200" t="s">
        <v>23</v>
      </c>
      <c r="B248" s="173">
        <v>3</v>
      </c>
      <c r="C248" s="242">
        <v>0.83333333333333337</v>
      </c>
      <c r="D248" s="243">
        <v>14367</v>
      </c>
      <c r="E248" s="166">
        <v>-788</v>
      </c>
      <c r="F248" s="172">
        <v>155</v>
      </c>
      <c r="G248" s="173">
        <v>330</v>
      </c>
      <c r="H248" s="26">
        <v>-627</v>
      </c>
      <c r="I248" s="29">
        <v>-1379</v>
      </c>
      <c r="J248" s="29">
        <v>-205</v>
      </c>
    </row>
    <row r="249" spans="1:10" x14ac:dyDescent="0.15">
      <c r="A249" s="200" t="s">
        <v>23</v>
      </c>
      <c r="B249" s="173">
        <v>4</v>
      </c>
      <c r="C249" s="242">
        <v>0.83333333333333337</v>
      </c>
      <c r="D249" s="243">
        <v>14198</v>
      </c>
      <c r="E249" s="166">
        <v>-853</v>
      </c>
      <c r="F249" s="172">
        <v>94</v>
      </c>
      <c r="G249" s="173">
        <v>0</v>
      </c>
      <c r="H249" s="26">
        <v>-654</v>
      </c>
      <c r="I249" s="29">
        <v>-1379</v>
      </c>
      <c r="J249" s="29">
        <v>-205</v>
      </c>
    </row>
    <row r="250" spans="1:10" x14ac:dyDescent="0.15">
      <c r="A250" s="200" t="s">
        <v>23</v>
      </c>
      <c r="B250" s="173">
        <v>5</v>
      </c>
      <c r="C250" s="242">
        <v>0.83333333333333337</v>
      </c>
      <c r="D250" s="243">
        <v>15145</v>
      </c>
      <c r="E250" s="166">
        <v>-759</v>
      </c>
      <c r="F250" s="172">
        <v>155</v>
      </c>
      <c r="G250" s="173">
        <v>100</v>
      </c>
      <c r="H250" s="26">
        <v>-645</v>
      </c>
      <c r="I250" s="29">
        <v>-1379</v>
      </c>
      <c r="J250" s="29">
        <v>-205</v>
      </c>
    </row>
    <row r="251" spans="1:10" x14ac:dyDescent="0.15">
      <c r="A251" s="200" t="s">
        <v>23</v>
      </c>
      <c r="B251" s="173">
        <v>6</v>
      </c>
      <c r="C251" s="242">
        <v>0.83333333333333337</v>
      </c>
      <c r="D251" s="243">
        <v>17198</v>
      </c>
      <c r="E251" s="166">
        <v>-191</v>
      </c>
      <c r="F251" s="172">
        <v>155</v>
      </c>
      <c r="G251" s="173">
        <v>330</v>
      </c>
      <c r="H251" s="26">
        <v>-439</v>
      </c>
      <c r="I251" s="29">
        <v>-1273</v>
      </c>
      <c r="J251" s="29">
        <v>-205</v>
      </c>
    </row>
    <row r="252" spans="1:10" x14ac:dyDescent="0.15">
      <c r="A252" s="200" t="s">
        <v>23</v>
      </c>
      <c r="B252" s="173">
        <v>7</v>
      </c>
      <c r="C252" s="242">
        <v>0.75</v>
      </c>
      <c r="D252" s="243">
        <v>18782</v>
      </c>
      <c r="E252" s="166">
        <v>-305</v>
      </c>
      <c r="F252" s="172">
        <v>155</v>
      </c>
      <c r="G252" s="173">
        <v>330</v>
      </c>
      <c r="H252" s="26">
        <v>-575</v>
      </c>
      <c r="I252" s="29">
        <v>-1379</v>
      </c>
      <c r="J252" s="29">
        <v>-225</v>
      </c>
    </row>
    <row r="253" spans="1:10" x14ac:dyDescent="0.15">
      <c r="A253" s="200" t="s">
        <v>23</v>
      </c>
      <c r="B253" s="173">
        <v>8</v>
      </c>
      <c r="C253" s="242">
        <v>0.75</v>
      </c>
      <c r="D253" s="243">
        <v>20403</v>
      </c>
      <c r="E253" s="166">
        <v>-469</v>
      </c>
      <c r="F253" s="172">
        <v>105</v>
      </c>
      <c r="G253" s="173">
        <v>330</v>
      </c>
      <c r="H253" s="26">
        <v>-494</v>
      </c>
      <c r="I253" s="29">
        <v>-1475</v>
      </c>
      <c r="J253" s="29">
        <v>-205</v>
      </c>
    </row>
    <row r="254" spans="1:10" x14ac:dyDescent="0.15">
      <c r="A254" s="200" t="s">
        <v>23</v>
      </c>
      <c r="B254" s="173">
        <v>9</v>
      </c>
      <c r="C254" s="242">
        <v>0.70833333333333337</v>
      </c>
      <c r="D254" s="243">
        <v>23033</v>
      </c>
      <c r="E254" s="166">
        <v>-1071</v>
      </c>
      <c r="F254" s="172">
        <v>20</v>
      </c>
      <c r="G254" s="173">
        <v>330</v>
      </c>
      <c r="H254" s="26">
        <v>-588</v>
      </c>
      <c r="I254" s="29">
        <v>-1487</v>
      </c>
      <c r="J254" s="29">
        <v>-225</v>
      </c>
    </row>
    <row r="255" spans="1:10" x14ac:dyDescent="0.15">
      <c r="A255" s="200" t="s">
        <v>23</v>
      </c>
      <c r="B255" s="173">
        <v>10</v>
      </c>
      <c r="C255" s="242">
        <v>0.75</v>
      </c>
      <c r="D255" s="243">
        <v>18772</v>
      </c>
      <c r="E255" s="166">
        <v>-896</v>
      </c>
      <c r="F255" s="172">
        <v>0</v>
      </c>
      <c r="G255" s="173">
        <v>330</v>
      </c>
      <c r="H255" s="26">
        <v>-393</v>
      </c>
      <c r="I255" s="29">
        <v>-1379</v>
      </c>
      <c r="J255" s="29">
        <v>-205</v>
      </c>
    </row>
    <row r="256" spans="1:10" x14ac:dyDescent="0.15">
      <c r="A256" s="200" t="s">
        <v>23</v>
      </c>
      <c r="B256" s="173">
        <v>11</v>
      </c>
      <c r="C256" s="242">
        <v>0.75</v>
      </c>
      <c r="D256" s="243">
        <v>17098</v>
      </c>
      <c r="E256" s="166">
        <v>-989</v>
      </c>
      <c r="F256" s="172">
        <v>155</v>
      </c>
      <c r="G256" s="173">
        <v>330</v>
      </c>
      <c r="H256" s="26">
        <v>-582</v>
      </c>
      <c r="I256" s="29">
        <v>-1487</v>
      </c>
      <c r="J256" s="29">
        <v>-205</v>
      </c>
    </row>
    <row r="257" spans="1:10" x14ac:dyDescent="0.15">
      <c r="A257" s="200" t="s">
        <v>23</v>
      </c>
      <c r="B257" s="173">
        <v>12</v>
      </c>
      <c r="C257" s="242">
        <v>0.75</v>
      </c>
      <c r="D257" s="243">
        <v>16547</v>
      </c>
      <c r="E257" s="166">
        <v>-839</v>
      </c>
      <c r="F257" s="172">
        <v>116</v>
      </c>
      <c r="G257" s="173">
        <v>330</v>
      </c>
      <c r="H257" s="26">
        <v>-600</v>
      </c>
      <c r="I257" s="29">
        <v>-1379</v>
      </c>
      <c r="J257" s="29">
        <v>-205</v>
      </c>
    </row>
    <row r="258" spans="1:10" x14ac:dyDescent="0.15">
      <c r="A258" s="200" t="s">
        <v>23</v>
      </c>
      <c r="B258" s="173">
        <v>13</v>
      </c>
      <c r="C258" s="242">
        <v>0.75</v>
      </c>
      <c r="D258" s="243">
        <v>17480</v>
      </c>
      <c r="E258" s="166">
        <v>-1066</v>
      </c>
      <c r="F258" s="172">
        <v>165</v>
      </c>
      <c r="G258" s="173">
        <v>330</v>
      </c>
      <c r="H258" s="26">
        <v>-600</v>
      </c>
      <c r="I258" s="29">
        <v>-1379</v>
      </c>
      <c r="J258" s="29">
        <v>-205</v>
      </c>
    </row>
    <row r="259" spans="1:10" x14ac:dyDescent="0.15">
      <c r="A259" s="200" t="s">
        <v>23</v>
      </c>
      <c r="B259" s="173">
        <v>14</v>
      </c>
      <c r="C259" s="242">
        <v>0.70833333333333337</v>
      </c>
      <c r="D259" s="243">
        <v>19567</v>
      </c>
      <c r="E259" s="166">
        <v>-1079</v>
      </c>
      <c r="F259" s="172">
        <v>140</v>
      </c>
      <c r="G259" s="173">
        <v>330</v>
      </c>
      <c r="H259" s="26">
        <v>-386</v>
      </c>
      <c r="I259" s="29">
        <v>-1453</v>
      </c>
      <c r="J259" s="29">
        <v>-205</v>
      </c>
    </row>
    <row r="260" spans="1:10" x14ac:dyDescent="0.15">
      <c r="A260" s="200" t="s">
        <v>23</v>
      </c>
      <c r="B260" s="173">
        <v>15</v>
      </c>
      <c r="C260" s="242">
        <v>0.83333333333333337</v>
      </c>
      <c r="D260" s="243">
        <v>15564</v>
      </c>
      <c r="E260" s="166">
        <v>-1200</v>
      </c>
      <c r="F260" s="172">
        <v>70</v>
      </c>
      <c r="G260" s="173">
        <v>330</v>
      </c>
      <c r="H260" s="26">
        <v>-390</v>
      </c>
      <c r="I260" s="29">
        <v>-1379</v>
      </c>
      <c r="J260" s="29">
        <v>-205</v>
      </c>
    </row>
    <row r="261" spans="1:10" x14ac:dyDescent="0.15">
      <c r="A261" s="200" t="s">
        <v>23</v>
      </c>
      <c r="B261" s="173">
        <v>16</v>
      </c>
      <c r="C261" s="242">
        <v>0.83333333333333337</v>
      </c>
      <c r="D261" s="243">
        <v>14986</v>
      </c>
      <c r="E261" s="166">
        <v>-1174</v>
      </c>
      <c r="F261" s="172">
        <v>82</v>
      </c>
      <c r="G261" s="173">
        <v>330</v>
      </c>
      <c r="H261" s="26">
        <v>-425</v>
      </c>
      <c r="I261" s="29">
        <v>-1379</v>
      </c>
      <c r="J261" s="29">
        <v>-205</v>
      </c>
    </row>
    <row r="262" spans="1:10" x14ac:dyDescent="0.15">
      <c r="A262" s="200" t="s">
        <v>23</v>
      </c>
      <c r="B262" s="173">
        <v>17</v>
      </c>
      <c r="C262" s="242">
        <v>0.83333333333333337</v>
      </c>
      <c r="D262" s="243">
        <v>14697</v>
      </c>
      <c r="E262" s="166">
        <v>-1338</v>
      </c>
      <c r="F262" s="172">
        <v>25</v>
      </c>
      <c r="G262" s="173">
        <v>330</v>
      </c>
      <c r="H262" s="26">
        <v>-436</v>
      </c>
      <c r="I262" s="29">
        <v>-1475</v>
      </c>
      <c r="J262" s="29">
        <v>-205</v>
      </c>
    </row>
    <row r="263" spans="1:10" x14ac:dyDescent="0.15">
      <c r="A263" s="200" t="s">
        <v>23</v>
      </c>
      <c r="B263" s="173">
        <v>18</v>
      </c>
      <c r="C263" s="242">
        <v>0.83333333333333337</v>
      </c>
      <c r="D263" s="243">
        <v>17521</v>
      </c>
      <c r="E263" s="166">
        <v>-648</v>
      </c>
      <c r="F263" s="172">
        <v>100</v>
      </c>
      <c r="G263" s="173">
        <v>330</v>
      </c>
      <c r="H263" s="26">
        <v>-411</v>
      </c>
      <c r="I263" s="29">
        <v>-1379</v>
      </c>
      <c r="J263" s="29">
        <v>-205</v>
      </c>
    </row>
    <row r="264" spans="1:10" x14ac:dyDescent="0.15">
      <c r="A264" s="200" t="s">
        <v>23</v>
      </c>
      <c r="B264" s="173">
        <v>19</v>
      </c>
      <c r="C264" s="242">
        <v>0.83333333333333337</v>
      </c>
      <c r="D264" s="243">
        <v>17844</v>
      </c>
      <c r="E264" s="166">
        <v>-800</v>
      </c>
      <c r="F264" s="172">
        <v>35</v>
      </c>
      <c r="G264" s="173">
        <v>330</v>
      </c>
      <c r="H264" s="26">
        <v>-405</v>
      </c>
      <c r="I264" s="29">
        <v>-1379</v>
      </c>
      <c r="J264" s="29">
        <v>0</v>
      </c>
    </row>
    <row r="265" spans="1:10" x14ac:dyDescent="0.15">
      <c r="A265" s="200" t="s">
        <v>23</v>
      </c>
      <c r="B265" s="173">
        <v>20</v>
      </c>
      <c r="C265" s="242">
        <v>0.83333333333333337</v>
      </c>
      <c r="D265" s="243">
        <v>18957</v>
      </c>
      <c r="E265" s="166">
        <v>-695</v>
      </c>
      <c r="F265" s="172">
        <v>-4</v>
      </c>
      <c r="G265" s="173">
        <v>330</v>
      </c>
      <c r="H265" s="26">
        <v>-402</v>
      </c>
      <c r="I265" s="29">
        <v>-1391</v>
      </c>
      <c r="J265" s="29">
        <v>0</v>
      </c>
    </row>
    <row r="266" spans="1:10" x14ac:dyDescent="0.15">
      <c r="A266" s="200" t="s">
        <v>23</v>
      </c>
      <c r="B266" s="173">
        <v>21</v>
      </c>
      <c r="C266" s="242">
        <v>0.70833333333333337</v>
      </c>
      <c r="D266" s="243">
        <v>17804</v>
      </c>
      <c r="E266" s="166">
        <v>-735</v>
      </c>
      <c r="F266" s="172">
        <v>-10</v>
      </c>
      <c r="G266" s="173">
        <v>215</v>
      </c>
      <c r="H266" s="26">
        <v>-435</v>
      </c>
      <c r="I266" s="29">
        <v>-1487</v>
      </c>
      <c r="J266" s="29">
        <v>0</v>
      </c>
    </row>
    <row r="267" spans="1:10" x14ac:dyDescent="0.15">
      <c r="A267" s="200" t="s">
        <v>23</v>
      </c>
      <c r="B267" s="173">
        <v>22</v>
      </c>
      <c r="C267" s="242">
        <v>0.70833333333333337</v>
      </c>
      <c r="D267" s="243">
        <v>17873</v>
      </c>
      <c r="E267" s="166">
        <v>-654</v>
      </c>
      <c r="F267" s="172">
        <v>51</v>
      </c>
      <c r="G267" s="173">
        <v>100</v>
      </c>
      <c r="H267" s="26">
        <v>-400</v>
      </c>
      <c r="I267" s="29">
        <v>-1441</v>
      </c>
      <c r="J267" s="29">
        <v>0</v>
      </c>
    </row>
    <row r="268" spans="1:10" x14ac:dyDescent="0.15">
      <c r="A268" s="200" t="s">
        <v>23</v>
      </c>
      <c r="B268" s="173">
        <v>23</v>
      </c>
      <c r="C268" s="242">
        <v>0.70833333333333337</v>
      </c>
      <c r="D268" s="243">
        <v>16535</v>
      </c>
      <c r="E268" s="166">
        <v>-695</v>
      </c>
      <c r="F268" s="172">
        <v>155</v>
      </c>
      <c r="G268" s="173">
        <v>330</v>
      </c>
      <c r="H268" s="26">
        <v>-416</v>
      </c>
      <c r="I268" s="29">
        <v>-1549</v>
      </c>
      <c r="J268" s="29">
        <v>0</v>
      </c>
    </row>
    <row r="269" spans="1:10" x14ac:dyDescent="0.15">
      <c r="A269" s="200" t="s">
        <v>23</v>
      </c>
      <c r="B269" s="173">
        <v>24</v>
      </c>
      <c r="C269" s="242">
        <v>0.83333333333333337</v>
      </c>
      <c r="D269" s="243">
        <v>13492</v>
      </c>
      <c r="E269" s="166">
        <v>-1041</v>
      </c>
      <c r="F269" s="172">
        <v>36</v>
      </c>
      <c r="G269" s="173">
        <v>100</v>
      </c>
      <c r="H269" s="26">
        <v>-388</v>
      </c>
      <c r="I269" s="29">
        <v>-879</v>
      </c>
      <c r="J269" s="29">
        <v>-225</v>
      </c>
    </row>
    <row r="270" spans="1:10" x14ac:dyDescent="0.15">
      <c r="A270" s="200" t="s">
        <v>23</v>
      </c>
      <c r="B270" s="173">
        <v>25</v>
      </c>
      <c r="C270" s="242">
        <v>0.83333333333333337</v>
      </c>
      <c r="D270" s="243">
        <v>13928</v>
      </c>
      <c r="E270" s="166">
        <v>-1118</v>
      </c>
      <c r="F270" s="172">
        <v>20</v>
      </c>
      <c r="G270" s="173">
        <v>0</v>
      </c>
      <c r="H270" s="26">
        <v>-383</v>
      </c>
      <c r="I270" s="29">
        <v>-879</v>
      </c>
      <c r="J270" s="29">
        <v>-225</v>
      </c>
    </row>
    <row r="271" spans="1:10" x14ac:dyDescent="0.15">
      <c r="A271" s="200" t="s">
        <v>23</v>
      </c>
      <c r="B271" s="173">
        <v>26</v>
      </c>
      <c r="C271" s="242">
        <v>0.83333333333333337</v>
      </c>
      <c r="D271" s="243">
        <v>15162</v>
      </c>
      <c r="E271" s="166">
        <v>-700</v>
      </c>
      <c r="F271" s="172">
        <v>0</v>
      </c>
      <c r="G271" s="173">
        <v>0</v>
      </c>
      <c r="H271" s="26">
        <v>-358</v>
      </c>
      <c r="I271" s="29">
        <v>0</v>
      </c>
      <c r="J271" s="29">
        <v>-205</v>
      </c>
    </row>
    <row r="272" spans="1:10" x14ac:dyDescent="0.15">
      <c r="A272" s="200" t="s">
        <v>23</v>
      </c>
      <c r="B272" s="173">
        <v>27</v>
      </c>
      <c r="C272" s="242">
        <v>0.83333333333333337</v>
      </c>
      <c r="D272" s="243">
        <v>15749</v>
      </c>
      <c r="E272" s="166">
        <v>-700</v>
      </c>
      <c r="F272" s="172">
        <v>0</v>
      </c>
      <c r="G272" s="173">
        <v>215</v>
      </c>
      <c r="H272" s="26">
        <v>-166</v>
      </c>
      <c r="I272" s="29">
        <v>0</v>
      </c>
      <c r="J272" s="29">
        <v>-205</v>
      </c>
    </row>
    <row r="273" spans="1:10" x14ac:dyDescent="0.15">
      <c r="A273" s="200" t="s">
        <v>23</v>
      </c>
      <c r="B273" s="173">
        <v>28</v>
      </c>
      <c r="C273" s="242">
        <v>0.83333333333333337</v>
      </c>
      <c r="D273" s="243">
        <v>15060</v>
      </c>
      <c r="E273" s="166">
        <v>-400</v>
      </c>
      <c r="F273" s="172">
        <v>0</v>
      </c>
      <c r="G273" s="173">
        <v>144</v>
      </c>
      <c r="H273" s="26">
        <v>-332</v>
      </c>
      <c r="I273" s="29">
        <v>0</v>
      </c>
      <c r="J273" s="29">
        <v>-205</v>
      </c>
    </row>
    <row r="274" spans="1:10" x14ac:dyDescent="0.15">
      <c r="A274" s="200" t="s">
        <v>23</v>
      </c>
      <c r="B274" s="173">
        <v>29</v>
      </c>
      <c r="C274" s="242">
        <v>0.83333333333333337</v>
      </c>
      <c r="D274" s="243">
        <v>14871</v>
      </c>
      <c r="E274" s="166">
        <v>-400</v>
      </c>
      <c r="F274" s="172">
        <v>0</v>
      </c>
      <c r="G274" s="173">
        <v>243</v>
      </c>
      <c r="H274" s="26">
        <v>-356</v>
      </c>
      <c r="I274" s="29">
        <v>0</v>
      </c>
      <c r="J274" s="29">
        <v>-205</v>
      </c>
    </row>
    <row r="275" spans="1:10" x14ac:dyDescent="0.15">
      <c r="A275" s="202" t="s">
        <v>23</v>
      </c>
      <c r="B275" s="175">
        <v>30</v>
      </c>
      <c r="C275" s="244">
        <v>0.79166666666666663</v>
      </c>
      <c r="D275" s="245">
        <v>14377</v>
      </c>
      <c r="E275" s="167">
        <v>-400</v>
      </c>
      <c r="F275" s="174">
        <v>20</v>
      </c>
      <c r="G275" s="175">
        <v>16</v>
      </c>
      <c r="H275" s="43">
        <v>-300</v>
      </c>
      <c r="I275" s="35">
        <v>0</v>
      </c>
      <c r="J275" s="35">
        <v>-205</v>
      </c>
    </row>
    <row r="276" spans="1:10" x14ac:dyDescent="0.15">
      <c r="A276" s="200" t="s">
        <v>24</v>
      </c>
      <c r="B276" s="173">
        <v>1</v>
      </c>
      <c r="C276" s="242">
        <v>0.79166666666666663</v>
      </c>
      <c r="D276" s="243">
        <v>13574</v>
      </c>
      <c r="E276" s="166">
        <v>-1002</v>
      </c>
      <c r="F276" s="172">
        <v>-15</v>
      </c>
      <c r="G276" s="173">
        <v>0</v>
      </c>
      <c r="H276" s="26">
        <v>-351</v>
      </c>
      <c r="I276" s="29">
        <v>0</v>
      </c>
      <c r="J276" s="29">
        <v>-205</v>
      </c>
    </row>
    <row r="277" spans="1:10" x14ac:dyDescent="0.15">
      <c r="A277" s="200" t="s">
        <v>24</v>
      </c>
      <c r="B277" s="173">
        <v>2</v>
      </c>
      <c r="C277" s="242">
        <v>0.83333333333333337</v>
      </c>
      <c r="D277" s="243">
        <v>14134</v>
      </c>
      <c r="E277" s="166">
        <v>-1136</v>
      </c>
      <c r="F277" s="172">
        <v>-24</v>
      </c>
      <c r="G277" s="173">
        <v>0</v>
      </c>
      <c r="H277" s="26">
        <v>-384</v>
      </c>
      <c r="I277" s="29">
        <v>-451</v>
      </c>
      <c r="J277" s="29">
        <v>-205</v>
      </c>
    </row>
    <row r="278" spans="1:10" x14ac:dyDescent="0.15">
      <c r="A278" s="200" t="s">
        <v>24</v>
      </c>
      <c r="B278" s="173">
        <v>3</v>
      </c>
      <c r="C278" s="242">
        <v>0.83333333333333337</v>
      </c>
      <c r="D278" s="243">
        <v>15450</v>
      </c>
      <c r="E278" s="166">
        <v>-1306</v>
      </c>
      <c r="F278" s="172">
        <v>160</v>
      </c>
      <c r="G278" s="173">
        <v>0</v>
      </c>
      <c r="H278" s="26">
        <v>-346</v>
      </c>
      <c r="I278" s="29">
        <v>-828</v>
      </c>
      <c r="J278" s="29">
        <v>-205</v>
      </c>
    </row>
    <row r="279" spans="1:10" x14ac:dyDescent="0.15">
      <c r="A279" s="200" t="s">
        <v>24</v>
      </c>
      <c r="B279" s="173">
        <v>4</v>
      </c>
      <c r="C279" s="242">
        <v>0.83333333333333337</v>
      </c>
      <c r="D279" s="243">
        <v>15150</v>
      </c>
      <c r="E279" s="166">
        <v>-967</v>
      </c>
      <c r="F279" s="172">
        <v>20</v>
      </c>
      <c r="G279" s="173">
        <v>4</v>
      </c>
      <c r="H279" s="26">
        <v>-370</v>
      </c>
      <c r="I279" s="29">
        <v>-732</v>
      </c>
      <c r="J279" s="29">
        <v>-205</v>
      </c>
    </row>
    <row r="280" spans="1:10" x14ac:dyDescent="0.15">
      <c r="A280" s="200" t="s">
        <v>24</v>
      </c>
      <c r="B280" s="173">
        <v>5</v>
      </c>
      <c r="C280" s="242">
        <v>0.83333333333333337</v>
      </c>
      <c r="D280" s="243">
        <v>15090</v>
      </c>
      <c r="E280" s="166">
        <v>-1362</v>
      </c>
      <c r="F280" s="172">
        <v>70</v>
      </c>
      <c r="G280" s="173">
        <v>0</v>
      </c>
      <c r="H280" s="26">
        <v>-425</v>
      </c>
      <c r="I280" s="29">
        <v>-700</v>
      </c>
      <c r="J280" s="29">
        <v>-205</v>
      </c>
    </row>
    <row r="281" spans="1:10" x14ac:dyDescent="0.15">
      <c r="A281" s="200" t="s">
        <v>24</v>
      </c>
      <c r="B281" s="173">
        <v>6</v>
      </c>
      <c r="C281" s="242">
        <v>0.83333333333333337</v>
      </c>
      <c r="D281" s="243">
        <v>15152</v>
      </c>
      <c r="E281" s="166">
        <v>-568</v>
      </c>
      <c r="F281" s="172">
        <v>20</v>
      </c>
      <c r="G281" s="173">
        <v>100</v>
      </c>
      <c r="H281" s="26">
        <v>-425</v>
      </c>
      <c r="I281" s="29">
        <v>-1279</v>
      </c>
      <c r="J281" s="29">
        <v>-205</v>
      </c>
    </row>
    <row r="282" spans="1:10" x14ac:dyDescent="0.15">
      <c r="A282" s="200" t="s">
        <v>24</v>
      </c>
      <c r="B282" s="173">
        <v>7</v>
      </c>
      <c r="C282" s="242">
        <v>0.79166666666666663</v>
      </c>
      <c r="D282" s="243">
        <v>14663</v>
      </c>
      <c r="E282" s="166">
        <v>-1361</v>
      </c>
      <c r="F282" s="172">
        <v>-2</v>
      </c>
      <c r="G282" s="173">
        <v>100</v>
      </c>
      <c r="H282" s="26">
        <v>-56</v>
      </c>
      <c r="I282" s="29">
        <v>-1437</v>
      </c>
      <c r="J282" s="29">
        <v>-205</v>
      </c>
    </row>
    <row r="283" spans="1:10" x14ac:dyDescent="0.15">
      <c r="A283" s="200" t="s">
        <v>24</v>
      </c>
      <c r="B283" s="173">
        <v>8</v>
      </c>
      <c r="C283" s="242">
        <v>0.79166666666666663</v>
      </c>
      <c r="D283" s="243">
        <v>13944</v>
      </c>
      <c r="E283" s="166">
        <v>-1114</v>
      </c>
      <c r="F283" s="172">
        <v>20</v>
      </c>
      <c r="G283" s="173">
        <v>0</v>
      </c>
      <c r="H283" s="26">
        <v>-250</v>
      </c>
      <c r="I283" s="29">
        <v>-1425</v>
      </c>
      <c r="J283" s="29">
        <v>-205</v>
      </c>
    </row>
    <row r="284" spans="1:10" x14ac:dyDescent="0.15">
      <c r="A284" s="200" t="s">
        <v>24</v>
      </c>
      <c r="B284" s="173">
        <v>9</v>
      </c>
      <c r="C284" s="242">
        <v>0.79166666666666663</v>
      </c>
      <c r="D284" s="243">
        <v>13887</v>
      </c>
      <c r="E284" s="166">
        <v>-1116</v>
      </c>
      <c r="F284" s="172">
        <v>70</v>
      </c>
      <c r="G284" s="173">
        <v>0</v>
      </c>
      <c r="H284" s="26">
        <v>-43</v>
      </c>
      <c r="I284" s="29">
        <v>-1425</v>
      </c>
      <c r="J284" s="29">
        <v>-205</v>
      </c>
    </row>
    <row r="285" spans="1:10" x14ac:dyDescent="0.15">
      <c r="A285" s="200" t="s">
        <v>24</v>
      </c>
      <c r="B285" s="173">
        <v>10</v>
      </c>
      <c r="C285" s="242">
        <v>0.83333333333333337</v>
      </c>
      <c r="D285" s="243">
        <v>14890</v>
      </c>
      <c r="E285" s="166">
        <v>-994</v>
      </c>
      <c r="F285" s="172">
        <v>75</v>
      </c>
      <c r="G285" s="173">
        <v>0</v>
      </c>
      <c r="H285" s="26">
        <v>-425</v>
      </c>
      <c r="I285" s="29">
        <v>-1425</v>
      </c>
      <c r="J285" s="29">
        <v>-205</v>
      </c>
    </row>
    <row r="286" spans="1:10" x14ac:dyDescent="0.15">
      <c r="A286" s="200" t="s">
        <v>24</v>
      </c>
      <c r="B286" s="173">
        <v>11</v>
      </c>
      <c r="C286" s="242">
        <v>0.83333333333333337</v>
      </c>
      <c r="D286" s="243">
        <v>15102</v>
      </c>
      <c r="E286" s="166">
        <v>-1329</v>
      </c>
      <c r="F286" s="172">
        <v>50</v>
      </c>
      <c r="G286" s="173">
        <v>293</v>
      </c>
      <c r="H286" s="26">
        <v>-425</v>
      </c>
      <c r="I286" s="29">
        <v>-1425</v>
      </c>
      <c r="J286" s="29">
        <v>-205</v>
      </c>
    </row>
    <row r="287" spans="1:10" x14ac:dyDescent="0.15">
      <c r="A287" s="200" t="s">
        <v>24</v>
      </c>
      <c r="B287" s="173">
        <v>12</v>
      </c>
      <c r="C287" s="242">
        <v>0.83333333333333337</v>
      </c>
      <c r="D287" s="243">
        <v>15089</v>
      </c>
      <c r="E287" s="166">
        <v>-1400</v>
      </c>
      <c r="F287" s="172">
        <v>44</v>
      </c>
      <c r="G287" s="173">
        <v>330</v>
      </c>
      <c r="H287" s="26">
        <v>-420</v>
      </c>
      <c r="I287" s="29">
        <v>-1425</v>
      </c>
      <c r="J287" s="29">
        <v>-225</v>
      </c>
    </row>
    <row r="288" spans="1:10" x14ac:dyDescent="0.15">
      <c r="A288" s="200" t="s">
        <v>24</v>
      </c>
      <c r="B288" s="173">
        <v>13</v>
      </c>
      <c r="C288" s="242">
        <v>0.79166666666666663</v>
      </c>
      <c r="D288" s="243">
        <v>15341</v>
      </c>
      <c r="E288" s="166">
        <v>-1400</v>
      </c>
      <c r="F288" s="172">
        <v>75</v>
      </c>
      <c r="G288" s="173">
        <v>215</v>
      </c>
      <c r="H288" s="26">
        <v>-390</v>
      </c>
      <c r="I288" s="29">
        <v>-1425</v>
      </c>
      <c r="J288" s="29">
        <v>-205</v>
      </c>
    </row>
    <row r="289" spans="1:10" x14ac:dyDescent="0.15">
      <c r="A289" s="200" t="s">
        <v>24</v>
      </c>
      <c r="B289" s="173">
        <v>14</v>
      </c>
      <c r="C289" s="242">
        <v>0.79166666666666663</v>
      </c>
      <c r="D289" s="243">
        <v>14404</v>
      </c>
      <c r="E289" s="166">
        <v>-1090</v>
      </c>
      <c r="F289" s="172">
        <v>20</v>
      </c>
      <c r="G289" s="173">
        <v>0</v>
      </c>
      <c r="H289" s="26">
        <v>-638</v>
      </c>
      <c r="I289" s="29">
        <v>-1375</v>
      </c>
      <c r="J289" s="29">
        <v>-205</v>
      </c>
    </row>
    <row r="290" spans="1:10" x14ac:dyDescent="0.15">
      <c r="A290" s="200" t="s">
        <v>24</v>
      </c>
      <c r="B290" s="173">
        <v>15</v>
      </c>
      <c r="C290" s="242">
        <v>0.79166666666666663</v>
      </c>
      <c r="D290" s="243">
        <v>13508</v>
      </c>
      <c r="E290" s="166">
        <v>-1188</v>
      </c>
      <c r="F290" s="172">
        <v>20</v>
      </c>
      <c r="G290" s="173">
        <v>0</v>
      </c>
      <c r="H290" s="26">
        <v>-343</v>
      </c>
      <c r="I290" s="29">
        <v>-1437</v>
      </c>
      <c r="J290" s="29">
        <v>-205</v>
      </c>
    </row>
    <row r="291" spans="1:10" x14ac:dyDescent="0.15">
      <c r="A291" s="200" t="s">
        <v>24</v>
      </c>
      <c r="B291" s="173">
        <v>16</v>
      </c>
      <c r="C291" s="242">
        <v>0.79166666666666663</v>
      </c>
      <c r="D291" s="243">
        <v>14177</v>
      </c>
      <c r="E291" s="166">
        <v>-733</v>
      </c>
      <c r="F291" s="172">
        <v>50</v>
      </c>
      <c r="G291" s="173">
        <v>0</v>
      </c>
      <c r="H291" s="26">
        <v>-309</v>
      </c>
      <c r="I291" s="29">
        <v>-1437</v>
      </c>
      <c r="J291" s="29">
        <v>-205</v>
      </c>
    </row>
    <row r="292" spans="1:10" x14ac:dyDescent="0.15">
      <c r="A292" s="200" t="s">
        <v>24</v>
      </c>
      <c r="B292" s="173">
        <v>17</v>
      </c>
      <c r="C292" s="242">
        <v>0.79166666666666663</v>
      </c>
      <c r="D292" s="243">
        <v>15950</v>
      </c>
      <c r="E292" s="166">
        <v>-104</v>
      </c>
      <c r="F292" s="172">
        <v>0</v>
      </c>
      <c r="G292" s="173">
        <v>0</v>
      </c>
      <c r="H292" s="26">
        <v>-251</v>
      </c>
      <c r="I292" s="29">
        <v>-1420</v>
      </c>
      <c r="J292" s="29">
        <v>-205</v>
      </c>
    </row>
    <row r="293" spans="1:10" x14ac:dyDescent="0.15">
      <c r="A293" s="200" t="s">
        <v>24</v>
      </c>
      <c r="B293" s="173">
        <v>18</v>
      </c>
      <c r="C293" s="242">
        <v>0.79166666666666663</v>
      </c>
      <c r="D293" s="243">
        <v>15888</v>
      </c>
      <c r="E293" s="166">
        <v>-436</v>
      </c>
      <c r="F293" s="172">
        <v>0</v>
      </c>
      <c r="G293" s="173">
        <v>0</v>
      </c>
      <c r="H293" s="26">
        <v>-259</v>
      </c>
      <c r="I293" s="29">
        <v>-1420</v>
      </c>
      <c r="J293" s="29">
        <v>-205</v>
      </c>
    </row>
    <row r="294" spans="1:10" x14ac:dyDescent="0.15">
      <c r="A294" s="200" t="s">
        <v>24</v>
      </c>
      <c r="B294" s="173">
        <v>19</v>
      </c>
      <c r="C294" s="242">
        <v>0.79166666666666663</v>
      </c>
      <c r="D294" s="243">
        <v>15945</v>
      </c>
      <c r="E294" s="166">
        <v>-397</v>
      </c>
      <c r="F294" s="172">
        <v>0</v>
      </c>
      <c r="G294" s="173">
        <v>0</v>
      </c>
      <c r="H294" s="26">
        <v>-308</v>
      </c>
      <c r="I294" s="29">
        <v>-1432</v>
      </c>
      <c r="J294" s="29">
        <v>-205</v>
      </c>
    </row>
    <row r="295" spans="1:10" x14ac:dyDescent="0.15">
      <c r="A295" s="200" t="s">
        <v>24</v>
      </c>
      <c r="B295" s="173">
        <v>20</v>
      </c>
      <c r="C295" s="242">
        <v>0.79166666666666663</v>
      </c>
      <c r="D295" s="243">
        <v>15272</v>
      </c>
      <c r="E295" s="166">
        <v>-513</v>
      </c>
      <c r="F295" s="172">
        <v>0</v>
      </c>
      <c r="G295" s="173">
        <v>0</v>
      </c>
      <c r="H295" s="26">
        <v>-308</v>
      </c>
      <c r="I295" s="29">
        <v>-1420</v>
      </c>
      <c r="J295" s="29">
        <v>-225</v>
      </c>
    </row>
    <row r="296" spans="1:10" x14ac:dyDescent="0.15">
      <c r="A296" s="200" t="s">
        <v>24</v>
      </c>
      <c r="B296" s="173">
        <v>21</v>
      </c>
      <c r="C296" s="242">
        <v>0.79166666666666663</v>
      </c>
      <c r="D296" s="243">
        <v>15482</v>
      </c>
      <c r="E296" s="166">
        <v>-548</v>
      </c>
      <c r="F296" s="172">
        <v>0</v>
      </c>
      <c r="G296" s="173">
        <v>0</v>
      </c>
      <c r="H296" s="26">
        <v>-406</v>
      </c>
      <c r="I296" s="29">
        <v>-1420</v>
      </c>
      <c r="J296" s="29">
        <v>-205</v>
      </c>
    </row>
    <row r="297" spans="1:10" x14ac:dyDescent="0.15">
      <c r="A297" s="200" t="s">
        <v>24</v>
      </c>
      <c r="B297" s="173">
        <v>22</v>
      </c>
      <c r="C297" s="242">
        <v>0.79166666666666663</v>
      </c>
      <c r="D297" s="243">
        <v>13715</v>
      </c>
      <c r="E297" s="166">
        <v>-616</v>
      </c>
      <c r="F297" s="172">
        <v>0</v>
      </c>
      <c r="G297" s="173">
        <v>0</v>
      </c>
      <c r="H297" s="26">
        <v>-370</v>
      </c>
      <c r="I297" s="29">
        <v>-1432</v>
      </c>
      <c r="J297" s="29">
        <v>-205</v>
      </c>
    </row>
    <row r="298" spans="1:10" x14ac:dyDescent="0.15">
      <c r="A298" s="200" t="s">
        <v>24</v>
      </c>
      <c r="B298" s="173">
        <v>23</v>
      </c>
      <c r="C298" s="242">
        <v>0.79166666666666663</v>
      </c>
      <c r="D298" s="243">
        <v>14100</v>
      </c>
      <c r="E298" s="166">
        <v>-650</v>
      </c>
      <c r="F298" s="172">
        <v>0</v>
      </c>
      <c r="G298" s="173">
        <v>0</v>
      </c>
      <c r="H298" s="26">
        <v>-410</v>
      </c>
      <c r="I298" s="29">
        <v>-1432</v>
      </c>
      <c r="J298" s="29">
        <v>-205</v>
      </c>
    </row>
    <row r="299" spans="1:10" x14ac:dyDescent="0.15">
      <c r="A299" s="200" t="s">
        <v>24</v>
      </c>
      <c r="B299" s="173">
        <v>24</v>
      </c>
      <c r="C299" s="242">
        <v>0.79166666666666663</v>
      </c>
      <c r="D299" s="243">
        <v>15212</v>
      </c>
      <c r="E299" s="166">
        <v>-650</v>
      </c>
      <c r="F299" s="172">
        <v>75</v>
      </c>
      <c r="G299" s="173">
        <v>100</v>
      </c>
      <c r="H299" s="26">
        <v>-354</v>
      </c>
      <c r="I299" s="29">
        <v>-1420</v>
      </c>
      <c r="J299" s="29">
        <v>-205</v>
      </c>
    </row>
    <row r="300" spans="1:10" x14ac:dyDescent="0.15">
      <c r="A300" s="200" t="s">
        <v>24</v>
      </c>
      <c r="B300" s="173">
        <v>25</v>
      </c>
      <c r="C300" s="242">
        <v>0.79166666666666663</v>
      </c>
      <c r="D300" s="243">
        <v>15724</v>
      </c>
      <c r="E300" s="166">
        <v>-581</v>
      </c>
      <c r="F300" s="172">
        <v>20</v>
      </c>
      <c r="G300" s="173">
        <v>215</v>
      </c>
      <c r="H300" s="26">
        <v>-653</v>
      </c>
      <c r="I300" s="29">
        <v>-1420</v>
      </c>
      <c r="J300" s="29">
        <v>-225</v>
      </c>
    </row>
    <row r="301" spans="1:10" x14ac:dyDescent="0.15">
      <c r="A301" s="200" t="s">
        <v>24</v>
      </c>
      <c r="B301" s="173">
        <v>26</v>
      </c>
      <c r="C301" s="242">
        <v>0.79166666666666663</v>
      </c>
      <c r="D301" s="243">
        <v>15790</v>
      </c>
      <c r="E301" s="166">
        <v>-544</v>
      </c>
      <c r="F301" s="172">
        <v>0</v>
      </c>
      <c r="G301" s="173">
        <v>215</v>
      </c>
      <c r="H301" s="26">
        <v>-656</v>
      </c>
      <c r="I301" s="29">
        <v>-1425</v>
      </c>
      <c r="J301" s="29">
        <v>-225</v>
      </c>
    </row>
    <row r="302" spans="1:10" x14ac:dyDescent="0.15">
      <c r="A302" s="200" t="s">
        <v>24</v>
      </c>
      <c r="B302" s="173">
        <v>27</v>
      </c>
      <c r="C302" s="242">
        <v>0.79166666666666663</v>
      </c>
      <c r="D302" s="243">
        <v>16313</v>
      </c>
      <c r="E302" s="166">
        <v>-459</v>
      </c>
      <c r="F302" s="172">
        <v>0</v>
      </c>
      <c r="G302" s="173">
        <v>190</v>
      </c>
      <c r="H302" s="26">
        <v>-597</v>
      </c>
      <c r="I302" s="29">
        <v>-1425</v>
      </c>
      <c r="J302" s="29">
        <v>-225</v>
      </c>
    </row>
    <row r="303" spans="1:10" x14ac:dyDescent="0.15">
      <c r="A303" s="200" t="s">
        <v>24</v>
      </c>
      <c r="B303" s="173">
        <v>28</v>
      </c>
      <c r="C303" s="242">
        <v>0.79166666666666663</v>
      </c>
      <c r="D303" s="243">
        <v>15334</v>
      </c>
      <c r="E303" s="166">
        <v>-302</v>
      </c>
      <c r="F303" s="172">
        <v>0</v>
      </c>
      <c r="G303" s="173">
        <v>199</v>
      </c>
      <c r="H303" s="26">
        <v>-404</v>
      </c>
      <c r="I303" s="29">
        <v>-1437</v>
      </c>
      <c r="J303" s="29">
        <v>-225</v>
      </c>
    </row>
    <row r="304" spans="1:10" x14ac:dyDescent="0.15">
      <c r="A304" s="200" t="s">
        <v>24</v>
      </c>
      <c r="B304" s="173">
        <v>29</v>
      </c>
      <c r="C304" s="242">
        <v>0.79166666666666663</v>
      </c>
      <c r="D304" s="243">
        <v>14092</v>
      </c>
      <c r="E304" s="166">
        <v>-488</v>
      </c>
      <c r="F304" s="172">
        <v>0</v>
      </c>
      <c r="G304" s="173">
        <v>330</v>
      </c>
      <c r="H304" s="26">
        <v>-18</v>
      </c>
      <c r="I304" s="29">
        <v>-1425</v>
      </c>
      <c r="J304" s="29">
        <v>-225</v>
      </c>
    </row>
    <row r="305" spans="1:10" x14ac:dyDescent="0.15">
      <c r="A305" s="200" t="s">
        <v>24</v>
      </c>
      <c r="B305" s="173">
        <v>30</v>
      </c>
      <c r="C305" s="242">
        <v>0.79166666666666663</v>
      </c>
      <c r="D305" s="243">
        <v>14350</v>
      </c>
      <c r="E305" s="166">
        <v>-497</v>
      </c>
      <c r="F305" s="172">
        <v>0</v>
      </c>
      <c r="G305" s="173">
        <v>100</v>
      </c>
      <c r="H305" s="26">
        <v>-316</v>
      </c>
      <c r="I305" s="29">
        <v>-1425</v>
      </c>
      <c r="J305" s="29">
        <v>-225</v>
      </c>
    </row>
    <row r="306" spans="1:10" x14ac:dyDescent="0.15">
      <c r="A306" s="202" t="s">
        <v>24</v>
      </c>
      <c r="B306" s="175">
        <v>31</v>
      </c>
      <c r="C306" s="244">
        <v>0.79166666666666663</v>
      </c>
      <c r="D306" s="245">
        <v>14871</v>
      </c>
      <c r="E306" s="167">
        <v>-806</v>
      </c>
      <c r="F306" s="174">
        <v>0</v>
      </c>
      <c r="G306" s="175">
        <v>215</v>
      </c>
      <c r="H306" s="43">
        <v>-359</v>
      </c>
      <c r="I306" s="35">
        <v>-1425</v>
      </c>
      <c r="J306" s="35">
        <v>-225</v>
      </c>
    </row>
    <row r="307" spans="1:10" x14ac:dyDescent="0.15">
      <c r="A307" s="200" t="s">
        <v>25</v>
      </c>
      <c r="B307" s="173">
        <v>1</v>
      </c>
      <c r="C307" s="242">
        <v>0.79166666666666663</v>
      </c>
      <c r="D307" s="243">
        <v>15721</v>
      </c>
      <c r="E307" s="166">
        <v>-862</v>
      </c>
      <c r="F307" s="172">
        <v>0</v>
      </c>
      <c r="G307" s="173">
        <v>330</v>
      </c>
      <c r="H307" s="26">
        <v>-340</v>
      </c>
      <c r="I307" s="29">
        <v>-1329</v>
      </c>
      <c r="J307" s="29">
        <v>-216</v>
      </c>
    </row>
    <row r="308" spans="1:10" x14ac:dyDescent="0.15">
      <c r="A308" s="200" t="s">
        <v>25</v>
      </c>
      <c r="B308" s="173">
        <v>2</v>
      </c>
      <c r="C308" s="242">
        <v>0.79166666666666663</v>
      </c>
      <c r="D308" s="243">
        <v>15471</v>
      </c>
      <c r="E308" s="166">
        <v>-503</v>
      </c>
      <c r="F308" s="172">
        <v>0</v>
      </c>
      <c r="G308" s="173">
        <v>330</v>
      </c>
      <c r="H308" s="26">
        <v>-661</v>
      </c>
      <c r="I308" s="29">
        <v>-1329</v>
      </c>
      <c r="J308" s="29">
        <v>-225</v>
      </c>
    </row>
    <row r="309" spans="1:10" x14ac:dyDescent="0.15">
      <c r="A309" s="200" t="s">
        <v>25</v>
      </c>
      <c r="B309" s="173">
        <v>3</v>
      </c>
      <c r="C309" s="242">
        <v>0.79166666666666663</v>
      </c>
      <c r="D309" s="243">
        <v>15352</v>
      </c>
      <c r="E309" s="166">
        <v>-247</v>
      </c>
      <c r="F309" s="172">
        <v>0</v>
      </c>
      <c r="G309" s="173">
        <v>330</v>
      </c>
      <c r="H309" s="26">
        <v>-755</v>
      </c>
      <c r="I309" s="29">
        <v>-1329</v>
      </c>
      <c r="J309" s="29">
        <v>-225</v>
      </c>
    </row>
    <row r="310" spans="1:10" x14ac:dyDescent="0.15">
      <c r="A310" s="200" t="s">
        <v>25</v>
      </c>
      <c r="B310" s="173">
        <v>4</v>
      </c>
      <c r="C310" s="242">
        <v>0.79166666666666663</v>
      </c>
      <c r="D310" s="243">
        <v>14740</v>
      </c>
      <c r="E310" s="166">
        <v>-373</v>
      </c>
      <c r="F310" s="172">
        <v>0</v>
      </c>
      <c r="G310" s="173">
        <v>330</v>
      </c>
      <c r="H310" s="26">
        <v>-790</v>
      </c>
      <c r="I310" s="29">
        <v>-1329</v>
      </c>
      <c r="J310" s="29">
        <v>-225</v>
      </c>
    </row>
    <row r="311" spans="1:10" x14ac:dyDescent="0.15">
      <c r="A311" s="200" t="s">
        <v>25</v>
      </c>
      <c r="B311" s="173">
        <v>5</v>
      </c>
      <c r="C311" s="242">
        <v>0.79166666666666663</v>
      </c>
      <c r="D311" s="243">
        <v>14071</v>
      </c>
      <c r="E311" s="166">
        <v>-498</v>
      </c>
      <c r="F311" s="172">
        <v>0</v>
      </c>
      <c r="G311" s="173">
        <v>247</v>
      </c>
      <c r="H311" s="26">
        <v>-711</v>
      </c>
      <c r="I311" s="29">
        <v>-1329</v>
      </c>
      <c r="J311" s="29">
        <v>-216</v>
      </c>
    </row>
    <row r="312" spans="1:10" x14ac:dyDescent="0.15">
      <c r="A312" s="200" t="s">
        <v>25</v>
      </c>
      <c r="B312" s="173">
        <v>6</v>
      </c>
      <c r="C312" s="242">
        <v>0.75</v>
      </c>
      <c r="D312" s="243">
        <v>14993</v>
      </c>
      <c r="E312" s="166">
        <v>-425</v>
      </c>
      <c r="F312" s="172">
        <v>0</v>
      </c>
      <c r="G312" s="173">
        <v>215</v>
      </c>
      <c r="H312" s="26">
        <v>-728</v>
      </c>
      <c r="I312" s="29">
        <v>-1329</v>
      </c>
      <c r="J312" s="29">
        <v>-216</v>
      </c>
    </row>
    <row r="313" spans="1:10" x14ac:dyDescent="0.15">
      <c r="A313" s="200" t="s">
        <v>25</v>
      </c>
      <c r="B313" s="173">
        <v>7</v>
      </c>
      <c r="C313" s="242">
        <v>0.75</v>
      </c>
      <c r="D313" s="243">
        <v>16076</v>
      </c>
      <c r="E313" s="166">
        <v>-427</v>
      </c>
      <c r="F313" s="172">
        <v>0</v>
      </c>
      <c r="G313" s="173">
        <v>330</v>
      </c>
      <c r="H313" s="26">
        <v>-790</v>
      </c>
      <c r="I313" s="29">
        <v>-1217</v>
      </c>
      <c r="J313" s="29">
        <v>-225</v>
      </c>
    </row>
    <row r="314" spans="1:10" x14ac:dyDescent="0.15">
      <c r="A314" s="200" t="s">
        <v>25</v>
      </c>
      <c r="B314" s="173">
        <v>8</v>
      </c>
      <c r="C314" s="242">
        <v>0.75</v>
      </c>
      <c r="D314" s="243">
        <v>15670</v>
      </c>
      <c r="E314" s="166">
        <v>-303</v>
      </c>
      <c r="F314" s="172">
        <v>0</v>
      </c>
      <c r="G314" s="173">
        <v>258</v>
      </c>
      <c r="H314" s="26">
        <v>-731</v>
      </c>
      <c r="I314" s="29">
        <v>-1223</v>
      </c>
      <c r="J314" s="29">
        <v>-225</v>
      </c>
    </row>
    <row r="315" spans="1:10" x14ac:dyDescent="0.15">
      <c r="A315" s="200" t="s">
        <v>25</v>
      </c>
      <c r="B315" s="173">
        <v>9</v>
      </c>
      <c r="C315" s="242">
        <v>0.75</v>
      </c>
      <c r="D315" s="243">
        <v>15894</v>
      </c>
      <c r="E315" s="166">
        <v>-316</v>
      </c>
      <c r="F315" s="172">
        <v>25</v>
      </c>
      <c r="G315" s="173">
        <v>330</v>
      </c>
      <c r="H315" s="26">
        <v>-622</v>
      </c>
      <c r="I315" s="29">
        <v>-1223</v>
      </c>
      <c r="J315" s="29">
        <v>-225</v>
      </c>
    </row>
    <row r="316" spans="1:10" x14ac:dyDescent="0.15">
      <c r="A316" s="200" t="s">
        <v>25</v>
      </c>
      <c r="B316" s="173">
        <v>10</v>
      </c>
      <c r="C316" s="242">
        <v>0.75</v>
      </c>
      <c r="D316" s="243">
        <v>15672</v>
      </c>
      <c r="E316" s="166">
        <v>-793</v>
      </c>
      <c r="F316" s="172">
        <v>30</v>
      </c>
      <c r="G316" s="173">
        <v>330</v>
      </c>
      <c r="H316" s="26">
        <v>-741</v>
      </c>
      <c r="I316" s="29">
        <v>-686</v>
      </c>
      <c r="J316" s="29">
        <v>-225</v>
      </c>
    </row>
    <row r="317" spans="1:10" x14ac:dyDescent="0.15">
      <c r="A317" s="200" t="s">
        <v>25</v>
      </c>
      <c r="B317" s="173">
        <v>11</v>
      </c>
      <c r="C317" s="242">
        <v>0.75</v>
      </c>
      <c r="D317" s="243">
        <v>15467</v>
      </c>
      <c r="E317" s="166">
        <v>-865</v>
      </c>
      <c r="F317" s="172">
        <v>0</v>
      </c>
      <c r="G317" s="173">
        <v>330</v>
      </c>
      <c r="H317" s="26">
        <v>-650</v>
      </c>
      <c r="I317" s="29">
        <v>-750</v>
      </c>
      <c r="J317" s="29">
        <v>-225</v>
      </c>
    </row>
    <row r="318" spans="1:10" x14ac:dyDescent="0.15">
      <c r="A318" s="200" t="s">
        <v>25</v>
      </c>
      <c r="B318" s="173">
        <v>12</v>
      </c>
      <c r="C318" s="242">
        <v>0.75</v>
      </c>
      <c r="D318" s="243">
        <v>14832</v>
      </c>
      <c r="E318" s="166">
        <v>-817</v>
      </c>
      <c r="F318" s="172">
        <v>0</v>
      </c>
      <c r="G318" s="173">
        <v>319</v>
      </c>
      <c r="H318" s="26">
        <v>-608</v>
      </c>
      <c r="I318" s="29">
        <v>-781</v>
      </c>
      <c r="J318" s="29">
        <v>-225</v>
      </c>
    </row>
    <row r="319" spans="1:10" x14ac:dyDescent="0.15">
      <c r="A319" s="200" t="s">
        <v>25</v>
      </c>
      <c r="B319" s="173">
        <v>13</v>
      </c>
      <c r="C319" s="242">
        <v>0.75</v>
      </c>
      <c r="D319" s="243">
        <v>14770</v>
      </c>
      <c r="E319" s="166">
        <v>-695</v>
      </c>
      <c r="F319" s="172">
        <v>0</v>
      </c>
      <c r="G319" s="173">
        <v>330</v>
      </c>
      <c r="H319" s="26">
        <v>-574</v>
      </c>
      <c r="I319" s="29">
        <v>-863</v>
      </c>
      <c r="J319" s="29">
        <v>-225</v>
      </c>
    </row>
    <row r="320" spans="1:10" x14ac:dyDescent="0.15">
      <c r="A320" s="200" t="s">
        <v>25</v>
      </c>
      <c r="B320" s="173">
        <v>14</v>
      </c>
      <c r="C320" s="242">
        <v>0.75</v>
      </c>
      <c r="D320" s="243">
        <v>15914</v>
      </c>
      <c r="E320" s="166">
        <v>-847</v>
      </c>
      <c r="F320" s="172">
        <v>0</v>
      </c>
      <c r="G320" s="173">
        <v>330</v>
      </c>
      <c r="H320" s="26">
        <v>-322</v>
      </c>
      <c r="I320" s="29">
        <v>-892</v>
      </c>
      <c r="J320" s="29">
        <v>-225</v>
      </c>
    </row>
    <row r="321" spans="1:10" x14ac:dyDescent="0.15">
      <c r="A321" s="200" t="s">
        <v>25</v>
      </c>
      <c r="B321" s="173">
        <v>15</v>
      </c>
      <c r="C321" s="242">
        <v>0.75</v>
      </c>
      <c r="D321" s="243">
        <v>16190</v>
      </c>
      <c r="E321" s="166">
        <v>-747</v>
      </c>
      <c r="F321" s="172">
        <v>0</v>
      </c>
      <c r="G321" s="173">
        <v>330</v>
      </c>
      <c r="H321" s="26">
        <v>-310</v>
      </c>
      <c r="I321" s="29">
        <v>-892</v>
      </c>
      <c r="J321" s="29">
        <v>-225</v>
      </c>
    </row>
    <row r="322" spans="1:10" x14ac:dyDescent="0.15">
      <c r="A322" s="200" t="s">
        <v>25</v>
      </c>
      <c r="B322" s="173">
        <v>16</v>
      </c>
      <c r="C322" s="242">
        <v>0.75</v>
      </c>
      <c r="D322" s="243">
        <v>15778</v>
      </c>
      <c r="E322" s="166">
        <v>-522</v>
      </c>
      <c r="F322" s="172">
        <v>0</v>
      </c>
      <c r="G322" s="173">
        <v>330</v>
      </c>
      <c r="H322" s="26">
        <v>-489</v>
      </c>
      <c r="I322" s="29">
        <v>-892</v>
      </c>
      <c r="J322" s="29">
        <v>-225</v>
      </c>
    </row>
    <row r="323" spans="1:10" x14ac:dyDescent="0.15">
      <c r="A323" s="200" t="s">
        <v>25</v>
      </c>
      <c r="B323" s="173">
        <v>17</v>
      </c>
      <c r="C323" s="242">
        <v>0.75</v>
      </c>
      <c r="D323" s="243">
        <v>15683</v>
      </c>
      <c r="E323" s="166">
        <v>-617</v>
      </c>
      <c r="F323" s="172">
        <v>0</v>
      </c>
      <c r="G323" s="173">
        <v>330</v>
      </c>
      <c r="H323" s="26">
        <v>-425</v>
      </c>
      <c r="I323" s="29">
        <v>-892</v>
      </c>
      <c r="J323" s="29">
        <v>-225</v>
      </c>
    </row>
    <row r="324" spans="1:10" x14ac:dyDescent="0.15">
      <c r="A324" s="200" t="s">
        <v>25</v>
      </c>
      <c r="B324" s="173">
        <v>18</v>
      </c>
      <c r="C324" s="242">
        <v>0.75</v>
      </c>
      <c r="D324" s="243">
        <v>15219</v>
      </c>
      <c r="E324" s="166">
        <v>-769</v>
      </c>
      <c r="F324" s="172">
        <v>0</v>
      </c>
      <c r="G324" s="173">
        <v>330</v>
      </c>
      <c r="H324" s="26">
        <v>-592</v>
      </c>
      <c r="I324" s="29">
        <v>-892</v>
      </c>
      <c r="J324" s="29">
        <v>-225</v>
      </c>
    </row>
    <row r="325" spans="1:10" x14ac:dyDescent="0.15">
      <c r="A325" s="200" t="s">
        <v>25</v>
      </c>
      <c r="B325" s="173">
        <v>19</v>
      </c>
      <c r="C325" s="242">
        <v>0.75</v>
      </c>
      <c r="D325" s="243">
        <v>14366</v>
      </c>
      <c r="E325" s="166">
        <v>-1301</v>
      </c>
      <c r="F325" s="172">
        <v>75</v>
      </c>
      <c r="G325" s="173">
        <v>330</v>
      </c>
      <c r="H325" s="26">
        <v>-784</v>
      </c>
      <c r="I325" s="29">
        <v>-961</v>
      </c>
      <c r="J325" s="29">
        <v>-225</v>
      </c>
    </row>
    <row r="326" spans="1:10" x14ac:dyDescent="0.15">
      <c r="A326" s="200" t="s">
        <v>25</v>
      </c>
      <c r="B326" s="173">
        <v>20</v>
      </c>
      <c r="C326" s="242">
        <v>0.75</v>
      </c>
      <c r="D326" s="243">
        <v>15733</v>
      </c>
      <c r="E326" s="166">
        <v>-1123</v>
      </c>
      <c r="F326" s="172">
        <v>75</v>
      </c>
      <c r="G326" s="173">
        <v>330</v>
      </c>
      <c r="H326" s="26">
        <v>-773</v>
      </c>
      <c r="I326" s="29">
        <v>-961</v>
      </c>
      <c r="J326" s="29">
        <v>-225</v>
      </c>
    </row>
    <row r="327" spans="1:10" x14ac:dyDescent="0.15">
      <c r="A327" s="200" t="s">
        <v>25</v>
      </c>
      <c r="B327" s="173">
        <v>21</v>
      </c>
      <c r="C327" s="242">
        <v>0.75</v>
      </c>
      <c r="D327" s="243">
        <v>17464</v>
      </c>
      <c r="E327" s="166">
        <v>-1054</v>
      </c>
      <c r="F327" s="172">
        <v>75</v>
      </c>
      <c r="G327" s="173">
        <v>215</v>
      </c>
      <c r="H327" s="26">
        <v>-688</v>
      </c>
      <c r="I327" s="29">
        <v>-892</v>
      </c>
      <c r="J327" s="29">
        <v>-225</v>
      </c>
    </row>
    <row r="328" spans="1:10" x14ac:dyDescent="0.15">
      <c r="A328" s="200" t="s">
        <v>25</v>
      </c>
      <c r="B328" s="173">
        <v>22</v>
      </c>
      <c r="C328" s="242">
        <v>0.75</v>
      </c>
      <c r="D328" s="243">
        <v>17127</v>
      </c>
      <c r="E328" s="166">
        <v>-1235</v>
      </c>
      <c r="F328" s="172">
        <v>75</v>
      </c>
      <c r="G328" s="173">
        <v>330</v>
      </c>
      <c r="H328" s="26">
        <v>-510</v>
      </c>
      <c r="I328" s="29">
        <v>-776</v>
      </c>
      <c r="J328" s="29">
        <v>-225</v>
      </c>
    </row>
    <row r="329" spans="1:10" x14ac:dyDescent="0.15">
      <c r="A329" s="200" t="s">
        <v>25</v>
      </c>
      <c r="B329" s="173">
        <v>23</v>
      </c>
      <c r="C329" s="242">
        <v>0.75</v>
      </c>
      <c r="D329" s="243">
        <v>16745</v>
      </c>
      <c r="E329" s="166">
        <v>-955</v>
      </c>
      <c r="F329" s="172">
        <v>78</v>
      </c>
      <c r="G329" s="173">
        <v>215</v>
      </c>
      <c r="H329" s="26">
        <v>-864</v>
      </c>
      <c r="I329" s="29">
        <v>-879</v>
      </c>
      <c r="J329" s="29">
        <v>-225</v>
      </c>
    </row>
    <row r="330" spans="1:10" x14ac:dyDescent="0.15">
      <c r="A330" s="200" t="s">
        <v>25</v>
      </c>
      <c r="B330" s="173">
        <v>24</v>
      </c>
      <c r="C330" s="242">
        <v>0.5</v>
      </c>
      <c r="D330" s="243">
        <v>15074</v>
      </c>
      <c r="E330" s="166">
        <v>-611</v>
      </c>
      <c r="F330" s="172">
        <v>70</v>
      </c>
      <c r="G330" s="173">
        <v>330</v>
      </c>
      <c r="H330" s="26">
        <v>-663</v>
      </c>
      <c r="I330" s="29">
        <v>-784</v>
      </c>
      <c r="J330" s="29">
        <v>-225</v>
      </c>
    </row>
    <row r="331" spans="1:10" x14ac:dyDescent="0.15">
      <c r="A331" s="200" t="s">
        <v>25</v>
      </c>
      <c r="B331" s="173">
        <v>25</v>
      </c>
      <c r="C331" s="242">
        <v>0.75</v>
      </c>
      <c r="D331" s="243">
        <v>15074</v>
      </c>
      <c r="E331" s="166">
        <v>-1214</v>
      </c>
      <c r="F331" s="172">
        <v>175</v>
      </c>
      <c r="G331" s="173">
        <v>0</v>
      </c>
      <c r="H331" s="26">
        <v>-758</v>
      </c>
      <c r="I331" s="29">
        <v>-1179</v>
      </c>
      <c r="J331" s="29">
        <v>-225</v>
      </c>
    </row>
    <row r="332" spans="1:10" x14ac:dyDescent="0.15">
      <c r="A332" s="200" t="s">
        <v>25</v>
      </c>
      <c r="B332" s="173">
        <v>26</v>
      </c>
      <c r="C332" s="242">
        <v>0.75</v>
      </c>
      <c r="D332" s="243">
        <v>14897</v>
      </c>
      <c r="E332" s="166">
        <v>-829</v>
      </c>
      <c r="F332" s="172">
        <v>98</v>
      </c>
      <c r="G332" s="173">
        <v>215</v>
      </c>
      <c r="H332" s="26">
        <v>-769</v>
      </c>
      <c r="I332" s="29">
        <v>-1329</v>
      </c>
      <c r="J332" s="29">
        <v>-225</v>
      </c>
    </row>
    <row r="333" spans="1:10" x14ac:dyDescent="0.15">
      <c r="A333" s="200" t="s">
        <v>25</v>
      </c>
      <c r="B333" s="173">
        <v>27</v>
      </c>
      <c r="C333" s="242">
        <v>0.75</v>
      </c>
      <c r="D333" s="243">
        <v>15944</v>
      </c>
      <c r="E333" s="166">
        <v>-1094</v>
      </c>
      <c r="F333" s="172">
        <v>20</v>
      </c>
      <c r="G333" s="173">
        <v>215</v>
      </c>
      <c r="H333" s="26">
        <v>-841</v>
      </c>
      <c r="I333" s="29">
        <v>-1329</v>
      </c>
      <c r="J333" s="29">
        <v>-225</v>
      </c>
    </row>
    <row r="334" spans="1:10" x14ac:dyDescent="0.15">
      <c r="A334" s="200" t="s">
        <v>25</v>
      </c>
      <c r="B334" s="173">
        <v>28</v>
      </c>
      <c r="C334" s="242">
        <v>0.75</v>
      </c>
      <c r="D334" s="243">
        <v>17089</v>
      </c>
      <c r="E334" s="166">
        <v>-920</v>
      </c>
      <c r="F334" s="172">
        <v>106</v>
      </c>
      <c r="G334" s="173">
        <v>330</v>
      </c>
      <c r="H334" s="26">
        <v>-794</v>
      </c>
      <c r="I334" s="29">
        <v>-1329</v>
      </c>
      <c r="J334" s="29">
        <v>-225</v>
      </c>
    </row>
    <row r="335" spans="1:10" x14ac:dyDescent="0.15">
      <c r="A335" s="200" t="s">
        <v>25</v>
      </c>
      <c r="B335" s="173">
        <v>29</v>
      </c>
      <c r="C335" s="242">
        <v>0.75</v>
      </c>
      <c r="D335" s="243">
        <v>16930</v>
      </c>
      <c r="E335" s="166">
        <v>-1060</v>
      </c>
      <c r="F335" s="172">
        <v>20</v>
      </c>
      <c r="G335" s="173">
        <v>215</v>
      </c>
      <c r="H335" s="26">
        <v>-545</v>
      </c>
      <c r="I335" s="29">
        <v>-1437</v>
      </c>
      <c r="J335" s="29">
        <v>-225</v>
      </c>
    </row>
    <row r="336" spans="1:10" x14ac:dyDescent="0.15">
      <c r="A336" s="202" t="s">
        <v>25</v>
      </c>
      <c r="B336" s="175">
        <v>30</v>
      </c>
      <c r="C336" s="244">
        <v>0.75</v>
      </c>
      <c r="D336" s="245">
        <v>16521</v>
      </c>
      <c r="E336" s="167">
        <v>-1145</v>
      </c>
      <c r="F336" s="174">
        <v>20</v>
      </c>
      <c r="G336" s="175">
        <v>330</v>
      </c>
      <c r="H336" s="43">
        <v>-681</v>
      </c>
      <c r="I336" s="35">
        <v>-1279</v>
      </c>
      <c r="J336" s="35">
        <v>-225</v>
      </c>
    </row>
    <row r="337" spans="1:10" x14ac:dyDescent="0.15">
      <c r="A337" s="200" t="s">
        <v>26</v>
      </c>
      <c r="B337" s="173">
        <v>1</v>
      </c>
      <c r="C337" s="242">
        <v>0.75</v>
      </c>
      <c r="D337" s="243">
        <v>16153</v>
      </c>
      <c r="E337" s="166">
        <v>-1110</v>
      </c>
      <c r="F337" s="172">
        <v>42</v>
      </c>
      <c r="G337" s="173">
        <v>215</v>
      </c>
      <c r="H337" s="26">
        <v>-857</v>
      </c>
      <c r="I337" s="29">
        <v>-1444</v>
      </c>
      <c r="J337" s="29">
        <v>-205</v>
      </c>
    </row>
    <row r="338" spans="1:10" x14ac:dyDescent="0.15">
      <c r="A338" s="200" t="s">
        <v>26</v>
      </c>
      <c r="B338" s="173">
        <v>2</v>
      </c>
      <c r="C338" s="242">
        <v>0.75</v>
      </c>
      <c r="D338" s="243">
        <v>16053</v>
      </c>
      <c r="E338" s="166">
        <v>-796</v>
      </c>
      <c r="F338" s="172">
        <v>130</v>
      </c>
      <c r="G338" s="173">
        <v>330</v>
      </c>
      <c r="H338" s="26">
        <v>-837</v>
      </c>
      <c r="I338" s="29">
        <v>-1444</v>
      </c>
      <c r="J338" s="29">
        <v>-205</v>
      </c>
    </row>
    <row r="339" spans="1:10" x14ac:dyDescent="0.15">
      <c r="A339" s="200" t="s">
        <v>26</v>
      </c>
      <c r="B339" s="173">
        <v>3</v>
      </c>
      <c r="C339" s="242">
        <v>0.75</v>
      </c>
      <c r="D339" s="243">
        <v>15653</v>
      </c>
      <c r="E339" s="166">
        <v>-871</v>
      </c>
      <c r="F339" s="172">
        <v>163</v>
      </c>
      <c r="G339" s="173">
        <v>330</v>
      </c>
      <c r="H339" s="26">
        <v>-853</v>
      </c>
      <c r="I339" s="29">
        <v>-1354</v>
      </c>
      <c r="J339" s="29">
        <v>-205</v>
      </c>
    </row>
    <row r="340" spans="1:10" x14ac:dyDescent="0.15">
      <c r="A340" s="200" t="s">
        <v>26</v>
      </c>
      <c r="B340" s="173">
        <v>4</v>
      </c>
      <c r="C340" s="242">
        <v>0.75</v>
      </c>
      <c r="D340" s="243">
        <v>16482</v>
      </c>
      <c r="E340" s="166">
        <v>-1044</v>
      </c>
      <c r="F340" s="172">
        <v>89</v>
      </c>
      <c r="G340" s="173">
        <v>330</v>
      </c>
      <c r="H340" s="26">
        <v>-523</v>
      </c>
      <c r="I340" s="29">
        <v>-1354</v>
      </c>
      <c r="J340" s="29">
        <v>-205</v>
      </c>
    </row>
    <row r="341" spans="1:10" x14ac:dyDescent="0.15">
      <c r="A341" s="200" t="s">
        <v>26</v>
      </c>
      <c r="B341" s="173">
        <v>5</v>
      </c>
      <c r="C341" s="242">
        <v>0.75</v>
      </c>
      <c r="D341" s="243">
        <v>17842</v>
      </c>
      <c r="E341" s="166">
        <v>-1285</v>
      </c>
      <c r="F341" s="172">
        <v>70</v>
      </c>
      <c r="G341" s="173">
        <v>330</v>
      </c>
      <c r="H341" s="26">
        <v>-361</v>
      </c>
      <c r="I341" s="29">
        <v>-1444</v>
      </c>
      <c r="J341" s="29">
        <v>-205</v>
      </c>
    </row>
    <row r="342" spans="1:10" x14ac:dyDescent="0.15">
      <c r="A342" s="200" t="s">
        <v>26</v>
      </c>
      <c r="B342" s="173">
        <v>6</v>
      </c>
      <c r="C342" s="242">
        <v>0.75</v>
      </c>
      <c r="D342" s="243">
        <v>17414</v>
      </c>
      <c r="E342" s="166">
        <v>-1331</v>
      </c>
      <c r="F342" s="172">
        <v>20</v>
      </c>
      <c r="G342" s="173">
        <v>276</v>
      </c>
      <c r="H342" s="26">
        <v>-361</v>
      </c>
      <c r="I342" s="29">
        <v>-1494</v>
      </c>
      <c r="J342" s="29">
        <v>-205</v>
      </c>
    </row>
    <row r="343" spans="1:10" x14ac:dyDescent="0.15">
      <c r="A343" s="200" t="s">
        <v>26</v>
      </c>
      <c r="B343" s="173">
        <v>7</v>
      </c>
      <c r="C343" s="242">
        <v>0.75</v>
      </c>
      <c r="D343" s="243">
        <v>17308</v>
      </c>
      <c r="E343" s="166">
        <v>-1300</v>
      </c>
      <c r="F343" s="172">
        <v>-13</v>
      </c>
      <c r="G343" s="173">
        <v>0</v>
      </c>
      <c r="H343" s="26">
        <v>-453</v>
      </c>
      <c r="I343" s="29">
        <v>-1658</v>
      </c>
      <c r="J343" s="29">
        <v>-205</v>
      </c>
    </row>
    <row r="344" spans="1:10" x14ac:dyDescent="0.15">
      <c r="A344" s="200" t="s">
        <v>26</v>
      </c>
      <c r="B344" s="173">
        <v>8</v>
      </c>
      <c r="C344" s="242">
        <v>0.75</v>
      </c>
      <c r="D344" s="243">
        <v>17407</v>
      </c>
      <c r="E344" s="166">
        <v>-974</v>
      </c>
      <c r="F344" s="172">
        <v>-93</v>
      </c>
      <c r="G344" s="173">
        <v>100</v>
      </c>
      <c r="H344" s="26">
        <v>-580</v>
      </c>
      <c r="I344" s="29">
        <v>-1600</v>
      </c>
      <c r="J344" s="29">
        <v>-205</v>
      </c>
    </row>
    <row r="345" spans="1:10" x14ac:dyDescent="0.15">
      <c r="A345" s="200" t="s">
        <v>26</v>
      </c>
      <c r="B345" s="173">
        <v>9</v>
      </c>
      <c r="C345" s="242">
        <v>0.75</v>
      </c>
      <c r="D345" s="243">
        <v>17915</v>
      </c>
      <c r="E345" s="166">
        <v>-1395</v>
      </c>
      <c r="F345" s="172">
        <v>-172</v>
      </c>
      <c r="G345" s="173">
        <v>100</v>
      </c>
      <c r="H345" s="26">
        <v>-826</v>
      </c>
      <c r="I345" s="29">
        <v>-1400</v>
      </c>
      <c r="J345" s="29">
        <v>-205</v>
      </c>
    </row>
    <row r="346" spans="1:10" x14ac:dyDescent="0.15">
      <c r="A346" s="200" t="s">
        <v>26</v>
      </c>
      <c r="B346" s="173">
        <v>10</v>
      </c>
      <c r="C346" s="242">
        <v>0.75</v>
      </c>
      <c r="D346" s="243">
        <v>17517</v>
      </c>
      <c r="E346" s="166">
        <v>-1308</v>
      </c>
      <c r="F346" s="172">
        <v>-163</v>
      </c>
      <c r="G346" s="173">
        <v>0</v>
      </c>
      <c r="H346" s="26">
        <v>-855</v>
      </c>
      <c r="I346" s="29">
        <v>-1400</v>
      </c>
      <c r="J346" s="29">
        <v>-205</v>
      </c>
    </row>
    <row r="347" spans="1:10" x14ac:dyDescent="0.15">
      <c r="A347" s="200" t="s">
        <v>26</v>
      </c>
      <c r="B347" s="173">
        <v>11</v>
      </c>
      <c r="C347" s="242">
        <v>0.75</v>
      </c>
      <c r="D347" s="243">
        <v>17769</v>
      </c>
      <c r="E347" s="166">
        <v>-1342</v>
      </c>
      <c r="F347" s="172">
        <v>-116</v>
      </c>
      <c r="G347" s="173">
        <v>0</v>
      </c>
      <c r="H347" s="26">
        <v>-735</v>
      </c>
      <c r="I347" s="29">
        <v>-1400</v>
      </c>
      <c r="J347" s="29">
        <v>-205</v>
      </c>
    </row>
    <row r="348" spans="1:10" x14ac:dyDescent="0.15">
      <c r="A348" s="200" t="s">
        <v>26</v>
      </c>
      <c r="B348" s="173">
        <v>12</v>
      </c>
      <c r="C348" s="242">
        <v>0.75</v>
      </c>
      <c r="D348" s="243">
        <v>18163</v>
      </c>
      <c r="E348" s="166">
        <v>-1348</v>
      </c>
      <c r="F348" s="172">
        <v>-174</v>
      </c>
      <c r="G348" s="173">
        <v>0</v>
      </c>
      <c r="H348" s="26">
        <v>-836</v>
      </c>
      <c r="I348" s="29">
        <v>-1400</v>
      </c>
      <c r="J348" s="29">
        <v>-205</v>
      </c>
    </row>
    <row r="349" spans="1:10" x14ac:dyDescent="0.15">
      <c r="A349" s="200" t="s">
        <v>26</v>
      </c>
      <c r="B349" s="173">
        <v>13</v>
      </c>
      <c r="C349" s="242">
        <v>0.75</v>
      </c>
      <c r="D349" s="243">
        <v>17846</v>
      </c>
      <c r="E349" s="166">
        <v>-1095</v>
      </c>
      <c r="F349" s="172">
        <v>-124</v>
      </c>
      <c r="G349" s="173">
        <v>0</v>
      </c>
      <c r="H349" s="26">
        <v>-813</v>
      </c>
      <c r="I349" s="29">
        <v>-1400</v>
      </c>
      <c r="J349" s="29">
        <v>-205</v>
      </c>
    </row>
    <row r="350" spans="1:10" x14ac:dyDescent="0.15">
      <c r="A350" s="200" t="s">
        <v>26</v>
      </c>
      <c r="B350" s="173">
        <v>14</v>
      </c>
      <c r="C350" s="242">
        <v>0.79166666666666663</v>
      </c>
      <c r="D350" s="243">
        <v>18103</v>
      </c>
      <c r="E350" s="166">
        <v>-998</v>
      </c>
      <c r="F350" s="172">
        <v>-161</v>
      </c>
      <c r="G350" s="173">
        <v>0</v>
      </c>
      <c r="H350" s="26">
        <v>-681</v>
      </c>
      <c r="I350" s="29">
        <v>-1320</v>
      </c>
      <c r="J350" s="29">
        <v>-205</v>
      </c>
    </row>
    <row r="351" spans="1:10" x14ac:dyDescent="0.15">
      <c r="A351" s="200" t="s">
        <v>26</v>
      </c>
      <c r="B351" s="173">
        <v>15</v>
      </c>
      <c r="C351" s="242">
        <v>0.75</v>
      </c>
      <c r="D351" s="243">
        <v>19647</v>
      </c>
      <c r="E351" s="166">
        <v>-646</v>
      </c>
      <c r="F351" s="172">
        <v>0</v>
      </c>
      <c r="G351" s="173">
        <v>100</v>
      </c>
      <c r="H351" s="26">
        <v>-1000</v>
      </c>
      <c r="I351" s="29">
        <v>-1320</v>
      </c>
      <c r="J351" s="29">
        <v>-205</v>
      </c>
    </row>
    <row r="352" spans="1:10" x14ac:dyDescent="0.15">
      <c r="A352" s="200" t="s">
        <v>26</v>
      </c>
      <c r="B352" s="173">
        <v>16</v>
      </c>
      <c r="C352" s="242">
        <v>0.75</v>
      </c>
      <c r="D352" s="243">
        <v>19673</v>
      </c>
      <c r="E352" s="166">
        <v>-271</v>
      </c>
      <c r="F352" s="172">
        <v>45</v>
      </c>
      <c r="G352" s="173">
        <v>0</v>
      </c>
      <c r="H352" s="26">
        <v>-900</v>
      </c>
      <c r="I352" s="29">
        <v>-1400</v>
      </c>
      <c r="J352" s="29">
        <v>-205</v>
      </c>
    </row>
    <row r="353" spans="1:10" x14ac:dyDescent="0.15">
      <c r="A353" s="200" t="s">
        <v>26</v>
      </c>
      <c r="B353" s="173">
        <v>17</v>
      </c>
      <c r="C353" s="242">
        <v>0.75</v>
      </c>
      <c r="D353" s="243">
        <v>18055</v>
      </c>
      <c r="E353" s="166">
        <v>-861</v>
      </c>
      <c r="F353" s="172">
        <v>-80</v>
      </c>
      <c r="G353" s="173">
        <v>183</v>
      </c>
      <c r="H353" s="26">
        <v>-821</v>
      </c>
      <c r="I353" s="29">
        <v>-1400</v>
      </c>
      <c r="J353" s="29">
        <v>-205</v>
      </c>
    </row>
    <row r="354" spans="1:10" x14ac:dyDescent="0.15">
      <c r="A354" s="200" t="s">
        <v>26</v>
      </c>
      <c r="B354" s="173">
        <v>18</v>
      </c>
      <c r="C354" s="242">
        <v>0.75</v>
      </c>
      <c r="D354" s="243">
        <v>16876</v>
      </c>
      <c r="E354" s="166">
        <v>-901</v>
      </c>
      <c r="F354" s="172">
        <v>43</v>
      </c>
      <c r="G354" s="173">
        <v>0</v>
      </c>
      <c r="H354" s="26">
        <v>-803</v>
      </c>
      <c r="I354" s="29">
        <v>-1400</v>
      </c>
      <c r="J354" s="29">
        <v>-205</v>
      </c>
    </row>
    <row r="355" spans="1:10" x14ac:dyDescent="0.15">
      <c r="A355" s="200" t="s">
        <v>26</v>
      </c>
      <c r="B355" s="173">
        <v>19</v>
      </c>
      <c r="C355" s="242">
        <v>0.79166666666666663</v>
      </c>
      <c r="D355" s="243">
        <v>19419</v>
      </c>
      <c r="E355" s="166">
        <v>-1000</v>
      </c>
      <c r="F355" s="172">
        <v>70</v>
      </c>
      <c r="G355" s="173">
        <v>0</v>
      </c>
      <c r="H355" s="26">
        <v>-647</v>
      </c>
      <c r="I355" s="29">
        <v>-1394</v>
      </c>
      <c r="J355" s="29">
        <v>-205</v>
      </c>
    </row>
    <row r="356" spans="1:10" x14ac:dyDescent="0.15">
      <c r="A356" s="200" t="s">
        <v>26</v>
      </c>
      <c r="B356" s="173">
        <v>20</v>
      </c>
      <c r="C356" s="242">
        <v>0.75</v>
      </c>
      <c r="D356" s="243">
        <v>18934</v>
      </c>
      <c r="E356" s="166">
        <v>-850</v>
      </c>
      <c r="F356" s="172">
        <v>20</v>
      </c>
      <c r="G356" s="173">
        <v>0</v>
      </c>
      <c r="H356" s="26">
        <v>-374</v>
      </c>
      <c r="I356" s="29">
        <v>-1394</v>
      </c>
      <c r="J356" s="29">
        <v>-205</v>
      </c>
    </row>
    <row r="357" spans="1:10" x14ac:dyDescent="0.15">
      <c r="A357" s="200" t="s">
        <v>26</v>
      </c>
      <c r="B357" s="173">
        <v>21</v>
      </c>
      <c r="C357" s="242">
        <v>0.75</v>
      </c>
      <c r="D357" s="243">
        <v>18201</v>
      </c>
      <c r="E357" s="166">
        <v>-821</v>
      </c>
      <c r="F357" s="172">
        <v>3</v>
      </c>
      <c r="G357" s="173">
        <v>0</v>
      </c>
      <c r="H357" s="26">
        <v>-827</v>
      </c>
      <c r="I357" s="29">
        <v>-1400</v>
      </c>
      <c r="J357" s="29">
        <v>-205</v>
      </c>
    </row>
    <row r="358" spans="1:10" x14ac:dyDescent="0.15">
      <c r="A358" s="200" t="s">
        <v>26</v>
      </c>
      <c r="B358" s="173">
        <v>22</v>
      </c>
      <c r="C358" s="242">
        <v>0.75</v>
      </c>
      <c r="D358" s="243">
        <v>17824</v>
      </c>
      <c r="E358" s="166">
        <v>-1350</v>
      </c>
      <c r="F358" s="172">
        <v>-98</v>
      </c>
      <c r="G358" s="173">
        <v>0</v>
      </c>
      <c r="H358" s="26">
        <v>-652</v>
      </c>
      <c r="I358" s="29">
        <v>-1320</v>
      </c>
      <c r="J358" s="29">
        <v>-205</v>
      </c>
    </row>
    <row r="359" spans="1:10" x14ac:dyDescent="0.15">
      <c r="A359" s="200" t="s">
        <v>26</v>
      </c>
      <c r="B359" s="173">
        <v>23</v>
      </c>
      <c r="C359" s="242">
        <v>0.75</v>
      </c>
      <c r="D359" s="243">
        <v>16966</v>
      </c>
      <c r="E359" s="166">
        <v>-1250</v>
      </c>
      <c r="F359" s="172">
        <v>-125</v>
      </c>
      <c r="G359" s="173">
        <v>0</v>
      </c>
      <c r="H359" s="26">
        <v>-674</v>
      </c>
      <c r="I359" s="29">
        <v>-1320</v>
      </c>
      <c r="J359" s="29">
        <v>-205</v>
      </c>
    </row>
    <row r="360" spans="1:10" x14ac:dyDescent="0.15">
      <c r="A360" s="200" t="s">
        <v>26</v>
      </c>
      <c r="B360" s="173">
        <v>24</v>
      </c>
      <c r="C360" s="242">
        <v>0.75</v>
      </c>
      <c r="D360" s="243">
        <v>15848</v>
      </c>
      <c r="E360" s="166">
        <v>-1347</v>
      </c>
      <c r="F360" s="172">
        <v>40</v>
      </c>
      <c r="G360" s="173">
        <v>0</v>
      </c>
      <c r="H360" s="26">
        <v>-855</v>
      </c>
      <c r="I360" s="29">
        <v>-1350</v>
      </c>
      <c r="J360" s="29">
        <v>-205</v>
      </c>
    </row>
    <row r="361" spans="1:10" x14ac:dyDescent="0.15">
      <c r="A361" s="200" t="s">
        <v>26</v>
      </c>
      <c r="B361" s="173">
        <v>25</v>
      </c>
      <c r="C361" s="242">
        <v>0.79166666666666663</v>
      </c>
      <c r="D361" s="243">
        <v>14554</v>
      </c>
      <c r="E361" s="166">
        <v>-1258</v>
      </c>
      <c r="F361" s="172">
        <v>20</v>
      </c>
      <c r="G361" s="173">
        <v>0</v>
      </c>
      <c r="H361" s="26">
        <v>-898</v>
      </c>
      <c r="I361" s="29">
        <v>-1350</v>
      </c>
      <c r="J361" s="29">
        <v>-205</v>
      </c>
    </row>
    <row r="362" spans="1:10" x14ac:dyDescent="0.15">
      <c r="A362" s="200" t="s">
        <v>26</v>
      </c>
      <c r="B362" s="173">
        <v>26</v>
      </c>
      <c r="C362" s="242">
        <v>0.75</v>
      </c>
      <c r="D362" s="243">
        <v>17015</v>
      </c>
      <c r="E362" s="166">
        <v>-1300</v>
      </c>
      <c r="F362" s="172">
        <v>150</v>
      </c>
      <c r="G362" s="173">
        <v>0</v>
      </c>
      <c r="H362" s="26">
        <v>-630</v>
      </c>
      <c r="I362" s="29">
        <v>-1320</v>
      </c>
      <c r="J362" s="29">
        <v>-205</v>
      </c>
    </row>
    <row r="363" spans="1:10" x14ac:dyDescent="0.15">
      <c r="A363" s="200" t="s">
        <v>26</v>
      </c>
      <c r="B363" s="173">
        <v>27</v>
      </c>
      <c r="C363" s="242">
        <v>0.75</v>
      </c>
      <c r="D363" s="243">
        <v>16519</v>
      </c>
      <c r="E363" s="166">
        <v>-1313</v>
      </c>
      <c r="F363" s="172">
        <v>178</v>
      </c>
      <c r="G363" s="173">
        <v>0</v>
      </c>
      <c r="H363" s="26">
        <v>-866</v>
      </c>
      <c r="I363" s="29">
        <v>-1326</v>
      </c>
      <c r="J363" s="29">
        <v>-205</v>
      </c>
    </row>
    <row r="364" spans="1:10" x14ac:dyDescent="0.15">
      <c r="A364" s="200" t="s">
        <v>26</v>
      </c>
      <c r="B364" s="173">
        <v>28</v>
      </c>
      <c r="C364" s="242">
        <v>0.75</v>
      </c>
      <c r="D364" s="243">
        <v>17324</v>
      </c>
      <c r="E364" s="166">
        <v>-658</v>
      </c>
      <c r="F364" s="172">
        <v>-44</v>
      </c>
      <c r="G364" s="173">
        <v>44</v>
      </c>
      <c r="H364" s="26">
        <v>-532</v>
      </c>
      <c r="I364" s="29">
        <v>-1326</v>
      </c>
      <c r="J364" s="29">
        <v>-205</v>
      </c>
    </row>
    <row r="365" spans="1:10" x14ac:dyDescent="0.15">
      <c r="A365" s="200" t="s">
        <v>26</v>
      </c>
      <c r="B365" s="173">
        <v>29</v>
      </c>
      <c r="C365" s="242">
        <v>0.75</v>
      </c>
      <c r="D365" s="243">
        <v>17819</v>
      </c>
      <c r="E365" s="166">
        <v>-1301</v>
      </c>
      <c r="F365" s="172">
        <v>64</v>
      </c>
      <c r="G365" s="173">
        <v>0</v>
      </c>
      <c r="H365" s="26">
        <v>-424</v>
      </c>
      <c r="I365" s="29">
        <v>-1320</v>
      </c>
      <c r="J365" s="29">
        <v>-205</v>
      </c>
    </row>
    <row r="366" spans="1:10" x14ac:dyDescent="0.15">
      <c r="A366" s="200" t="s">
        <v>26</v>
      </c>
      <c r="B366" s="173">
        <v>30</v>
      </c>
      <c r="C366" s="242">
        <v>0.75</v>
      </c>
      <c r="D366" s="243">
        <v>17021</v>
      </c>
      <c r="E366" s="166">
        <v>-689</v>
      </c>
      <c r="F366" s="172">
        <v>25</v>
      </c>
      <c r="G366" s="173">
        <v>0</v>
      </c>
      <c r="H366" s="26">
        <v>-862</v>
      </c>
      <c r="I366" s="29">
        <v>-1314</v>
      </c>
      <c r="J366" s="29">
        <v>-205</v>
      </c>
    </row>
    <row r="367" spans="1:10" x14ac:dyDescent="0.15">
      <c r="A367" s="202" t="s">
        <v>26</v>
      </c>
      <c r="B367" s="175">
        <v>31</v>
      </c>
      <c r="C367" s="244">
        <v>0.75</v>
      </c>
      <c r="D367" s="245">
        <v>16685</v>
      </c>
      <c r="E367" s="167">
        <v>-1125</v>
      </c>
      <c r="F367" s="174">
        <v>96</v>
      </c>
      <c r="G367" s="175">
        <v>0</v>
      </c>
      <c r="H367" s="43">
        <v>-848</v>
      </c>
      <c r="I367" s="35">
        <v>-1320</v>
      </c>
      <c r="J367" s="35">
        <v>-205</v>
      </c>
    </row>
    <row r="368" spans="1:10" x14ac:dyDescent="0.15">
      <c r="D368" s="247"/>
    </row>
  </sheetData>
  <conditionalFormatting sqref="D2:D32">
    <cfRule type="top10" dxfId="167" priority="45" stopIfTrue="1" rank="1"/>
  </conditionalFormatting>
  <conditionalFormatting sqref="D33:D61">
    <cfRule type="top10" dxfId="166" priority="44" stopIfTrue="1" rank="1"/>
  </conditionalFormatting>
  <conditionalFormatting sqref="D62:D92">
    <cfRule type="top10" dxfId="165" priority="43" stopIfTrue="1" rank="1"/>
    <cfRule type="top10" dxfId="164" priority="42" stopIfTrue="1" rank="1"/>
  </conditionalFormatting>
  <conditionalFormatting sqref="D93:D122">
    <cfRule type="top10" dxfId="163" priority="40" stopIfTrue="1" rank="1"/>
  </conditionalFormatting>
  <conditionalFormatting sqref="D123:D153">
    <cfRule type="top10" dxfId="162" priority="41" stopIfTrue="1" rank="1"/>
  </conditionalFormatting>
  <conditionalFormatting sqref="D154:D183">
    <cfRule type="top10" dxfId="161" priority="39" stopIfTrue="1" rank="1"/>
  </conditionalFormatting>
  <conditionalFormatting sqref="D184:D214">
    <cfRule type="top10" dxfId="160" priority="38" stopIfTrue="1" rank="1"/>
  </conditionalFormatting>
  <conditionalFormatting sqref="D215:D245">
    <cfRule type="top10" dxfId="159" priority="37" stopIfTrue="1" rank="1"/>
  </conditionalFormatting>
  <conditionalFormatting sqref="D246:D275">
    <cfRule type="top10" dxfId="158" priority="36" stopIfTrue="1" rank="1"/>
  </conditionalFormatting>
  <conditionalFormatting sqref="D276:D306">
    <cfRule type="top10" dxfId="157" priority="4" stopIfTrue="1" rank="1"/>
  </conditionalFormatting>
  <conditionalFormatting sqref="D307:D336">
    <cfRule type="top10" dxfId="156" priority="2" stopIfTrue="1" rank="1"/>
  </conditionalFormatting>
  <conditionalFormatting sqref="D337:D367">
    <cfRule type="top10" dxfId="155" priority="1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68"/>
  <sheetViews>
    <sheetView zoomScaleNormal="100" zoomScaleSheetLayoutView="100" zoomScalePageLayoutView="85" workbookViewId="0">
      <pane ySplit="1" topLeftCell="A2" activePane="bottomLeft" state="frozen"/>
      <selection activeCell="B1" sqref="B1"/>
      <selection pane="bottomLeft" sqref="A1:A1048576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378">
        <v>0.75</v>
      </c>
      <c r="D2" s="383">
        <v>17271</v>
      </c>
      <c r="E2" s="165">
        <v>-1374</v>
      </c>
      <c r="F2" s="219">
        <v>-79</v>
      </c>
      <c r="G2" s="212">
        <v>0</v>
      </c>
      <c r="H2" s="26">
        <v>-732</v>
      </c>
      <c r="I2" s="29">
        <v>-1606</v>
      </c>
      <c r="J2" s="29">
        <v>-218</v>
      </c>
      <c r="K2" s="27"/>
    </row>
    <row r="3" spans="1:11" x14ac:dyDescent="0.15">
      <c r="A3" s="200" t="s">
        <v>15</v>
      </c>
      <c r="B3" s="173">
        <v>2</v>
      </c>
      <c r="C3" s="378">
        <v>0.75</v>
      </c>
      <c r="D3" s="383">
        <v>17587</v>
      </c>
      <c r="E3" s="166">
        <v>-1400</v>
      </c>
      <c r="F3" s="172">
        <v>4</v>
      </c>
      <c r="G3" s="173">
        <v>0</v>
      </c>
      <c r="H3" s="26">
        <v>-584</v>
      </c>
      <c r="I3" s="29">
        <v>-1556</v>
      </c>
      <c r="J3" s="29">
        <v>-218</v>
      </c>
      <c r="K3" s="27"/>
    </row>
    <row r="4" spans="1:11" x14ac:dyDescent="0.15">
      <c r="A4" s="200" t="s">
        <v>15</v>
      </c>
      <c r="B4" s="173">
        <v>3</v>
      </c>
      <c r="C4" s="242">
        <v>0.75</v>
      </c>
      <c r="D4" s="243">
        <v>17648</v>
      </c>
      <c r="E4" s="166">
        <v>-1400</v>
      </c>
      <c r="F4" s="172">
        <v>-95</v>
      </c>
      <c r="G4" s="173">
        <v>0</v>
      </c>
      <c r="H4" s="26">
        <v>-694</v>
      </c>
      <c r="I4" s="29">
        <v>-1531</v>
      </c>
      <c r="J4" s="29">
        <v>-218</v>
      </c>
      <c r="K4" s="27"/>
    </row>
    <row r="5" spans="1:11" x14ac:dyDescent="0.15">
      <c r="A5" s="200" t="s">
        <v>15</v>
      </c>
      <c r="B5" s="173">
        <v>4</v>
      </c>
      <c r="C5" s="242">
        <v>0.75</v>
      </c>
      <c r="D5" s="243">
        <v>16981</v>
      </c>
      <c r="E5" s="166">
        <v>-1400</v>
      </c>
      <c r="F5" s="172">
        <v>165</v>
      </c>
      <c r="G5" s="173">
        <v>0</v>
      </c>
      <c r="H5" s="26">
        <v>-797</v>
      </c>
      <c r="I5" s="29">
        <v>-1531</v>
      </c>
      <c r="J5" s="29">
        <v>-218</v>
      </c>
      <c r="K5" s="27"/>
    </row>
    <row r="6" spans="1:11" x14ac:dyDescent="0.15">
      <c r="A6" s="200" t="s">
        <v>15</v>
      </c>
      <c r="B6" s="173">
        <v>5</v>
      </c>
      <c r="C6" s="242">
        <v>0.79166666666666663</v>
      </c>
      <c r="D6" s="243">
        <v>19172</v>
      </c>
      <c r="E6" s="166">
        <v>-1400</v>
      </c>
      <c r="F6" s="172">
        <v>-20</v>
      </c>
      <c r="G6" s="173">
        <v>0</v>
      </c>
      <c r="H6" s="26">
        <v>-774</v>
      </c>
      <c r="I6" s="29">
        <v>-1531</v>
      </c>
      <c r="J6" s="29">
        <v>-218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20001</v>
      </c>
      <c r="E7" s="166">
        <v>-1400</v>
      </c>
      <c r="F7" s="172">
        <v>10</v>
      </c>
      <c r="G7" s="173">
        <v>0</v>
      </c>
      <c r="H7" s="26">
        <v>-687</v>
      </c>
      <c r="I7" s="29">
        <v>-1481</v>
      </c>
      <c r="J7" s="29">
        <v>-218</v>
      </c>
      <c r="K7" s="27"/>
    </row>
    <row r="8" spans="1:11" x14ac:dyDescent="0.15">
      <c r="A8" s="200" t="s">
        <v>15</v>
      </c>
      <c r="B8" s="173">
        <v>7</v>
      </c>
      <c r="C8" s="242">
        <v>0.79166666666666663</v>
      </c>
      <c r="D8" s="243">
        <v>20394</v>
      </c>
      <c r="E8" s="166">
        <v>-36</v>
      </c>
      <c r="F8" s="172">
        <v>155</v>
      </c>
      <c r="G8" s="173">
        <v>0</v>
      </c>
      <c r="H8" s="26">
        <v>-721</v>
      </c>
      <c r="I8" s="29">
        <v>-1327</v>
      </c>
      <c r="J8" s="29">
        <v>-218</v>
      </c>
      <c r="K8" s="27"/>
    </row>
    <row r="9" spans="1:11" x14ac:dyDescent="0.15">
      <c r="A9" s="200" t="s">
        <v>15</v>
      </c>
      <c r="B9" s="173">
        <v>8</v>
      </c>
      <c r="C9" s="242">
        <v>0.75</v>
      </c>
      <c r="D9" s="243">
        <v>20567</v>
      </c>
      <c r="E9" s="166">
        <v>31</v>
      </c>
      <c r="F9" s="172">
        <v>123</v>
      </c>
      <c r="G9" s="173">
        <v>0</v>
      </c>
      <c r="H9" s="26">
        <v>-408</v>
      </c>
      <c r="I9" s="29">
        <v>-1278</v>
      </c>
      <c r="J9" s="29">
        <v>-218</v>
      </c>
      <c r="K9" s="27"/>
    </row>
    <row r="10" spans="1:11" x14ac:dyDescent="0.15">
      <c r="A10" s="200" t="s">
        <v>15</v>
      </c>
      <c r="B10" s="173">
        <v>9</v>
      </c>
      <c r="C10" s="242">
        <v>0.75</v>
      </c>
      <c r="D10" s="243">
        <v>19085</v>
      </c>
      <c r="E10" s="166">
        <v>-214</v>
      </c>
      <c r="F10" s="172">
        <v>77</v>
      </c>
      <c r="G10" s="173">
        <v>0</v>
      </c>
      <c r="H10" s="26">
        <v>-505</v>
      </c>
      <c r="I10" s="29">
        <v>-1431</v>
      </c>
      <c r="J10" s="29">
        <v>-218</v>
      </c>
      <c r="K10" s="27"/>
    </row>
    <row r="11" spans="1:11" x14ac:dyDescent="0.15">
      <c r="A11" s="200" t="s">
        <v>15</v>
      </c>
      <c r="B11" s="173">
        <v>10</v>
      </c>
      <c r="C11" s="242">
        <v>0.79166666666666663</v>
      </c>
      <c r="D11" s="243">
        <v>18354</v>
      </c>
      <c r="E11" s="166">
        <v>-490</v>
      </c>
      <c r="F11" s="172">
        <v>55</v>
      </c>
      <c r="G11" s="173">
        <v>0</v>
      </c>
      <c r="H11" s="26">
        <v>-352</v>
      </c>
      <c r="I11" s="29">
        <v>-1339</v>
      </c>
      <c r="J11" s="29">
        <v>-218</v>
      </c>
      <c r="K11" s="27"/>
    </row>
    <row r="12" spans="1:11" x14ac:dyDescent="0.15">
      <c r="A12" s="200" t="s">
        <v>15</v>
      </c>
      <c r="B12" s="173">
        <v>11</v>
      </c>
      <c r="C12" s="242">
        <v>0.75</v>
      </c>
      <c r="D12" s="243">
        <v>18658</v>
      </c>
      <c r="E12" s="166">
        <v>-1101</v>
      </c>
      <c r="F12" s="172">
        <v>105</v>
      </c>
      <c r="G12" s="173">
        <v>0</v>
      </c>
      <c r="H12" s="26">
        <v>-367</v>
      </c>
      <c r="I12" s="29">
        <v>-1388</v>
      </c>
      <c r="J12" s="29">
        <v>-218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18761</v>
      </c>
      <c r="E13" s="166">
        <v>-1390</v>
      </c>
      <c r="F13" s="172">
        <v>115</v>
      </c>
      <c r="G13" s="173">
        <v>0</v>
      </c>
      <c r="H13" s="26">
        <v>-389</v>
      </c>
      <c r="I13" s="29">
        <v>-1438</v>
      </c>
      <c r="J13" s="29">
        <v>-218</v>
      </c>
      <c r="K13" s="27"/>
    </row>
    <row r="14" spans="1:11" x14ac:dyDescent="0.15">
      <c r="A14" s="200" t="s">
        <v>15</v>
      </c>
      <c r="B14" s="173">
        <v>13</v>
      </c>
      <c r="C14" s="242">
        <v>0.79166666666666663</v>
      </c>
      <c r="D14" s="243">
        <v>19614</v>
      </c>
      <c r="E14" s="166">
        <v>-838</v>
      </c>
      <c r="F14" s="172">
        <v>35</v>
      </c>
      <c r="G14" s="173">
        <v>0</v>
      </c>
      <c r="H14" s="26">
        <v>-521</v>
      </c>
      <c r="I14" s="29">
        <v>-1338</v>
      </c>
      <c r="J14" s="29">
        <v>-218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19777</v>
      </c>
      <c r="E15" s="166">
        <v>-1310</v>
      </c>
      <c r="F15" s="172">
        <v>25</v>
      </c>
      <c r="G15" s="173">
        <v>0</v>
      </c>
      <c r="H15" s="26">
        <v>-632</v>
      </c>
      <c r="I15" s="29">
        <v>-1308</v>
      </c>
      <c r="J15" s="29">
        <v>-218</v>
      </c>
      <c r="K15" s="27"/>
    </row>
    <row r="16" spans="1:11" x14ac:dyDescent="0.15">
      <c r="A16" s="200" t="s">
        <v>15</v>
      </c>
      <c r="B16" s="173">
        <v>15</v>
      </c>
      <c r="C16" s="242">
        <v>0.75</v>
      </c>
      <c r="D16" s="243">
        <v>18959</v>
      </c>
      <c r="E16" s="166">
        <v>-1400</v>
      </c>
      <c r="F16" s="172">
        <v>35</v>
      </c>
      <c r="G16" s="173">
        <v>0</v>
      </c>
      <c r="H16" s="26">
        <v>-110</v>
      </c>
      <c r="I16" s="29">
        <v>-1238</v>
      </c>
      <c r="J16" s="29">
        <v>-218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18568</v>
      </c>
      <c r="E17" s="166">
        <v>-1351</v>
      </c>
      <c r="F17" s="172">
        <v>-40</v>
      </c>
      <c r="G17" s="173">
        <v>0</v>
      </c>
      <c r="H17" s="26">
        <v>-717</v>
      </c>
      <c r="I17" s="29">
        <v>-1481</v>
      </c>
      <c r="J17" s="29">
        <v>-218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18125</v>
      </c>
      <c r="E18" s="166">
        <v>-1395</v>
      </c>
      <c r="F18" s="172">
        <v>10</v>
      </c>
      <c r="G18" s="173">
        <v>0</v>
      </c>
      <c r="H18" s="26">
        <v>-415</v>
      </c>
      <c r="I18" s="29">
        <v>-1338</v>
      </c>
      <c r="J18" s="29">
        <v>-218</v>
      </c>
      <c r="K18" s="27"/>
    </row>
    <row r="19" spans="1:11" x14ac:dyDescent="0.15">
      <c r="A19" s="200" t="s">
        <v>15</v>
      </c>
      <c r="B19" s="173">
        <v>18</v>
      </c>
      <c r="C19" s="242">
        <v>0.75</v>
      </c>
      <c r="D19" s="243">
        <v>17048</v>
      </c>
      <c r="E19" s="166">
        <v>-1400</v>
      </c>
      <c r="F19" s="172">
        <v>8</v>
      </c>
      <c r="G19" s="173">
        <v>0</v>
      </c>
      <c r="H19" s="26">
        <v>-206</v>
      </c>
      <c r="I19" s="29">
        <v>-1388</v>
      </c>
      <c r="J19" s="29">
        <v>-218</v>
      </c>
      <c r="K19" s="27"/>
    </row>
    <row r="20" spans="1:11" x14ac:dyDescent="0.15">
      <c r="A20" s="200" t="s">
        <v>15</v>
      </c>
      <c r="B20" s="173">
        <v>19</v>
      </c>
      <c r="C20" s="242">
        <v>0.75</v>
      </c>
      <c r="D20" s="243">
        <v>17956</v>
      </c>
      <c r="E20" s="166">
        <v>-1400</v>
      </c>
      <c r="F20" s="172">
        <v>-5</v>
      </c>
      <c r="G20" s="173">
        <v>0</v>
      </c>
      <c r="H20" s="26">
        <v>-436</v>
      </c>
      <c r="I20" s="29">
        <v>-1388</v>
      </c>
      <c r="J20" s="29">
        <v>-218</v>
      </c>
      <c r="K20" s="27"/>
    </row>
    <row r="21" spans="1:11" x14ac:dyDescent="0.15">
      <c r="A21" s="200" t="s">
        <v>15</v>
      </c>
      <c r="B21" s="173">
        <v>20</v>
      </c>
      <c r="C21" s="242">
        <v>0.79166666666666663</v>
      </c>
      <c r="D21" s="243">
        <v>18258</v>
      </c>
      <c r="E21" s="166">
        <v>-1060</v>
      </c>
      <c r="F21" s="172">
        <v>45</v>
      </c>
      <c r="G21" s="173">
        <v>0</v>
      </c>
      <c r="H21" s="26">
        <v>-632</v>
      </c>
      <c r="I21" s="29">
        <v>-1339</v>
      </c>
      <c r="J21" s="29">
        <v>-218</v>
      </c>
      <c r="K21" s="27"/>
    </row>
    <row r="22" spans="1:11" x14ac:dyDescent="0.15">
      <c r="A22" s="200" t="s">
        <v>15</v>
      </c>
      <c r="B22" s="173">
        <v>21</v>
      </c>
      <c r="C22" s="242">
        <v>0.79166666666666663</v>
      </c>
      <c r="D22" s="243">
        <v>18482</v>
      </c>
      <c r="E22" s="166">
        <v>-884</v>
      </c>
      <c r="F22" s="172">
        <v>10</v>
      </c>
      <c r="G22" s="173">
        <v>0</v>
      </c>
      <c r="H22" s="26">
        <v>-451</v>
      </c>
      <c r="I22" s="29">
        <v>-1431</v>
      </c>
      <c r="J22" s="29">
        <v>-218</v>
      </c>
      <c r="K22" s="27"/>
    </row>
    <row r="23" spans="1:11" x14ac:dyDescent="0.15">
      <c r="A23" s="200" t="s">
        <v>15</v>
      </c>
      <c r="B23" s="173">
        <v>22</v>
      </c>
      <c r="C23" s="242">
        <v>0.79166666666666663</v>
      </c>
      <c r="D23" s="243">
        <v>18012</v>
      </c>
      <c r="E23" s="166">
        <v>-1400</v>
      </c>
      <c r="F23" s="172">
        <v>112</v>
      </c>
      <c r="G23" s="173">
        <v>0</v>
      </c>
      <c r="H23" s="26">
        <v>-315</v>
      </c>
      <c r="I23" s="29">
        <v>-1431</v>
      </c>
      <c r="J23" s="29">
        <v>-218</v>
      </c>
      <c r="K23" s="27"/>
    </row>
    <row r="24" spans="1:11" x14ac:dyDescent="0.15">
      <c r="A24" s="200" t="s">
        <v>15</v>
      </c>
      <c r="B24" s="173">
        <v>23</v>
      </c>
      <c r="C24" s="242">
        <v>0.75</v>
      </c>
      <c r="D24" s="243">
        <v>17468</v>
      </c>
      <c r="E24" s="166">
        <v>-1397</v>
      </c>
      <c r="F24" s="172">
        <v>-95</v>
      </c>
      <c r="G24" s="173">
        <v>0</v>
      </c>
      <c r="H24" s="26">
        <v>-380</v>
      </c>
      <c r="I24" s="29">
        <v>-1481</v>
      </c>
      <c r="J24" s="29">
        <v>-218</v>
      </c>
      <c r="K24" s="27"/>
    </row>
    <row r="25" spans="1:11" x14ac:dyDescent="0.15">
      <c r="A25" s="200" t="s">
        <v>15</v>
      </c>
      <c r="B25" s="173">
        <v>24</v>
      </c>
      <c r="C25" s="242">
        <v>0.75</v>
      </c>
      <c r="D25" s="243">
        <v>17338</v>
      </c>
      <c r="E25" s="166">
        <v>-1400</v>
      </c>
      <c r="F25" s="172">
        <v>85</v>
      </c>
      <c r="G25" s="173">
        <v>0</v>
      </c>
      <c r="H25" s="26">
        <v>-776</v>
      </c>
      <c r="I25" s="29">
        <v>-1481</v>
      </c>
      <c r="J25" s="29">
        <v>-218</v>
      </c>
      <c r="K25" s="27"/>
    </row>
    <row r="26" spans="1:11" x14ac:dyDescent="0.15">
      <c r="A26" s="200" t="s">
        <v>15</v>
      </c>
      <c r="B26" s="173">
        <v>25</v>
      </c>
      <c r="C26" s="242">
        <v>0.79166666666666663</v>
      </c>
      <c r="D26" s="243">
        <v>17359</v>
      </c>
      <c r="E26" s="166">
        <v>-1400</v>
      </c>
      <c r="F26" s="172">
        <v>10</v>
      </c>
      <c r="G26" s="173">
        <v>0</v>
      </c>
      <c r="H26" s="26">
        <v>-651</v>
      </c>
      <c r="I26" s="29">
        <v>-1388</v>
      </c>
      <c r="J26" s="29">
        <v>-218</v>
      </c>
      <c r="K26" s="27"/>
    </row>
    <row r="27" spans="1:11" x14ac:dyDescent="0.15">
      <c r="A27" s="200" t="s">
        <v>15</v>
      </c>
      <c r="B27" s="173">
        <v>26</v>
      </c>
      <c r="C27" s="242">
        <v>0.75</v>
      </c>
      <c r="D27" s="243">
        <v>19482</v>
      </c>
      <c r="E27" s="166">
        <v>-813</v>
      </c>
      <c r="F27" s="172">
        <v>165</v>
      </c>
      <c r="G27" s="173">
        <v>0</v>
      </c>
      <c r="H27" s="26">
        <v>-194</v>
      </c>
      <c r="I27" s="29">
        <v>-1388</v>
      </c>
      <c r="J27" s="29">
        <v>-218</v>
      </c>
      <c r="K27" s="27"/>
    </row>
    <row r="28" spans="1:11" x14ac:dyDescent="0.15">
      <c r="A28" s="200" t="s">
        <v>15</v>
      </c>
      <c r="B28" s="173">
        <v>27</v>
      </c>
      <c r="C28" s="242">
        <v>0.75</v>
      </c>
      <c r="D28" s="243">
        <v>18692</v>
      </c>
      <c r="E28" s="166">
        <v>-963</v>
      </c>
      <c r="F28" s="172">
        <v>165</v>
      </c>
      <c r="G28" s="173">
        <v>0</v>
      </c>
      <c r="H28" s="26">
        <v>-319</v>
      </c>
      <c r="I28" s="29">
        <v>-1431</v>
      </c>
      <c r="J28" s="29">
        <v>-218</v>
      </c>
      <c r="K28" s="27"/>
    </row>
    <row r="29" spans="1:11" x14ac:dyDescent="0.15">
      <c r="A29" s="200" t="s">
        <v>15</v>
      </c>
      <c r="B29" s="173">
        <v>28</v>
      </c>
      <c r="C29" s="242">
        <v>0.79166666666666663</v>
      </c>
      <c r="D29" s="243">
        <v>19369</v>
      </c>
      <c r="E29" s="166">
        <v>-689</v>
      </c>
      <c r="F29" s="172">
        <v>120</v>
      </c>
      <c r="G29" s="173">
        <v>0</v>
      </c>
      <c r="H29" s="26">
        <v>-545</v>
      </c>
      <c r="I29" s="29">
        <v>-1398</v>
      </c>
      <c r="J29" s="29">
        <v>-218</v>
      </c>
      <c r="K29" s="27"/>
    </row>
    <row r="30" spans="1:11" x14ac:dyDescent="0.15">
      <c r="A30" s="200" t="s">
        <v>15</v>
      </c>
      <c r="B30" s="173">
        <v>29</v>
      </c>
      <c r="C30" s="242">
        <v>0.79166666666666663</v>
      </c>
      <c r="D30" s="243">
        <v>18634</v>
      </c>
      <c r="E30" s="166">
        <v>-1400</v>
      </c>
      <c r="F30" s="172">
        <v>15</v>
      </c>
      <c r="G30" s="173">
        <v>0</v>
      </c>
      <c r="H30" s="26">
        <v>-379</v>
      </c>
      <c r="I30" s="29">
        <v>-1441</v>
      </c>
      <c r="J30" s="29">
        <v>-218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18057</v>
      </c>
      <c r="E31" s="166">
        <v>-1208</v>
      </c>
      <c r="F31" s="172">
        <v>154</v>
      </c>
      <c r="G31" s="173">
        <v>0</v>
      </c>
      <c r="H31" s="26">
        <v>-503</v>
      </c>
      <c r="I31" s="29">
        <v>-1431</v>
      </c>
      <c r="J31" s="29">
        <v>-218</v>
      </c>
      <c r="K31" s="27"/>
    </row>
    <row r="32" spans="1:11" x14ac:dyDescent="0.15">
      <c r="A32" s="202" t="s">
        <v>15</v>
      </c>
      <c r="B32" s="203">
        <v>31</v>
      </c>
      <c r="C32" s="244">
        <v>0.79166666666666663</v>
      </c>
      <c r="D32" s="245">
        <v>18640</v>
      </c>
      <c r="E32" s="167">
        <v>-1084</v>
      </c>
      <c r="F32" s="174">
        <v>-98</v>
      </c>
      <c r="G32" s="175">
        <v>0</v>
      </c>
      <c r="H32" s="43">
        <v>-712</v>
      </c>
      <c r="I32" s="35">
        <v>-1381</v>
      </c>
      <c r="J32" s="35">
        <v>-218</v>
      </c>
      <c r="K32" s="27"/>
    </row>
    <row r="33" spans="1:11" x14ac:dyDescent="0.15">
      <c r="A33" s="200" t="s">
        <v>16</v>
      </c>
      <c r="B33" s="204">
        <v>1</v>
      </c>
      <c r="C33" s="242">
        <v>0.75</v>
      </c>
      <c r="D33" s="243">
        <v>17928</v>
      </c>
      <c r="E33" s="166">
        <v>-1341</v>
      </c>
      <c r="F33" s="172">
        <v>10</v>
      </c>
      <c r="G33" s="173">
        <v>0</v>
      </c>
      <c r="H33" s="26">
        <v>-564</v>
      </c>
      <c r="I33" s="29">
        <v>-1380</v>
      </c>
      <c r="J33" s="29">
        <v>-218</v>
      </c>
      <c r="K33" s="27"/>
    </row>
    <row r="34" spans="1:11" x14ac:dyDescent="0.15">
      <c r="A34" s="200" t="s">
        <v>16</v>
      </c>
      <c r="B34" s="173">
        <v>2</v>
      </c>
      <c r="C34" s="242">
        <v>0.75</v>
      </c>
      <c r="D34" s="243">
        <v>19902</v>
      </c>
      <c r="E34" s="166">
        <v>-179</v>
      </c>
      <c r="F34" s="172">
        <v>135</v>
      </c>
      <c r="G34" s="173">
        <v>0</v>
      </c>
      <c r="H34" s="26">
        <v>-298</v>
      </c>
      <c r="I34" s="29">
        <v>-694</v>
      </c>
      <c r="J34" s="29">
        <v>-218</v>
      </c>
      <c r="K34" s="27"/>
    </row>
    <row r="35" spans="1:11" x14ac:dyDescent="0.15">
      <c r="A35" s="200" t="s">
        <v>16</v>
      </c>
      <c r="B35" s="173">
        <v>3</v>
      </c>
      <c r="C35" s="242">
        <v>0.79166666666666663</v>
      </c>
      <c r="D35" s="243">
        <v>19591</v>
      </c>
      <c r="E35" s="166">
        <v>-1065</v>
      </c>
      <c r="F35" s="172">
        <v>10</v>
      </c>
      <c r="G35" s="173">
        <v>0</v>
      </c>
      <c r="H35" s="26">
        <v>-223</v>
      </c>
      <c r="I35" s="29">
        <v>-1430</v>
      </c>
      <c r="J35" s="29">
        <v>-218</v>
      </c>
      <c r="K35" s="27"/>
    </row>
    <row r="36" spans="1:11" x14ac:dyDescent="0.15">
      <c r="A36" s="200" t="s">
        <v>16</v>
      </c>
      <c r="B36" s="173">
        <v>4</v>
      </c>
      <c r="C36" s="242">
        <v>0.79166666666666663</v>
      </c>
      <c r="D36" s="243">
        <v>18540</v>
      </c>
      <c r="E36" s="166">
        <v>-1377</v>
      </c>
      <c r="F36" s="172">
        <v>-15</v>
      </c>
      <c r="G36" s="173">
        <v>0</v>
      </c>
      <c r="H36" s="26">
        <v>-377</v>
      </c>
      <c r="I36" s="29">
        <v>-1430</v>
      </c>
      <c r="J36" s="29">
        <v>-218</v>
      </c>
      <c r="K36" s="27"/>
    </row>
    <row r="37" spans="1:11" x14ac:dyDescent="0.15">
      <c r="A37" s="200" t="s">
        <v>16</v>
      </c>
      <c r="B37" s="173">
        <v>5</v>
      </c>
      <c r="C37" s="242">
        <v>0.79166666666666663</v>
      </c>
      <c r="D37" s="243">
        <v>19613</v>
      </c>
      <c r="E37" s="166">
        <v>-1302</v>
      </c>
      <c r="F37" s="172">
        <v>51</v>
      </c>
      <c r="G37" s="173">
        <v>200</v>
      </c>
      <c r="H37" s="26">
        <v>-610</v>
      </c>
      <c r="I37" s="29">
        <v>-1430</v>
      </c>
      <c r="J37" s="29">
        <v>-218</v>
      </c>
      <c r="K37" s="27"/>
    </row>
    <row r="38" spans="1:11" x14ac:dyDescent="0.15">
      <c r="A38" s="200" t="s">
        <v>16</v>
      </c>
      <c r="B38" s="173">
        <v>6</v>
      </c>
      <c r="C38" s="242">
        <v>0.79166666666666663</v>
      </c>
      <c r="D38" s="243">
        <v>19102</v>
      </c>
      <c r="E38" s="166">
        <v>-852</v>
      </c>
      <c r="F38" s="172">
        <v>155</v>
      </c>
      <c r="G38" s="173">
        <v>0</v>
      </c>
      <c r="H38" s="26">
        <v>-687</v>
      </c>
      <c r="I38" s="29">
        <v>-1380</v>
      </c>
      <c r="J38" s="29">
        <v>-218</v>
      </c>
      <c r="K38" s="27"/>
    </row>
    <row r="39" spans="1:11" x14ac:dyDescent="0.15">
      <c r="A39" s="200" t="s">
        <v>16</v>
      </c>
      <c r="B39" s="173">
        <v>7</v>
      </c>
      <c r="C39" s="242">
        <v>0.79166666666666663</v>
      </c>
      <c r="D39" s="243">
        <v>17691</v>
      </c>
      <c r="E39" s="166">
        <v>-1375</v>
      </c>
      <c r="F39" s="172">
        <v>-25</v>
      </c>
      <c r="G39" s="173">
        <v>100</v>
      </c>
      <c r="H39" s="26">
        <v>-687</v>
      </c>
      <c r="I39" s="29">
        <v>-1365</v>
      </c>
      <c r="J39" s="29">
        <v>-218</v>
      </c>
      <c r="K39" s="27"/>
    </row>
    <row r="40" spans="1:11" x14ac:dyDescent="0.15">
      <c r="A40" s="200" t="s">
        <v>16</v>
      </c>
      <c r="B40" s="173">
        <v>8</v>
      </c>
      <c r="C40" s="242">
        <v>0.79166666666666663</v>
      </c>
      <c r="D40" s="243">
        <v>18469</v>
      </c>
      <c r="E40" s="166">
        <v>-1400</v>
      </c>
      <c r="F40" s="172">
        <v>-145</v>
      </c>
      <c r="G40" s="173">
        <v>0</v>
      </c>
      <c r="H40" s="26">
        <v>-658</v>
      </c>
      <c r="I40" s="29">
        <v>-1430</v>
      </c>
      <c r="J40" s="29">
        <v>-218</v>
      </c>
      <c r="K40" s="27"/>
    </row>
    <row r="41" spans="1:11" x14ac:dyDescent="0.15">
      <c r="A41" s="200" t="s">
        <v>16</v>
      </c>
      <c r="B41" s="173">
        <v>9</v>
      </c>
      <c r="C41" s="242">
        <v>0.79166666666666663</v>
      </c>
      <c r="D41" s="243">
        <v>19643</v>
      </c>
      <c r="E41" s="166">
        <v>-1400</v>
      </c>
      <c r="F41" s="172">
        <v>-72</v>
      </c>
      <c r="G41" s="173">
        <v>0</v>
      </c>
      <c r="H41" s="26">
        <v>-435</v>
      </c>
      <c r="I41" s="29">
        <v>-1430</v>
      </c>
      <c r="J41" s="29">
        <v>-218</v>
      </c>
      <c r="K41" s="27"/>
    </row>
    <row r="42" spans="1:11" x14ac:dyDescent="0.15">
      <c r="A42" s="200" t="s">
        <v>16</v>
      </c>
      <c r="B42" s="173">
        <v>10</v>
      </c>
      <c r="C42" s="242">
        <v>0.79166666666666663</v>
      </c>
      <c r="D42" s="243">
        <v>18793</v>
      </c>
      <c r="E42" s="166">
        <v>-1400</v>
      </c>
      <c r="F42" s="172">
        <v>-200</v>
      </c>
      <c r="G42" s="173">
        <v>0</v>
      </c>
      <c r="H42" s="26">
        <v>-275</v>
      </c>
      <c r="I42" s="29">
        <v>-1480</v>
      </c>
      <c r="J42" s="29">
        <v>-218</v>
      </c>
      <c r="K42" s="27"/>
    </row>
    <row r="43" spans="1:11" x14ac:dyDescent="0.15">
      <c r="A43" s="200" t="s">
        <v>16</v>
      </c>
      <c r="B43" s="173">
        <v>11</v>
      </c>
      <c r="C43" s="242">
        <v>0.79166666666666663</v>
      </c>
      <c r="D43" s="243">
        <v>18961</v>
      </c>
      <c r="E43" s="166">
        <v>-1345</v>
      </c>
      <c r="F43" s="172">
        <v>-80</v>
      </c>
      <c r="G43" s="173">
        <v>0</v>
      </c>
      <c r="H43" s="26">
        <v>-367</v>
      </c>
      <c r="I43" s="29">
        <v>-1339</v>
      </c>
      <c r="J43" s="29">
        <v>-218</v>
      </c>
      <c r="K43" s="27"/>
    </row>
    <row r="44" spans="1:11" x14ac:dyDescent="0.15">
      <c r="A44" s="200" t="s">
        <v>16</v>
      </c>
      <c r="B44" s="173">
        <v>12</v>
      </c>
      <c r="C44" s="242">
        <v>0.79166666666666663</v>
      </c>
      <c r="D44" s="243">
        <v>18764</v>
      </c>
      <c r="E44" s="166">
        <v>-1108</v>
      </c>
      <c r="F44" s="172">
        <v>104</v>
      </c>
      <c r="G44" s="173">
        <v>0</v>
      </c>
      <c r="H44" s="26">
        <v>-362</v>
      </c>
      <c r="I44" s="29">
        <v>-1339</v>
      </c>
      <c r="J44" s="29">
        <v>-218</v>
      </c>
      <c r="K44" s="27"/>
    </row>
    <row r="45" spans="1:11" x14ac:dyDescent="0.15">
      <c r="A45" s="200" t="s">
        <v>16</v>
      </c>
      <c r="B45" s="173">
        <v>13</v>
      </c>
      <c r="C45" s="242">
        <v>0.79166666666666663</v>
      </c>
      <c r="D45" s="243">
        <v>19308</v>
      </c>
      <c r="E45" s="166">
        <v>-520</v>
      </c>
      <c r="F45" s="172">
        <v>70</v>
      </c>
      <c r="G45" s="173">
        <v>100</v>
      </c>
      <c r="H45" s="26">
        <v>-436</v>
      </c>
      <c r="I45" s="29">
        <v>-1391</v>
      </c>
      <c r="J45" s="29">
        <v>-218</v>
      </c>
      <c r="K45" s="27"/>
    </row>
    <row r="46" spans="1:11" x14ac:dyDescent="0.15">
      <c r="A46" s="200" t="s">
        <v>16</v>
      </c>
      <c r="B46" s="173">
        <v>14</v>
      </c>
      <c r="C46" s="242">
        <v>0.79166666666666663</v>
      </c>
      <c r="D46" s="243">
        <v>18592</v>
      </c>
      <c r="E46" s="166">
        <v>-1396</v>
      </c>
      <c r="F46" s="172">
        <v>-50</v>
      </c>
      <c r="G46" s="173">
        <v>100</v>
      </c>
      <c r="H46" s="26">
        <v>-521</v>
      </c>
      <c r="I46" s="29">
        <v>-1381</v>
      </c>
      <c r="J46" s="29">
        <v>-218</v>
      </c>
      <c r="K46" s="27"/>
    </row>
    <row r="47" spans="1:11" x14ac:dyDescent="0.15">
      <c r="A47" s="200" t="s">
        <v>16</v>
      </c>
      <c r="B47" s="173">
        <v>15</v>
      </c>
      <c r="C47" s="242">
        <v>0.79166666666666663</v>
      </c>
      <c r="D47" s="243">
        <v>19625</v>
      </c>
      <c r="E47" s="166">
        <v>-799</v>
      </c>
      <c r="F47" s="172">
        <v>10</v>
      </c>
      <c r="G47" s="173">
        <v>0</v>
      </c>
      <c r="H47" s="26">
        <v>-510</v>
      </c>
      <c r="I47" s="29">
        <v>-1339</v>
      </c>
      <c r="J47" s="29">
        <v>-218</v>
      </c>
      <c r="K47" s="27"/>
    </row>
    <row r="48" spans="1:11" x14ac:dyDescent="0.15">
      <c r="A48" s="200" t="s">
        <v>16</v>
      </c>
      <c r="B48" s="173">
        <v>16</v>
      </c>
      <c r="C48" s="242">
        <v>0.79166666666666663</v>
      </c>
      <c r="D48" s="243">
        <v>20095</v>
      </c>
      <c r="E48" s="166">
        <v>-909</v>
      </c>
      <c r="F48" s="172">
        <v>-125</v>
      </c>
      <c r="G48" s="173">
        <v>0</v>
      </c>
      <c r="H48" s="26">
        <v>-482</v>
      </c>
      <c r="I48" s="29">
        <v>-1339</v>
      </c>
      <c r="J48" s="29">
        <v>-218</v>
      </c>
      <c r="K48" s="27"/>
    </row>
    <row r="49" spans="1:11" x14ac:dyDescent="0.15">
      <c r="A49" s="200" t="s">
        <v>16</v>
      </c>
      <c r="B49" s="173">
        <v>17</v>
      </c>
      <c r="C49" s="242">
        <v>0.79166666666666663</v>
      </c>
      <c r="D49" s="243">
        <v>19541</v>
      </c>
      <c r="E49" s="166">
        <v>-834</v>
      </c>
      <c r="F49" s="172">
        <v>10</v>
      </c>
      <c r="G49" s="173">
        <v>100</v>
      </c>
      <c r="H49" s="26">
        <v>-654</v>
      </c>
      <c r="I49" s="29">
        <v>-1339</v>
      </c>
      <c r="J49" s="29">
        <v>-218</v>
      </c>
      <c r="K49" s="27"/>
    </row>
    <row r="50" spans="1:11" x14ac:dyDescent="0.15">
      <c r="A50" s="200" t="s">
        <v>16</v>
      </c>
      <c r="B50" s="173">
        <v>18</v>
      </c>
      <c r="C50" s="242">
        <v>0.79166666666666663</v>
      </c>
      <c r="D50" s="243">
        <v>18812</v>
      </c>
      <c r="E50" s="166">
        <v>-408</v>
      </c>
      <c r="F50" s="172">
        <v>26</v>
      </c>
      <c r="G50" s="173">
        <v>0</v>
      </c>
      <c r="H50" s="26">
        <v>-498</v>
      </c>
      <c r="I50" s="29">
        <v>-1339</v>
      </c>
      <c r="J50" s="29">
        <v>-218</v>
      </c>
      <c r="K50" s="27"/>
    </row>
    <row r="51" spans="1:11" x14ac:dyDescent="0.15">
      <c r="A51" s="200" t="s">
        <v>16</v>
      </c>
      <c r="B51" s="173">
        <v>19</v>
      </c>
      <c r="C51" s="242">
        <v>0.79166666666666663</v>
      </c>
      <c r="D51" s="243">
        <v>19675</v>
      </c>
      <c r="E51" s="166">
        <v>473</v>
      </c>
      <c r="F51" s="172">
        <v>180</v>
      </c>
      <c r="G51" s="173">
        <v>100</v>
      </c>
      <c r="H51" s="26">
        <v>-800</v>
      </c>
      <c r="I51" s="29">
        <v>-1339</v>
      </c>
      <c r="J51" s="29">
        <v>-218</v>
      </c>
      <c r="K51" s="27"/>
    </row>
    <row r="52" spans="1:11" x14ac:dyDescent="0.15">
      <c r="A52" s="200" t="s">
        <v>16</v>
      </c>
      <c r="B52" s="173">
        <v>20</v>
      </c>
      <c r="C52" s="242">
        <v>0.79166666666666663</v>
      </c>
      <c r="D52" s="243">
        <v>19574</v>
      </c>
      <c r="E52" s="166">
        <v>1002</v>
      </c>
      <c r="F52" s="172">
        <v>180</v>
      </c>
      <c r="G52" s="173">
        <v>200</v>
      </c>
      <c r="H52" s="26">
        <v>-800</v>
      </c>
      <c r="I52" s="29">
        <v>-1247</v>
      </c>
      <c r="J52" s="29">
        <v>-218</v>
      </c>
      <c r="K52" s="27"/>
    </row>
    <row r="53" spans="1:11" x14ac:dyDescent="0.15">
      <c r="A53" s="200" t="s">
        <v>16</v>
      </c>
      <c r="B53" s="173">
        <v>21</v>
      </c>
      <c r="C53" s="242">
        <v>0.79166666666666663</v>
      </c>
      <c r="D53" s="243">
        <v>18262</v>
      </c>
      <c r="E53" s="166">
        <v>-741</v>
      </c>
      <c r="F53" s="172">
        <v>10</v>
      </c>
      <c r="G53" s="173">
        <v>0</v>
      </c>
      <c r="H53" s="26">
        <v>-551</v>
      </c>
      <c r="I53" s="29">
        <v>-1339</v>
      </c>
      <c r="J53" s="29">
        <v>-218</v>
      </c>
      <c r="K53" s="27"/>
    </row>
    <row r="54" spans="1:11" x14ac:dyDescent="0.15">
      <c r="A54" s="200" t="s">
        <v>16</v>
      </c>
      <c r="B54" s="173">
        <v>22</v>
      </c>
      <c r="C54" s="242">
        <v>0.79166666666666663</v>
      </c>
      <c r="D54" s="243">
        <v>17342</v>
      </c>
      <c r="E54" s="166">
        <v>-748</v>
      </c>
      <c r="F54" s="172">
        <v>-25</v>
      </c>
      <c r="G54" s="173">
        <v>0</v>
      </c>
      <c r="H54" s="26">
        <v>-345</v>
      </c>
      <c r="I54" s="29">
        <v>-1339</v>
      </c>
      <c r="J54" s="29">
        <v>-218</v>
      </c>
      <c r="K54" s="27"/>
    </row>
    <row r="55" spans="1:11" x14ac:dyDescent="0.15">
      <c r="A55" s="200" t="s">
        <v>16</v>
      </c>
      <c r="B55" s="173">
        <v>23</v>
      </c>
      <c r="C55" s="242">
        <v>0.79166666666666663</v>
      </c>
      <c r="D55" s="243">
        <v>19869</v>
      </c>
      <c r="E55" s="166">
        <v>214</v>
      </c>
      <c r="F55" s="172">
        <v>98</v>
      </c>
      <c r="G55" s="173">
        <v>0</v>
      </c>
      <c r="H55" s="26">
        <v>-220</v>
      </c>
      <c r="I55" s="29">
        <v>-1339</v>
      </c>
      <c r="J55" s="29">
        <v>-218</v>
      </c>
      <c r="K55" s="27"/>
    </row>
    <row r="56" spans="1:11" x14ac:dyDescent="0.15">
      <c r="A56" s="200" t="s">
        <v>16</v>
      </c>
      <c r="B56" s="173">
        <v>24</v>
      </c>
      <c r="C56" s="242">
        <v>0.79166666666666663</v>
      </c>
      <c r="D56" s="243">
        <v>20120</v>
      </c>
      <c r="E56" s="166">
        <v>183</v>
      </c>
      <c r="F56" s="172">
        <v>60</v>
      </c>
      <c r="G56" s="173">
        <v>330</v>
      </c>
      <c r="H56" s="26">
        <v>-375</v>
      </c>
      <c r="I56" s="29">
        <v>-1160</v>
      </c>
      <c r="J56" s="29">
        <v>-48</v>
      </c>
      <c r="K56" s="27"/>
    </row>
    <row r="57" spans="1:11" x14ac:dyDescent="0.15">
      <c r="A57" s="200" t="s">
        <v>16</v>
      </c>
      <c r="B57" s="173">
        <v>25</v>
      </c>
      <c r="C57" s="242">
        <v>0.79166666666666663</v>
      </c>
      <c r="D57" s="243">
        <v>18636</v>
      </c>
      <c r="E57" s="166">
        <v>-441</v>
      </c>
      <c r="F57" s="172">
        <v>16</v>
      </c>
      <c r="G57" s="173">
        <v>0</v>
      </c>
      <c r="H57" s="26">
        <v>-644</v>
      </c>
      <c r="I57" s="29">
        <v>-1381</v>
      </c>
      <c r="J57" s="29">
        <v>-218</v>
      </c>
      <c r="K57" s="27"/>
    </row>
    <row r="58" spans="1:11" x14ac:dyDescent="0.15">
      <c r="A58" s="200" t="s">
        <v>16</v>
      </c>
      <c r="B58" s="173">
        <v>26</v>
      </c>
      <c r="C58" s="242">
        <v>0.79166666666666663</v>
      </c>
      <c r="D58" s="243">
        <v>19258</v>
      </c>
      <c r="E58" s="166">
        <v>-986</v>
      </c>
      <c r="F58" s="172">
        <v>10</v>
      </c>
      <c r="G58" s="173">
        <v>330</v>
      </c>
      <c r="H58" s="26">
        <v>-691</v>
      </c>
      <c r="I58" s="29">
        <v>-1343</v>
      </c>
      <c r="J58" s="29">
        <v>-218</v>
      </c>
      <c r="K58" s="27"/>
    </row>
    <row r="59" spans="1:11" x14ac:dyDescent="0.15">
      <c r="A59" s="200" t="s">
        <v>16</v>
      </c>
      <c r="B59" s="173">
        <v>27</v>
      </c>
      <c r="C59" s="242">
        <v>0.79166666666666663</v>
      </c>
      <c r="D59" s="243">
        <v>18323</v>
      </c>
      <c r="E59" s="166">
        <v>-913</v>
      </c>
      <c r="F59" s="172">
        <v>135</v>
      </c>
      <c r="G59" s="173">
        <v>100</v>
      </c>
      <c r="H59" s="26">
        <v>-674</v>
      </c>
      <c r="I59" s="29">
        <v>-1339</v>
      </c>
      <c r="J59" s="29">
        <v>-218</v>
      </c>
      <c r="K59" s="27"/>
    </row>
    <row r="60" spans="1:11" x14ac:dyDescent="0.15">
      <c r="A60" s="202" t="s">
        <v>16</v>
      </c>
      <c r="B60" s="43">
        <v>28</v>
      </c>
      <c r="C60" s="244">
        <v>0.79166666666666663</v>
      </c>
      <c r="D60" s="245">
        <v>17404</v>
      </c>
      <c r="E60" s="167">
        <v>-492</v>
      </c>
      <c r="F60" s="174">
        <v>70</v>
      </c>
      <c r="G60" s="175">
        <v>215</v>
      </c>
      <c r="H60" s="43">
        <v>-430</v>
      </c>
      <c r="I60" s="35">
        <v>-1349</v>
      </c>
      <c r="J60" s="35">
        <v>-218</v>
      </c>
      <c r="K60" s="27"/>
    </row>
    <row r="61" spans="1:11" x14ac:dyDescent="0.15">
      <c r="A61" s="200" t="s">
        <v>17</v>
      </c>
      <c r="B61" s="173">
        <v>1</v>
      </c>
      <c r="C61" s="242">
        <v>0.79166666666666663</v>
      </c>
      <c r="D61" s="243">
        <v>18244</v>
      </c>
      <c r="E61" s="166">
        <v>-1329</v>
      </c>
      <c r="F61" s="150">
        <v>-115</v>
      </c>
      <c r="G61" s="173">
        <v>-50</v>
      </c>
      <c r="H61" s="29">
        <v>-422</v>
      </c>
      <c r="I61" s="29">
        <v>-1381</v>
      </c>
      <c r="J61" s="29">
        <v>-218</v>
      </c>
    </row>
    <row r="62" spans="1:11" x14ac:dyDescent="0.15">
      <c r="A62" s="200" t="s">
        <v>17</v>
      </c>
      <c r="B62" s="173">
        <v>2</v>
      </c>
      <c r="C62" s="242">
        <v>0.79166666666666663</v>
      </c>
      <c r="D62" s="243">
        <v>18592</v>
      </c>
      <c r="E62" s="166">
        <v>-1400</v>
      </c>
      <c r="F62" s="150">
        <v>-35</v>
      </c>
      <c r="G62" s="173">
        <v>0</v>
      </c>
      <c r="H62" s="29">
        <v>-391</v>
      </c>
      <c r="I62" s="29">
        <v>-1381</v>
      </c>
      <c r="J62" s="29">
        <v>-218</v>
      </c>
    </row>
    <row r="63" spans="1:11" x14ac:dyDescent="0.15">
      <c r="A63" s="200" t="s">
        <v>17</v>
      </c>
      <c r="B63" s="173">
        <v>3</v>
      </c>
      <c r="C63" s="242">
        <v>0.79166666666666663</v>
      </c>
      <c r="D63" s="243">
        <v>18826</v>
      </c>
      <c r="E63" s="166">
        <v>-1398</v>
      </c>
      <c r="F63" s="150">
        <v>-192</v>
      </c>
      <c r="G63" s="173">
        <v>-50</v>
      </c>
      <c r="H63" s="29">
        <v>-524</v>
      </c>
      <c r="I63" s="29">
        <v>-1338</v>
      </c>
      <c r="J63" s="29">
        <v>-218</v>
      </c>
    </row>
    <row r="64" spans="1:11" x14ac:dyDescent="0.15">
      <c r="A64" s="200" t="s">
        <v>17</v>
      </c>
      <c r="B64" s="173">
        <v>4</v>
      </c>
      <c r="C64" s="242">
        <v>0.79166666666666663</v>
      </c>
      <c r="D64" s="243">
        <v>17717</v>
      </c>
      <c r="E64" s="166">
        <v>-1353</v>
      </c>
      <c r="F64" s="150">
        <v>-105</v>
      </c>
      <c r="G64" s="173">
        <v>0</v>
      </c>
      <c r="H64" s="29">
        <v>-741</v>
      </c>
      <c r="I64" s="29">
        <v>-1338</v>
      </c>
      <c r="J64" s="29">
        <v>-218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18863</v>
      </c>
      <c r="E65" s="166">
        <v>-834</v>
      </c>
      <c r="F65" s="150">
        <v>110</v>
      </c>
      <c r="G65" s="173">
        <v>330</v>
      </c>
      <c r="H65" s="29">
        <v>-647</v>
      </c>
      <c r="I65" s="29">
        <v>-1338</v>
      </c>
      <c r="J65" s="29">
        <v>-218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18099</v>
      </c>
      <c r="E66" s="166">
        <v>-302</v>
      </c>
      <c r="F66" s="150">
        <v>14</v>
      </c>
      <c r="G66" s="173">
        <v>0</v>
      </c>
      <c r="H66" s="29">
        <v>-800</v>
      </c>
      <c r="I66" s="29">
        <v>-1338</v>
      </c>
      <c r="J66" s="29">
        <v>-218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16585</v>
      </c>
      <c r="E67" s="166">
        <v>-670</v>
      </c>
      <c r="F67" s="150">
        <v>0</v>
      </c>
      <c r="G67" s="173">
        <v>100</v>
      </c>
      <c r="H67" s="29">
        <v>-723</v>
      </c>
      <c r="I67" s="29">
        <v>-1400</v>
      </c>
      <c r="J67" s="29">
        <v>-218</v>
      </c>
    </row>
    <row r="68" spans="1:10" x14ac:dyDescent="0.15">
      <c r="A68" s="200" t="s">
        <v>17</v>
      </c>
      <c r="B68" s="173">
        <v>8</v>
      </c>
      <c r="C68" s="242">
        <v>0.83333333333333337</v>
      </c>
      <c r="D68" s="243">
        <v>16408</v>
      </c>
      <c r="E68" s="166">
        <v>-1216</v>
      </c>
      <c r="F68" s="150">
        <v>-90</v>
      </c>
      <c r="G68" s="173">
        <v>0</v>
      </c>
      <c r="H68" s="29">
        <v>-696</v>
      </c>
      <c r="I68" s="29">
        <v>-1418</v>
      </c>
      <c r="J68" s="29">
        <v>-218</v>
      </c>
    </row>
    <row r="69" spans="1:10" x14ac:dyDescent="0.15">
      <c r="A69" s="200" t="s">
        <v>17</v>
      </c>
      <c r="B69" s="173">
        <v>9</v>
      </c>
      <c r="C69" s="242">
        <v>0.83333333333333337</v>
      </c>
      <c r="D69" s="243">
        <v>16737</v>
      </c>
      <c r="E69" s="166">
        <v>-1210</v>
      </c>
      <c r="F69" s="150">
        <v>10</v>
      </c>
      <c r="G69" s="173">
        <v>0</v>
      </c>
      <c r="H69" s="29">
        <v>-350</v>
      </c>
      <c r="I69" s="29">
        <v>-1400</v>
      </c>
      <c r="J69" s="29">
        <v>-218</v>
      </c>
    </row>
    <row r="70" spans="1:10" x14ac:dyDescent="0.15">
      <c r="A70" s="200" t="s">
        <v>17</v>
      </c>
      <c r="B70" s="173">
        <v>10</v>
      </c>
      <c r="C70" s="242">
        <v>0.83333333333333337</v>
      </c>
      <c r="D70" s="243">
        <v>16588</v>
      </c>
      <c r="E70" s="166">
        <v>-851</v>
      </c>
      <c r="F70" s="150">
        <v>99</v>
      </c>
      <c r="G70" s="173">
        <v>0</v>
      </c>
      <c r="H70" s="29">
        <v>-350</v>
      </c>
      <c r="I70" s="29">
        <v>-1390</v>
      </c>
      <c r="J70" s="29">
        <v>-218</v>
      </c>
    </row>
    <row r="71" spans="1:10" x14ac:dyDescent="0.15">
      <c r="A71" s="200" t="s">
        <v>17</v>
      </c>
      <c r="B71" s="173">
        <v>11</v>
      </c>
      <c r="C71" s="242">
        <v>0.83333333333333337</v>
      </c>
      <c r="D71" s="243">
        <v>15755</v>
      </c>
      <c r="E71" s="166">
        <v>-1186</v>
      </c>
      <c r="F71" s="150">
        <v>0</v>
      </c>
      <c r="G71" s="173">
        <v>215</v>
      </c>
      <c r="H71" s="29">
        <v>-350</v>
      </c>
      <c r="I71" s="29">
        <v>-1390</v>
      </c>
      <c r="J71" s="29">
        <v>-218</v>
      </c>
    </row>
    <row r="72" spans="1:10" x14ac:dyDescent="0.15">
      <c r="A72" s="200" t="s">
        <v>17</v>
      </c>
      <c r="B72" s="173">
        <v>12</v>
      </c>
      <c r="C72" s="242">
        <v>0.83333333333333337</v>
      </c>
      <c r="D72" s="243">
        <v>16800</v>
      </c>
      <c r="E72" s="166">
        <v>-1298</v>
      </c>
      <c r="F72" s="150">
        <v>-50</v>
      </c>
      <c r="G72" s="173">
        <v>215</v>
      </c>
      <c r="H72" s="29">
        <v>-350</v>
      </c>
      <c r="I72" s="29">
        <v>-1440</v>
      </c>
      <c r="J72" s="29">
        <v>-218</v>
      </c>
    </row>
    <row r="73" spans="1:10" x14ac:dyDescent="0.15">
      <c r="A73" s="200" t="s">
        <v>17</v>
      </c>
      <c r="B73" s="173">
        <v>13</v>
      </c>
      <c r="C73" s="242">
        <v>0.33333333333333331</v>
      </c>
      <c r="D73" s="243">
        <v>16536</v>
      </c>
      <c r="E73" s="166">
        <v>-1400</v>
      </c>
      <c r="F73" s="150">
        <v>-200</v>
      </c>
      <c r="G73" s="173">
        <v>100</v>
      </c>
      <c r="H73" s="29">
        <v>-206</v>
      </c>
      <c r="I73" s="29">
        <v>-1483</v>
      </c>
      <c r="J73" s="29">
        <v>-218</v>
      </c>
    </row>
    <row r="74" spans="1:10" x14ac:dyDescent="0.15">
      <c r="A74" s="200" t="s">
        <v>17</v>
      </c>
      <c r="B74" s="173">
        <v>14</v>
      </c>
      <c r="C74" s="242">
        <v>0.5</v>
      </c>
      <c r="D74" s="243">
        <v>15521</v>
      </c>
      <c r="E74" s="166">
        <v>-1364</v>
      </c>
      <c r="F74" s="150">
        <v>-30</v>
      </c>
      <c r="G74" s="173">
        <v>0</v>
      </c>
      <c r="H74" s="29">
        <v>-255</v>
      </c>
      <c r="I74" s="29">
        <v>-1440</v>
      </c>
      <c r="J74" s="29">
        <v>-218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16252</v>
      </c>
      <c r="E75" s="166">
        <v>-1400</v>
      </c>
      <c r="F75" s="150">
        <v>-35</v>
      </c>
      <c r="G75" s="173">
        <v>0</v>
      </c>
      <c r="H75" s="29">
        <v>-470</v>
      </c>
      <c r="I75" s="29">
        <v>-1488</v>
      </c>
      <c r="J75" s="29">
        <v>-218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16453</v>
      </c>
      <c r="E76" s="166">
        <v>-1400</v>
      </c>
      <c r="F76" s="150">
        <v>-47</v>
      </c>
      <c r="G76" s="173">
        <v>0</v>
      </c>
      <c r="H76" s="29">
        <v>-252</v>
      </c>
      <c r="I76" s="29">
        <v>-1481</v>
      </c>
      <c r="J76" s="29">
        <v>-218</v>
      </c>
    </row>
    <row r="77" spans="1:10" x14ac:dyDescent="0.15">
      <c r="A77" s="200" t="s">
        <v>17</v>
      </c>
      <c r="B77" s="173">
        <v>17</v>
      </c>
      <c r="C77" s="242">
        <v>0.83333333333333337</v>
      </c>
      <c r="D77" s="243">
        <v>16762</v>
      </c>
      <c r="E77" s="166">
        <v>-1400</v>
      </c>
      <c r="F77" s="150">
        <v>10</v>
      </c>
      <c r="G77" s="173">
        <v>330</v>
      </c>
      <c r="H77" s="29">
        <v>-292</v>
      </c>
      <c r="I77" s="29">
        <v>-1481</v>
      </c>
      <c r="J77" s="29">
        <v>-218</v>
      </c>
    </row>
    <row r="78" spans="1:10" x14ac:dyDescent="0.15">
      <c r="A78" s="200" t="s">
        <v>17</v>
      </c>
      <c r="B78" s="173">
        <v>18</v>
      </c>
      <c r="C78" s="242">
        <v>0.83333333333333337</v>
      </c>
      <c r="D78" s="243">
        <v>17817</v>
      </c>
      <c r="E78" s="166">
        <v>-1400</v>
      </c>
      <c r="F78" s="150">
        <v>-150</v>
      </c>
      <c r="G78" s="173">
        <v>0</v>
      </c>
      <c r="H78" s="29">
        <v>-595</v>
      </c>
      <c r="I78" s="29">
        <v>-1432</v>
      </c>
      <c r="J78" s="29">
        <v>-218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17186</v>
      </c>
      <c r="E79" s="166">
        <v>-1395</v>
      </c>
      <c r="F79" s="150">
        <v>-192</v>
      </c>
      <c r="G79" s="173">
        <v>0</v>
      </c>
      <c r="H79" s="29">
        <v>-545</v>
      </c>
      <c r="I79" s="29">
        <v>-1482</v>
      </c>
      <c r="J79" s="29">
        <v>-218</v>
      </c>
    </row>
    <row r="80" spans="1:10" x14ac:dyDescent="0.15">
      <c r="A80" s="200" t="s">
        <v>17</v>
      </c>
      <c r="B80" s="173">
        <v>20</v>
      </c>
      <c r="C80" s="242">
        <v>0.375</v>
      </c>
      <c r="D80" s="243">
        <v>16984</v>
      </c>
      <c r="E80" s="166">
        <v>-1400</v>
      </c>
      <c r="F80" s="150">
        <v>-189</v>
      </c>
      <c r="G80" s="173">
        <v>0</v>
      </c>
      <c r="H80" s="29">
        <v>-363</v>
      </c>
      <c r="I80" s="29">
        <v>-1482</v>
      </c>
      <c r="J80" s="29">
        <v>-218</v>
      </c>
    </row>
    <row r="81" spans="1:10" x14ac:dyDescent="0.15">
      <c r="A81" s="200" t="s">
        <v>17</v>
      </c>
      <c r="B81" s="173">
        <v>21</v>
      </c>
      <c r="C81" s="242">
        <v>0.45833333333333331</v>
      </c>
      <c r="D81" s="243">
        <v>15687</v>
      </c>
      <c r="E81" s="166">
        <v>-1353</v>
      </c>
      <c r="F81" s="150">
        <v>-160</v>
      </c>
      <c r="G81" s="173">
        <v>0</v>
      </c>
      <c r="H81" s="29">
        <v>-369</v>
      </c>
      <c r="I81" s="29">
        <v>-1492</v>
      </c>
      <c r="J81" s="29">
        <v>-218</v>
      </c>
    </row>
    <row r="82" spans="1:10" x14ac:dyDescent="0.15">
      <c r="A82" s="200" t="s">
        <v>17</v>
      </c>
      <c r="B82" s="173">
        <v>22</v>
      </c>
      <c r="C82" s="242">
        <v>0.83333333333333337</v>
      </c>
      <c r="D82" s="243">
        <v>16410</v>
      </c>
      <c r="E82" s="166">
        <v>-1400</v>
      </c>
      <c r="F82" s="150">
        <v>-95</v>
      </c>
      <c r="G82" s="173">
        <v>0</v>
      </c>
      <c r="H82" s="29">
        <v>-354</v>
      </c>
      <c r="I82" s="29">
        <v>-1449</v>
      </c>
      <c r="J82" s="29">
        <v>-218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17350</v>
      </c>
      <c r="E83" s="166">
        <v>-1400</v>
      </c>
      <c r="F83" s="150">
        <v>-60</v>
      </c>
      <c r="G83" s="173">
        <v>100</v>
      </c>
      <c r="H83" s="29">
        <v>-439</v>
      </c>
      <c r="I83" s="29">
        <v>-1492</v>
      </c>
      <c r="J83" s="29">
        <v>-218</v>
      </c>
    </row>
    <row r="84" spans="1:10" x14ac:dyDescent="0.15">
      <c r="A84" s="200" t="s">
        <v>17</v>
      </c>
      <c r="B84" s="173">
        <v>24</v>
      </c>
      <c r="C84" s="242">
        <v>0.33333333333333331</v>
      </c>
      <c r="D84" s="243">
        <v>16982</v>
      </c>
      <c r="E84" s="166">
        <v>-1167</v>
      </c>
      <c r="F84" s="150">
        <v>10</v>
      </c>
      <c r="G84" s="173">
        <v>0</v>
      </c>
      <c r="H84" s="29">
        <v>-242</v>
      </c>
      <c r="I84" s="29">
        <v>-1486</v>
      </c>
      <c r="J84" s="29">
        <v>-218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16436</v>
      </c>
      <c r="E85" s="166">
        <v>-1400</v>
      </c>
      <c r="F85" s="150">
        <v>-85</v>
      </c>
      <c r="G85" s="173">
        <v>0</v>
      </c>
      <c r="H85" s="29">
        <v>-381</v>
      </c>
      <c r="I85" s="29">
        <v>-1439</v>
      </c>
      <c r="J85" s="29">
        <v>-218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16021</v>
      </c>
      <c r="E86" s="166">
        <v>-873</v>
      </c>
      <c r="F86" s="150">
        <v>10</v>
      </c>
      <c r="G86" s="173">
        <v>100</v>
      </c>
      <c r="H86" s="29">
        <v>-281</v>
      </c>
      <c r="I86" s="29">
        <v>-1439</v>
      </c>
      <c r="J86" s="29">
        <v>-218</v>
      </c>
    </row>
    <row r="87" spans="1:10" x14ac:dyDescent="0.15">
      <c r="A87" s="200" t="s">
        <v>17</v>
      </c>
      <c r="B87" s="173">
        <v>27</v>
      </c>
      <c r="C87" s="242">
        <v>0.45833333333333331</v>
      </c>
      <c r="D87" s="243">
        <v>15627</v>
      </c>
      <c r="E87" s="166">
        <v>-1122</v>
      </c>
      <c r="F87" s="150">
        <v>10</v>
      </c>
      <c r="G87" s="173">
        <v>100</v>
      </c>
      <c r="H87" s="29">
        <v>-379</v>
      </c>
      <c r="I87" s="29">
        <v>-1500</v>
      </c>
      <c r="J87" s="29">
        <v>-218</v>
      </c>
    </row>
    <row r="88" spans="1:10" x14ac:dyDescent="0.15">
      <c r="A88" s="200" t="s">
        <v>17</v>
      </c>
      <c r="B88" s="173">
        <v>28</v>
      </c>
      <c r="C88" s="242">
        <v>0.83333333333333337</v>
      </c>
      <c r="D88" s="243">
        <v>15400</v>
      </c>
      <c r="E88" s="166">
        <v>-1400</v>
      </c>
      <c r="F88" s="150">
        <v>-25</v>
      </c>
      <c r="G88" s="173">
        <v>100</v>
      </c>
      <c r="H88" s="29">
        <v>-262</v>
      </c>
      <c r="I88" s="29">
        <v>-1500</v>
      </c>
      <c r="J88" s="29">
        <v>-218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15156</v>
      </c>
      <c r="E89" s="166">
        <v>-1172</v>
      </c>
      <c r="F89" s="150">
        <v>-109</v>
      </c>
      <c r="G89" s="173">
        <v>-70</v>
      </c>
      <c r="H89" s="29">
        <v>-254</v>
      </c>
      <c r="I89" s="29">
        <v>-1499</v>
      </c>
      <c r="J89" s="29">
        <v>-218</v>
      </c>
    </row>
    <row r="90" spans="1:10" x14ac:dyDescent="0.15">
      <c r="A90" s="200" t="s">
        <v>17</v>
      </c>
      <c r="B90" s="173">
        <v>30</v>
      </c>
      <c r="C90" s="242">
        <v>0.45833333333333331</v>
      </c>
      <c r="D90" s="243">
        <v>16438</v>
      </c>
      <c r="E90" s="166">
        <v>-1400</v>
      </c>
      <c r="F90" s="150">
        <v>-200</v>
      </c>
      <c r="G90" s="173">
        <v>0</v>
      </c>
      <c r="H90" s="29">
        <v>-203</v>
      </c>
      <c r="I90" s="29">
        <v>-1500</v>
      </c>
      <c r="J90" s="29">
        <v>-218</v>
      </c>
    </row>
    <row r="91" spans="1:10" x14ac:dyDescent="0.15">
      <c r="A91" s="202" t="s">
        <v>17</v>
      </c>
      <c r="B91" s="175">
        <v>31</v>
      </c>
      <c r="C91" s="244">
        <v>0.83333333333333337</v>
      </c>
      <c r="D91" s="245">
        <v>15952</v>
      </c>
      <c r="E91" s="167">
        <v>-1400</v>
      </c>
      <c r="F91" s="253">
        <v>-125</v>
      </c>
      <c r="G91" s="175">
        <v>0</v>
      </c>
      <c r="H91" s="35">
        <v>-341</v>
      </c>
      <c r="I91" s="35">
        <v>-1500</v>
      </c>
      <c r="J91" s="35">
        <v>-218</v>
      </c>
    </row>
    <row r="92" spans="1:10" x14ac:dyDescent="0.15">
      <c r="A92" s="200" t="s">
        <v>18</v>
      </c>
      <c r="B92" s="173">
        <v>1</v>
      </c>
      <c r="C92" s="242">
        <v>0.875</v>
      </c>
      <c r="D92" s="243">
        <v>15751</v>
      </c>
      <c r="E92" s="166">
        <v>-900</v>
      </c>
      <c r="F92" s="150">
        <v>-100</v>
      </c>
      <c r="G92" s="173">
        <v>0</v>
      </c>
      <c r="H92" s="29">
        <v>-377</v>
      </c>
      <c r="I92" s="29">
        <v>-1489</v>
      </c>
      <c r="J92" s="29">
        <v>-218</v>
      </c>
    </row>
    <row r="93" spans="1:10" x14ac:dyDescent="0.15">
      <c r="A93" s="200" t="s">
        <v>18</v>
      </c>
      <c r="B93" s="173">
        <v>2</v>
      </c>
      <c r="C93" s="242">
        <v>0.375</v>
      </c>
      <c r="D93" s="243">
        <v>15752</v>
      </c>
      <c r="E93" s="166">
        <v>-1239</v>
      </c>
      <c r="F93" s="150">
        <v>-85</v>
      </c>
      <c r="G93" s="173">
        <v>0</v>
      </c>
      <c r="H93" s="29">
        <v>-184</v>
      </c>
      <c r="I93" s="29">
        <v>-1489</v>
      </c>
      <c r="J93" s="29">
        <v>-218</v>
      </c>
    </row>
    <row r="94" spans="1:10" x14ac:dyDescent="0.15">
      <c r="A94" s="200" t="s">
        <v>18</v>
      </c>
      <c r="B94" s="173">
        <v>3</v>
      </c>
      <c r="C94" s="242">
        <v>0.45833333333333331</v>
      </c>
      <c r="D94" s="243">
        <v>14576</v>
      </c>
      <c r="E94" s="166">
        <v>-404</v>
      </c>
      <c r="F94" s="150">
        <v>10</v>
      </c>
      <c r="G94" s="173">
        <v>0</v>
      </c>
      <c r="H94" s="29">
        <v>-314</v>
      </c>
      <c r="I94" s="29">
        <v>-1489</v>
      </c>
      <c r="J94" s="29">
        <v>-218</v>
      </c>
    </row>
    <row r="95" spans="1:10" x14ac:dyDescent="0.15">
      <c r="A95" s="200" t="s">
        <v>18</v>
      </c>
      <c r="B95" s="173">
        <v>4</v>
      </c>
      <c r="C95" s="242">
        <v>0.875</v>
      </c>
      <c r="D95" s="243">
        <v>14257</v>
      </c>
      <c r="E95" s="166">
        <v>-1368</v>
      </c>
      <c r="F95" s="150">
        <v>-35</v>
      </c>
      <c r="G95" s="173">
        <v>0</v>
      </c>
      <c r="H95" s="29">
        <v>-522</v>
      </c>
      <c r="I95" s="29">
        <v>-1439</v>
      </c>
      <c r="J95" s="29">
        <v>-218</v>
      </c>
    </row>
    <row r="96" spans="1:10" x14ac:dyDescent="0.15">
      <c r="A96" s="200" t="s">
        <v>18</v>
      </c>
      <c r="B96" s="173">
        <v>5</v>
      </c>
      <c r="C96" s="242">
        <v>0.875</v>
      </c>
      <c r="D96" s="243">
        <v>14182</v>
      </c>
      <c r="E96" s="166">
        <v>-1125</v>
      </c>
      <c r="F96" s="150">
        <v>10</v>
      </c>
      <c r="G96" s="173">
        <v>0</v>
      </c>
      <c r="H96" s="29">
        <v>-398</v>
      </c>
      <c r="I96" s="29">
        <v>-1439</v>
      </c>
      <c r="J96" s="29">
        <v>-218</v>
      </c>
    </row>
    <row r="97" spans="1:10" x14ac:dyDescent="0.15">
      <c r="A97" s="200" t="s">
        <v>18</v>
      </c>
      <c r="B97" s="173">
        <v>6</v>
      </c>
      <c r="C97" s="242">
        <v>0.83333333333333337</v>
      </c>
      <c r="D97" s="243">
        <v>15363</v>
      </c>
      <c r="E97" s="166">
        <v>-1312</v>
      </c>
      <c r="F97" s="150">
        <v>10</v>
      </c>
      <c r="G97" s="173">
        <v>0</v>
      </c>
      <c r="H97" s="29">
        <v>-6</v>
      </c>
      <c r="I97" s="29">
        <v>-1439</v>
      </c>
      <c r="J97" s="29">
        <v>-218</v>
      </c>
    </row>
    <row r="98" spans="1:10" x14ac:dyDescent="0.15">
      <c r="A98" s="200" t="s">
        <v>18</v>
      </c>
      <c r="B98" s="173">
        <v>7</v>
      </c>
      <c r="C98" s="242">
        <v>0.83333333333333337</v>
      </c>
      <c r="D98" s="243">
        <v>15956</v>
      </c>
      <c r="E98" s="166">
        <v>-1312</v>
      </c>
      <c r="F98" s="150">
        <v>-71</v>
      </c>
      <c r="G98" s="173">
        <v>100</v>
      </c>
      <c r="H98" s="29">
        <v>38</v>
      </c>
      <c r="I98" s="29">
        <v>-1439</v>
      </c>
      <c r="J98" s="29">
        <v>-218</v>
      </c>
    </row>
    <row r="99" spans="1:10" x14ac:dyDescent="0.15">
      <c r="A99" s="200" t="s">
        <v>18</v>
      </c>
      <c r="B99" s="173">
        <v>8</v>
      </c>
      <c r="C99" s="242">
        <v>0.83333333333333337</v>
      </c>
      <c r="D99" s="243">
        <v>16380</v>
      </c>
      <c r="E99" s="166">
        <v>-1400</v>
      </c>
      <c r="F99" s="150">
        <v>-160</v>
      </c>
      <c r="G99" s="173">
        <v>0</v>
      </c>
      <c r="H99" s="29">
        <v>-32</v>
      </c>
      <c r="I99" s="29">
        <v>-1484</v>
      </c>
      <c r="J99" s="29">
        <v>-218</v>
      </c>
    </row>
    <row r="100" spans="1:10" x14ac:dyDescent="0.15">
      <c r="A100" s="200" t="s">
        <v>18</v>
      </c>
      <c r="B100" s="173">
        <v>9</v>
      </c>
      <c r="C100" s="242">
        <v>0.83333333333333337</v>
      </c>
      <c r="D100" s="243">
        <v>16376</v>
      </c>
      <c r="E100" s="166">
        <v>-1304</v>
      </c>
      <c r="F100" s="150">
        <v>-94</v>
      </c>
      <c r="G100" s="173">
        <v>0</v>
      </c>
      <c r="H100" s="29">
        <v>-71</v>
      </c>
      <c r="I100" s="29">
        <v>-1489</v>
      </c>
      <c r="J100" s="29">
        <v>-218</v>
      </c>
    </row>
    <row r="101" spans="1:10" x14ac:dyDescent="0.15">
      <c r="A101" s="200" t="s">
        <v>18</v>
      </c>
      <c r="B101" s="173">
        <v>10</v>
      </c>
      <c r="C101" s="242">
        <v>0.45833333333333331</v>
      </c>
      <c r="D101" s="243">
        <v>15556</v>
      </c>
      <c r="E101" s="166">
        <v>-1290</v>
      </c>
      <c r="F101" s="150">
        <v>9</v>
      </c>
      <c r="G101" s="173">
        <v>100</v>
      </c>
      <c r="H101" s="29">
        <v>-49</v>
      </c>
      <c r="I101" s="29">
        <v>-1336</v>
      </c>
      <c r="J101" s="29">
        <v>-218</v>
      </c>
    </row>
    <row r="102" spans="1:10" x14ac:dyDescent="0.15">
      <c r="A102" s="200" t="s">
        <v>18</v>
      </c>
      <c r="B102" s="173">
        <v>11</v>
      </c>
      <c r="C102" s="242">
        <v>0.875</v>
      </c>
      <c r="D102" s="243">
        <v>13693</v>
      </c>
      <c r="E102" s="166">
        <v>-296</v>
      </c>
      <c r="F102" s="150">
        <v>10</v>
      </c>
      <c r="G102" s="173">
        <v>100</v>
      </c>
      <c r="H102" s="29">
        <v>-561</v>
      </c>
      <c r="I102" s="29">
        <v>-1489</v>
      </c>
      <c r="J102" s="29">
        <v>-218</v>
      </c>
    </row>
    <row r="103" spans="1:10" x14ac:dyDescent="0.15">
      <c r="A103" s="200" t="s">
        <v>18</v>
      </c>
      <c r="B103" s="173">
        <v>12</v>
      </c>
      <c r="C103" s="242">
        <v>0.875</v>
      </c>
      <c r="D103" s="243">
        <v>13768</v>
      </c>
      <c r="E103" s="166">
        <v>-281</v>
      </c>
      <c r="F103" s="150">
        <v>55</v>
      </c>
      <c r="G103" s="173">
        <v>215</v>
      </c>
      <c r="H103" s="29">
        <v>-363</v>
      </c>
      <c r="I103" s="29">
        <v>-1489</v>
      </c>
      <c r="J103" s="29">
        <v>-218</v>
      </c>
    </row>
    <row r="104" spans="1:10" x14ac:dyDescent="0.15">
      <c r="A104" s="200" t="s">
        <v>18</v>
      </c>
      <c r="B104" s="173">
        <v>13</v>
      </c>
      <c r="C104" s="242">
        <v>0.875</v>
      </c>
      <c r="D104" s="243">
        <v>14554</v>
      </c>
      <c r="E104" s="166">
        <v>-81</v>
      </c>
      <c r="F104" s="150">
        <v>30</v>
      </c>
      <c r="G104" s="173">
        <v>215</v>
      </c>
      <c r="H104" s="29">
        <v>-504</v>
      </c>
      <c r="I104" s="29">
        <v>-1488</v>
      </c>
      <c r="J104" s="29">
        <v>-218</v>
      </c>
    </row>
    <row r="105" spans="1:10" x14ac:dyDescent="0.15">
      <c r="A105" s="200" t="s">
        <v>18</v>
      </c>
      <c r="B105" s="173">
        <v>14</v>
      </c>
      <c r="C105" s="242">
        <v>0.83333333333333337</v>
      </c>
      <c r="D105" s="243">
        <v>14661</v>
      </c>
      <c r="E105" s="166">
        <v>-237</v>
      </c>
      <c r="F105" s="150">
        <v>80</v>
      </c>
      <c r="G105" s="173">
        <v>330</v>
      </c>
      <c r="H105" s="29">
        <v>-550</v>
      </c>
      <c r="I105" s="29">
        <v>-1488</v>
      </c>
      <c r="J105" s="29">
        <v>-218</v>
      </c>
    </row>
    <row r="106" spans="1:10" x14ac:dyDescent="0.15">
      <c r="A106" s="200" t="s">
        <v>18</v>
      </c>
      <c r="B106" s="173">
        <v>15</v>
      </c>
      <c r="C106" s="242">
        <v>0.875</v>
      </c>
      <c r="D106" s="243">
        <v>14388</v>
      </c>
      <c r="E106" s="166">
        <v>-170</v>
      </c>
      <c r="F106" s="150">
        <v>77</v>
      </c>
      <c r="G106" s="173">
        <v>330</v>
      </c>
      <c r="H106" s="29">
        <v>-540</v>
      </c>
      <c r="I106" s="29">
        <v>-1301</v>
      </c>
      <c r="J106" s="29">
        <v>-218</v>
      </c>
    </row>
    <row r="107" spans="1:10" x14ac:dyDescent="0.15">
      <c r="A107" s="200" t="s">
        <v>18</v>
      </c>
      <c r="B107" s="173">
        <v>16</v>
      </c>
      <c r="C107" s="242">
        <v>0.875</v>
      </c>
      <c r="D107" s="243">
        <v>14362</v>
      </c>
      <c r="E107" s="166">
        <v>-190</v>
      </c>
      <c r="F107" s="150">
        <v>91</v>
      </c>
      <c r="G107" s="173">
        <v>330</v>
      </c>
      <c r="H107" s="29">
        <v>-550</v>
      </c>
      <c r="I107" s="29">
        <v>-1303</v>
      </c>
      <c r="J107" s="29">
        <v>-218</v>
      </c>
    </row>
    <row r="108" spans="1:10" x14ac:dyDescent="0.15">
      <c r="A108" s="200" t="s">
        <v>18</v>
      </c>
      <c r="B108" s="173">
        <v>17</v>
      </c>
      <c r="C108" s="242">
        <v>0.45833333333333331</v>
      </c>
      <c r="D108" s="243">
        <v>14608</v>
      </c>
      <c r="E108" s="166">
        <v>-261</v>
      </c>
      <c r="F108" s="150">
        <v>10</v>
      </c>
      <c r="G108" s="173">
        <v>330</v>
      </c>
      <c r="H108" s="29">
        <v>-348</v>
      </c>
      <c r="I108" s="29">
        <v>-1341</v>
      </c>
      <c r="J108" s="29">
        <v>-218</v>
      </c>
    </row>
    <row r="109" spans="1:10" x14ac:dyDescent="0.15">
      <c r="A109" s="200" t="s">
        <v>18</v>
      </c>
      <c r="B109" s="173">
        <v>18</v>
      </c>
      <c r="C109" s="242">
        <v>0.875</v>
      </c>
      <c r="D109" s="243">
        <v>12928</v>
      </c>
      <c r="E109" s="166">
        <v>-360</v>
      </c>
      <c r="F109" s="150">
        <v>164</v>
      </c>
      <c r="G109" s="173">
        <v>330</v>
      </c>
      <c r="H109" s="29">
        <v>-514</v>
      </c>
      <c r="I109" s="29">
        <v>0</v>
      </c>
      <c r="J109" s="29">
        <v>-218</v>
      </c>
    </row>
    <row r="110" spans="1:10" x14ac:dyDescent="0.15">
      <c r="A110" s="200" t="s">
        <v>18</v>
      </c>
      <c r="B110" s="173">
        <v>19</v>
      </c>
      <c r="C110" s="242">
        <v>0.875</v>
      </c>
      <c r="D110" s="243">
        <v>13240</v>
      </c>
      <c r="E110" s="166">
        <v>-126</v>
      </c>
      <c r="F110" s="150">
        <v>90</v>
      </c>
      <c r="G110" s="173">
        <v>330</v>
      </c>
      <c r="H110" s="29">
        <v>-570</v>
      </c>
      <c r="I110" s="29">
        <v>0</v>
      </c>
      <c r="J110" s="29">
        <v>-218</v>
      </c>
    </row>
    <row r="111" spans="1:10" x14ac:dyDescent="0.15">
      <c r="A111" s="200" t="s">
        <v>18</v>
      </c>
      <c r="B111" s="173">
        <v>20</v>
      </c>
      <c r="C111" s="242">
        <v>0.83333333333333337</v>
      </c>
      <c r="D111" s="243">
        <v>15166</v>
      </c>
      <c r="E111" s="166">
        <v>-478</v>
      </c>
      <c r="F111" s="150">
        <v>0</v>
      </c>
      <c r="G111" s="173">
        <v>330</v>
      </c>
      <c r="H111" s="29">
        <v>-570</v>
      </c>
      <c r="I111" s="29">
        <v>0</v>
      </c>
      <c r="J111" s="29">
        <v>-218</v>
      </c>
    </row>
    <row r="112" spans="1:10" x14ac:dyDescent="0.15">
      <c r="A112" s="200" t="s">
        <v>18</v>
      </c>
      <c r="B112" s="173">
        <v>21</v>
      </c>
      <c r="C112" s="242">
        <v>0.875</v>
      </c>
      <c r="D112" s="243">
        <v>14361</v>
      </c>
      <c r="E112" s="166">
        <v>-804</v>
      </c>
      <c r="F112" s="150">
        <v>0</v>
      </c>
      <c r="G112" s="173">
        <v>330</v>
      </c>
      <c r="H112" s="29">
        <v>-691</v>
      </c>
      <c r="I112" s="29">
        <v>0</v>
      </c>
      <c r="J112" s="29">
        <v>-218</v>
      </c>
    </row>
    <row r="113" spans="1:10" x14ac:dyDescent="0.15">
      <c r="A113" s="200" t="s">
        <v>18</v>
      </c>
      <c r="B113" s="173">
        <v>22</v>
      </c>
      <c r="C113" s="242">
        <v>0.83333333333333337</v>
      </c>
      <c r="D113" s="243">
        <v>14338</v>
      </c>
      <c r="E113" s="166">
        <v>-480</v>
      </c>
      <c r="F113" s="150">
        <v>0</v>
      </c>
      <c r="G113" s="173">
        <v>330</v>
      </c>
      <c r="H113" s="29">
        <v>-693</v>
      </c>
      <c r="I113" s="29">
        <v>0</v>
      </c>
      <c r="J113" s="29">
        <v>-218</v>
      </c>
    </row>
    <row r="114" spans="1:10" x14ac:dyDescent="0.15">
      <c r="A114" s="200" t="s">
        <v>18</v>
      </c>
      <c r="B114" s="173">
        <v>23</v>
      </c>
      <c r="C114" s="242">
        <v>0.875</v>
      </c>
      <c r="D114" s="243">
        <v>14803</v>
      </c>
      <c r="E114" s="166">
        <v>-377</v>
      </c>
      <c r="F114" s="150">
        <v>0</v>
      </c>
      <c r="G114" s="173">
        <v>100</v>
      </c>
      <c r="H114" s="29">
        <v>-735</v>
      </c>
      <c r="I114" s="29">
        <v>0</v>
      </c>
      <c r="J114" s="29">
        <v>-218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14432</v>
      </c>
      <c r="E115" s="166">
        <v>-650</v>
      </c>
      <c r="F115" s="150">
        <v>0</v>
      </c>
      <c r="G115" s="173">
        <v>215</v>
      </c>
      <c r="H115" s="29">
        <v>-680</v>
      </c>
      <c r="I115" s="29">
        <v>0</v>
      </c>
      <c r="J115" s="29">
        <v>-218</v>
      </c>
    </row>
    <row r="116" spans="1:10" x14ac:dyDescent="0.15">
      <c r="A116" s="200" t="s">
        <v>18</v>
      </c>
      <c r="B116" s="173">
        <v>25</v>
      </c>
      <c r="C116" s="242">
        <v>0.875</v>
      </c>
      <c r="D116" s="243">
        <v>13164</v>
      </c>
      <c r="E116" s="166">
        <v>-509</v>
      </c>
      <c r="F116" s="150">
        <v>0</v>
      </c>
      <c r="G116" s="173">
        <v>100</v>
      </c>
      <c r="H116" s="29">
        <v>-621</v>
      </c>
      <c r="I116" s="29">
        <v>0</v>
      </c>
      <c r="J116" s="29">
        <v>-218</v>
      </c>
    </row>
    <row r="117" spans="1:10" x14ac:dyDescent="0.15">
      <c r="A117" s="200" t="s">
        <v>18</v>
      </c>
      <c r="B117" s="173">
        <v>26</v>
      </c>
      <c r="C117" s="242">
        <v>0.875</v>
      </c>
      <c r="D117" s="243">
        <v>13563</v>
      </c>
      <c r="E117" s="166">
        <v>-71</v>
      </c>
      <c r="F117" s="150">
        <v>0</v>
      </c>
      <c r="G117" s="173">
        <v>150</v>
      </c>
      <c r="H117" s="29">
        <v>-616</v>
      </c>
      <c r="I117" s="29">
        <v>-910</v>
      </c>
      <c r="J117" s="29">
        <v>-218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14546</v>
      </c>
      <c r="E118" s="166">
        <v>131</v>
      </c>
      <c r="F118" s="150">
        <v>0</v>
      </c>
      <c r="G118" s="173">
        <v>150</v>
      </c>
      <c r="H118" s="29">
        <v>-590</v>
      </c>
      <c r="I118" s="29">
        <v>-1473</v>
      </c>
      <c r="J118" s="29">
        <v>-218</v>
      </c>
    </row>
    <row r="119" spans="1:10" x14ac:dyDescent="0.15">
      <c r="A119" s="200" t="s">
        <v>18</v>
      </c>
      <c r="B119" s="173">
        <v>28</v>
      </c>
      <c r="C119" s="242">
        <v>0.875</v>
      </c>
      <c r="D119" s="243">
        <v>14379</v>
      </c>
      <c r="E119" s="166">
        <v>-65</v>
      </c>
      <c r="F119" s="150">
        <v>0</v>
      </c>
      <c r="G119" s="173">
        <v>150</v>
      </c>
      <c r="H119" s="29">
        <v>-550</v>
      </c>
      <c r="I119" s="29">
        <v>-1417</v>
      </c>
      <c r="J119" s="29">
        <v>-218</v>
      </c>
    </row>
    <row r="120" spans="1:10" x14ac:dyDescent="0.15">
      <c r="A120" s="200" t="s">
        <v>18</v>
      </c>
      <c r="B120" s="173">
        <v>29</v>
      </c>
      <c r="C120" s="242">
        <v>0.875</v>
      </c>
      <c r="D120" s="243">
        <v>14297</v>
      </c>
      <c r="E120" s="166">
        <v>-114</v>
      </c>
      <c r="F120" s="150">
        <v>20</v>
      </c>
      <c r="G120" s="173">
        <v>180</v>
      </c>
      <c r="H120" s="29">
        <v>-593</v>
      </c>
      <c r="I120" s="29">
        <v>-1417</v>
      </c>
      <c r="J120" s="29">
        <v>-218</v>
      </c>
    </row>
    <row r="121" spans="1:10" x14ac:dyDescent="0.15">
      <c r="A121" s="202" t="s">
        <v>18</v>
      </c>
      <c r="B121" s="175">
        <v>30</v>
      </c>
      <c r="C121" s="244">
        <v>0.875</v>
      </c>
      <c r="D121" s="245">
        <v>14300</v>
      </c>
      <c r="E121" s="167">
        <v>-322</v>
      </c>
      <c r="F121" s="253">
        <v>185</v>
      </c>
      <c r="G121" s="175">
        <v>250</v>
      </c>
      <c r="H121" s="35">
        <v>-563</v>
      </c>
      <c r="I121" s="35">
        <v>-1417</v>
      </c>
      <c r="J121" s="35">
        <v>-218</v>
      </c>
    </row>
    <row r="122" spans="1:10" x14ac:dyDescent="0.15">
      <c r="A122" s="200" t="s">
        <v>19</v>
      </c>
      <c r="B122" s="173">
        <v>1</v>
      </c>
      <c r="C122" s="242">
        <v>0.41666666666666669</v>
      </c>
      <c r="D122" s="243">
        <v>13754</v>
      </c>
      <c r="E122" s="166">
        <v>-227</v>
      </c>
      <c r="F122" s="150">
        <v>152</v>
      </c>
      <c r="G122" s="173">
        <v>330</v>
      </c>
      <c r="H122" s="29">
        <v>-358</v>
      </c>
      <c r="I122" s="29">
        <v>-1275</v>
      </c>
      <c r="J122" s="29">
        <v>-218</v>
      </c>
    </row>
    <row r="123" spans="1:10" x14ac:dyDescent="0.15">
      <c r="A123" s="200" t="s">
        <v>19</v>
      </c>
      <c r="B123" s="173">
        <v>2</v>
      </c>
      <c r="C123" s="242">
        <v>0.875</v>
      </c>
      <c r="D123" s="243">
        <v>12875</v>
      </c>
      <c r="E123" s="166">
        <v>-240</v>
      </c>
      <c r="F123" s="150">
        <v>92</v>
      </c>
      <c r="G123" s="173">
        <v>330</v>
      </c>
      <c r="H123" s="29">
        <v>-518</v>
      </c>
      <c r="I123" s="29">
        <v>-1433</v>
      </c>
      <c r="J123" s="29">
        <v>-218</v>
      </c>
    </row>
    <row r="124" spans="1:10" x14ac:dyDescent="0.15">
      <c r="A124" s="200" t="s">
        <v>19</v>
      </c>
      <c r="B124" s="173">
        <v>3</v>
      </c>
      <c r="C124" s="242">
        <v>0.875</v>
      </c>
      <c r="D124" s="243">
        <v>13371</v>
      </c>
      <c r="E124" s="166">
        <v>-25</v>
      </c>
      <c r="F124" s="150">
        <v>160</v>
      </c>
      <c r="G124" s="173">
        <v>330</v>
      </c>
      <c r="H124" s="29">
        <v>-523</v>
      </c>
      <c r="I124" s="29">
        <v>-1493</v>
      </c>
      <c r="J124" s="29">
        <v>-218</v>
      </c>
    </row>
    <row r="125" spans="1:10" x14ac:dyDescent="0.15">
      <c r="A125" s="200" t="s">
        <v>19</v>
      </c>
      <c r="B125" s="173">
        <v>4</v>
      </c>
      <c r="C125" s="242">
        <v>0.875</v>
      </c>
      <c r="D125" s="243">
        <v>14915</v>
      </c>
      <c r="E125" s="166">
        <v>224</v>
      </c>
      <c r="F125" s="150">
        <v>160</v>
      </c>
      <c r="G125" s="173">
        <v>330</v>
      </c>
      <c r="H125" s="29">
        <v>-550</v>
      </c>
      <c r="I125" s="29">
        <v>-1433</v>
      </c>
      <c r="J125" s="29">
        <v>-218</v>
      </c>
    </row>
    <row r="126" spans="1:10" x14ac:dyDescent="0.15">
      <c r="A126" s="200" t="s">
        <v>19</v>
      </c>
      <c r="B126" s="173">
        <v>5</v>
      </c>
      <c r="C126" s="242">
        <v>0.875</v>
      </c>
      <c r="D126" s="243">
        <v>14918</v>
      </c>
      <c r="E126" s="166">
        <v>54</v>
      </c>
      <c r="F126" s="150">
        <v>73</v>
      </c>
      <c r="G126" s="173">
        <v>330</v>
      </c>
      <c r="H126" s="29">
        <v>-550</v>
      </c>
      <c r="I126" s="29">
        <v>-1468</v>
      </c>
      <c r="J126" s="29">
        <v>-218</v>
      </c>
    </row>
    <row r="127" spans="1:10" x14ac:dyDescent="0.15">
      <c r="A127" s="200" t="s">
        <v>19</v>
      </c>
      <c r="B127" s="173">
        <v>6</v>
      </c>
      <c r="C127" s="242">
        <v>0.875</v>
      </c>
      <c r="D127" s="243">
        <v>14665</v>
      </c>
      <c r="E127" s="166">
        <v>133</v>
      </c>
      <c r="F127" s="150">
        <v>135</v>
      </c>
      <c r="G127" s="173">
        <v>330</v>
      </c>
      <c r="H127" s="29">
        <v>-550</v>
      </c>
      <c r="I127" s="29">
        <v>-1277</v>
      </c>
      <c r="J127" s="29">
        <v>-218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15105</v>
      </c>
      <c r="E128" s="166">
        <v>287</v>
      </c>
      <c r="F128" s="150">
        <v>135</v>
      </c>
      <c r="G128" s="173">
        <v>330</v>
      </c>
      <c r="H128" s="29">
        <v>-483</v>
      </c>
      <c r="I128" s="29">
        <v>-1200</v>
      </c>
      <c r="J128" s="29">
        <v>-218</v>
      </c>
    </row>
    <row r="129" spans="1:10" x14ac:dyDescent="0.15">
      <c r="A129" s="200" t="s">
        <v>19</v>
      </c>
      <c r="B129" s="173">
        <v>8</v>
      </c>
      <c r="C129" s="242">
        <v>0.58333333333333337</v>
      </c>
      <c r="D129" s="243">
        <v>14537</v>
      </c>
      <c r="E129" s="166">
        <v>728</v>
      </c>
      <c r="F129" s="150">
        <v>120</v>
      </c>
      <c r="G129" s="173">
        <v>330</v>
      </c>
      <c r="H129" s="29">
        <v>-450</v>
      </c>
      <c r="I129" s="29">
        <v>-1200</v>
      </c>
      <c r="J129" s="29">
        <v>-218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13741</v>
      </c>
      <c r="E130" s="166">
        <v>433</v>
      </c>
      <c r="F130" s="150">
        <v>155</v>
      </c>
      <c r="G130" s="173">
        <v>330</v>
      </c>
      <c r="H130" s="29">
        <v>-550</v>
      </c>
      <c r="I130" s="29">
        <v>-1200</v>
      </c>
      <c r="J130" s="29">
        <v>-218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15832</v>
      </c>
      <c r="E131" s="166">
        <v>332</v>
      </c>
      <c r="F131" s="150">
        <v>68</v>
      </c>
      <c r="G131" s="173">
        <v>330</v>
      </c>
      <c r="H131" s="29">
        <v>-550</v>
      </c>
      <c r="I131" s="29">
        <v>-1200</v>
      </c>
      <c r="J131" s="29">
        <v>-218</v>
      </c>
    </row>
    <row r="132" spans="1:10" x14ac:dyDescent="0.15">
      <c r="A132" s="200" t="s">
        <v>19</v>
      </c>
      <c r="B132" s="173">
        <v>11</v>
      </c>
      <c r="C132" s="242">
        <v>0.58333333333333337</v>
      </c>
      <c r="D132" s="243">
        <v>16658</v>
      </c>
      <c r="E132" s="166">
        <v>900</v>
      </c>
      <c r="F132" s="150">
        <v>145</v>
      </c>
      <c r="G132" s="173">
        <v>330</v>
      </c>
      <c r="H132" s="29">
        <v>-550</v>
      </c>
      <c r="I132" s="29">
        <v>-1468</v>
      </c>
      <c r="J132" s="29">
        <v>0</v>
      </c>
    </row>
    <row r="133" spans="1:10" x14ac:dyDescent="0.15">
      <c r="A133" s="200" t="s">
        <v>19</v>
      </c>
      <c r="B133" s="173">
        <v>12</v>
      </c>
      <c r="C133" s="242">
        <v>0.70833333333333337</v>
      </c>
      <c r="D133" s="243">
        <v>16899</v>
      </c>
      <c r="E133" s="166">
        <v>-101</v>
      </c>
      <c r="F133" s="150">
        <v>50</v>
      </c>
      <c r="G133" s="173">
        <v>330</v>
      </c>
      <c r="H133" s="29">
        <v>-550</v>
      </c>
      <c r="I133" s="29">
        <v>-1468</v>
      </c>
      <c r="J133" s="29">
        <v>0</v>
      </c>
    </row>
    <row r="134" spans="1:10" x14ac:dyDescent="0.15">
      <c r="A134" s="200" t="s">
        <v>19</v>
      </c>
      <c r="B134" s="173">
        <v>13</v>
      </c>
      <c r="C134" s="242">
        <v>0.875</v>
      </c>
      <c r="D134" s="243">
        <v>14403</v>
      </c>
      <c r="E134" s="166">
        <v>261</v>
      </c>
      <c r="F134" s="150">
        <v>154</v>
      </c>
      <c r="G134" s="173">
        <v>0</v>
      </c>
      <c r="H134" s="29">
        <v>-428</v>
      </c>
      <c r="I134" s="29">
        <v>-1518</v>
      </c>
      <c r="J134" s="29">
        <v>0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14453</v>
      </c>
      <c r="E135" s="166">
        <v>513</v>
      </c>
      <c r="F135" s="150">
        <v>160</v>
      </c>
      <c r="G135" s="173">
        <v>0</v>
      </c>
      <c r="H135" s="29">
        <v>-493</v>
      </c>
      <c r="I135" s="29">
        <v>-1463</v>
      </c>
      <c r="J135" s="29">
        <v>0</v>
      </c>
    </row>
    <row r="136" spans="1:10" x14ac:dyDescent="0.15">
      <c r="A136" s="200" t="s">
        <v>19</v>
      </c>
      <c r="B136" s="173">
        <v>15</v>
      </c>
      <c r="C136" s="242">
        <v>0.58333333333333337</v>
      </c>
      <c r="D136" s="243">
        <v>14139</v>
      </c>
      <c r="E136" s="166">
        <v>353</v>
      </c>
      <c r="F136" s="150">
        <v>160</v>
      </c>
      <c r="G136" s="173">
        <v>0</v>
      </c>
      <c r="H136" s="29">
        <v>-356</v>
      </c>
      <c r="I136" s="29">
        <v>-1513</v>
      </c>
      <c r="J136" s="29">
        <v>0</v>
      </c>
    </row>
    <row r="137" spans="1:10" x14ac:dyDescent="0.15">
      <c r="A137" s="200" t="s">
        <v>19</v>
      </c>
      <c r="B137" s="173">
        <v>16</v>
      </c>
      <c r="C137" s="242">
        <v>0.875</v>
      </c>
      <c r="D137" s="243">
        <v>13505</v>
      </c>
      <c r="E137" s="166">
        <v>440</v>
      </c>
      <c r="F137" s="150">
        <v>125</v>
      </c>
      <c r="G137" s="173">
        <v>0</v>
      </c>
      <c r="H137" s="29">
        <v>-550</v>
      </c>
      <c r="I137" s="29">
        <v>-1568</v>
      </c>
      <c r="J137" s="29">
        <v>0</v>
      </c>
    </row>
    <row r="138" spans="1:10" x14ac:dyDescent="0.15">
      <c r="A138" s="200" t="s">
        <v>19</v>
      </c>
      <c r="B138" s="173">
        <v>17</v>
      </c>
      <c r="C138" s="242">
        <v>0.875</v>
      </c>
      <c r="D138" s="243">
        <v>15284</v>
      </c>
      <c r="E138" s="166">
        <v>142</v>
      </c>
      <c r="F138" s="150">
        <v>138</v>
      </c>
      <c r="G138" s="173">
        <v>330</v>
      </c>
      <c r="H138" s="29">
        <v>-477</v>
      </c>
      <c r="I138" s="29">
        <v>-1472</v>
      </c>
      <c r="J138" s="29">
        <v>-218</v>
      </c>
    </row>
    <row r="139" spans="1:10" x14ac:dyDescent="0.15">
      <c r="A139" s="200" t="s">
        <v>19</v>
      </c>
      <c r="B139" s="173">
        <v>18</v>
      </c>
      <c r="C139" s="242">
        <v>0.75</v>
      </c>
      <c r="D139" s="243">
        <v>14941</v>
      </c>
      <c r="E139" s="166">
        <v>319</v>
      </c>
      <c r="F139" s="150">
        <v>74</v>
      </c>
      <c r="G139" s="173">
        <v>330</v>
      </c>
      <c r="H139" s="29">
        <v>-464</v>
      </c>
      <c r="I139" s="29">
        <v>-1627</v>
      </c>
      <c r="J139" s="29">
        <v>-218</v>
      </c>
    </row>
    <row r="140" spans="1:10" x14ac:dyDescent="0.15">
      <c r="A140" s="200" t="s">
        <v>19</v>
      </c>
      <c r="B140" s="173">
        <v>19</v>
      </c>
      <c r="C140" s="242">
        <v>0.875</v>
      </c>
      <c r="D140" s="243">
        <v>15297</v>
      </c>
      <c r="E140" s="166">
        <v>18</v>
      </c>
      <c r="F140" s="150">
        <v>160</v>
      </c>
      <c r="G140" s="173">
        <v>330</v>
      </c>
      <c r="H140" s="29">
        <v>-545</v>
      </c>
      <c r="I140" s="29">
        <v>-1627</v>
      </c>
      <c r="J140" s="29">
        <v>-218</v>
      </c>
    </row>
    <row r="141" spans="1:10" x14ac:dyDescent="0.15">
      <c r="A141" s="200" t="s">
        <v>19</v>
      </c>
      <c r="B141" s="173">
        <v>20</v>
      </c>
      <c r="C141" s="242">
        <v>0.875</v>
      </c>
      <c r="D141" s="243">
        <v>14244</v>
      </c>
      <c r="E141" s="166">
        <v>85</v>
      </c>
      <c r="F141" s="150">
        <v>160</v>
      </c>
      <c r="G141" s="173">
        <v>330</v>
      </c>
      <c r="H141" s="29">
        <v>-550</v>
      </c>
      <c r="I141" s="29">
        <v>-1468</v>
      </c>
      <c r="J141" s="29">
        <v>-218</v>
      </c>
    </row>
    <row r="142" spans="1:10" x14ac:dyDescent="0.15">
      <c r="A142" s="200" t="s">
        <v>19</v>
      </c>
      <c r="B142" s="173">
        <v>21</v>
      </c>
      <c r="C142" s="242">
        <v>0.875</v>
      </c>
      <c r="D142" s="243">
        <v>14335</v>
      </c>
      <c r="E142" s="166">
        <v>-125</v>
      </c>
      <c r="F142" s="150">
        <v>160</v>
      </c>
      <c r="G142" s="173">
        <v>330</v>
      </c>
      <c r="H142" s="29">
        <v>-526</v>
      </c>
      <c r="I142" s="29">
        <v>-1468</v>
      </c>
      <c r="J142" s="29">
        <v>-218</v>
      </c>
    </row>
    <row r="143" spans="1:10" x14ac:dyDescent="0.15">
      <c r="A143" s="200" t="s">
        <v>19</v>
      </c>
      <c r="B143" s="173">
        <v>22</v>
      </c>
      <c r="C143" s="242">
        <v>0.58333333333333337</v>
      </c>
      <c r="D143" s="243">
        <v>14236</v>
      </c>
      <c r="E143" s="166">
        <v>122</v>
      </c>
      <c r="F143" s="150">
        <v>200</v>
      </c>
      <c r="G143" s="173">
        <v>330</v>
      </c>
      <c r="H143" s="29">
        <v>-509</v>
      </c>
      <c r="I143" s="29">
        <v>-1468</v>
      </c>
      <c r="J143" s="29">
        <v>-218</v>
      </c>
    </row>
    <row r="144" spans="1:10" x14ac:dyDescent="0.15">
      <c r="A144" s="200" t="s">
        <v>19</v>
      </c>
      <c r="B144" s="173">
        <v>23</v>
      </c>
      <c r="C144" s="242">
        <v>0.875</v>
      </c>
      <c r="D144" s="243">
        <v>12735</v>
      </c>
      <c r="E144" s="166">
        <v>-288</v>
      </c>
      <c r="F144" s="150">
        <v>70</v>
      </c>
      <c r="G144" s="173">
        <v>330</v>
      </c>
      <c r="H144" s="29">
        <v>-550</v>
      </c>
      <c r="I144" s="29">
        <v>-1513</v>
      </c>
      <c r="J144" s="29">
        <v>-218</v>
      </c>
    </row>
    <row r="145" spans="1:10" x14ac:dyDescent="0.15">
      <c r="A145" s="200" t="s">
        <v>19</v>
      </c>
      <c r="B145" s="173">
        <v>24</v>
      </c>
      <c r="C145" s="242">
        <v>0.875</v>
      </c>
      <c r="D145" s="243">
        <v>13115</v>
      </c>
      <c r="E145" s="166">
        <v>-204</v>
      </c>
      <c r="F145" s="150">
        <v>-7</v>
      </c>
      <c r="G145" s="173">
        <v>330</v>
      </c>
      <c r="H145" s="29">
        <v>-495</v>
      </c>
      <c r="I145" s="29">
        <v>-1513</v>
      </c>
      <c r="J145" s="29">
        <v>-218</v>
      </c>
    </row>
    <row r="146" spans="1:10" x14ac:dyDescent="0.15">
      <c r="A146" s="200" t="s">
        <v>19</v>
      </c>
      <c r="B146" s="173">
        <v>25</v>
      </c>
      <c r="C146" s="242">
        <v>0.875</v>
      </c>
      <c r="D146" s="243">
        <v>14918</v>
      </c>
      <c r="E146" s="166">
        <v>-115</v>
      </c>
      <c r="F146" s="150">
        <v>152</v>
      </c>
      <c r="G146" s="173">
        <v>330</v>
      </c>
      <c r="H146" s="29">
        <v>-449</v>
      </c>
      <c r="I146" s="29">
        <v>-1513</v>
      </c>
      <c r="J146" s="29">
        <v>-218</v>
      </c>
    </row>
    <row r="147" spans="1:10" x14ac:dyDescent="0.15">
      <c r="A147" s="200" t="s">
        <v>19</v>
      </c>
      <c r="B147" s="173">
        <v>26</v>
      </c>
      <c r="C147" s="242">
        <v>0.75</v>
      </c>
      <c r="D147" s="243">
        <v>18304</v>
      </c>
      <c r="E147" s="166">
        <v>254</v>
      </c>
      <c r="F147" s="150">
        <v>150</v>
      </c>
      <c r="G147" s="173">
        <v>0</v>
      </c>
      <c r="H147" s="29">
        <v>-550</v>
      </c>
      <c r="I147" s="29">
        <v>-1493</v>
      </c>
      <c r="J147" s="29">
        <v>-218</v>
      </c>
    </row>
    <row r="148" spans="1:10" x14ac:dyDescent="0.15">
      <c r="A148" s="200" t="s">
        <v>19</v>
      </c>
      <c r="B148" s="173">
        <v>27</v>
      </c>
      <c r="C148" s="242">
        <v>0.70833333333333337</v>
      </c>
      <c r="D148" s="243">
        <v>19322</v>
      </c>
      <c r="E148" s="166">
        <v>391</v>
      </c>
      <c r="F148" s="150">
        <v>85</v>
      </c>
      <c r="G148" s="173">
        <v>0</v>
      </c>
      <c r="H148" s="29">
        <v>-550</v>
      </c>
      <c r="I148" s="29">
        <v>-1523</v>
      </c>
      <c r="J148" s="29">
        <v>-218</v>
      </c>
    </row>
    <row r="149" spans="1:10" x14ac:dyDescent="0.15">
      <c r="A149" s="200" t="s">
        <v>19</v>
      </c>
      <c r="B149" s="173">
        <v>28</v>
      </c>
      <c r="C149" s="242">
        <v>0.70833333333333337</v>
      </c>
      <c r="D149" s="243">
        <v>19118</v>
      </c>
      <c r="E149" s="166">
        <v>66</v>
      </c>
      <c r="F149" s="150">
        <v>160</v>
      </c>
      <c r="G149" s="173">
        <v>330</v>
      </c>
      <c r="H149" s="29">
        <v>-541</v>
      </c>
      <c r="I149" s="29">
        <v>-1573</v>
      </c>
      <c r="J149" s="29">
        <v>-218</v>
      </c>
    </row>
    <row r="150" spans="1:10" x14ac:dyDescent="0.15">
      <c r="A150" s="200" t="s">
        <v>19</v>
      </c>
      <c r="B150" s="173">
        <v>29</v>
      </c>
      <c r="C150" s="242">
        <v>0.70833333333333337</v>
      </c>
      <c r="D150" s="243">
        <v>17682</v>
      </c>
      <c r="E150" s="166">
        <v>70</v>
      </c>
      <c r="F150" s="150">
        <v>160</v>
      </c>
      <c r="G150" s="173">
        <v>330</v>
      </c>
      <c r="H150" s="29">
        <v>-97</v>
      </c>
      <c r="I150" s="29">
        <v>-1573</v>
      </c>
      <c r="J150" s="29">
        <v>-218</v>
      </c>
    </row>
    <row r="151" spans="1:10" x14ac:dyDescent="0.15">
      <c r="A151" s="200" t="s">
        <v>19</v>
      </c>
      <c r="B151" s="173">
        <v>30</v>
      </c>
      <c r="C151" s="242">
        <v>0.75</v>
      </c>
      <c r="D151" s="243">
        <v>17227</v>
      </c>
      <c r="E151" s="166">
        <v>132</v>
      </c>
      <c r="F151" s="150">
        <v>160</v>
      </c>
      <c r="G151" s="173">
        <v>330</v>
      </c>
      <c r="H151" s="29">
        <v>-466</v>
      </c>
      <c r="I151" s="29">
        <v>-1513</v>
      </c>
      <c r="J151" s="29">
        <v>-218</v>
      </c>
    </row>
    <row r="152" spans="1:10" x14ac:dyDescent="0.15">
      <c r="A152" s="202" t="s">
        <v>19</v>
      </c>
      <c r="B152" s="175">
        <v>31</v>
      </c>
      <c r="C152" s="244">
        <v>0.58333333333333337</v>
      </c>
      <c r="D152" s="245">
        <v>15265</v>
      </c>
      <c r="E152" s="167">
        <v>-116</v>
      </c>
      <c r="F152" s="253">
        <v>160</v>
      </c>
      <c r="G152" s="175">
        <v>330</v>
      </c>
      <c r="H152" s="35">
        <v>-177</v>
      </c>
      <c r="I152" s="35">
        <v>-1513</v>
      </c>
      <c r="J152" s="35">
        <v>-218</v>
      </c>
    </row>
    <row r="153" spans="1:10" x14ac:dyDescent="0.15">
      <c r="A153" s="200" t="s">
        <v>20</v>
      </c>
      <c r="B153" s="173">
        <v>1</v>
      </c>
      <c r="C153" s="242">
        <v>0.75</v>
      </c>
      <c r="D153" s="243">
        <v>14838</v>
      </c>
      <c r="E153" s="166">
        <v>-102</v>
      </c>
      <c r="F153" s="150">
        <v>170</v>
      </c>
      <c r="G153" s="173">
        <v>330</v>
      </c>
      <c r="H153" s="29">
        <v>-124</v>
      </c>
      <c r="I153" s="29">
        <v>-1568</v>
      </c>
      <c r="J153" s="29">
        <v>-218</v>
      </c>
    </row>
    <row r="154" spans="1:10" x14ac:dyDescent="0.15">
      <c r="A154" s="200" t="s">
        <v>20</v>
      </c>
      <c r="B154" s="173">
        <v>2</v>
      </c>
      <c r="C154" s="242">
        <v>0.5</v>
      </c>
      <c r="D154" s="243">
        <v>14709</v>
      </c>
      <c r="E154" s="166">
        <v>-321</v>
      </c>
      <c r="F154" s="150">
        <v>170</v>
      </c>
      <c r="G154" s="173">
        <v>330</v>
      </c>
      <c r="H154" s="29">
        <v>-259</v>
      </c>
      <c r="I154" s="29">
        <v>-1568</v>
      </c>
      <c r="J154" s="29">
        <v>-218</v>
      </c>
    </row>
    <row r="155" spans="1:10" x14ac:dyDescent="0.15">
      <c r="A155" s="200" t="s">
        <v>20</v>
      </c>
      <c r="B155" s="173">
        <v>3</v>
      </c>
      <c r="C155" s="242">
        <v>0.875</v>
      </c>
      <c r="D155" s="243">
        <v>14217</v>
      </c>
      <c r="E155" s="166">
        <v>-300</v>
      </c>
      <c r="F155" s="150">
        <v>170</v>
      </c>
      <c r="G155" s="173">
        <v>330</v>
      </c>
      <c r="H155" s="29">
        <v>-368</v>
      </c>
      <c r="I155" s="29">
        <v>-1568</v>
      </c>
      <c r="J155" s="29">
        <v>-218</v>
      </c>
    </row>
    <row r="156" spans="1:10" x14ac:dyDescent="0.15">
      <c r="A156" s="200" t="s">
        <v>20</v>
      </c>
      <c r="B156" s="173">
        <v>4</v>
      </c>
      <c r="C156" s="242">
        <v>0.875</v>
      </c>
      <c r="D156" s="243">
        <v>14272</v>
      </c>
      <c r="E156" s="166">
        <v>-242</v>
      </c>
      <c r="F156" s="150">
        <v>130</v>
      </c>
      <c r="G156" s="173">
        <v>330</v>
      </c>
      <c r="H156" s="29">
        <v>-169</v>
      </c>
      <c r="I156" s="29">
        <v>-1513</v>
      </c>
      <c r="J156" s="29">
        <v>-218</v>
      </c>
    </row>
    <row r="157" spans="1:10" x14ac:dyDescent="0.15">
      <c r="A157" s="200" t="s">
        <v>20</v>
      </c>
      <c r="B157" s="173">
        <v>5</v>
      </c>
      <c r="C157" s="242">
        <v>0.625</v>
      </c>
      <c r="D157" s="243">
        <v>14531</v>
      </c>
      <c r="E157" s="166">
        <v>-375</v>
      </c>
      <c r="F157" s="150">
        <v>0</v>
      </c>
      <c r="G157" s="173">
        <v>330</v>
      </c>
      <c r="H157" s="29">
        <v>-183</v>
      </c>
      <c r="I157" s="29">
        <v>-1429</v>
      </c>
      <c r="J157" s="29">
        <v>-218</v>
      </c>
    </row>
    <row r="158" spans="1:10" x14ac:dyDescent="0.15">
      <c r="A158" s="200" t="s">
        <v>20</v>
      </c>
      <c r="B158" s="173">
        <v>6</v>
      </c>
      <c r="C158" s="242">
        <v>0.875</v>
      </c>
      <c r="D158" s="243">
        <v>13265</v>
      </c>
      <c r="E158" s="166">
        <v>-352</v>
      </c>
      <c r="F158" s="150">
        <v>65</v>
      </c>
      <c r="G158" s="173">
        <v>330</v>
      </c>
      <c r="H158" s="29">
        <v>-384</v>
      </c>
      <c r="I158" s="29">
        <v>-1013</v>
      </c>
      <c r="J158" s="29">
        <v>-218</v>
      </c>
    </row>
    <row r="159" spans="1:10" x14ac:dyDescent="0.15">
      <c r="A159" s="200" t="s">
        <v>20</v>
      </c>
      <c r="B159" s="173">
        <v>7</v>
      </c>
      <c r="C159" s="242">
        <v>0.875</v>
      </c>
      <c r="D159" s="243">
        <v>13632</v>
      </c>
      <c r="E159" s="166">
        <v>-319</v>
      </c>
      <c r="F159" s="150">
        <v>20</v>
      </c>
      <c r="G159" s="173">
        <v>330</v>
      </c>
      <c r="H159" s="29">
        <v>-368</v>
      </c>
      <c r="I159" s="29">
        <v>-1438</v>
      </c>
      <c r="J159" s="29">
        <v>-218</v>
      </c>
    </row>
    <row r="160" spans="1:10" x14ac:dyDescent="0.15">
      <c r="A160" s="200" t="s">
        <v>20</v>
      </c>
      <c r="B160" s="173">
        <v>8</v>
      </c>
      <c r="C160" s="242">
        <v>0.75</v>
      </c>
      <c r="D160" s="243">
        <v>15642</v>
      </c>
      <c r="E160" s="166">
        <v>-257</v>
      </c>
      <c r="F160" s="150">
        <v>25</v>
      </c>
      <c r="G160" s="173">
        <v>330</v>
      </c>
      <c r="H160" s="29">
        <v>-393</v>
      </c>
      <c r="I160" s="29">
        <v>-1573</v>
      </c>
      <c r="J160" s="29">
        <v>-218</v>
      </c>
    </row>
    <row r="161" spans="1:10" x14ac:dyDescent="0.15">
      <c r="A161" s="200" t="s">
        <v>20</v>
      </c>
      <c r="B161" s="173">
        <v>9</v>
      </c>
      <c r="C161" s="242">
        <v>0.75</v>
      </c>
      <c r="D161" s="243">
        <v>16969</v>
      </c>
      <c r="E161" s="166">
        <v>-341</v>
      </c>
      <c r="F161" s="150">
        <v>85</v>
      </c>
      <c r="G161" s="173">
        <v>330</v>
      </c>
      <c r="H161" s="29">
        <v>-485</v>
      </c>
      <c r="I161" s="29">
        <v>-1424</v>
      </c>
      <c r="J161" s="29">
        <v>-218</v>
      </c>
    </row>
    <row r="162" spans="1:10" x14ac:dyDescent="0.15">
      <c r="A162" s="200" t="s">
        <v>20</v>
      </c>
      <c r="B162" s="173">
        <v>10</v>
      </c>
      <c r="C162" s="242">
        <v>0.75</v>
      </c>
      <c r="D162" s="243">
        <v>17781</v>
      </c>
      <c r="E162" s="166">
        <v>103</v>
      </c>
      <c r="F162" s="150">
        <v>9</v>
      </c>
      <c r="G162" s="173">
        <v>330</v>
      </c>
      <c r="H162" s="29">
        <v>-683</v>
      </c>
      <c r="I162" s="29">
        <v>-1573</v>
      </c>
      <c r="J162" s="29">
        <v>-218</v>
      </c>
    </row>
    <row r="163" spans="1:10" x14ac:dyDescent="0.15">
      <c r="A163" s="200" t="s">
        <v>20</v>
      </c>
      <c r="B163" s="173">
        <v>11</v>
      </c>
      <c r="C163" s="242">
        <v>0.70833333333333337</v>
      </c>
      <c r="D163" s="243">
        <v>20016</v>
      </c>
      <c r="E163" s="166">
        <v>240</v>
      </c>
      <c r="F163" s="150">
        <v>91</v>
      </c>
      <c r="G163" s="173">
        <v>330</v>
      </c>
      <c r="H163" s="29">
        <v>-659</v>
      </c>
      <c r="I163" s="29">
        <v>-1573</v>
      </c>
      <c r="J163" s="29">
        <v>-218</v>
      </c>
    </row>
    <row r="164" spans="1:10" x14ac:dyDescent="0.15">
      <c r="A164" s="200" t="s">
        <v>20</v>
      </c>
      <c r="B164" s="173">
        <v>12</v>
      </c>
      <c r="C164" s="242">
        <v>0.70833333333333337</v>
      </c>
      <c r="D164" s="243">
        <v>19600</v>
      </c>
      <c r="E164" s="166">
        <v>570</v>
      </c>
      <c r="F164" s="150">
        <v>145</v>
      </c>
      <c r="G164" s="173">
        <v>330</v>
      </c>
      <c r="H164" s="29">
        <v>-827</v>
      </c>
      <c r="I164" s="29">
        <v>-1573</v>
      </c>
      <c r="J164" s="29">
        <v>-218</v>
      </c>
    </row>
    <row r="165" spans="1:10" x14ac:dyDescent="0.15">
      <c r="A165" s="200" t="s">
        <v>20</v>
      </c>
      <c r="B165" s="173">
        <v>13</v>
      </c>
      <c r="C165" s="242">
        <v>0.75</v>
      </c>
      <c r="D165" s="243">
        <v>17610</v>
      </c>
      <c r="E165" s="166">
        <v>-314</v>
      </c>
      <c r="F165" s="150">
        <v>170</v>
      </c>
      <c r="G165" s="173">
        <v>330</v>
      </c>
      <c r="H165" s="29">
        <v>-729</v>
      </c>
      <c r="I165" s="29">
        <v>-1573</v>
      </c>
      <c r="J165" s="29">
        <v>-218</v>
      </c>
    </row>
    <row r="166" spans="1:10" x14ac:dyDescent="0.15">
      <c r="A166" s="200" t="s">
        <v>20</v>
      </c>
      <c r="B166" s="173">
        <v>14</v>
      </c>
      <c r="C166" s="242">
        <v>0.75</v>
      </c>
      <c r="D166" s="243">
        <v>16516</v>
      </c>
      <c r="E166" s="166">
        <v>-262</v>
      </c>
      <c r="F166" s="150">
        <v>85</v>
      </c>
      <c r="G166" s="173">
        <v>330</v>
      </c>
      <c r="H166" s="29">
        <v>-610</v>
      </c>
      <c r="I166" s="29">
        <v>-1573</v>
      </c>
      <c r="J166" s="29">
        <v>-218</v>
      </c>
    </row>
    <row r="167" spans="1:10" x14ac:dyDescent="0.15">
      <c r="A167" s="200" t="s">
        <v>20</v>
      </c>
      <c r="B167" s="173">
        <v>15</v>
      </c>
      <c r="C167" s="242">
        <v>0.5</v>
      </c>
      <c r="D167" s="243">
        <v>15830</v>
      </c>
      <c r="E167" s="166">
        <v>189</v>
      </c>
      <c r="F167" s="150">
        <v>170</v>
      </c>
      <c r="G167" s="173">
        <v>330</v>
      </c>
      <c r="H167" s="29">
        <v>-403</v>
      </c>
      <c r="I167" s="29">
        <v>-1513</v>
      </c>
      <c r="J167" s="29">
        <v>-218</v>
      </c>
    </row>
    <row r="168" spans="1:10" x14ac:dyDescent="0.15">
      <c r="A168" s="200" t="s">
        <v>20</v>
      </c>
      <c r="B168" s="173">
        <v>16</v>
      </c>
      <c r="C168" s="242">
        <v>0.75</v>
      </c>
      <c r="D168" s="243">
        <v>16581</v>
      </c>
      <c r="E168" s="166">
        <v>-49</v>
      </c>
      <c r="F168" s="150">
        <v>156</v>
      </c>
      <c r="G168" s="173">
        <v>330</v>
      </c>
      <c r="H168" s="29">
        <v>-484</v>
      </c>
      <c r="I168" s="29">
        <v>-1513</v>
      </c>
      <c r="J168" s="29">
        <v>-218</v>
      </c>
    </row>
    <row r="169" spans="1:10" x14ac:dyDescent="0.15">
      <c r="A169" s="200" t="s">
        <v>20</v>
      </c>
      <c r="B169" s="173">
        <v>17</v>
      </c>
      <c r="C169" s="242">
        <v>0.70833333333333337</v>
      </c>
      <c r="D169" s="243">
        <v>16233</v>
      </c>
      <c r="E169" s="166">
        <v>172</v>
      </c>
      <c r="F169" s="150">
        <v>170</v>
      </c>
      <c r="G169" s="173">
        <v>330</v>
      </c>
      <c r="H169" s="29">
        <v>-448</v>
      </c>
      <c r="I169" s="29">
        <v>-1573</v>
      </c>
      <c r="J169" s="29">
        <v>-218</v>
      </c>
    </row>
    <row r="170" spans="1:10" x14ac:dyDescent="0.15">
      <c r="A170" s="200" t="s">
        <v>20</v>
      </c>
      <c r="B170" s="173">
        <v>18</v>
      </c>
      <c r="C170" s="242">
        <v>0.70833333333333337</v>
      </c>
      <c r="D170" s="243">
        <v>16319</v>
      </c>
      <c r="E170" s="166">
        <v>-34</v>
      </c>
      <c r="F170" s="150">
        <v>35</v>
      </c>
      <c r="G170" s="173">
        <v>0</v>
      </c>
      <c r="H170" s="29">
        <v>-422</v>
      </c>
      <c r="I170" s="29">
        <v>-1573</v>
      </c>
      <c r="J170" s="29">
        <v>-218</v>
      </c>
    </row>
    <row r="171" spans="1:10" x14ac:dyDescent="0.15">
      <c r="A171" s="200" t="s">
        <v>20</v>
      </c>
      <c r="B171" s="173">
        <v>19</v>
      </c>
      <c r="C171" s="242">
        <v>0.66666666666666663</v>
      </c>
      <c r="D171" s="243">
        <v>18107</v>
      </c>
      <c r="E171" s="166">
        <v>-33</v>
      </c>
      <c r="F171" s="150">
        <v>170</v>
      </c>
      <c r="G171" s="173">
        <v>330</v>
      </c>
      <c r="H171" s="29">
        <v>-402</v>
      </c>
      <c r="I171" s="29">
        <v>-1513</v>
      </c>
      <c r="J171" s="29">
        <v>-218</v>
      </c>
    </row>
    <row r="172" spans="1:10" x14ac:dyDescent="0.15">
      <c r="A172" s="200" t="s">
        <v>20</v>
      </c>
      <c r="B172" s="173">
        <v>20</v>
      </c>
      <c r="C172" s="242">
        <v>0.75</v>
      </c>
      <c r="D172" s="243">
        <v>14062</v>
      </c>
      <c r="E172" s="166">
        <v>-171</v>
      </c>
      <c r="F172" s="150">
        <v>170</v>
      </c>
      <c r="G172" s="173">
        <v>330</v>
      </c>
      <c r="H172" s="29">
        <v>-392</v>
      </c>
      <c r="I172" s="29">
        <v>-1513</v>
      </c>
      <c r="J172" s="29">
        <v>-218</v>
      </c>
    </row>
    <row r="173" spans="1:10" x14ac:dyDescent="0.15">
      <c r="A173" s="200" t="s">
        <v>20</v>
      </c>
      <c r="B173" s="173">
        <v>21</v>
      </c>
      <c r="C173" s="242">
        <v>0.79166666666666663</v>
      </c>
      <c r="D173" s="243">
        <v>16640</v>
      </c>
      <c r="E173" s="166">
        <v>-297</v>
      </c>
      <c r="F173" s="150">
        <v>170</v>
      </c>
      <c r="G173" s="173">
        <v>330</v>
      </c>
      <c r="H173" s="29">
        <v>-671</v>
      </c>
      <c r="I173" s="29">
        <v>-1513</v>
      </c>
      <c r="J173" s="29">
        <v>-218</v>
      </c>
    </row>
    <row r="174" spans="1:10" x14ac:dyDescent="0.15">
      <c r="A174" s="200" t="s">
        <v>20</v>
      </c>
      <c r="B174" s="173">
        <v>22</v>
      </c>
      <c r="C174" s="242">
        <v>0.75</v>
      </c>
      <c r="D174" s="243">
        <v>19851</v>
      </c>
      <c r="E174" s="166">
        <v>388</v>
      </c>
      <c r="F174" s="150">
        <v>42</v>
      </c>
      <c r="G174" s="173">
        <v>330</v>
      </c>
      <c r="H174" s="29">
        <v>-631</v>
      </c>
      <c r="I174" s="29">
        <v>-1513</v>
      </c>
      <c r="J174" s="29">
        <v>-218</v>
      </c>
    </row>
    <row r="175" spans="1:10" x14ac:dyDescent="0.15">
      <c r="A175" s="200" t="s">
        <v>20</v>
      </c>
      <c r="B175" s="173">
        <v>23</v>
      </c>
      <c r="C175" s="242">
        <v>0.70833333333333337</v>
      </c>
      <c r="D175" s="243">
        <v>20742</v>
      </c>
      <c r="E175" s="166">
        <v>527</v>
      </c>
      <c r="F175" s="150">
        <v>-28</v>
      </c>
      <c r="G175" s="173">
        <v>330</v>
      </c>
      <c r="H175" s="29">
        <v>-780</v>
      </c>
      <c r="I175" s="29">
        <v>-1672</v>
      </c>
      <c r="J175" s="29">
        <v>-218</v>
      </c>
    </row>
    <row r="176" spans="1:10" x14ac:dyDescent="0.15">
      <c r="A176" s="200" t="s">
        <v>20</v>
      </c>
      <c r="B176" s="173">
        <v>24</v>
      </c>
      <c r="C176" s="242">
        <v>0.70833333333333337</v>
      </c>
      <c r="D176" s="243">
        <v>19191</v>
      </c>
      <c r="E176" s="166">
        <v>121</v>
      </c>
      <c r="F176" s="150">
        <v>170</v>
      </c>
      <c r="G176" s="173">
        <v>330</v>
      </c>
      <c r="H176" s="29">
        <v>-591</v>
      </c>
      <c r="I176" s="29">
        <v>-1522</v>
      </c>
      <c r="J176" s="29">
        <v>-218</v>
      </c>
    </row>
    <row r="177" spans="1:10" x14ac:dyDescent="0.15">
      <c r="A177" s="200" t="s">
        <v>20</v>
      </c>
      <c r="B177" s="173">
        <v>25</v>
      </c>
      <c r="C177" s="242">
        <v>0.66666666666666663</v>
      </c>
      <c r="D177" s="243">
        <v>18235</v>
      </c>
      <c r="E177" s="166">
        <v>-67</v>
      </c>
      <c r="F177" s="150">
        <v>170</v>
      </c>
      <c r="G177" s="173">
        <v>330</v>
      </c>
      <c r="H177" s="29">
        <v>-449</v>
      </c>
      <c r="I177" s="29">
        <v>-1522</v>
      </c>
      <c r="J177" s="29">
        <v>-218</v>
      </c>
    </row>
    <row r="178" spans="1:10" x14ac:dyDescent="0.15">
      <c r="A178" s="200" t="s">
        <v>20</v>
      </c>
      <c r="B178" s="173">
        <v>26</v>
      </c>
      <c r="C178" s="242">
        <v>0.70833333333333337</v>
      </c>
      <c r="D178" s="243">
        <v>16736</v>
      </c>
      <c r="E178" s="166">
        <v>49</v>
      </c>
      <c r="F178" s="150">
        <v>170</v>
      </c>
      <c r="G178" s="173">
        <v>330</v>
      </c>
      <c r="H178" s="29">
        <v>-485</v>
      </c>
      <c r="I178" s="29">
        <v>-1522</v>
      </c>
      <c r="J178" s="29">
        <v>-218</v>
      </c>
    </row>
    <row r="179" spans="1:10" x14ac:dyDescent="0.15">
      <c r="A179" s="200" t="s">
        <v>20</v>
      </c>
      <c r="B179" s="173">
        <v>27</v>
      </c>
      <c r="C179" s="242">
        <v>0.54166666666666663</v>
      </c>
      <c r="D179" s="243">
        <v>14002</v>
      </c>
      <c r="E179" s="166">
        <v>-157</v>
      </c>
      <c r="F179" s="150">
        <v>45</v>
      </c>
      <c r="G179" s="173">
        <v>330</v>
      </c>
      <c r="H179" s="29">
        <v>-357</v>
      </c>
      <c r="I179" s="29">
        <v>-1331</v>
      </c>
      <c r="J179" s="29">
        <v>-218</v>
      </c>
    </row>
    <row r="180" spans="1:10" x14ac:dyDescent="0.15">
      <c r="A180" s="200" t="s">
        <v>20</v>
      </c>
      <c r="B180" s="173">
        <v>28</v>
      </c>
      <c r="C180" s="242">
        <v>0.75</v>
      </c>
      <c r="D180" s="243">
        <v>13622</v>
      </c>
      <c r="E180" s="166">
        <v>27</v>
      </c>
      <c r="F180" s="150">
        <v>150</v>
      </c>
      <c r="G180" s="173">
        <v>330</v>
      </c>
      <c r="H180" s="29">
        <v>-425</v>
      </c>
      <c r="I180" s="29">
        <v>-1168</v>
      </c>
      <c r="J180" s="29">
        <v>-218</v>
      </c>
    </row>
    <row r="181" spans="1:10" x14ac:dyDescent="0.15">
      <c r="A181" s="200" t="s">
        <v>20</v>
      </c>
      <c r="B181" s="173">
        <v>29</v>
      </c>
      <c r="C181" s="242">
        <v>0.75</v>
      </c>
      <c r="D181" s="243">
        <v>15708</v>
      </c>
      <c r="E181" s="166">
        <v>-79</v>
      </c>
      <c r="F181" s="150">
        <v>170</v>
      </c>
      <c r="G181" s="173">
        <v>330</v>
      </c>
      <c r="H181" s="29">
        <v>-619</v>
      </c>
      <c r="I181" s="29">
        <v>-1513</v>
      </c>
      <c r="J181" s="29">
        <v>-218</v>
      </c>
    </row>
    <row r="182" spans="1:10" x14ac:dyDescent="0.15">
      <c r="A182" s="202" t="s">
        <v>20</v>
      </c>
      <c r="B182" s="175">
        <v>30</v>
      </c>
      <c r="C182" s="244">
        <v>0.70833333333333337</v>
      </c>
      <c r="D182" s="245">
        <v>17719</v>
      </c>
      <c r="E182" s="167">
        <v>-265</v>
      </c>
      <c r="F182" s="253">
        <v>160</v>
      </c>
      <c r="G182" s="175">
        <v>330</v>
      </c>
      <c r="H182" s="35">
        <v>-499</v>
      </c>
      <c r="I182" s="35">
        <v>-1582</v>
      </c>
      <c r="J182" s="35">
        <v>-218</v>
      </c>
    </row>
    <row r="183" spans="1:10" x14ac:dyDescent="0.15">
      <c r="A183" s="200" t="s">
        <v>21</v>
      </c>
      <c r="B183" s="173">
        <v>1</v>
      </c>
      <c r="C183" s="242">
        <v>0.75</v>
      </c>
      <c r="D183" s="243">
        <v>18445</v>
      </c>
      <c r="E183" s="166">
        <v>86</v>
      </c>
      <c r="F183" s="150">
        <v>170</v>
      </c>
      <c r="G183" s="173">
        <v>330</v>
      </c>
      <c r="H183" s="29">
        <v>-386</v>
      </c>
      <c r="I183" s="29">
        <v>-1598</v>
      </c>
      <c r="J183" s="29">
        <v>-218</v>
      </c>
    </row>
    <row r="184" spans="1:10" x14ac:dyDescent="0.15">
      <c r="A184" s="200" t="s">
        <v>21</v>
      </c>
      <c r="B184" s="173">
        <v>2</v>
      </c>
      <c r="C184" s="242">
        <v>0.625</v>
      </c>
      <c r="D184" s="243">
        <v>17394</v>
      </c>
      <c r="E184" s="166">
        <v>-44</v>
      </c>
      <c r="F184" s="150">
        <v>170</v>
      </c>
      <c r="G184" s="173">
        <v>330</v>
      </c>
      <c r="H184" s="29">
        <v>-403</v>
      </c>
      <c r="I184" s="29">
        <v>-1598</v>
      </c>
      <c r="J184" s="29">
        <v>-218</v>
      </c>
    </row>
    <row r="185" spans="1:10" x14ac:dyDescent="0.15">
      <c r="A185" s="200" t="s">
        <v>21</v>
      </c>
      <c r="B185" s="173">
        <v>3</v>
      </c>
      <c r="C185" s="242">
        <v>0.75</v>
      </c>
      <c r="D185" s="243">
        <v>16172</v>
      </c>
      <c r="E185" s="166">
        <v>235</v>
      </c>
      <c r="F185" s="150">
        <v>170</v>
      </c>
      <c r="G185" s="173">
        <v>330</v>
      </c>
      <c r="H185" s="29">
        <v>-382</v>
      </c>
      <c r="I185" s="29">
        <v>-870</v>
      </c>
      <c r="J185" s="29">
        <v>-218</v>
      </c>
    </row>
    <row r="186" spans="1:10" x14ac:dyDescent="0.15">
      <c r="A186" s="200" t="s">
        <v>21</v>
      </c>
      <c r="B186" s="173">
        <v>4</v>
      </c>
      <c r="C186" s="242">
        <v>0.54166666666666663</v>
      </c>
      <c r="D186" s="243">
        <v>13825</v>
      </c>
      <c r="E186" s="166">
        <v>-168</v>
      </c>
      <c r="F186" s="150">
        <v>170</v>
      </c>
      <c r="G186" s="173">
        <v>330</v>
      </c>
      <c r="H186" s="29">
        <v>-378</v>
      </c>
      <c r="I186" s="29">
        <v>-698</v>
      </c>
      <c r="J186" s="29">
        <v>-218</v>
      </c>
    </row>
    <row r="187" spans="1:10" x14ac:dyDescent="0.15">
      <c r="A187" s="200" t="s">
        <v>21</v>
      </c>
      <c r="B187" s="173">
        <v>5</v>
      </c>
      <c r="C187" s="242">
        <v>0.79166666666666663</v>
      </c>
      <c r="D187" s="243">
        <v>16660</v>
      </c>
      <c r="E187" s="166">
        <v>-372</v>
      </c>
      <c r="F187" s="150">
        <v>170</v>
      </c>
      <c r="G187" s="173">
        <v>330</v>
      </c>
      <c r="H187" s="29">
        <v>-368</v>
      </c>
      <c r="I187" s="29">
        <v>-1098</v>
      </c>
      <c r="J187" s="29">
        <v>-218</v>
      </c>
    </row>
    <row r="188" spans="1:10" x14ac:dyDescent="0.15">
      <c r="A188" s="200" t="s">
        <v>21</v>
      </c>
      <c r="B188" s="173">
        <v>6</v>
      </c>
      <c r="C188" s="242">
        <v>0.75</v>
      </c>
      <c r="D188" s="243">
        <v>20023</v>
      </c>
      <c r="E188" s="166">
        <v>231</v>
      </c>
      <c r="F188" s="150">
        <v>170</v>
      </c>
      <c r="G188" s="173">
        <v>330</v>
      </c>
      <c r="H188" s="29">
        <v>-574</v>
      </c>
      <c r="I188" s="29">
        <v>-1538</v>
      </c>
      <c r="J188" s="29">
        <v>-218</v>
      </c>
    </row>
    <row r="189" spans="1:10" x14ac:dyDescent="0.15">
      <c r="A189" s="200" t="s">
        <v>21</v>
      </c>
      <c r="B189" s="173">
        <v>7</v>
      </c>
      <c r="C189" s="242">
        <v>0.66666666666666663</v>
      </c>
      <c r="D189" s="243">
        <v>20852</v>
      </c>
      <c r="E189" s="166">
        <v>327</v>
      </c>
      <c r="F189" s="150">
        <v>170</v>
      </c>
      <c r="G189" s="173">
        <v>330</v>
      </c>
      <c r="H189" s="29">
        <v>-613</v>
      </c>
      <c r="I189" s="29">
        <v>-1598</v>
      </c>
      <c r="J189" s="29">
        <v>-218</v>
      </c>
    </row>
    <row r="190" spans="1:10" x14ac:dyDescent="0.15">
      <c r="A190" s="200" t="s">
        <v>21</v>
      </c>
      <c r="B190" s="173">
        <v>8</v>
      </c>
      <c r="C190" s="242">
        <v>0.70833333333333337</v>
      </c>
      <c r="D190" s="243">
        <v>21510</v>
      </c>
      <c r="E190" s="166">
        <v>191</v>
      </c>
      <c r="F190" s="150">
        <v>170</v>
      </c>
      <c r="G190" s="173">
        <v>330</v>
      </c>
      <c r="H190" s="29">
        <v>-884</v>
      </c>
      <c r="I190" s="29">
        <v>-1598</v>
      </c>
      <c r="J190" s="29">
        <v>-218</v>
      </c>
    </row>
    <row r="191" spans="1:10" x14ac:dyDescent="0.15">
      <c r="A191" s="200" t="s">
        <v>21</v>
      </c>
      <c r="B191" s="173">
        <v>9</v>
      </c>
      <c r="C191" s="242">
        <v>0.70833333333333337</v>
      </c>
      <c r="D191" s="243">
        <v>17789</v>
      </c>
      <c r="E191" s="166">
        <v>41</v>
      </c>
      <c r="F191" s="150">
        <v>0</v>
      </c>
      <c r="G191" s="173">
        <v>330</v>
      </c>
      <c r="H191" s="29">
        <v>-350</v>
      </c>
      <c r="I191" s="29">
        <v>-1538</v>
      </c>
      <c r="J191" s="29">
        <v>-218</v>
      </c>
    </row>
    <row r="192" spans="1:10" x14ac:dyDescent="0.15">
      <c r="A192" s="200" t="s">
        <v>21</v>
      </c>
      <c r="B192" s="173">
        <v>10</v>
      </c>
      <c r="C192" s="242">
        <v>0.75</v>
      </c>
      <c r="D192" s="243">
        <v>18680</v>
      </c>
      <c r="E192" s="166">
        <v>32</v>
      </c>
      <c r="F192" s="150">
        <v>159</v>
      </c>
      <c r="G192" s="173">
        <v>330</v>
      </c>
      <c r="H192" s="29">
        <v>-420</v>
      </c>
      <c r="I192" s="29">
        <v>-1538</v>
      </c>
      <c r="J192" s="29">
        <v>-218</v>
      </c>
    </row>
    <row r="193" spans="1:10" x14ac:dyDescent="0.15">
      <c r="A193" s="200" t="s">
        <v>21</v>
      </c>
      <c r="B193" s="173">
        <v>11</v>
      </c>
      <c r="C193" s="242">
        <v>0.75</v>
      </c>
      <c r="D193" s="243">
        <v>18484</v>
      </c>
      <c r="E193" s="166">
        <v>-714</v>
      </c>
      <c r="F193" s="150">
        <v>170</v>
      </c>
      <c r="G193" s="173">
        <v>330</v>
      </c>
      <c r="H193" s="29">
        <v>-452</v>
      </c>
      <c r="I193" s="29">
        <v>-1391</v>
      </c>
      <c r="J193" s="29">
        <v>-218</v>
      </c>
    </row>
    <row r="194" spans="1:10" x14ac:dyDescent="0.15">
      <c r="A194" s="200" t="s">
        <v>21</v>
      </c>
      <c r="B194" s="173">
        <v>12</v>
      </c>
      <c r="C194" s="242">
        <v>0.75</v>
      </c>
      <c r="D194" s="243">
        <v>20060</v>
      </c>
      <c r="E194" s="166">
        <v>-768</v>
      </c>
      <c r="F194" s="150">
        <v>134</v>
      </c>
      <c r="G194" s="173">
        <v>330</v>
      </c>
      <c r="H194" s="29">
        <v>-828</v>
      </c>
      <c r="I194" s="29">
        <v>-1391</v>
      </c>
      <c r="J194" s="29">
        <v>-218</v>
      </c>
    </row>
    <row r="195" spans="1:10" x14ac:dyDescent="0.15">
      <c r="A195" s="200" t="s">
        <v>21</v>
      </c>
      <c r="B195" s="173">
        <v>13</v>
      </c>
      <c r="C195" s="242">
        <v>0.70833333333333337</v>
      </c>
      <c r="D195" s="243">
        <v>21023</v>
      </c>
      <c r="E195" s="166">
        <v>-145</v>
      </c>
      <c r="F195" s="150">
        <v>45</v>
      </c>
      <c r="G195" s="173">
        <v>330</v>
      </c>
      <c r="H195" s="29">
        <v>-702</v>
      </c>
      <c r="I195" s="29">
        <v>-1658</v>
      </c>
      <c r="J195" s="29">
        <v>-218</v>
      </c>
    </row>
    <row r="196" spans="1:10" x14ac:dyDescent="0.15">
      <c r="A196" s="200" t="s">
        <v>21</v>
      </c>
      <c r="B196" s="173">
        <v>14</v>
      </c>
      <c r="C196" s="242">
        <v>0.66666666666666663</v>
      </c>
      <c r="D196" s="243">
        <v>19954</v>
      </c>
      <c r="E196" s="166">
        <v>-358</v>
      </c>
      <c r="F196" s="150">
        <v>129</v>
      </c>
      <c r="G196" s="173">
        <v>330</v>
      </c>
      <c r="H196" s="29">
        <v>-459</v>
      </c>
      <c r="I196" s="29">
        <v>-1520</v>
      </c>
      <c r="J196" s="29">
        <v>-218</v>
      </c>
    </row>
    <row r="197" spans="1:10" x14ac:dyDescent="0.15">
      <c r="A197" s="200" t="s">
        <v>21</v>
      </c>
      <c r="B197" s="173">
        <v>15</v>
      </c>
      <c r="C197" s="242">
        <v>0.625</v>
      </c>
      <c r="D197" s="243">
        <v>20972</v>
      </c>
      <c r="E197" s="166">
        <v>-260</v>
      </c>
      <c r="F197" s="150">
        <v>170</v>
      </c>
      <c r="G197" s="173">
        <v>330</v>
      </c>
      <c r="H197" s="29">
        <v>-489</v>
      </c>
      <c r="I197" s="29">
        <v>-1433</v>
      </c>
      <c r="J197" s="29">
        <v>-218</v>
      </c>
    </row>
    <row r="198" spans="1:10" x14ac:dyDescent="0.15">
      <c r="A198" s="200" t="s">
        <v>21</v>
      </c>
      <c r="B198" s="173">
        <v>16</v>
      </c>
      <c r="C198" s="242">
        <v>0.75</v>
      </c>
      <c r="D198" s="243">
        <v>17116</v>
      </c>
      <c r="E198" s="166">
        <v>-261</v>
      </c>
      <c r="F198" s="150">
        <v>170</v>
      </c>
      <c r="G198" s="173">
        <v>330</v>
      </c>
      <c r="H198" s="29">
        <v>-470</v>
      </c>
      <c r="I198" s="29">
        <v>-1513</v>
      </c>
      <c r="J198" s="29">
        <v>-218</v>
      </c>
    </row>
    <row r="199" spans="1:10" x14ac:dyDescent="0.15">
      <c r="A199" s="200" t="s">
        <v>21</v>
      </c>
      <c r="B199" s="173">
        <v>17</v>
      </c>
      <c r="C199" s="242">
        <v>0.75</v>
      </c>
      <c r="D199" s="243">
        <v>17638</v>
      </c>
      <c r="E199" s="166">
        <v>-310</v>
      </c>
      <c r="F199" s="150">
        <v>170</v>
      </c>
      <c r="G199" s="173">
        <v>330</v>
      </c>
      <c r="H199" s="29">
        <v>-507</v>
      </c>
      <c r="I199" s="29">
        <v>-1513</v>
      </c>
      <c r="J199" s="29">
        <v>-218</v>
      </c>
    </row>
    <row r="200" spans="1:10" x14ac:dyDescent="0.15">
      <c r="A200" s="200" t="s">
        <v>21</v>
      </c>
      <c r="B200" s="173">
        <v>18</v>
      </c>
      <c r="C200" s="242">
        <v>0.79166666666666663</v>
      </c>
      <c r="D200" s="243">
        <v>16813</v>
      </c>
      <c r="E200" s="166">
        <v>-411</v>
      </c>
      <c r="F200" s="150">
        <v>170</v>
      </c>
      <c r="G200" s="173">
        <v>330</v>
      </c>
      <c r="H200" s="29">
        <v>-731</v>
      </c>
      <c r="I200" s="29">
        <v>-1388</v>
      </c>
      <c r="J200" s="29">
        <v>-218</v>
      </c>
    </row>
    <row r="201" spans="1:10" x14ac:dyDescent="0.15">
      <c r="A201" s="200" t="s">
        <v>21</v>
      </c>
      <c r="B201" s="173">
        <v>19</v>
      </c>
      <c r="C201" s="242">
        <v>0.75</v>
      </c>
      <c r="D201" s="243">
        <v>21282</v>
      </c>
      <c r="E201" s="166">
        <v>-148</v>
      </c>
      <c r="F201" s="150">
        <v>95</v>
      </c>
      <c r="G201" s="173">
        <v>330</v>
      </c>
      <c r="H201" s="29">
        <v>-798</v>
      </c>
      <c r="I201" s="29">
        <v>-1388</v>
      </c>
      <c r="J201" s="29">
        <v>-218</v>
      </c>
    </row>
    <row r="202" spans="1:10" x14ac:dyDescent="0.15">
      <c r="A202" s="200" t="s">
        <v>21</v>
      </c>
      <c r="B202" s="173">
        <v>20</v>
      </c>
      <c r="C202" s="242">
        <v>0.70833333333333337</v>
      </c>
      <c r="D202" s="243">
        <v>24306</v>
      </c>
      <c r="E202" s="166">
        <v>-37</v>
      </c>
      <c r="F202" s="150">
        <v>50</v>
      </c>
      <c r="G202" s="173">
        <v>330</v>
      </c>
      <c r="H202" s="29">
        <v>-718</v>
      </c>
      <c r="I202" s="29">
        <v>-1538</v>
      </c>
      <c r="J202" s="29">
        <v>-218</v>
      </c>
    </row>
    <row r="203" spans="1:10" x14ac:dyDescent="0.15">
      <c r="A203" s="200" t="s">
        <v>21</v>
      </c>
      <c r="B203" s="173">
        <v>21</v>
      </c>
      <c r="C203" s="242">
        <v>0.75</v>
      </c>
      <c r="D203" s="243">
        <v>22522</v>
      </c>
      <c r="E203" s="166">
        <v>-599</v>
      </c>
      <c r="F203" s="150">
        <v>170</v>
      </c>
      <c r="G203" s="173">
        <v>330</v>
      </c>
      <c r="H203" s="29">
        <v>-794</v>
      </c>
      <c r="I203" s="29">
        <v>-1628</v>
      </c>
      <c r="J203" s="29">
        <v>-218</v>
      </c>
    </row>
    <row r="204" spans="1:10" x14ac:dyDescent="0.15">
      <c r="A204" s="200" t="s">
        <v>21</v>
      </c>
      <c r="B204" s="173">
        <v>22</v>
      </c>
      <c r="C204" s="242">
        <v>0.70833333333333337</v>
      </c>
      <c r="D204" s="243">
        <v>19571</v>
      </c>
      <c r="E204" s="166">
        <v>-514</v>
      </c>
      <c r="F204" s="150">
        <v>170</v>
      </c>
      <c r="G204" s="173">
        <v>330</v>
      </c>
      <c r="H204" s="29">
        <v>-759</v>
      </c>
      <c r="I204" s="29">
        <v>-1603</v>
      </c>
      <c r="J204" s="29">
        <v>-218</v>
      </c>
    </row>
    <row r="205" spans="1:10" x14ac:dyDescent="0.15">
      <c r="A205" s="200" t="s">
        <v>21</v>
      </c>
      <c r="B205" s="173">
        <v>23</v>
      </c>
      <c r="C205" s="242">
        <v>0.70833333333333337</v>
      </c>
      <c r="D205" s="243">
        <v>18752</v>
      </c>
      <c r="E205" s="166">
        <v>-484</v>
      </c>
      <c r="F205" s="150">
        <v>155</v>
      </c>
      <c r="G205" s="173">
        <v>330</v>
      </c>
      <c r="H205" s="29">
        <v>-562</v>
      </c>
      <c r="I205" s="29">
        <v>-1417</v>
      </c>
      <c r="J205" s="29">
        <v>-218</v>
      </c>
    </row>
    <row r="206" spans="1:10" x14ac:dyDescent="0.15">
      <c r="A206" s="200" t="s">
        <v>21</v>
      </c>
      <c r="B206" s="173">
        <v>24</v>
      </c>
      <c r="C206" s="242">
        <v>0.66666666666666663</v>
      </c>
      <c r="D206" s="243">
        <v>18065</v>
      </c>
      <c r="E206" s="166">
        <v>-489</v>
      </c>
      <c r="F206" s="150">
        <v>155</v>
      </c>
      <c r="G206" s="173">
        <v>330</v>
      </c>
      <c r="H206" s="29">
        <v>-348</v>
      </c>
      <c r="I206" s="29">
        <v>-1403</v>
      </c>
      <c r="J206" s="29">
        <v>-218</v>
      </c>
    </row>
    <row r="207" spans="1:10" x14ac:dyDescent="0.15">
      <c r="A207" s="200" t="s">
        <v>21</v>
      </c>
      <c r="B207" s="173">
        <v>25</v>
      </c>
      <c r="C207" s="242">
        <v>0.75</v>
      </c>
      <c r="D207" s="243">
        <v>15699</v>
      </c>
      <c r="E207" s="166">
        <v>-37</v>
      </c>
      <c r="F207" s="150">
        <v>155</v>
      </c>
      <c r="G207" s="173">
        <v>330</v>
      </c>
      <c r="H207" s="29">
        <v>-700</v>
      </c>
      <c r="I207" s="29">
        <v>-1388</v>
      </c>
      <c r="J207" s="29">
        <v>-218</v>
      </c>
    </row>
    <row r="208" spans="1:10" x14ac:dyDescent="0.15">
      <c r="A208" s="200" t="s">
        <v>21</v>
      </c>
      <c r="B208" s="173">
        <v>26</v>
      </c>
      <c r="C208" s="242">
        <v>0.75</v>
      </c>
      <c r="D208" s="243">
        <v>17005</v>
      </c>
      <c r="E208" s="166">
        <v>-192</v>
      </c>
      <c r="F208" s="150">
        <v>170</v>
      </c>
      <c r="G208" s="173">
        <v>330</v>
      </c>
      <c r="H208" s="29">
        <v>-566</v>
      </c>
      <c r="I208" s="29">
        <v>-1387</v>
      </c>
      <c r="J208" s="29">
        <v>-218</v>
      </c>
    </row>
    <row r="209" spans="1:10" x14ac:dyDescent="0.15">
      <c r="A209" s="200" t="s">
        <v>21</v>
      </c>
      <c r="B209" s="173">
        <v>27</v>
      </c>
      <c r="C209" s="242">
        <v>0.70833333333333337</v>
      </c>
      <c r="D209" s="243">
        <v>20799</v>
      </c>
      <c r="E209" s="166">
        <v>-23</v>
      </c>
      <c r="F209" s="150">
        <v>155</v>
      </c>
      <c r="G209" s="173">
        <v>330</v>
      </c>
      <c r="H209" s="29">
        <v>-835</v>
      </c>
      <c r="I209" s="29">
        <v>-1426</v>
      </c>
      <c r="J209" s="29">
        <v>-218</v>
      </c>
    </row>
    <row r="210" spans="1:10" x14ac:dyDescent="0.15">
      <c r="A210" s="200" t="s">
        <v>21</v>
      </c>
      <c r="B210" s="173">
        <v>28</v>
      </c>
      <c r="C210" s="242">
        <v>0.70833333333333337</v>
      </c>
      <c r="D210" s="243">
        <v>23064</v>
      </c>
      <c r="E210" s="166">
        <v>-233</v>
      </c>
      <c r="F210" s="150">
        <v>155</v>
      </c>
      <c r="G210" s="173">
        <v>330</v>
      </c>
      <c r="H210" s="29">
        <v>-967</v>
      </c>
      <c r="I210" s="29">
        <v>-1678</v>
      </c>
      <c r="J210" s="29">
        <v>-218</v>
      </c>
    </row>
    <row r="211" spans="1:10" x14ac:dyDescent="0.15">
      <c r="A211" s="200" t="s">
        <v>21</v>
      </c>
      <c r="B211" s="173">
        <v>29</v>
      </c>
      <c r="C211" s="242">
        <v>0.75</v>
      </c>
      <c r="D211" s="243">
        <v>24326</v>
      </c>
      <c r="E211" s="166">
        <v>-5</v>
      </c>
      <c r="F211" s="150">
        <v>0</v>
      </c>
      <c r="G211" s="173">
        <v>330</v>
      </c>
      <c r="H211" s="29">
        <v>-899</v>
      </c>
      <c r="I211" s="29">
        <v>-1493</v>
      </c>
      <c r="J211" s="29">
        <v>-218</v>
      </c>
    </row>
    <row r="212" spans="1:10" x14ac:dyDescent="0.15">
      <c r="A212" s="200" t="s">
        <v>21</v>
      </c>
      <c r="B212" s="173">
        <v>30</v>
      </c>
      <c r="C212" s="242">
        <v>0.625</v>
      </c>
      <c r="D212" s="243">
        <v>23708</v>
      </c>
      <c r="E212" s="166">
        <v>-320</v>
      </c>
      <c r="F212" s="150">
        <v>-28</v>
      </c>
      <c r="G212" s="173">
        <v>330</v>
      </c>
      <c r="H212" s="29">
        <v>-895</v>
      </c>
      <c r="I212" s="29">
        <v>-1603</v>
      </c>
      <c r="J212" s="29">
        <v>-218</v>
      </c>
    </row>
    <row r="213" spans="1:10" x14ac:dyDescent="0.15">
      <c r="A213" s="202" t="s">
        <v>21</v>
      </c>
      <c r="B213" s="175">
        <v>31</v>
      </c>
      <c r="C213" s="244">
        <v>0.70833333333333337</v>
      </c>
      <c r="D213" s="245">
        <v>21688</v>
      </c>
      <c r="E213" s="167">
        <v>-34</v>
      </c>
      <c r="F213" s="253">
        <v>-75</v>
      </c>
      <c r="G213" s="175">
        <v>330</v>
      </c>
      <c r="H213" s="35">
        <v>-1000</v>
      </c>
      <c r="I213" s="35">
        <v>-1483</v>
      </c>
      <c r="J213" s="35">
        <v>-218</v>
      </c>
    </row>
    <row r="214" spans="1:10" x14ac:dyDescent="0.15">
      <c r="A214" s="200" t="s">
        <v>22</v>
      </c>
      <c r="B214" s="173">
        <v>1</v>
      </c>
      <c r="C214" s="242">
        <v>0.66666666666666663</v>
      </c>
      <c r="D214" s="243">
        <v>18748</v>
      </c>
      <c r="E214" s="166">
        <v>-66</v>
      </c>
      <c r="F214" s="150">
        <v>155</v>
      </c>
      <c r="G214" s="173">
        <v>330</v>
      </c>
      <c r="H214" s="29">
        <v>-647</v>
      </c>
      <c r="I214" s="29">
        <v>-1728</v>
      </c>
      <c r="J214" s="29">
        <v>-218</v>
      </c>
    </row>
    <row r="215" spans="1:10" x14ac:dyDescent="0.15">
      <c r="A215" s="200" t="s">
        <v>22</v>
      </c>
      <c r="B215" s="173">
        <v>2</v>
      </c>
      <c r="C215" s="242">
        <v>0.75</v>
      </c>
      <c r="D215" s="243">
        <v>18890</v>
      </c>
      <c r="E215" s="166">
        <v>-234</v>
      </c>
      <c r="F215" s="150">
        <v>90</v>
      </c>
      <c r="G215" s="173">
        <v>330</v>
      </c>
      <c r="H215" s="29">
        <v>-577</v>
      </c>
      <c r="I215" s="29">
        <v>-1603</v>
      </c>
      <c r="J215" s="29">
        <v>-218</v>
      </c>
    </row>
    <row r="216" spans="1:10" x14ac:dyDescent="0.15">
      <c r="A216" s="200" t="s">
        <v>22</v>
      </c>
      <c r="B216" s="173">
        <v>3</v>
      </c>
      <c r="C216" s="242">
        <v>0.70833333333333337</v>
      </c>
      <c r="D216" s="243">
        <v>22803</v>
      </c>
      <c r="E216" s="166">
        <v>120</v>
      </c>
      <c r="F216" s="150">
        <v>20</v>
      </c>
      <c r="G216" s="173">
        <v>330</v>
      </c>
      <c r="H216" s="29">
        <v>-810</v>
      </c>
      <c r="I216" s="29">
        <v>-1603</v>
      </c>
      <c r="J216" s="29">
        <v>-218</v>
      </c>
    </row>
    <row r="217" spans="1:10" x14ac:dyDescent="0.15">
      <c r="A217" s="200" t="s">
        <v>22</v>
      </c>
      <c r="B217" s="173">
        <v>4</v>
      </c>
      <c r="C217" s="242">
        <v>0.625</v>
      </c>
      <c r="D217" s="243">
        <v>21771</v>
      </c>
      <c r="E217" s="166">
        <v>-69</v>
      </c>
      <c r="F217" s="150">
        <v>0</v>
      </c>
      <c r="G217" s="173">
        <v>330</v>
      </c>
      <c r="H217" s="29">
        <v>-760</v>
      </c>
      <c r="I217" s="29">
        <v>-1723</v>
      </c>
      <c r="J217" s="29">
        <v>-218</v>
      </c>
    </row>
    <row r="218" spans="1:10" x14ac:dyDescent="0.15">
      <c r="A218" s="200" t="s">
        <v>22</v>
      </c>
      <c r="B218" s="173">
        <v>5</v>
      </c>
      <c r="C218" s="242">
        <v>0.70833333333333337</v>
      </c>
      <c r="D218" s="243">
        <v>20040</v>
      </c>
      <c r="E218" s="166">
        <v>-453</v>
      </c>
      <c r="F218" s="150">
        <v>104</v>
      </c>
      <c r="G218" s="173">
        <v>330</v>
      </c>
      <c r="H218" s="29">
        <v>-687</v>
      </c>
      <c r="I218" s="29">
        <v>-1471</v>
      </c>
      <c r="J218" s="29">
        <v>-218</v>
      </c>
    </row>
    <row r="219" spans="1:10" x14ac:dyDescent="0.15">
      <c r="A219" s="200" t="s">
        <v>22</v>
      </c>
      <c r="B219" s="173">
        <v>6</v>
      </c>
      <c r="C219" s="242">
        <v>0.70833333333333337</v>
      </c>
      <c r="D219" s="243">
        <v>18200</v>
      </c>
      <c r="E219" s="166">
        <v>-414</v>
      </c>
      <c r="F219" s="150">
        <v>155</v>
      </c>
      <c r="G219" s="173">
        <v>330</v>
      </c>
      <c r="H219" s="29">
        <v>-392</v>
      </c>
      <c r="I219" s="29">
        <v>-1446</v>
      </c>
      <c r="J219" s="29">
        <v>-218</v>
      </c>
    </row>
    <row r="220" spans="1:10" x14ac:dyDescent="0.15">
      <c r="A220" s="200" t="s">
        <v>22</v>
      </c>
      <c r="B220" s="173">
        <v>7</v>
      </c>
      <c r="C220" s="242">
        <v>0.70833333333333337</v>
      </c>
      <c r="D220" s="243">
        <v>17885</v>
      </c>
      <c r="E220" s="166">
        <v>-319</v>
      </c>
      <c r="F220" s="150">
        <v>144</v>
      </c>
      <c r="G220" s="173">
        <v>330</v>
      </c>
      <c r="H220" s="29">
        <v>-375</v>
      </c>
      <c r="I220" s="29">
        <v>-1396</v>
      </c>
      <c r="J220" s="29">
        <v>-218</v>
      </c>
    </row>
    <row r="221" spans="1:10" x14ac:dyDescent="0.15">
      <c r="A221" s="200" t="s">
        <v>22</v>
      </c>
      <c r="B221" s="173">
        <v>8</v>
      </c>
      <c r="C221" s="242">
        <v>0.75</v>
      </c>
      <c r="D221" s="243">
        <v>15921</v>
      </c>
      <c r="E221" s="166">
        <v>-435</v>
      </c>
      <c r="F221" s="150">
        <v>155</v>
      </c>
      <c r="G221" s="173">
        <v>330</v>
      </c>
      <c r="H221" s="29">
        <v>-396</v>
      </c>
      <c r="I221" s="29">
        <v>-1369</v>
      </c>
      <c r="J221" s="29">
        <v>-218</v>
      </c>
    </row>
    <row r="222" spans="1:10" x14ac:dyDescent="0.15">
      <c r="A222" s="200" t="s">
        <v>22</v>
      </c>
      <c r="B222" s="173">
        <v>9</v>
      </c>
      <c r="C222" s="242">
        <v>0.79166666666666663</v>
      </c>
      <c r="D222" s="243">
        <v>15566</v>
      </c>
      <c r="E222" s="166">
        <v>-298</v>
      </c>
      <c r="F222" s="150">
        <v>155</v>
      </c>
      <c r="G222" s="173">
        <v>330</v>
      </c>
      <c r="H222" s="29">
        <v>-476</v>
      </c>
      <c r="I222" s="29">
        <v>-1369</v>
      </c>
      <c r="J222" s="29">
        <v>-218</v>
      </c>
    </row>
    <row r="223" spans="1:10" x14ac:dyDescent="0.15">
      <c r="A223" s="200" t="s">
        <v>22</v>
      </c>
      <c r="B223" s="173">
        <v>10</v>
      </c>
      <c r="C223" s="242">
        <v>0.70833333333333337</v>
      </c>
      <c r="D223" s="243">
        <v>18854</v>
      </c>
      <c r="E223" s="166">
        <v>-263</v>
      </c>
      <c r="F223" s="150">
        <v>155</v>
      </c>
      <c r="G223" s="173">
        <v>330</v>
      </c>
      <c r="H223" s="29">
        <v>-358</v>
      </c>
      <c r="I223" s="29">
        <v>-1558</v>
      </c>
      <c r="J223" s="29">
        <v>-218</v>
      </c>
    </row>
    <row r="224" spans="1:10" x14ac:dyDescent="0.15">
      <c r="A224" s="200" t="s">
        <v>22</v>
      </c>
      <c r="B224" s="173">
        <v>11</v>
      </c>
      <c r="C224" s="242">
        <v>0.75</v>
      </c>
      <c r="D224" s="243">
        <v>17724</v>
      </c>
      <c r="E224" s="166">
        <v>-492</v>
      </c>
      <c r="F224" s="150">
        <v>155</v>
      </c>
      <c r="G224" s="173">
        <v>330</v>
      </c>
      <c r="H224" s="29">
        <v>-397</v>
      </c>
      <c r="I224" s="29">
        <v>-1558</v>
      </c>
      <c r="J224" s="29">
        <v>-218</v>
      </c>
    </row>
    <row r="225" spans="1:10" x14ac:dyDescent="0.15">
      <c r="A225" s="200" t="s">
        <v>22</v>
      </c>
      <c r="B225" s="173">
        <v>12</v>
      </c>
      <c r="C225" s="242">
        <v>0.70833333333333337</v>
      </c>
      <c r="D225" s="243">
        <v>19739</v>
      </c>
      <c r="E225" s="166">
        <v>-501</v>
      </c>
      <c r="F225" s="150">
        <v>155</v>
      </c>
      <c r="G225" s="173">
        <v>330</v>
      </c>
      <c r="H225" s="29">
        <v>-433</v>
      </c>
      <c r="I225" s="29">
        <v>-1631</v>
      </c>
      <c r="J225" s="29">
        <v>-218</v>
      </c>
    </row>
    <row r="226" spans="1:10" x14ac:dyDescent="0.15">
      <c r="A226" s="200" t="s">
        <v>22</v>
      </c>
      <c r="B226" s="173">
        <v>13</v>
      </c>
      <c r="C226" s="242">
        <v>0.70833333333333337</v>
      </c>
      <c r="D226" s="243">
        <v>19100</v>
      </c>
      <c r="E226" s="166">
        <v>-199</v>
      </c>
      <c r="F226" s="150">
        <v>175</v>
      </c>
      <c r="G226" s="173">
        <v>330</v>
      </c>
      <c r="H226" s="29">
        <v>-379</v>
      </c>
      <c r="I226" s="29">
        <v>-1633</v>
      </c>
      <c r="J226" s="29">
        <v>-218</v>
      </c>
    </row>
    <row r="227" spans="1:10" x14ac:dyDescent="0.15">
      <c r="A227" s="200" t="s">
        <v>22</v>
      </c>
      <c r="B227" s="173">
        <v>14</v>
      </c>
      <c r="C227" s="242">
        <v>0.70833333333333337</v>
      </c>
      <c r="D227" s="243">
        <v>19910</v>
      </c>
      <c r="E227" s="166">
        <v>50</v>
      </c>
      <c r="F227" s="150">
        <v>80</v>
      </c>
      <c r="G227" s="173">
        <v>330</v>
      </c>
      <c r="H227" s="29">
        <v>-382</v>
      </c>
      <c r="I227" s="29">
        <v>-1633</v>
      </c>
      <c r="J227" s="29">
        <v>-218</v>
      </c>
    </row>
    <row r="228" spans="1:10" x14ac:dyDescent="0.15">
      <c r="A228" s="200" t="s">
        <v>22</v>
      </c>
      <c r="B228" s="173">
        <v>15</v>
      </c>
      <c r="C228" s="242">
        <v>0.70833333333333337</v>
      </c>
      <c r="D228" s="243">
        <v>20092</v>
      </c>
      <c r="E228" s="166">
        <v>-688</v>
      </c>
      <c r="F228" s="150">
        <v>155</v>
      </c>
      <c r="G228" s="173">
        <v>330</v>
      </c>
      <c r="H228" s="29">
        <v>-498</v>
      </c>
      <c r="I228" s="29">
        <v>-1688</v>
      </c>
      <c r="J228" s="29">
        <v>-218</v>
      </c>
    </row>
    <row r="229" spans="1:10" x14ac:dyDescent="0.15">
      <c r="A229" s="200" t="s">
        <v>22</v>
      </c>
      <c r="B229" s="173">
        <v>16</v>
      </c>
      <c r="C229" s="242">
        <v>0.75</v>
      </c>
      <c r="D229" s="243">
        <v>20855</v>
      </c>
      <c r="E229" s="166">
        <v>-35</v>
      </c>
      <c r="F229" s="150">
        <v>136</v>
      </c>
      <c r="G229" s="173">
        <v>330</v>
      </c>
      <c r="H229" s="29">
        <v>-417</v>
      </c>
      <c r="I229" s="29">
        <v>-1688</v>
      </c>
      <c r="J229" s="29">
        <v>-218</v>
      </c>
    </row>
    <row r="230" spans="1:10" x14ac:dyDescent="0.15">
      <c r="A230" s="200" t="s">
        <v>22</v>
      </c>
      <c r="B230" s="173">
        <v>17</v>
      </c>
      <c r="C230" s="242">
        <v>0.70833333333333337</v>
      </c>
      <c r="D230" s="243">
        <v>23970</v>
      </c>
      <c r="E230" s="166">
        <v>-576</v>
      </c>
      <c r="F230" s="150">
        <v>80</v>
      </c>
      <c r="G230" s="173">
        <v>330</v>
      </c>
      <c r="H230" s="29">
        <v>-65</v>
      </c>
      <c r="I230" s="29">
        <v>-1748</v>
      </c>
      <c r="J230" s="29">
        <v>-218</v>
      </c>
    </row>
    <row r="231" spans="1:10" x14ac:dyDescent="0.15">
      <c r="A231" s="200" t="s">
        <v>22</v>
      </c>
      <c r="B231" s="173">
        <v>18</v>
      </c>
      <c r="C231" s="242">
        <v>0.625</v>
      </c>
      <c r="D231" s="243">
        <v>24050</v>
      </c>
      <c r="E231" s="166">
        <v>-1008</v>
      </c>
      <c r="F231" s="150">
        <v>155</v>
      </c>
      <c r="G231" s="173">
        <v>330</v>
      </c>
      <c r="H231" s="29">
        <v>-212</v>
      </c>
      <c r="I231" s="29">
        <v>-1728</v>
      </c>
      <c r="J231" s="29">
        <v>-218</v>
      </c>
    </row>
    <row r="232" spans="1:10" x14ac:dyDescent="0.15">
      <c r="A232" s="200" t="s">
        <v>22</v>
      </c>
      <c r="B232" s="173">
        <v>19</v>
      </c>
      <c r="C232" s="242">
        <v>0.70833333333333337</v>
      </c>
      <c r="D232" s="243">
        <v>23528</v>
      </c>
      <c r="E232" s="166">
        <v>-688</v>
      </c>
      <c r="F232" s="150">
        <v>139</v>
      </c>
      <c r="G232" s="173">
        <v>330</v>
      </c>
      <c r="H232" s="29">
        <v>-207</v>
      </c>
      <c r="I232" s="29">
        <v>-1618</v>
      </c>
      <c r="J232" s="29">
        <v>-218</v>
      </c>
    </row>
    <row r="233" spans="1:10" x14ac:dyDescent="0.15">
      <c r="A233" s="200" t="s">
        <v>22</v>
      </c>
      <c r="B233" s="173">
        <v>20</v>
      </c>
      <c r="C233" s="242">
        <v>0.66666666666666663</v>
      </c>
      <c r="D233" s="243">
        <v>22418</v>
      </c>
      <c r="E233" s="166">
        <v>-489</v>
      </c>
      <c r="F233" s="150">
        <v>145</v>
      </c>
      <c r="G233" s="173">
        <v>330</v>
      </c>
      <c r="H233" s="29">
        <v>-193</v>
      </c>
      <c r="I233" s="29">
        <v>-1728</v>
      </c>
      <c r="J233" s="29">
        <v>-218</v>
      </c>
    </row>
    <row r="234" spans="1:10" x14ac:dyDescent="0.15">
      <c r="A234" s="200" t="s">
        <v>22</v>
      </c>
      <c r="B234" s="173">
        <v>21</v>
      </c>
      <c r="C234" s="242">
        <v>0.70833333333333337</v>
      </c>
      <c r="D234" s="243">
        <v>21103</v>
      </c>
      <c r="E234" s="166">
        <v>-816</v>
      </c>
      <c r="F234" s="150">
        <v>0</v>
      </c>
      <c r="G234" s="173">
        <v>330</v>
      </c>
      <c r="H234" s="29">
        <v>-207</v>
      </c>
      <c r="I234" s="29">
        <v>-1678</v>
      </c>
      <c r="J234" s="29">
        <v>-218</v>
      </c>
    </row>
    <row r="235" spans="1:10" x14ac:dyDescent="0.15">
      <c r="A235" s="200" t="s">
        <v>22</v>
      </c>
      <c r="B235" s="173">
        <v>22</v>
      </c>
      <c r="C235" s="242">
        <v>0.75</v>
      </c>
      <c r="D235" s="243">
        <v>17669</v>
      </c>
      <c r="E235" s="166">
        <v>-411</v>
      </c>
      <c r="F235" s="150">
        <v>124</v>
      </c>
      <c r="G235" s="173">
        <v>330</v>
      </c>
      <c r="H235" s="29">
        <v>-178</v>
      </c>
      <c r="I235" s="29">
        <v>-1480</v>
      </c>
      <c r="J235" s="29">
        <v>-218</v>
      </c>
    </row>
    <row r="236" spans="1:10" x14ac:dyDescent="0.15">
      <c r="A236" s="200" t="s">
        <v>22</v>
      </c>
      <c r="B236" s="173">
        <v>23</v>
      </c>
      <c r="C236" s="242">
        <v>0.875</v>
      </c>
      <c r="D236" s="243">
        <v>17499</v>
      </c>
      <c r="E236" s="166">
        <v>-1016</v>
      </c>
      <c r="F236" s="150">
        <v>121</v>
      </c>
      <c r="G236" s="173">
        <v>330</v>
      </c>
      <c r="H236" s="29">
        <v>-353</v>
      </c>
      <c r="I236" s="29">
        <v>-1480</v>
      </c>
      <c r="J236" s="29">
        <v>-218</v>
      </c>
    </row>
    <row r="237" spans="1:10" x14ac:dyDescent="0.15">
      <c r="A237" s="200" t="s">
        <v>22</v>
      </c>
      <c r="B237" s="173">
        <v>24</v>
      </c>
      <c r="C237" s="242">
        <v>0.75</v>
      </c>
      <c r="D237" s="243">
        <v>20835</v>
      </c>
      <c r="E237" s="166">
        <v>-952</v>
      </c>
      <c r="F237" s="150">
        <v>155</v>
      </c>
      <c r="G237" s="173">
        <v>330</v>
      </c>
      <c r="H237" s="29">
        <v>-187</v>
      </c>
      <c r="I237" s="29">
        <v>-1480</v>
      </c>
      <c r="J237" s="29">
        <v>-218</v>
      </c>
    </row>
    <row r="238" spans="1:10" x14ac:dyDescent="0.15">
      <c r="A238" s="200" t="s">
        <v>22</v>
      </c>
      <c r="B238" s="173">
        <v>25</v>
      </c>
      <c r="C238" s="242">
        <v>0.70833333333333337</v>
      </c>
      <c r="D238" s="243">
        <v>21677</v>
      </c>
      <c r="E238" s="166">
        <v>-560</v>
      </c>
      <c r="F238" s="150">
        <v>155</v>
      </c>
      <c r="G238" s="173">
        <v>330</v>
      </c>
      <c r="H238" s="29">
        <v>-223</v>
      </c>
      <c r="I238" s="29">
        <v>-1480</v>
      </c>
      <c r="J238" s="29">
        <v>-218</v>
      </c>
    </row>
    <row r="239" spans="1:10" x14ac:dyDescent="0.15">
      <c r="A239" s="200" t="s">
        <v>22</v>
      </c>
      <c r="B239" s="173">
        <v>26</v>
      </c>
      <c r="C239" s="242">
        <v>0.625</v>
      </c>
      <c r="D239" s="243">
        <v>20066</v>
      </c>
      <c r="E239" s="166">
        <v>-696</v>
      </c>
      <c r="F239" s="150">
        <v>-35</v>
      </c>
      <c r="G239" s="173">
        <v>330</v>
      </c>
      <c r="H239" s="29">
        <v>-274</v>
      </c>
      <c r="I239" s="29">
        <v>-1400</v>
      </c>
      <c r="J239" s="29">
        <v>-218</v>
      </c>
    </row>
    <row r="240" spans="1:10" x14ac:dyDescent="0.15">
      <c r="A240" s="200" t="s">
        <v>22</v>
      </c>
      <c r="B240" s="173">
        <v>27</v>
      </c>
      <c r="C240" s="242">
        <v>0.70833333333333337</v>
      </c>
      <c r="D240" s="243">
        <v>18150</v>
      </c>
      <c r="E240" s="166">
        <v>-736</v>
      </c>
      <c r="F240" s="150">
        <v>75</v>
      </c>
      <c r="G240" s="173">
        <v>200</v>
      </c>
      <c r="H240" s="29">
        <v>-121</v>
      </c>
      <c r="I240" s="29">
        <v>-1320</v>
      </c>
      <c r="J240" s="29">
        <v>-218</v>
      </c>
    </row>
    <row r="241" spans="1:10" x14ac:dyDescent="0.15">
      <c r="A241" s="200" t="s">
        <v>22</v>
      </c>
      <c r="B241" s="173">
        <v>28</v>
      </c>
      <c r="C241" s="242">
        <v>0.70833333333333337</v>
      </c>
      <c r="D241" s="243">
        <v>17534</v>
      </c>
      <c r="E241" s="166">
        <v>-511</v>
      </c>
      <c r="F241" s="150">
        <v>0</v>
      </c>
      <c r="G241" s="173">
        <v>330</v>
      </c>
      <c r="H241" s="29">
        <v>-365</v>
      </c>
      <c r="I241" s="29">
        <v>-1345</v>
      </c>
      <c r="J241" s="29">
        <v>-218</v>
      </c>
    </row>
    <row r="242" spans="1:10" x14ac:dyDescent="0.15">
      <c r="A242" s="200" t="s">
        <v>22</v>
      </c>
      <c r="B242" s="173">
        <v>29</v>
      </c>
      <c r="C242" s="242">
        <v>0.75</v>
      </c>
      <c r="D242" s="243">
        <v>16469</v>
      </c>
      <c r="E242" s="166">
        <v>14</v>
      </c>
      <c r="F242" s="150">
        <v>155</v>
      </c>
      <c r="G242" s="173">
        <v>330</v>
      </c>
      <c r="H242" s="29">
        <v>-392</v>
      </c>
      <c r="I242" s="29">
        <v>-1340</v>
      </c>
      <c r="J242" s="29">
        <v>-218</v>
      </c>
    </row>
    <row r="243" spans="1:10" x14ac:dyDescent="0.15">
      <c r="A243" s="200" t="s">
        <v>22</v>
      </c>
      <c r="B243" s="173">
        <v>30</v>
      </c>
      <c r="C243" s="242">
        <v>0.83333333333333337</v>
      </c>
      <c r="D243" s="243">
        <v>18778</v>
      </c>
      <c r="E243" s="166">
        <v>-61</v>
      </c>
      <c r="F243" s="150">
        <v>155</v>
      </c>
      <c r="G243" s="173">
        <v>330</v>
      </c>
      <c r="H243" s="29">
        <v>-384</v>
      </c>
      <c r="I243" s="29">
        <v>-1434</v>
      </c>
      <c r="J243" s="29">
        <v>-218</v>
      </c>
    </row>
    <row r="244" spans="1:10" x14ac:dyDescent="0.15">
      <c r="A244" s="202" t="s">
        <v>22</v>
      </c>
      <c r="B244" s="175">
        <v>31</v>
      </c>
      <c r="C244" s="244">
        <v>0.70833333333333337</v>
      </c>
      <c r="D244" s="245">
        <v>22452</v>
      </c>
      <c r="E244" s="167">
        <v>-619</v>
      </c>
      <c r="F244" s="253">
        <v>94</v>
      </c>
      <c r="G244" s="175">
        <v>330</v>
      </c>
      <c r="H244" s="35">
        <v>-408</v>
      </c>
      <c r="I244" s="35">
        <v>-1450</v>
      </c>
      <c r="J244" s="35">
        <v>-218</v>
      </c>
    </row>
    <row r="245" spans="1:10" x14ac:dyDescent="0.15">
      <c r="A245" s="200" t="s">
        <v>23</v>
      </c>
      <c r="B245" s="173">
        <v>1</v>
      </c>
      <c r="C245" s="242">
        <v>0.70833333333333337</v>
      </c>
      <c r="D245" s="243">
        <v>21336</v>
      </c>
      <c r="E245" s="166">
        <v>-562</v>
      </c>
      <c r="F245" s="150">
        <v>115</v>
      </c>
      <c r="G245" s="173">
        <v>330</v>
      </c>
      <c r="H245" s="29">
        <v>-955</v>
      </c>
      <c r="I245" s="29">
        <v>-1598</v>
      </c>
      <c r="J245" s="29">
        <v>-218</v>
      </c>
    </row>
    <row r="246" spans="1:10" x14ac:dyDescent="0.15">
      <c r="A246" s="200" t="s">
        <v>23</v>
      </c>
      <c r="B246" s="173">
        <v>2</v>
      </c>
      <c r="C246" s="242">
        <v>0.70833333333333337</v>
      </c>
      <c r="D246" s="243">
        <v>22669</v>
      </c>
      <c r="E246" s="166">
        <v>-734</v>
      </c>
      <c r="F246" s="150">
        <v>165</v>
      </c>
      <c r="G246" s="173">
        <v>330</v>
      </c>
      <c r="H246" s="29">
        <v>-816</v>
      </c>
      <c r="I246" s="29">
        <v>-1648</v>
      </c>
      <c r="J246" s="29">
        <v>-218</v>
      </c>
    </row>
    <row r="247" spans="1:10" x14ac:dyDescent="0.15">
      <c r="A247" s="200" t="s">
        <v>23</v>
      </c>
      <c r="B247" s="173">
        <v>3</v>
      </c>
      <c r="C247" s="242">
        <v>0.70833333333333337</v>
      </c>
      <c r="D247" s="243">
        <v>22736</v>
      </c>
      <c r="E247" s="166">
        <v>-446</v>
      </c>
      <c r="F247" s="150">
        <v>100</v>
      </c>
      <c r="G247" s="173">
        <v>330</v>
      </c>
      <c r="H247" s="29">
        <v>-594</v>
      </c>
      <c r="I247" s="29">
        <v>-1683</v>
      </c>
      <c r="J247" s="29">
        <v>-218</v>
      </c>
    </row>
    <row r="248" spans="1:10" x14ac:dyDescent="0.15">
      <c r="A248" s="200" t="s">
        <v>23</v>
      </c>
      <c r="B248" s="173">
        <v>4</v>
      </c>
      <c r="C248" s="242">
        <v>0.70833333333333337</v>
      </c>
      <c r="D248" s="243">
        <v>18238</v>
      </c>
      <c r="E248" s="166">
        <v>-754</v>
      </c>
      <c r="F248" s="150">
        <v>95</v>
      </c>
      <c r="G248" s="173">
        <v>330</v>
      </c>
      <c r="H248" s="29">
        <v>-710</v>
      </c>
      <c r="I248" s="29">
        <v>-1542</v>
      </c>
      <c r="J248" s="29">
        <v>-218</v>
      </c>
    </row>
    <row r="249" spans="1:10" x14ac:dyDescent="0.15">
      <c r="A249" s="200" t="s">
        <v>23</v>
      </c>
      <c r="B249" s="173">
        <v>5</v>
      </c>
      <c r="C249" s="242">
        <v>0.75</v>
      </c>
      <c r="D249" s="243">
        <v>15933</v>
      </c>
      <c r="E249" s="166">
        <v>-446</v>
      </c>
      <c r="F249" s="150">
        <v>118</v>
      </c>
      <c r="G249" s="173">
        <v>330</v>
      </c>
      <c r="H249" s="29">
        <v>-583</v>
      </c>
      <c r="I249" s="29">
        <v>-1417</v>
      </c>
      <c r="J249" s="29">
        <v>-218</v>
      </c>
    </row>
    <row r="250" spans="1:10" x14ac:dyDescent="0.15">
      <c r="A250" s="200" t="s">
        <v>23</v>
      </c>
      <c r="B250" s="173">
        <v>6</v>
      </c>
      <c r="C250" s="242">
        <v>0.75</v>
      </c>
      <c r="D250" s="243">
        <v>17077</v>
      </c>
      <c r="E250" s="166">
        <v>-279</v>
      </c>
      <c r="F250" s="150">
        <v>125</v>
      </c>
      <c r="G250" s="173">
        <v>330</v>
      </c>
      <c r="H250" s="29">
        <v>-699</v>
      </c>
      <c r="I250" s="29">
        <v>-1492</v>
      </c>
      <c r="J250" s="29">
        <v>-218</v>
      </c>
    </row>
    <row r="251" spans="1:10" x14ac:dyDescent="0.15">
      <c r="A251" s="200" t="s">
        <v>23</v>
      </c>
      <c r="B251" s="173">
        <v>7</v>
      </c>
      <c r="C251" s="242">
        <v>0.75</v>
      </c>
      <c r="D251" s="243">
        <v>20923</v>
      </c>
      <c r="E251" s="166">
        <v>-1034</v>
      </c>
      <c r="F251" s="150">
        <v>50</v>
      </c>
      <c r="G251" s="173">
        <v>330</v>
      </c>
      <c r="H251" s="29">
        <v>-746</v>
      </c>
      <c r="I251" s="29">
        <v>-1429</v>
      </c>
      <c r="J251" s="29">
        <v>-218</v>
      </c>
    </row>
    <row r="252" spans="1:10" x14ac:dyDescent="0.15">
      <c r="A252" s="200" t="s">
        <v>23</v>
      </c>
      <c r="B252" s="173">
        <v>8</v>
      </c>
      <c r="C252" s="242">
        <v>0.70833333333333337</v>
      </c>
      <c r="D252" s="243">
        <v>24272</v>
      </c>
      <c r="E252" s="166">
        <v>-1174</v>
      </c>
      <c r="F252" s="150">
        <v>99</v>
      </c>
      <c r="G252" s="173">
        <v>330</v>
      </c>
      <c r="H252" s="29">
        <v>-731</v>
      </c>
      <c r="I252" s="29">
        <v>-1600</v>
      </c>
      <c r="J252" s="29">
        <v>-218</v>
      </c>
    </row>
    <row r="253" spans="1:10" x14ac:dyDescent="0.15">
      <c r="A253" s="200" t="s">
        <v>23</v>
      </c>
      <c r="B253" s="173">
        <v>9</v>
      </c>
      <c r="C253" s="242">
        <v>0.70833333333333337</v>
      </c>
      <c r="D253" s="243">
        <v>24230</v>
      </c>
      <c r="E253" s="166">
        <v>-1051</v>
      </c>
      <c r="F253" s="150">
        <v>134</v>
      </c>
      <c r="G253" s="173">
        <v>330</v>
      </c>
      <c r="H253" s="29">
        <v>-609</v>
      </c>
      <c r="I253" s="29">
        <v>-1600</v>
      </c>
      <c r="J253" s="29">
        <v>-218</v>
      </c>
    </row>
    <row r="254" spans="1:10" x14ac:dyDescent="0.15">
      <c r="A254" s="200" t="s">
        <v>23</v>
      </c>
      <c r="B254" s="173">
        <v>10</v>
      </c>
      <c r="C254" s="242">
        <v>0.5</v>
      </c>
      <c r="D254" s="243">
        <v>19118</v>
      </c>
      <c r="E254" s="166">
        <v>-1300</v>
      </c>
      <c r="F254" s="150">
        <v>-95</v>
      </c>
      <c r="G254" s="173">
        <v>330</v>
      </c>
      <c r="H254" s="29">
        <v>-561</v>
      </c>
      <c r="I254" s="29">
        <v>-990</v>
      </c>
      <c r="J254" s="29">
        <v>-218</v>
      </c>
    </row>
    <row r="255" spans="1:10" x14ac:dyDescent="0.15">
      <c r="A255" s="200" t="s">
        <v>23</v>
      </c>
      <c r="B255" s="173">
        <v>11</v>
      </c>
      <c r="C255" s="242">
        <v>0.70833333333333337</v>
      </c>
      <c r="D255" s="243">
        <v>16778</v>
      </c>
      <c r="E255" s="166">
        <v>-1191</v>
      </c>
      <c r="F255" s="150">
        <v>25</v>
      </c>
      <c r="G255" s="173">
        <v>330</v>
      </c>
      <c r="H255" s="29">
        <v>-893</v>
      </c>
      <c r="I255" s="29">
        <v>-942</v>
      </c>
      <c r="J255" s="29">
        <v>-218</v>
      </c>
    </row>
    <row r="256" spans="1:10" x14ac:dyDescent="0.15">
      <c r="A256" s="200" t="s">
        <v>23</v>
      </c>
      <c r="B256" s="173">
        <v>12</v>
      </c>
      <c r="C256" s="242">
        <v>0.83333333333333337</v>
      </c>
      <c r="D256" s="243">
        <v>15665</v>
      </c>
      <c r="E256" s="166">
        <v>-973</v>
      </c>
      <c r="F256" s="150">
        <v>50</v>
      </c>
      <c r="G256" s="173">
        <v>330</v>
      </c>
      <c r="H256" s="29">
        <v>-700</v>
      </c>
      <c r="I256" s="29">
        <v>-1254</v>
      </c>
      <c r="J256" s="29">
        <v>-218</v>
      </c>
    </row>
    <row r="257" spans="1:10" x14ac:dyDescent="0.15">
      <c r="A257" s="200" t="s">
        <v>23</v>
      </c>
      <c r="B257" s="173">
        <v>13</v>
      </c>
      <c r="C257" s="242">
        <v>0.83333333333333337</v>
      </c>
      <c r="D257" s="243">
        <v>15837</v>
      </c>
      <c r="E257" s="166">
        <v>-1069</v>
      </c>
      <c r="F257" s="150">
        <v>-60</v>
      </c>
      <c r="G257" s="173">
        <v>200</v>
      </c>
      <c r="H257" s="29">
        <v>-734</v>
      </c>
      <c r="I257" s="29">
        <v>-1254</v>
      </c>
      <c r="J257" s="29">
        <v>-218</v>
      </c>
    </row>
    <row r="258" spans="1:10" x14ac:dyDescent="0.15">
      <c r="A258" s="200" t="s">
        <v>23</v>
      </c>
      <c r="B258" s="173">
        <v>14</v>
      </c>
      <c r="C258" s="242">
        <v>0.83333333333333337</v>
      </c>
      <c r="D258" s="243">
        <v>16005</v>
      </c>
      <c r="E258" s="166">
        <v>-1400</v>
      </c>
      <c r="F258" s="150">
        <v>-35</v>
      </c>
      <c r="G258" s="173">
        <v>200</v>
      </c>
      <c r="H258" s="29">
        <v>-767</v>
      </c>
      <c r="I258" s="29">
        <v>-1308</v>
      </c>
      <c r="J258" s="29">
        <v>-218</v>
      </c>
    </row>
    <row r="259" spans="1:10" x14ac:dyDescent="0.15">
      <c r="A259" s="200" t="s">
        <v>23</v>
      </c>
      <c r="B259" s="173">
        <v>15</v>
      </c>
      <c r="C259" s="242">
        <v>0.75</v>
      </c>
      <c r="D259" s="243">
        <v>17551</v>
      </c>
      <c r="E259" s="166">
        <v>-782</v>
      </c>
      <c r="F259" s="150">
        <v>120</v>
      </c>
      <c r="G259" s="173">
        <v>250</v>
      </c>
      <c r="H259" s="29">
        <v>-662</v>
      </c>
      <c r="I259" s="29">
        <v>-1458</v>
      </c>
      <c r="J259" s="29">
        <v>-218</v>
      </c>
    </row>
    <row r="260" spans="1:10" x14ac:dyDescent="0.15">
      <c r="A260" s="200" t="s">
        <v>23</v>
      </c>
      <c r="B260" s="173">
        <v>16</v>
      </c>
      <c r="C260" s="242">
        <v>0.75</v>
      </c>
      <c r="D260" s="243">
        <v>18846</v>
      </c>
      <c r="E260" s="166">
        <v>-591</v>
      </c>
      <c r="F260" s="150">
        <v>165</v>
      </c>
      <c r="G260" s="173">
        <v>275</v>
      </c>
      <c r="H260" s="29">
        <v>-607</v>
      </c>
      <c r="I260" s="29">
        <v>-1520</v>
      </c>
      <c r="J260" s="29">
        <v>-218</v>
      </c>
    </row>
    <row r="261" spans="1:10" x14ac:dyDescent="0.15">
      <c r="A261" s="200" t="s">
        <v>23</v>
      </c>
      <c r="B261" s="173">
        <v>17</v>
      </c>
      <c r="C261" s="242">
        <v>0.70833333333333337</v>
      </c>
      <c r="D261" s="243">
        <v>19829</v>
      </c>
      <c r="E261" s="166">
        <v>-453</v>
      </c>
      <c r="F261" s="150">
        <v>165</v>
      </c>
      <c r="G261" s="173">
        <v>330</v>
      </c>
      <c r="H261" s="29">
        <v>-960</v>
      </c>
      <c r="I261" s="29">
        <v>-1556</v>
      </c>
      <c r="J261" s="29">
        <v>-218</v>
      </c>
    </row>
    <row r="262" spans="1:10" x14ac:dyDescent="0.15">
      <c r="A262" s="200" t="s">
        <v>23</v>
      </c>
      <c r="B262" s="173">
        <v>18</v>
      </c>
      <c r="C262" s="242">
        <v>0.70833333333333337</v>
      </c>
      <c r="D262" s="243">
        <v>19352</v>
      </c>
      <c r="E262" s="166">
        <v>-787</v>
      </c>
      <c r="F262" s="150">
        <v>62</v>
      </c>
      <c r="G262" s="173">
        <v>330</v>
      </c>
      <c r="H262" s="29">
        <v>-731</v>
      </c>
      <c r="I262" s="29">
        <v>-1693</v>
      </c>
      <c r="J262" s="29">
        <v>-218</v>
      </c>
    </row>
    <row r="263" spans="1:10" x14ac:dyDescent="0.15">
      <c r="A263" s="200" t="s">
        <v>23</v>
      </c>
      <c r="B263" s="173">
        <v>19</v>
      </c>
      <c r="C263" s="242">
        <v>0.75</v>
      </c>
      <c r="D263" s="243">
        <v>16703</v>
      </c>
      <c r="E263" s="166">
        <v>-1192</v>
      </c>
      <c r="F263" s="150">
        <v>147</v>
      </c>
      <c r="G263" s="173">
        <v>200</v>
      </c>
      <c r="H263" s="29">
        <v>-925</v>
      </c>
      <c r="I263" s="29">
        <v>-1693</v>
      </c>
      <c r="J263" s="29">
        <v>-218</v>
      </c>
    </row>
    <row r="264" spans="1:10" x14ac:dyDescent="0.15">
      <c r="A264" s="200" t="s">
        <v>23</v>
      </c>
      <c r="B264" s="173">
        <v>20</v>
      </c>
      <c r="C264" s="242">
        <v>0.83333333333333337</v>
      </c>
      <c r="D264" s="243">
        <v>15353</v>
      </c>
      <c r="E264" s="166">
        <v>-828</v>
      </c>
      <c r="F264" s="150">
        <v>95</v>
      </c>
      <c r="G264" s="173">
        <v>330</v>
      </c>
      <c r="H264" s="29">
        <v>-717</v>
      </c>
      <c r="I264" s="29">
        <v>-1693</v>
      </c>
      <c r="J264" s="29">
        <v>-218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15633</v>
      </c>
      <c r="E265" s="166">
        <v>-1183</v>
      </c>
      <c r="F265" s="150">
        <v>0</v>
      </c>
      <c r="G265" s="173">
        <v>330</v>
      </c>
      <c r="H265" s="29">
        <v>-733</v>
      </c>
      <c r="I265" s="29">
        <v>-1698</v>
      </c>
      <c r="J265" s="29">
        <v>-218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15654</v>
      </c>
      <c r="E266" s="166">
        <v>-829</v>
      </c>
      <c r="F266" s="150">
        <v>23</v>
      </c>
      <c r="G266" s="173">
        <v>330</v>
      </c>
      <c r="H266" s="29">
        <v>-653</v>
      </c>
      <c r="I266" s="29">
        <v>-1633</v>
      </c>
      <c r="J266" s="29">
        <v>0</v>
      </c>
    </row>
    <row r="267" spans="1:10" x14ac:dyDescent="0.15">
      <c r="A267" s="200" t="s">
        <v>23</v>
      </c>
      <c r="B267" s="173">
        <v>23</v>
      </c>
      <c r="C267" s="242">
        <v>0.83333333333333337</v>
      </c>
      <c r="D267" s="243">
        <v>15912</v>
      </c>
      <c r="E267" s="166">
        <v>-864</v>
      </c>
      <c r="F267" s="150">
        <v>0</v>
      </c>
      <c r="G267" s="173">
        <v>330</v>
      </c>
      <c r="H267" s="29">
        <v>-734</v>
      </c>
      <c r="I267" s="29">
        <v>-1466</v>
      </c>
      <c r="J267" s="29">
        <v>0</v>
      </c>
    </row>
    <row r="268" spans="1:10" x14ac:dyDescent="0.15">
      <c r="A268" s="200" t="s">
        <v>23</v>
      </c>
      <c r="B268" s="173">
        <v>24</v>
      </c>
      <c r="C268" s="242">
        <v>0.83333333333333337</v>
      </c>
      <c r="D268" s="243">
        <v>16048</v>
      </c>
      <c r="E268" s="166">
        <v>-692</v>
      </c>
      <c r="F268" s="150">
        <v>0</v>
      </c>
      <c r="G268" s="173">
        <v>330</v>
      </c>
      <c r="H268" s="29">
        <v>-802</v>
      </c>
      <c r="I268" s="29">
        <v>-1416</v>
      </c>
      <c r="J268" s="29">
        <v>0</v>
      </c>
    </row>
    <row r="269" spans="1:10" x14ac:dyDescent="0.15">
      <c r="A269" s="200" t="s">
        <v>23</v>
      </c>
      <c r="B269" s="173">
        <v>25</v>
      </c>
      <c r="C269" s="242">
        <v>0.83333333333333337</v>
      </c>
      <c r="D269" s="243">
        <v>14834</v>
      </c>
      <c r="E269" s="166">
        <v>-602</v>
      </c>
      <c r="F269" s="150">
        <v>15</v>
      </c>
      <c r="G269" s="173">
        <v>330</v>
      </c>
      <c r="H269" s="29">
        <v>-425</v>
      </c>
      <c r="I269" s="29">
        <v>-1416</v>
      </c>
      <c r="J269" s="29">
        <v>0</v>
      </c>
    </row>
    <row r="270" spans="1:10" x14ac:dyDescent="0.15">
      <c r="A270" s="200" t="s">
        <v>23</v>
      </c>
      <c r="B270" s="173">
        <v>26</v>
      </c>
      <c r="C270" s="242">
        <v>0.83333333333333337</v>
      </c>
      <c r="D270" s="243">
        <v>13612</v>
      </c>
      <c r="E270" s="166">
        <v>-534</v>
      </c>
      <c r="F270" s="150">
        <v>44</v>
      </c>
      <c r="G270" s="173">
        <v>330</v>
      </c>
      <c r="H270" s="29">
        <v>-422</v>
      </c>
      <c r="I270" s="29">
        <v>-1363</v>
      </c>
      <c r="J270" s="29">
        <v>0</v>
      </c>
    </row>
    <row r="271" spans="1:10" x14ac:dyDescent="0.15">
      <c r="A271" s="200" t="s">
        <v>23</v>
      </c>
      <c r="B271" s="173">
        <v>27</v>
      </c>
      <c r="C271" s="242">
        <v>0.83333333333333337</v>
      </c>
      <c r="D271" s="243">
        <v>14462</v>
      </c>
      <c r="E271" s="166">
        <v>-683</v>
      </c>
      <c r="F271" s="150">
        <v>0</v>
      </c>
      <c r="G271" s="173">
        <v>330</v>
      </c>
      <c r="H271" s="29">
        <v>-425</v>
      </c>
      <c r="I271" s="29">
        <v>-1363</v>
      </c>
      <c r="J271" s="29">
        <v>-218</v>
      </c>
    </row>
    <row r="272" spans="1:10" x14ac:dyDescent="0.15">
      <c r="A272" s="200" t="s">
        <v>23</v>
      </c>
      <c r="B272" s="173">
        <v>28</v>
      </c>
      <c r="C272" s="242">
        <v>0.83333333333333337</v>
      </c>
      <c r="D272" s="243">
        <v>16789</v>
      </c>
      <c r="E272" s="166">
        <v>-596</v>
      </c>
      <c r="F272" s="150">
        <v>45</v>
      </c>
      <c r="G272" s="173">
        <v>330</v>
      </c>
      <c r="H272" s="29">
        <v>-425</v>
      </c>
      <c r="I272" s="29">
        <v>-1396</v>
      </c>
      <c r="J272" s="29">
        <v>-218</v>
      </c>
    </row>
    <row r="273" spans="1:10" x14ac:dyDescent="0.15">
      <c r="A273" s="200" t="s">
        <v>23</v>
      </c>
      <c r="B273" s="173">
        <v>29</v>
      </c>
      <c r="C273" s="242">
        <v>0.83333333333333337</v>
      </c>
      <c r="D273" s="243">
        <v>18219</v>
      </c>
      <c r="E273" s="166">
        <v>-404</v>
      </c>
      <c r="F273" s="150">
        <v>0</v>
      </c>
      <c r="G273" s="173">
        <v>330</v>
      </c>
      <c r="H273" s="29">
        <v>-370</v>
      </c>
      <c r="I273" s="29">
        <v>-1396</v>
      </c>
      <c r="J273" s="29">
        <v>-218</v>
      </c>
    </row>
    <row r="274" spans="1:10" x14ac:dyDescent="0.15">
      <c r="A274" s="202" t="s">
        <v>23</v>
      </c>
      <c r="B274" s="175">
        <v>30</v>
      </c>
      <c r="C274" s="244">
        <v>0.5</v>
      </c>
      <c r="D274" s="245">
        <v>17898</v>
      </c>
      <c r="E274" s="167">
        <v>-508</v>
      </c>
      <c r="F274" s="253">
        <v>65</v>
      </c>
      <c r="G274" s="175">
        <v>330</v>
      </c>
      <c r="H274" s="35">
        <v>-354</v>
      </c>
      <c r="I274" s="35">
        <v>-1433</v>
      </c>
      <c r="J274" s="35">
        <v>-218</v>
      </c>
    </row>
    <row r="275" spans="1:10" x14ac:dyDescent="0.15">
      <c r="A275" s="200" t="s">
        <v>24</v>
      </c>
      <c r="B275" s="173">
        <v>1</v>
      </c>
      <c r="C275" s="242">
        <v>0.83333333333333337</v>
      </c>
      <c r="D275" s="243">
        <v>15265</v>
      </c>
      <c r="E275" s="166">
        <v>-1000</v>
      </c>
      <c r="F275" s="150">
        <v>65</v>
      </c>
      <c r="G275" s="173">
        <v>330</v>
      </c>
      <c r="H275" s="29">
        <v>-502</v>
      </c>
      <c r="I275" s="29">
        <v>-1383</v>
      </c>
      <c r="J275" s="29">
        <v>-218</v>
      </c>
    </row>
    <row r="276" spans="1:10" x14ac:dyDescent="0.15">
      <c r="A276" s="200" t="s">
        <v>24</v>
      </c>
      <c r="B276" s="173">
        <v>2</v>
      </c>
      <c r="C276" s="242">
        <v>0.79166666666666663</v>
      </c>
      <c r="D276" s="243">
        <v>14823</v>
      </c>
      <c r="E276" s="166">
        <v>-939</v>
      </c>
      <c r="F276" s="150">
        <v>25</v>
      </c>
      <c r="G276" s="173">
        <v>330</v>
      </c>
      <c r="H276" s="29">
        <v>-787</v>
      </c>
      <c r="I276" s="29">
        <v>-1383</v>
      </c>
      <c r="J276" s="29">
        <v>-218</v>
      </c>
    </row>
    <row r="277" spans="1:10" x14ac:dyDescent="0.15">
      <c r="A277" s="200" t="s">
        <v>24</v>
      </c>
      <c r="B277" s="173">
        <v>3</v>
      </c>
      <c r="C277" s="242">
        <v>0.83333333333333337</v>
      </c>
      <c r="D277" s="243">
        <v>14003</v>
      </c>
      <c r="E277" s="166">
        <v>-756</v>
      </c>
      <c r="F277" s="150">
        <v>48</v>
      </c>
      <c r="G277" s="173">
        <v>330</v>
      </c>
      <c r="H277" s="29">
        <v>-600</v>
      </c>
      <c r="I277" s="29">
        <v>-1300</v>
      </c>
      <c r="J277" s="29">
        <v>-218</v>
      </c>
    </row>
    <row r="278" spans="1:10" x14ac:dyDescent="0.15">
      <c r="A278" s="200" t="s">
        <v>24</v>
      </c>
      <c r="B278" s="173">
        <v>4</v>
      </c>
      <c r="C278" s="242">
        <v>0.83333333333333337</v>
      </c>
      <c r="D278" s="243">
        <v>14345</v>
      </c>
      <c r="E278" s="166">
        <v>-574</v>
      </c>
      <c r="F278" s="150">
        <v>50</v>
      </c>
      <c r="G278" s="173">
        <v>100</v>
      </c>
      <c r="H278" s="29">
        <v>-666</v>
      </c>
      <c r="I278" s="29">
        <v>-875</v>
      </c>
      <c r="J278" s="29">
        <v>-218</v>
      </c>
    </row>
    <row r="279" spans="1:10" x14ac:dyDescent="0.15">
      <c r="A279" s="200" t="s">
        <v>24</v>
      </c>
      <c r="B279" s="173">
        <v>5</v>
      </c>
      <c r="C279" s="242">
        <v>0.83333333333333337</v>
      </c>
      <c r="D279" s="243">
        <v>15399</v>
      </c>
      <c r="E279" s="166">
        <v>-804</v>
      </c>
      <c r="F279" s="150">
        <v>0</v>
      </c>
      <c r="G279" s="173">
        <v>0</v>
      </c>
      <c r="H279" s="29">
        <v>-927</v>
      </c>
      <c r="I279" s="29">
        <v>-875</v>
      </c>
      <c r="J279" s="29">
        <v>-218</v>
      </c>
    </row>
    <row r="280" spans="1:10" x14ac:dyDescent="0.15">
      <c r="A280" s="200" t="s">
        <v>24</v>
      </c>
      <c r="B280" s="173">
        <v>6</v>
      </c>
      <c r="C280" s="242">
        <v>0.83333333333333337</v>
      </c>
      <c r="D280" s="243">
        <v>15417</v>
      </c>
      <c r="E280" s="166">
        <v>-808</v>
      </c>
      <c r="F280" s="150">
        <v>-15</v>
      </c>
      <c r="G280" s="173">
        <v>0</v>
      </c>
      <c r="H280" s="29">
        <v>-759</v>
      </c>
      <c r="I280" s="29">
        <v>-1123</v>
      </c>
      <c r="J280" s="29">
        <v>-218</v>
      </c>
    </row>
    <row r="281" spans="1:10" x14ac:dyDescent="0.15">
      <c r="A281" s="200" t="s">
        <v>24</v>
      </c>
      <c r="B281" s="173">
        <v>7</v>
      </c>
      <c r="C281" s="242">
        <v>0.83333333333333337</v>
      </c>
      <c r="D281" s="243">
        <v>15511</v>
      </c>
      <c r="E281" s="166">
        <v>-700</v>
      </c>
      <c r="F281" s="150">
        <v>150</v>
      </c>
      <c r="G281" s="173">
        <v>0</v>
      </c>
      <c r="H281" s="29">
        <v>-968</v>
      </c>
      <c r="I281" s="29">
        <v>-1433</v>
      </c>
      <c r="J281" s="29">
        <v>-218</v>
      </c>
    </row>
    <row r="282" spans="1:10" x14ac:dyDescent="0.15">
      <c r="A282" s="200" t="s">
        <v>24</v>
      </c>
      <c r="B282" s="173">
        <v>8</v>
      </c>
      <c r="C282" s="242">
        <v>0.83333333333333337</v>
      </c>
      <c r="D282" s="243">
        <v>15206</v>
      </c>
      <c r="E282" s="166">
        <v>-700</v>
      </c>
      <c r="F282" s="150">
        <v>94</v>
      </c>
      <c r="G282" s="173">
        <v>0</v>
      </c>
      <c r="H282" s="29">
        <v>-936</v>
      </c>
      <c r="I282" s="29">
        <v>-1433</v>
      </c>
      <c r="J282" s="29">
        <v>-218</v>
      </c>
    </row>
    <row r="283" spans="1:10" x14ac:dyDescent="0.15">
      <c r="A283" s="200" t="s">
        <v>24</v>
      </c>
      <c r="B283" s="173">
        <v>9</v>
      </c>
      <c r="C283" s="242">
        <v>0.79166666666666663</v>
      </c>
      <c r="D283" s="243">
        <v>15477</v>
      </c>
      <c r="E283" s="166">
        <v>-700</v>
      </c>
      <c r="F283" s="150">
        <v>165</v>
      </c>
      <c r="G283" s="173">
        <v>0</v>
      </c>
      <c r="H283" s="29">
        <v>-759</v>
      </c>
      <c r="I283" s="29">
        <v>-1383</v>
      </c>
      <c r="J283" s="29">
        <v>-218</v>
      </c>
    </row>
    <row r="284" spans="1:10" x14ac:dyDescent="0.15">
      <c r="A284" s="200" t="s">
        <v>24</v>
      </c>
      <c r="B284" s="173">
        <v>10</v>
      </c>
      <c r="C284" s="242">
        <v>0.83333333333333337</v>
      </c>
      <c r="D284" s="243">
        <v>13567</v>
      </c>
      <c r="E284" s="166">
        <v>-700</v>
      </c>
      <c r="F284" s="150">
        <v>165</v>
      </c>
      <c r="G284" s="173">
        <v>0</v>
      </c>
      <c r="H284" s="29">
        <v>-675</v>
      </c>
      <c r="I284" s="29">
        <v>-1388</v>
      </c>
      <c r="J284" s="29">
        <v>-218</v>
      </c>
    </row>
    <row r="285" spans="1:10" x14ac:dyDescent="0.15">
      <c r="A285" s="200" t="s">
        <v>24</v>
      </c>
      <c r="B285" s="173">
        <v>11</v>
      </c>
      <c r="C285" s="242">
        <v>0.83333333333333337</v>
      </c>
      <c r="D285" s="243">
        <v>13702</v>
      </c>
      <c r="E285" s="166">
        <v>-700</v>
      </c>
      <c r="F285" s="150">
        <v>115</v>
      </c>
      <c r="G285" s="173">
        <v>0</v>
      </c>
      <c r="H285" s="29">
        <v>-651</v>
      </c>
      <c r="I285" s="29">
        <v>-1438</v>
      </c>
      <c r="J285" s="29">
        <v>-218</v>
      </c>
    </row>
    <row r="286" spans="1:10" x14ac:dyDescent="0.15">
      <c r="A286" s="200" t="s">
        <v>24</v>
      </c>
      <c r="B286" s="173">
        <v>12</v>
      </c>
      <c r="C286" s="242">
        <v>0.79166666666666663</v>
      </c>
      <c r="D286" s="243">
        <v>15302</v>
      </c>
      <c r="E286" s="166">
        <v>-700</v>
      </c>
      <c r="F286" s="150">
        <v>140</v>
      </c>
      <c r="G286" s="173">
        <v>330</v>
      </c>
      <c r="H286" s="29">
        <v>-542</v>
      </c>
      <c r="I286" s="29">
        <v>-1443</v>
      </c>
      <c r="J286" s="29">
        <v>-218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15811</v>
      </c>
      <c r="E287" s="166">
        <v>-700</v>
      </c>
      <c r="F287" s="150">
        <v>165</v>
      </c>
      <c r="G287" s="173">
        <v>230</v>
      </c>
      <c r="H287" s="29">
        <v>-590</v>
      </c>
      <c r="I287" s="29">
        <v>-1443</v>
      </c>
      <c r="J287" s="29">
        <v>-218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15240</v>
      </c>
      <c r="E288" s="166">
        <v>-700</v>
      </c>
      <c r="F288" s="150">
        <v>69</v>
      </c>
      <c r="G288" s="173">
        <v>230</v>
      </c>
      <c r="H288" s="29">
        <v>-550</v>
      </c>
      <c r="I288" s="29">
        <v>-1444</v>
      </c>
      <c r="J288" s="29">
        <v>-218</v>
      </c>
    </row>
    <row r="289" spans="1:10" x14ac:dyDescent="0.15">
      <c r="A289" s="200" t="s">
        <v>24</v>
      </c>
      <c r="B289" s="173">
        <v>15</v>
      </c>
      <c r="C289" s="242">
        <v>0.83333333333333337</v>
      </c>
      <c r="D289" s="243">
        <v>15168</v>
      </c>
      <c r="E289" s="166">
        <v>-700</v>
      </c>
      <c r="F289" s="150">
        <v>-35</v>
      </c>
      <c r="G289" s="173">
        <v>230</v>
      </c>
      <c r="H289" s="29">
        <v>197</v>
      </c>
      <c r="I289" s="29">
        <v>-1444</v>
      </c>
      <c r="J289" s="29">
        <v>-218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14616</v>
      </c>
      <c r="E290" s="166">
        <v>-745</v>
      </c>
      <c r="F290" s="150">
        <v>-48</v>
      </c>
      <c r="G290" s="173">
        <v>130</v>
      </c>
      <c r="H290" s="29">
        <v>-424</v>
      </c>
      <c r="I290" s="29">
        <v>-1438</v>
      </c>
      <c r="J290" s="29">
        <v>-218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14050</v>
      </c>
      <c r="E291" s="166">
        <v>-1400</v>
      </c>
      <c r="F291" s="150">
        <v>66</v>
      </c>
      <c r="G291" s="173">
        <v>330</v>
      </c>
      <c r="H291" s="29">
        <v>-399</v>
      </c>
      <c r="I291" s="29">
        <v>-993</v>
      </c>
      <c r="J291" s="29">
        <v>-218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15243</v>
      </c>
      <c r="E292" s="166">
        <v>-1392</v>
      </c>
      <c r="F292" s="150">
        <v>28</v>
      </c>
      <c r="G292" s="173">
        <v>130</v>
      </c>
      <c r="H292" s="29">
        <v>-439</v>
      </c>
      <c r="I292" s="29">
        <v>-1000</v>
      </c>
      <c r="J292" s="29">
        <v>-218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16171</v>
      </c>
      <c r="E293" s="166">
        <v>-1400</v>
      </c>
      <c r="F293" s="150">
        <v>53</v>
      </c>
      <c r="G293" s="173">
        <v>200</v>
      </c>
      <c r="H293" s="29">
        <v>-234</v>
      </c>
      <c r="I293" s="29">
        <v>-1000</v>
      </c>
      <c r="J293" s="29">
        <v>-218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15639</v>
      </c>
      <c r="E294" s="166">
        <v>-1400</v>
      </c>
      <c r="F294" s="150">
        <v>-6</v>
      </c>
      <c r="G294" s="173">
        <v>330</v>
      </c>
      <c r="H294" s="29">
        <v>-852</v>
      </c>
      <c r="I294" s="29">
        <v>-1000</v>
      </c>
      <c r="J294" s="29">
        <v>-218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15548</v>
      </c>
      <c r="E295" s="166">
        <v>-1400</v>
      </c>
      <c r="F295" s="150">
        <v>100</v>
      </c>
      <c r="G295" s="173">
        <v>200</v>
      </c>
      <c r="H295" s="29">
        <v>-721</v>
      </c>
      <c r="I295" s="29">
        <v>-1000</v>
      </c>
      <c r="J295" s="29">
        <v>-218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15634</v>
      </c>
      <c r="E296" s="166">
        <v>-1369</v>
      </c>
      <c r="F296" s="150">
        <v>-105</v>
      </c>
      <c r="G296" s="173">
        <v>165</v>
      </c>
      <c r="H296" s="29">
        <v>-790</v>
      </c>
      <c r="I296" s="29">
        <v>-1000</v>
      </c>
      <c r="J296" s="29">
        <v>-218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14963</v>
      </c>
      <c r="E297" s="166">
        <v>-1400</v>
      </c>
      <c r="F297" s="150">
        <v>-50</v>
      </c>
      <c r="G297" s="173">
        <v>165</v>
      </c>
      <c r="H297" s="29">
        <v>-848</v>
      </c>
      <c r="I297" s="29">
        <v>0</v>
      </c>
      <c r="J297" s="29">
        <v>-218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14465</v>
      </c>
      <c r="E298" s="166">
        <v>-1360</v>
      </c>
      <c r="F298" s="150">
        <v>-200</v>
      </c>
      <c r="G298" s="173">
        <v>100</v>
      </c>
      <c r="H298" s="29">
        <v>-662</v>
      </c>
      <c r="I298" s="29">
        <v>0</v>
      </c>
      <c r="J298" s="29">
        <v>-218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14596</v>
      </c>
      <c r="E299" s="166">
        <v>-1400</v>
      </c>
      <c r="F299" s="150">
        <v>-186</v>
      </c>
      <c r="G299" s="173">
        <v>100</v>
      </c>
      <c r="H299" s="29">
        <v>-809</v>
      </c>
      <c r="I299" s="29">
        <v>0</v>
      </c>
      <c r="J299" s="29">
        <v>-218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15772</v>
      </c>
      <c r="E300" s="166">
        <v>-1400</v>
      </c>
      <c r="F300" s="150">
        <v>-200</v>
      </c>
      <c r="G300" s="173">
        <v>240</v>
      </c>
      <c r="H300" s="29">
        <v>-820</v>
      </c>
      <c r="I300" s="29">
        <v>0</v>
      </c>
      <c r="J300" s="29">
        <v>-218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15896</v>
      </c>
      <c r="E301" s="166">
        <v>-1400</v>
      </c>
      <c r="F301" s="150">
        <v>-200</v>
      </c>
      <c r="G301" s="173">
        <v>240</v>
      </c>
      <c r="H301" s="29">
        <v>-1000</v>
      </c>
      <c r="I301" s="29">
        <v>0</v>
      </c>
      <c r="J301" s="29">
        <v>-218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16244</v>
      </c>
      <c r="E302" s="166">
        <v>-1400</v>
      </c>
      <c r="F302" s="150">
        <v>-190</v>
      </c>
      <c r="G302" s="173">
        <v>0</v>
      </c>
      <c r="H302" s="29">
        <v>-796</v>
      </c>
      <c r="I302" s="29">
        <v>0</v>
      </c>
      <c r="J302" s="29">
        <v>-218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15450</v>
      </c>
      <c r="E303" s="166">
        <v>-1400</v>
      </c>
      <c r="F303" s="150">
        <v>-66</v>
      </c>
      <c r="G303" s="173">
        <v>0</v>
      </c>
      <c r="H303" s="29">
        <v>-950</v>
      </c>
      <c r="I303" s="29">
        <v>0</v>
      </c>
      <c r="J303" s="29">
        <v>-218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14794</v>
      </c>
      <c r="E304" s="166">
        <v>-1400</v>
      </c>
      <c r="F304" s="150">
        <v>-109</v>
      </c>
      <c r="G304" s="173">
        <v>0</v>
      </c>
      <c r="H304" s="29">
        <v>-950</v>
      </c>
      <c r="I304" s="29">
        <v>0</v>
      </c>
      <c r="J304" s="29">
        <v>-218</v>
      </c>
    </row>
    <row r="305" spans="1:10" x14ac:dyDescent="0.15">
      <c r="A305" s="202" t="s">
        <v>24</v>
      </c>
      <c r="B305" s="175">
        <v>31</v>
      </c>
      <c r="C305" s="244">
        <v>0.79166666666666663</v>
      </c>
      <c r="D305" s="245">
        <v>13678</v>
      </c>
      <c r="E305" s="167">
        <v>-1400</v>
      </c>
      <c r="F305" s="253">
        <v>-53</v>
      </c>
      <c r="G305" s="175">
        <v>0</v>
      </c>
      <c r="H305" s="35">
        <v>-950</v>
      </c>
      <c r="I305" s="35">
        <v>0</v>
      </c>
      <c r="J305" s="35">
        <v>-218</v>
      </c>
    </row>
    <row r="306" spans="1:10" x14ac:dyDescent="0.15">
      <c r="A306" s="200" t="s">
        <v>25</v>
      </c>
      <c r="B306" s="173">
        <v>1</v>
      </c>
      <c r="C306" s="242">
        <v>0.75</v>
      </c>
      <c r="D306" s="243">
        <v>14962</v>
      </c>
      <c r="E306" s="166">
        <v>-1346</v>
      </c>
      <c r="F306" s="150">
        <v>0</v>
      </c>
      <c r="G306" s="173">
        <v>0</v>
      </c>
      <c r="H306" s="29">
        <v>-844</v>
      </c>
      <c r="I306" s="29">
        <v>0</v>
      </c>
      <c r="J306" s="29">
        <v>-218</v>
      </c>
    </row>
    <row r="307" spans="1:10" x14ac:dyDescent="0.15">
      <c r="A307" s="200" t="s">
        <v>25</v>
      </c>
      <c r="B307" s="173">
        <v>2</v>
      </c>
      <c r="C307" s="242">
        <v>0.75</v>
      </c>
      <c r="D307" s="243">
        <v>15905</v>
      </c>
      <c r="E307" s="166">
        <v>-1400</v>
      </c>
      <c r="F307" s="150">
        <v>-35</v>
      </c>
      <c r="G307" s="173">
        <v>0</v>
      </c>
      <c r="H307" s="29">
        <v>-850</v>
      </c>
      <c r="I307" s="29">
        <v>0</v>
      </c>
      <c r="J307" s="29">
        <v>-218</v>
      </c>
    </row>
    <row r="308" spans="1:10" x14ac:dyDescent="0.15">
      <c r="A308" s="200" t="s">
        <v>25</v>
      </c>
      <c r="B308" s="173">
        <v>3</v>
      </c>
      <c r="C308" s="242">
        <v>0.75</v>
      </c>
      <c r="D308" s="243">
        <v>15930</v>
      </c>
      <c r="E308" s="166">
        <v>-1200</v>
      </c>
      <c r="F308" s="150">
        <v>-49</v>
      </c>
      <c r="G308" s="173">
        <v>0</v>
      </c>
      <c r="H308" s="29">
        <v>-906</v>
      </c>
      <c r="I308" s="29">
        <v>0</v>
      </c>
      <c r="J308" s="29">
        <v>-218</v>
      </c>
    </row>
    <row r="309" spans="1:10" x14ac:dyDescent="0.15">
      <c r="A309" s="200" t="s">
        <v>25</v>
      </c>
      <c r="B309" s="173">
        <v>4</v>
      </c>
      <c r="C309" s="242">
        <v>0.75</v>
      </c>
      <c r="D309" s="243">
        <v>15814</v>
      </c>
      <c r="E309" s="166">
        <v>-1200</v>
      </c>
      <c r="F309" s="150">
        <v>32</v>
      </c>
      <c r="G309" s="173">
        <v>0</v>
      </c>
      <c r="H309" s="29">
        <v>-1000</v>
      </c>
      <c r="I309" s="29">
        <v>0</v>
      </c>
      <c r="J309" s="29">
        <v>-218</v>
      </c>
    </row>
    <row r="310" spans="1:10" x14ac:dyDescent="0.15">
      <c r="A310" s="200" t="s">
        <v>25</v>
      </c>
      <c r="B310" s="173">
        <v>5</v>
      </c>
      <c r="C310" s="242">
        <v>0.75</v>
      </c>
      <c r="D310" s="243">
        <v>16135</v>
      </c>
      <c r="E310" s="166">
        <v>-1200</v>
      </c>
      <c r="F310" s="150">
        <v>69</v>
      </c>
      <c r="G310" s="173">
        <v>0</v>
      </c>
      <c r="H310" s="29">
        <v>-653</v>
      </c>
      <c r="I310" s="29">
        <v>0</v>
      </c>
      <c r="J310" s="29">
        <v>-218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15985</v>
      </c>
      <c r="E311" s="166">
        <v>-1367</v>
      </c>
      <c r="F311" s="150">
        <v>35</v>
      </c>
      <c r="G311" s="173">
        <v>100</v>
      </c>
      <c r="H311" s="29">
        <v>-950</v>
      </c>
      <c r="I311" s="29">
        <v>0</v>
      </c>
      <c r="J311" s="29">
        <v>-218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14354</v>
      </c>
      <c r="E312" s="166">
        <v>-1400</v>
      </c>
      <c r="F312" s="150">
        <v>-70</v>
      </c>
      <c r="G312" s="173">
        <v>200</v>
      </c>
      <c r="H312" s="29">
        <v>-950</v>
      </c>
      <c r="I312" s="29">
        <v>0</v>
      </c>
      <c r="J312" s="29">
        <v>-218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14899</v>
      </c>
      <c r="E313" s="166">
        <v>-1377</v>
      </c>
      <c r="F313" s="150">
        <v>-200</v>
      </c>
      <c r="G313" s="173">
        <v>0</v>
      </c>
      <c r="H313" s="29">
        <v>-950</v>
      </c>
      <c r="I313" s="29">
        <v>0</v>
      </c>
      <c r="J313" s="29">
        <v>-218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16181</v>
      </c>
      <c r="E314" s="166">
        <v>-1400</v>
      </c>
      <c r="F314" s="150">
        <v>-145</v>
      </c>
      <c r="G314" s="173">
        <v>0</v>
      </c>
      <c r="H314" s="29">
        <v>-870</v>
      </c>
      <c r="I314" s="29">
        <v>-1150</v>
      </c>
      <c r="J314" s="29">
        <v>-218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16309</v>
      </c>
      <c r="E315" s="166">
        <v>-1343</v>
      </c>
      <c r="F315" s="150">
        <v>-25</v>
      </c>
      <c r="G315" s="173">
        <v>0</v>
      </c>
      <c r="H315" s="29">
        <v>-789</v>
      </c>
      <c r="I315" s="29">
        <v>-1150</v>
      </c>
      <c r="J315" s="29">
        <v>-218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16422</v>
      </c>
      <c r="E316" s="166">
        <v>-1251</v>
      </c>
      <c r="F316" s="150">
        <v>0</v>
      </c>
      <c r="G316" s="173">
        <v>165</v>
      </c>
      <c r="H316" s="29">
        <v>-851</v>
      </c>
      <c r="I316" s="29">
        <v>-1133</v>
      </c>
      <c r="J316" s="29">
        <v>-218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16397</v>
      </c>
      <c r="E317" s="166">
        <v>-1035</v>
      </c>
      <c r="F317" s="150">
        <v>50</v>
      </c>
      <c r="G317" s="173">
        <v>100</v>
      </c>
      <c r="H317" s="29">
        <v>-821</v>
      </c>
      <c r="I317" s="29">
        <v>-1150</v>
      </c>
      <c r="J317" s="29">
        <v>-218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15597</v>
      </c>
      <c r="E318" s="166">
        <v>-1388</v>
      </c>
      <c r="F318" s="150">
        <v>0</v>
      </c>
      <c r="G318" s="173">
        <v>165</v>
      </c>
      <c r="H318" s="29">
        <v>-869</v>
      </c>
      <c r="I318" s="29">
        <v>-1133</v>
      </c>
      <c r="J318" s="29">
        <v>-218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15242</v>
      </c>
      <c r="E319" s="166">
        <v>-1286</v>
      </c>
      <c r="F319" s="150">
        <v>-43</v>
      </c>
      <c r="G319" s="173">
        <v>215</v>
      </c>
      <c r="H319" s="29">
        <v>-710</v>
      </c>
      <c r="I319" s="29">
        <v>-1338</v>
      </c>
      <c r="J319" s="29">
        <v>-218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15208</v>
      </c>
      <c r="E320" s="166">
        <v>-1081</v>
      </c>
      <c r="F320" s="150">
        <v>115</v>
      </c>
      <c r="G320" s="173">
        <v>215</v>
      </c>
      <c r="H320" s="29">
        <v>-687</v>
      </c>
      <c r="I320" s="29">
        <v>-1283</v>
      </c>
      <c r="J320" s="29">
        <v>-218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16238</v>
      </c>
      <c r="E321" s="166">
        <v>-1302</v>
      </c>
      <c r="F321" s="150">
        <v>55</v>
      </c>
      <c r="G321" s="173">
        <v>265</v>
      </c>
      <c r="H321" s="29">
        <v>-858</v>
      </c>
      <c r="I321" s="29">
        <v>-1283</v>
      </c>
      <c r="J321" s="29">
        <v>-218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16579</v>
      </c>
      <c r="E322" s="166">
        <v>-970</v>
      </c>
      <c r="F322" s="150">
        <v>75</v>
      </c>
      <c r="G322" s="173">
        <v>330</v>
      </c>
      <c r="H322" s="29">
        <v>-834</v>
      </c>
      <c r="I322" s="29">
        <v>-1283</v>
      </c>
      <c r="J322" s="29">
        <v>-218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16624</v>
      </c>
      <c r="E323" s="166">
        <v>-1153</v>
      </c>
      <c r="F323" s="150">
        <v>151</v>
      </c>
      <c r="G323" s="173">
        <v>265</v>
      </c>
      <c r="H323" s="29">
        <v>-747</v>
      </c>
      <c r="I323" s="29">
        <v>-1385</v>
      </c>
      <c r="J323" s="29">
        <v>-218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16326</v>
      </c>
      <c r="E324" s="166">
        <v>-648</v>
      </c>
      <c r="F324" s="150">
        <v>130</v>
      </c>
      <c r="G324" s="173">
        <v>330</v>
      </c>
      <c r="H324" s="29">
        <v>-781</v>
      </c>
      <c r="I324" s="29">
        <v>-1358</v>
      </c>
      <c r="J324" s="29">
        <v>-218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15521</v>
      </c>
      <c r="E325" s="166">
        <v>-890</v>
      </c>
      <c r="F325" s="150">
        <v>144</v>
      </c>
      <c r="G325" s="173">
        <v>330</v>
      </c>
      <c r="H325" s="29">
        <v>-773</v>
      </c>
      <c r="I325" s="29">
        <v>-1283</v>
      </c>
      <c r="J325" s="29">
        <v>-218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15034</v>
      </c>
      <c r="E326" s="166">
        <v>-1024</v>
      </c>
      <c r="F326" s="150">
        <v>108</v>
      </c>
      <c r="G326" s="173">
        <v>330</v>
      </c>
      <c r="H326" s="29">
        <v>-810</v>
      </c>
      <c r="I326" s="29">
        <v>-1283</v>
      </c>
      <c r="J326" s="29">
        <v>-218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15690</v>
      </c>
      <c r="E327" s="166">
        <v>-1206</v>
      </c>
      <c r="F327" s="150">
        <v>47</v>
      </c>
      <c r="G327" s="173">
        <v>200</v>
      </c>
      <c r="H327" s="29">
        <v>-858</v>
      </c>
      <c r="I327" s="29">
        <v>-1338</v>
      </c>
      <c r="J327" s="29">
        <v>-218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17370</v>
      </c>
      <c r="E328" s="166">
        <v>-1400</v>
      </c>
      <c r="F328" s="150">
        <v>-1</v>
      </c>
      <c r="G328" s="173">
        <v>300</v>
      </c>
      <c r="H328" s="29">
        <v>-843</v>
      </c>
      <c r="I328" s="29">
        <v>-1344</v>
      </c>
      <c r="J328" s="29">
        <v>-218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17139</v>
      </c>
      <c r="E329" s="166">
        <v>-1345</v>
      </c>
      <c r="F329" s="150">
        <v>-5</v>
      </c>
      <c r="G329" s="173">
        <v>330</v>
      </c>
      <c r="H329" s="29">
        <v>-862</v>
      </c>
      <c r="I329" s="29">
        <v>-1344</v>
      </c>
      <c r="J329" s="29">
        <v>-218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16771</v>
      </c>
      <c r="E330" s="166">
        <v>-1055</v>
      </c>
      <c r="F330" s="150">
        <v>40</v>
      </c>
      <c r="G330" s="173">
        <v>200</v>
      </c>
      <c r="H330" s="29">
        <v>-550</v>
      </c>
      <c r="I330" s="29">
        <v>-1103</v>
      </c>
      <c r="J330" s="29">
        <v>-218</v>
      </c>
    </row>
    <row r="331" spans="1:10" x14ac:dyDescent="0.15">
      <c r="A331" s="200" t="s">
        <v>25</v>
      </c>
      <c r="B331" s="173">
        <v>26</v>
      </c>
      <c r="C331" s="242">
        <v>0.5</v>
      </c>
      <c r="D331" s="243">
        <v>14166</v>
      </c>
      <c r="E331" s="166">
        <v>-1232</v>
      </c>
      <c r="F331" s="150">
        <v>32</v>
      </c>
      <c r="G331" s="173">
        <v>100</v>
      </c>
      <c r="H331" s="29">
        <v>-834</v>
      </c>
      <c r="I331" s="29">
        <v>-1369</v>
      </c>
      <c r="J331" s="29">
        <v>-218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14620</v>
      </c>
      <c r="E332" s="166">
        <v>-981</v>
      </c>
      <c r="F332" s="150">
        <v>147</v>
      </c>
      <c r="G332" s="173">
        <v>100</v>
      </c>
      <c r="H332" s="29">
        <v>-900</v>
      </c>
      <c r="I332" s="29">
        <v>-1344</v>
      </c>
      <c r="J332" s="29">
        <v>-218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14870</v>
      </c>
      <c r="E333" s="166">
        <v>-943</v>
      </c>
      <c r="F333" s="150">
        <v>26</v>
      </c>
      <c r="G333" s="173">
        <v>100</v>
      </c>
      <c r="H333" s="29">
        <v>-768</v>
      </c>
      <c r="I333" s="29">
        <v>-1344</v>
      </c>
      <c r="J333" s="29">
        <v>-218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16169</v>
      </c>
      <c r="E334" s="166">
        <v>-1149</v>
      </c>
      <c r="F334" s="150">
        <v>100</v>
      </c>
      <c r="G334" s="173">
        <v>100</v>
      </c>
      <c r="H334" s="29">
        <v>-857</v>
      </c>
      <c r="I334" s="29">
        <v>-1344</v>
      </c>
      <c r="J334" s="29">
        <v>-218</v>
      </c>
    </row>
    <row r="335" spans="1:10" x14ac:dyDescent="0.15">
      <c r="A335" s="202" t="s">
        <v>25</v>
      </c>
      <c r="B335" s="175">
        <v>30</v>
      </c>
      <c r="C335" s="244">
        <v>0.75</v>
      </c>
      <c r="D335" s="245">
        <v>17669</v>
      </c>
      <c r="E335" s="167">
        <v>-1035</v>
      </c>
      <c r="F335" s="253">
        <v>90</v>
      </c>
      <c r="G335" s="175">
        <v>100</v>
      </c>
      <c r="H335" s="35">
        <v>-566</v>
      </c>
      <c r="I335" s="35">
        <v>-1448</v>
      </c>
      <c r="J335" s="35">
        <v>-218</v>
      </c>
    </row>
    <row r="336" spans="1:10" x14ac:dyDescent="0.15">
      <c r="A336" s="200" t="s">
        <v>26</v>
      </c>
      <c r="B336" s="173">
        <v>1</v>
      </c>
      <c r="C336" s="242">
        <v>0.75</v>
      </c>
      <c r="D336" s="243">
        <v>17541</v>
      </c>
      <c r="E336" s="166">
        <v>-600</v>
      </c>
      <c r="F336" s="150">
        <v>75</v>
      </c>
      <c r="G336" s="173">
        <v>230</v>
      </c>
      <c r="H336" s="29">
        <v>-550</v>
      </c>
      <c r="I336" s="29">
        <v>-1363</v>
      </c>
      <c r="J336" s="29">
        <v>-218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17065</v>
      </c>
      <c r="E337" s="166">
        <v>-600</v>
      </c>
      <c r="F337" s="150">
        <v>-38</v>
      </c>
      <c r="G337" s="173">
        <v>230</v>
      </c>
      <c r="H337" s="29">
        <v>-309</v>
      </c>
      <c r="I337" s="29">
        <v>-1413</v>
      </c>
      <c r="J337" s="29">
        <v>-218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17028</v>
      </c>
      <c r="E338" s="166">
        <v>-546</v>
      </c>
      <c r="F338" s="150">
        <v>49</v>
      </c>
      <c r="G338" s="173">
        <v>230</v>
      </c>
      <c r="H338" s="29">
        <v>-744</v>
      </c>
      <c r="I338" s="29">
        <v>-1438</v>
      </c>
      <c r="J338" s="29">
        <v>-218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16541</v>
      </c>
      <c r="E339" s="166">
        <v>-1044</v>
      </c>
      <c r="F339" s="150">
        <v>165</v>
      </c>
      <c r="G339" s="173">
        <v>200</v>
      </c>
      <c r="H339" s="29">
        <v>-586</v>
      </c>
      <c r="I339" s="29">
        <v>-1482</v>
      </c>
      <c r="J339" s="29">
        <v>-218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15454</v>
      </c>
      <c r="E340" s="166">
        <v>-592</v>
      </c>
      <c r="F340" s="150">
        <v>-6</v>
      </c>
      <c r="G340" s="173">
        <v>0</v>
      </c>
      <c r="H340" s="29">
        <v>-777</v>
      </c>
      <c r="I340" s="29">
        <v>-1269</v>
      </c>
      <c r="J340" s="29">
        <v>-218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16013</v>
      </c>
      <c r="E341" s="166">
        <v>-279</v>
      </c>
      <c r="F341" s="150">
        <v>65</v>
      </c>
      <c r="G341" s="173">
        <v>0</v>
      </c>
      <c r="H341" s="29">
        <v>-772</v>
      </c>
      <c r="I341" s="29">
        <v>-1252</v>
      </c>
      <c r="J341" s="29">
        <v>-218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17201</v>
      </c>
      <c r="E342" s="166">
        <v>-85</v>
      </c>
      <c r="F342" s="150">
        <v>65</v>
      </c>
      <c r="G342" s="173">
        <v>100</v>
      </c>
      <c r="H342" s="29">
        <v>-784</v>
      </c>
      <c r="I342" s="29">
        <v>-1443</v>
      </c>
      <c r="J342" s="29">
        <v>-218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17517</v>
      </c>
      <c r="E343" s="166">
        <v>-214</v>
      </c>
      <c r="F343" s="150">
        <v>65</v>
      </c>
      <c r="G343" s="173">
        <v>280</v>
      </c>
      <c r="H343" s="29">
        <v>-470</v>
      </c>
      <c r="I343" s="29">
        <v>-1236</v>
      </c>
      <c r="J343" s="29">
        <v>-218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17347</v>
      </c>
      <c r="E344" s="166">
        <v>-250</v>
      </c>
      <c r="F344" s="150">
        <v>65</v>
      </c>
      <c r="G344" s="173">
        <v>150</v>
      </c>
      <c r="H344" s="29">
        <v>-370</v>
      </c>
      <c r="I344" s="29">
        <v>-1368</v>
      </c>
      <c r="J344" s="29">
        <v>-218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16647</v>
      </c>
      <c r="E345" s="166">
        <v>-199</v>
      </c>
      <c r="F345" s="150">
        <v>50</v>
      </c>
      <c r="G345" s="173">
        <v>330</v>
      </c>
      <c r="H345" s="29">
        <v>-782</v>
      </c>
      <c r="I345" s="29">
        <v>-1368</v>
      </c>
      <c r="J345" s="29">
        <v>-218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16335</v>
      </c>
      <c r="E346" s="166">
        <v>125</v>
      </c>
      <c r="F346" s="150">
        <v>50</v>
      </c>
      <c r="G346" s="173">
        <v>330</v>
      </c>
      <c r="H346" s="29">
        <v>-754</v>
      </c>
      <c r="I346" s="29">
        <v>-1278</v>
      </c>
      <c r="J346" s="29">
        <v>-218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15184</v>
      </c>
      <c r="E347" s="166">
        <v>-117</v>
      </c>
      <c r="F347" s="150">
        <v>0</v>
      </c>
      <c r="G347" s="173">
        <v>150</v>
      </c>
      <c r="H347" s="29">
        <v>-781</v>
      </c>
      <c r="I347" s="29">
        <v>-1368</v>
      </c>
      <c r="J347" s="29">
        <v>-218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15878</v>
      </c>
      <c r="E348" s="166">
        <v>-218</v>
      </c>
      <c r="F348" s="150">
        <v>96</v>
      </c>
      <c r="G348" s="173">
        <v>100</v>
      </c>
      <c r="H348" s="29">
        <v>-697</v>
      </c>
      <c r="I348" s="29">
        <v>-1368</v>
      </c>
      <c r="J348" s="29">
        <v>-218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17099</v>
      </c>
      <c r="E349" s="166">
        <v>-242</v>
      </c>
      <c r="F349" s="150">
        <v>123</v>
      </c>
      <c r="G349" s="173">
        <v>330</v>
      </c>
      <c r="H349" s="29">
        <v>-604</v>
      </c>
      <c r="I349" s="29">
        <v>-1368</v>
      </c>
      <c r="J349" s="29">
        <v>-218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16708</v>
      </c>
      <c r="E350" s="166">
        <v>-452</v>
      </c>
      <c r="F350" s="150">
        <v>165</v>
      </c>
      <c r="G350" s="173">
        <v>330</v>
      </c>
      <c r="H350" s="29">
        <v>-802</v>
      </c>
      <c r="I350" s="29">
        <v>-1204</v>
      </c>
      <c r="J350" s="29">
        <v>-218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17127</v>
      </c>
      <c r="E351" s="166">
        <v>-266</v>
      </c>
      <c r="F351" s="150">
        <v>129</v>
      </c>
      <c r="G351" s="173">
        <v>330</v>
      </c>
      <c r="H351" s="29">
        <v>-351</v>
      </c>
      <c r="I351" s="29">
        <v>-1369</v>
      </c>
      <c r="J351" s="29">
        <v>-218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17047</v>
      </c>
      <c r="E352" s="166">
        <v>35</v>
      </c>
      <c r="F352" s="150">
        <v>82</v>
      </c>
      <c r="G352" s="173">
        <v>330</v>
      </c>
      <c r="H352" s="29">
        <v>-716</v>
      </c>
      <c r="I352" s="29">
        <v>-1120</v>
      </c>
      <c r="J352" s="29">
        <v>-218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16741</v>
      </c>
      <c r="E353" s="166">
        <v>-16</v>
      </c>
      <c r="F353" s="150">
        <v>34</v>
      </c>
      <c r="G353" s="173">
        <v>330</v>
      </c>
      <c r="H353" s="29">
        <v>-754</v>
      </c>
      <c r="I353" s="29">
        <v>-1374</v>
      </c>
      <c r="J353" s="29">
        <v>-218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16668</v>
      </c>
      <c r="E354" s="166">
        <v>-591</v>
      </c>
      <c r="F354" s="150">
        <v>0</v>
      </c>
      <c r="G354" s="173">
        <v>330</v>
      </c>
      <c r="H354" s="29">
        <v>-827</v>
      </c>
      <c r="I354" s="29">
        <v>-1374</v>
      </c>
      <c r="J354" s="29">
        <v>-218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16852</v>
      </c>
      <c r="E355" s="166">
        <v>-630</v>
      </c>
      <c r="F355" s="150">
        <v>23</v>
      </c>
      <c r="G355" s="173">
        <v>330</v>
      </c>
      <c r="H355" s="29">
        <v>-708</v>
      </c>
      <c r="I355" s="29">
        <v>-1374</v>
      </c>
      <c r="J355" s="29">
        <v>-218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17306</v>
      </c>
      <c r="E356" s="166">
        <v>-910</v>
      </c>
      <c r="F356" s="150">
        <v>14</v>
      </c>
      <c r="G356" s="173">
        <v>330</v>
      </c>
      <c r="H356" s="29">
        <v>-673</v>
      </c>
      <c r="I356" s="29">
        <v>-1369</v>
      </c>
      <c r="J356" s="29">
        <v>-218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16854</v>
      </c>
      <c r="E357" s="166">
        <v>-522</v>
      </c>
      <c r="F357" s="150">
        <v>50</v>
      </c>
      <c r="G357" s="173">
        <v>330</v>
      </c>
      <c r="H357" s="29">
        <v>-761</v>
      </c>
      <c r="I357" s="29">
        <v>-1374</v>
      </c>
      <c r="J357" s="29">
        <v>-218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16579</v>
      </c>
      <c r="E358" s="166">
        <v>-772</v>
      </c>
      <c r="F358" s="150">
        <v>147</v>
      </c>
      <c r="G358" s="173">
        <v>250</v>
      </c>
      <c r="H358" s="29">
        <v>-719</v>
      </c>
      <c r="I358" s="29">
        <v>-1373</v>
      </c>
      <c r="J358" s="29">
        <v>-218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15297</v>
      </c>
      <c r="E359" s="166">
        <v>-555</v>
      </c>
      <c r="F359" s="150">
        <v>0</v>
      </c>
      <c r="G359" s="173">
        <v>330</v>
      </c>
      <c r="H359" s="29">
        <v>-982</v>
      </c>
      <c r="I359" s="29">
        <v>-1373</v>
      </c>
      <c r="J359" s="29">
        <v>-218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13182</v>
      </c>
      <c r="E360" s="166">
        <v>-478</v>
      </c>
      <c r="F360" s="150">
        <v>85</v>
      </c>
      <c r="G360" s="173">
        <v>100</v>
      </c>
      <c r="H360" s="29">
        <v>-914</v>
      </c>
      <c r="I360" s="29">
        <v>-1373</v>
      </c>
      <c r="J360" s="29">
        <v>-218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14818</v>
      </c>
      <c r="E361" s="166">
        <v>-471</v>
      </c>
      <c r="F361" s="150">
        <v>-35</v>
      </c>
      <c r="G361" s="173">
        <v>100</v>
      </c>
      <c r="H361" s="29">
        <v>-789</v>
      </c>
      <c r="I361" s="29">
        <v>-1373</v>
      </c>
      <c r="J361" s="29">
        <v>-218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15218</v>
      </c>
      <c r="E362" s="166">
        <v>-770</v>
      </c>
      <c r="F362" s="150">
        <v>2</v>
      </c>
      <c r="G362" s="173">
        <v>0</v>
      </c>
      <c r="H362" s="29">
        <v>-741</v>
      </c>
      <c r="I362" s="29">
        <v>-1373</v>
      </c>
      <c r="J362" s="29">
        <v>-218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17726</v>
      </c>
      <c r="E363" s="166">
        <v>-906</v>
      </c>
      <c r="F363" s="150">
        <v>-80</v>
      </c>
      <c r="G363" s="173">
        <v>300</v>
      </c>
      <c r="H363" s="29">
        <v>-797</v>
      </c>
      <c r="I363" s="29">
        <v>-1361</v>
      </c>
      <c r="J363" s="29">
        <v>-218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18117</v>
      </c>
      <c r="E364" s="166">
        <v>-912</v>
      </c>
      <c r="F364" s="150">
        <v>-110</v>
      </c>
      <c r="G364" s="173">
        <v>200</v>
      </c>
      <c r="H364" s="29">
        <v>-755</v>
      </c>
      <c r="I364" s="29">
        <v>-1417</v>
      </c>
      <c r="J364" s="29">
        <v>-218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17661</v>
      </c>
      <c r="E365" s="166">
        <v>-1400</v>
      </c>
      <c r="F365" s="150">
        <v>-50</v>
      </c>
      <c r="G365" s="173">
        <v>100</v>
      </c>
      <c r="H365" s="29">
        <v>-736</v>
      </c>
      <c r="I365" s="29">
        <v>-1423</v>
      </c>
      <c r="J365" s="29">
        <v>-218</v>
      </c>
    </row>
    <row r="366" spans="1:10" x14ac:dyDescent="0.15">
      <c r="A366" s="202" t="s">
        <v>26</v>
      </c>
      <c r="B366" s="175">
        <v>31</v>
      </c>
      <c r="C366" s="242">
        <v>0.75</v>
      </c>
      <c r="D366" s="243">
        <v>16498</v>
      </c>
      <c r="E366" s="166">
        <v>-1394</v>
      </c>
      <c r="F366" s="150">
        <v>-68</v>
      </c>
      <c r="G366" s="173">
        <v>0</v>
      </c>
      <c r="H366" s="29">
        <v>-807</v>
      </c>
      <c r="I366" s="29">
        <v>-1423</v>
      </c>
      <c r="J366" s="29">
        <v>-218</v>
      </c>
    </row>
    <row r="367" spans="1:10" x14ac:dyDescent="0.15">
      <c r="C367" s="249"/>
      <c r="D367" s="250"/>
      <c r="E367" s="248"/>
      <c r="F367" s="248"/>
      <c r="G367" s="248"/>
      <c r="H367" s="248"/>
      <c r="I367" s="248"/>
      <c r="J367" s="248"/>
    </row>
    <row r="368" spans="1:10" x14ac:dyDescent="0.15">
      <c r="D368" s="247"/>
    </row>
  </sheetData>
  <conditionalFormatting sqref="D2:D32">
    <cfRule type="top10" dxfId="154" priority="208" stopIfTrue="1" rank="1"/>
  </conditionalFormatting>
  <conditionalFormatting sqref="D33:D60">
    <cfRule type="top10" dxfId="153" priority="173" stopIfTrue="1" rank="1"/>
  </conditionalFormatting>
  <conditionalFormatting sqref="D61:D91">
    <cfRule type="top10" dxfId="152" priority="206" stopIfTrue="1" rank="1"/>
    <cfRule type="top10" dxfId="151" priority="207" stopIfTrue="1" rank="1"/>
  </conditionalFormatting>
  <conditionalFormatting sqref="D92:D121">
    <cfRule type="top10" dxfId="150" priority="112" stopIfTrue="1" rank="1"/>
  </conditionalFormatting>
  <conditionalFormatting sqref="D122:D152">
    <cfRule type="top10" dxfId="149" priority="215" stopIfTrue="1" rank="1"/>
  </conditionalFormatting>
  <conditionalFormatting sqref="D153:D182">
    <cfRule type="top10" dxfId="148" priority="81" stopIfTrue="1" rank="1"/>
  </conditionalFormatting>
  <conditionalFormatting sqref="D183:D213">
    <cfRule type="top10" dxfId="147" priority="49" stopIfTrue="1" rank="1"/>
  </conditionalFormatting>
  <conditionalFormatting sqref="D214:D244">
    <cfRule type="top10" dxfId="146" priority="34" stopIfTrue="1" rank="1"/>
  </conditionalFormatting>
  <conditionalFormatting sqref="D245:D274">
    <cfRule type="top10" dxfId="145" priority="213" stopIfTrue="1" rank="1"/>
  </conditionalFormatting>
  <conditionalFormatting sqref="D275:D305">
    <cfRule type="top10" dxfId="144" priority="1" stopIfTrue="1" rank="1"/>
  </conditionalFormatting>
  <conditionalFormatting sqref="D306:D335">
    <cfRule type="top10" dxfId="143" priority="210" stopIfTrue="1" rank="1"/>
    <cfRule type="top10" dxfId="142" priority="209" stopIfTrue="1" rank="1"/>
  </conditionalFormatting>
  <conditionalFormatting sqref="D336:D366">
    <cfRule type="top10" dxfId="141" priority="202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68"/>
  <sheetViews>
    <sheetView tabSelected="1" zoomScaleNormal="100" zoomScaleSheetLayoutView="100" workbookViewId="0">
      <pane xSplit="4" ySplit="1" topLeftCell="E310" activePane="bottomRight" state="frozen"/>
      <selection pane="topRight" activeCell="G1" sqref="G1"/>
      <selection pane="bottomLeft" activeCell="A7" sqref="A7"/>
      <selection pane="bottomRight" activeCell="C332" sqref="C332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378">
        <v>0.75</v>
      </c>
      <c r="D2" s="383">
        <v>18563</v>
      </c>
      <c r="E2" s="165">
        <v>-713</v>
      </c>
      <c r="F2" s="219">
        <v>0</v>
      </c>
      <c r="G2" s="212">
        <v>-83</v>
      </c>
      <c r="H2" s="26">
        <v>-170</v>
      </c>
      <c r="I2" s="29">
        <v>-1250</v>
      </c>
      <c r="J2" s="29">
        <v>-218</v>
      </c>
      <c r="K2" s="27"/>
    </row>
    <row r="3" spans="1:11" x14ac:dyDescent="0.15">
      <c r="A3" s="200" t="s">
        <v>15</v>
      </c>
      <c r="B3" s="173">
        <v>2</v>
      </c>
      <c r="C3" s="242">
        <v>0.75</v>
      </c>
      <c r="D3" s="243">
        <v>21063</v>
      </c>
      <c r="E3" s="166">
        <v>-1087</v>
      </c>
      <c r="F3" s="172">
        <v>75</v>
      </c>
      <c r="G3" s="173">
        <v>0</v>
      </c>
      <c r="H3" s="26">
        <v>50</v>
      </c>
      <c r="I3" s="29">
        <v>-346</v>
      </c>
      <c r="J3" s="29">
        <v>-218</v>
      </c>
      <c r="K3" s="27"/>
    </row>
    <row r="4" spans="1:11" x14ac:dyDescent="0.15">
      <c r="A4" s="200" t="s">
        <v>15</v>
      </c>
      <c r="B4" s="173">
        <v>3</v>
      </c>
      <c r="C4" s="242">
        <v>0.75</v>
      </c>
      <c r="D4" s="243">
        <v>21093</v>
      </c>
      <c r="E4" s="166">
        <v>-1040</v>
      </c>
      <c r="F4" s="172">
        <v>0</v>
      </c>
      <c r="G4" s="173">
        <v>0</v>
      </c>
      <c r="H4" s="26">
        <v>-212</v>
      </c>
      <c r="I4" s="29">
        <v>-718</v>
      </c>
      <c r="J4" s="29">
        <v>0</v>
      </c>
      <c r="K4" s="27"/>
    </row>
    <row r="5" spans="1:11" x14ac:dyDescent="0.15">
      <c r="A5" s="200" t="s">
        <v>15</v>
      </c>
      <c r="B5" s="173">
        <v>4</v>
      </c>
      <c r="C5" s="242">
        <v>0.75</v>
      </c>
      <c r="D5" s="243">
        <v>19326</v>
      </c>
      <c r="E5" s="166">
        <v>-798</v>
      </c>
      <c r="F5" s="172">
        <v>0</v>
      </c>
      <c r="G5" s="173">
        <v>0</v>
      </c>
      <c r="H5" s="26">
        <v>-282</v>
      </c>
      <c r="I5" s="29">
        <v>-1151</v>
      </c>
      <c r="J5" s="29">
        <v>-218</v>
      </c>
      <c r="K5" s="27"/>
    </row>
    <row r="6" spans="1:11" x14ac:dyDescent="0.15">
      <c r="A6" s="200" t="s">
        <v>15</v>
      </c>
      <c r="B6" s="173">
        <v>5</v>
      </c>
      <c r="C6" s="242">
        <v>0.75</v>
      </c>
      <c r="D6" s="243">
        <v>18572</v>
      </c>
      <c r="E6" s="166">
        <v>-1034</v>
      </c>
      <c r="F6" s="172">
        <v>200</v>
      </c>
      <c r="G6" s="173">
        <v>0</v>
      </c>
      <c r="H6" s="26">
        <v>-444</v>
      </c>
      <c r="I6" s="29">
        <v>-1400</v>
      </c>
      <c r="J6" s="29">
        <v>-218</v>
      </c>
      <c r="K6" s="27"/>
    </row>
    <row r="7" spans="1:11" x14ac:dyDescent="0.15">
      <c r="A7" s="200" t="s">
        <v>15</v>
      </c>
      <c r="B7" s="173">
        <v>6</v>
      </c>
      <c r="C7" s="242">
        <v>0.75</v>
      </c>
      <c r="D7" s="243">
        <v>18513</v>
      </c>
      <c r="E7" s="166">
        <v>-741</v>
      </c>
      <c r="F7" s="172">
        <v>50</v>
      </c>
      <c r="G7" s="173">
        <v>0</v>
      </c>
      <c r="H7" s="26">
        <v>-475</v>
      </c>
      <c r="I7" s="29">
        <v>-1400</v>
      </c>
      <c r="J7" s="29">
        <v>-218</v>
      </c>
      <c r="K7" s="27"/>
    </row>
    <row r="8" spans="1:11" x14ac:dyDescent="0.15">
      <c r="A8" s="200" t="s">
        <v>15</v>
      </c>
      <c r="B8" s="173">
        <v>7</v>
      </c>
      <c r="C8" s="242">
        <v>0.75</v>
      </c>
      <c r="D8" s="243">
        <v>21231</v>
      </c>
      <c r="E8" s="166">
        <v>0</v>
      </c>
      <c r="F8" s="172">
        <v>100</v>
      </c>
      <c r="G8" s="173">
        <v>0</v>
      </c>
      <c r="H8" s="26">
        <v>-626</v>
      </c>
      <c r="I8" s="29">
        <v>-1300</v>
      </c>
      <c r="J8" s="29">
        <v>-218</v>
      </c>
      <c r="K8" s="27"/>
    </row>
    <row r="9" spans="1:11" x14ac:dyDescent="0.15">
      <c r="A9" s="200" t="s">
        <v>15</v>
      </c>
      <c r="B9" s="173">
        <v>8</v>
      </c>
      <c r="C9" s="242">
        <v>0.79166666666666663</v>
      </c>
      <c r="D9" s="243">
        <v>20713</v>
      </c>
      <c r="E9" s="166">
        <v>-356</v>
      </c>
      <c r="F9" s="172">
        <v>12</v>
      </c>
      <c r="G9" s="173">
        <v>0</v>
      </c>
      <c r="H9" s="26">
        <v>-729</v>
      </c>
      <c r="I9" s="29">
        <v>-1300</v>
      </c>
      <c r="J9" s="29">
        <v>-218</v>
      </c>
      <c r="K9" s="27"/>
    </row>
    <row r="10" spans="1:11" x14ac:dyDescent="0.15">
      <c r="A10" s="200" t="s">
        <v>15</v>
      </c>
      <c r="B10" s="173">
        <v>9</v>
      </c>
      <c r="C10" s="242">
        <v>0.79166666666666663</v>
      </c>
      <c r="D10" s="243">
        <v>19815</v>
      </c>
      <c r="E10" s="166">
        <v>-949</v>
      </c>
      <c r="F10" s="172">
        <v>25</v>
      </c>
      <c r="G10" s="173">
        <v>215</v>
      </c>
      <c r="H10" s="26">
        <v>-596</v>
      </c>
      <c r="I10" s="29">
        <v>-1300</v>
      </c>
      <c r="J10" s="29">
        <v>-218</v>
      </c>
      <c r="K10" s="27"/>
    </row>
    <row r="11" spans="1:11" x14ac:dyDescent="0.15">
      <c r="A11" s="200" t="s">
        <v>15</v>
      </c>
      <c r="B11" s="173">
        <v>10</v>
      </c>
      <c r="C11" s="242">
        <v>0.75</v>
      </c>
      <c r="D11" s="243">
        <v>18874</v>
      </c>
      <c r="E11" s="166">
        <v>-1397</v>
      </c>
      <c r="F11" s="172">
        <v>0</v>
      </c>
      <c r="G11" s="173">
        <v>215</v>
      </c>
      <c r="H11" s="26">
        <v>-281</v>
      </c>
      <c r="I11" s="29">
        <v>-1300</v>
      </c>
      <c r="J11" s="29">
        <v>-218</v>
      </c>
      <c r="K11" s="27"/>
    </row>
    <row r="12" spans="1:11" x14ac:dyDescent="0.15">
      <c r="A12" s="200" t="s">
        <v>15</v>
      </c>
      <c r="B12" s="173">
        <v>11</v>
      </c>
      <c r="C12" s="242">
        <v>0.75</v>
      </c>
      <c r="D12" s="243">
        <v>16734</v>
      </c>
      <c r="E12" s="166">
        <v>-414</v>
      </c>
      <c r="F12" s="172">
        <v>-69</v>
      </c>
      <c r="G12" s="173">
        <v>215</v>
      </c>
      <c r="H12" s="26">
        <v>-732</v>
      </c>
      <c r="I12" s="29">
        <v>-1300</v>
      </c>
      <c r="J12" s="29">
        <v>-218</v>
      </c>
      <c r="K12" s="27"/>
    </row>
    <row r="13" spans="1:11" x14ac:dyDescent="0.15">
      <c r="A13" s="200" t="s">
        <v>15</v>
      </c>
      <c r="B13" s="173">
        <v>12</v>
      </c>
      <c r="C13" s="242">
        <v>0.75</v>
      </c>
      <c r="D13" s="243">
        <v>17086</v>
      </c>
      <c r="E13" s="166">
        <v>-500</v>
      </c>
      <c r="F13" s="172">
        <v>-38</v>
      </c>
      <c r="G13" s="173">
        <v>330</v>
      </c>
      <c r="H13" s="26">
        <v>-800</v>
      </c>
      <c r="I13" s="29">
        <v>-1400</v>
      </c>
      <c r="J13" s="29">
        <v>-218</v>
      </c>
      <c r="K13" s="27"/>
    </row>
    <row r="14" spans="1:11" x14ac:dyDescent="0.15">
      <c r="A14" s="200" t="s">
        <v>15</v>
      </c>
      <c r="B14" s="173">
        <v>13</v>
      </c>
      <c r="C14" s="242">
        <v>0.75</v>
      </c>
      <c r="D14" s="243">
        <v>17877</v>
      </c>
      <c r="E14" s="166">
        <v>-500</v>
      </c>
      <c r="F14" s="172">
        <v>25</v>
      </c>
      <c r="G14" s="173">
        <v>330</v>
      </c>
      <c r="H14" s="26">
        <v>-729</v>
      </c>
      <c r="I14" s="29">
        <v>-1400</v>
      </c>
      <c r="J14" s="29">
        <v>-218</v>
      </c>
      <c r="K14" s="27"/>
    </row>
    <row r="15" spans="1:11" x14ac:dyDescent="0.15">
      <c r="A15" s="200" t="s">
        <v>15</v>
      </c>
      <c r="B15" s="173">
        <v>14</v>
      </c>
      <c r="C15" s="242">
        <v>0.75</v>
      </c>
      <c r="D15" s="243">
        <v>17841</v>
      </c>
      <c r="E15" s="166">
        <v>-1400</v>
      </c>
      <c r="F15" s="172">
        <v>44</v>
      </c>
      <c r="G15" s="173">
        <v>330</v>
      </c>
      <c r="H15" s="26">
        <v>-679</v>
      </c>
      <c r="I15" s="29">
        <v>-1500</v>
      </c>
      <c r="J15" s="29">
        <v>-218</v>
      </c>
      <c r="K15" s="27"/>
    </row>
    <row r="16" spans="1:11" x14ac:dyDescent="0.15">
      <c r="A16" s="200" t="s">
        <v>15</v>
      </c>
      <c r="B16" s="173">
        <v>15</v>
      </c>
      <c r="C16" s="242">
        <v>0.79166666666666663</v>
      </c>
      <c r="D16" s="243">
        <v>17654</v>
      </c>
      <c r="E16" s="166">
        <v>-1400</v>
      </c>
      <c r="F16" s="172">
        <v>0</v>
      </c>
      <c r="G16" s="173">
        <v>330</v>
      </c>
      <c r="H16" s="26">
        <v>-676</v>
      </c>
      <c r="I16" s="29">
        <v>-1550</v>
      </c>
      <c r="J16" s="29">
        <v>-218</v>
      </c>
      <c r="K16" s="27"/>
    </row>
    <row r="17" spans="1:11" x14ac:dyDescent="0.15">
      <c r="A17" s="200" t="s">
        <v>15</v>
      </c>
      <c r="B17" s="173">
        <v>16</v>
      </c>
      <c r="C17" s="242">
        <v>0.75</v>
      </c>
      <c r="D17" s="243">
        <v>18132</v>
      </c>
      <c r="E17" s="166">
        <v>-1399</v>
      </c>
      <c r="F17" s="172">
        <v>-85</v>
      </c>
      <c r="G17" s="173">
        <v>215</v>
      </c>
      <c r="H17" s="26">
        <v>-697</v>
      </c>
      <c r="I17" s="29">
        <v>-1550</v>
      </c>
      <c r="J17" s="29">
        <v>-218</v>
      </c>
      <c r="K17" s="27"/>
    </row>
    <row r="18" spans="1:11" x14ac:dyDescent="0.15">
      <c r="A18" s="200" t="s">
        <v>15</v>
      </c>
      <c r="B18" s="173">
        <v>17</v>
      </c>
      <c r="C18" s="242">
        <v>0.75</v>
      </c>
      <c r="D18" s="243">
        <v>17285</v>
      </c>
      <c r="E18" s="166">
        <v>-1200</v>
      </c>
      <c r="F18" s="172">
        <v>-154</v>
      </c>
      <c r="G18" s="173">
        <v>100</v>
      </c>
      <c r="H18" s="26">
        <v>-696</v>
      </c>
      <c r="I18" s="29">
        <v>-1500</v>
      </c>
      <c r="J18" s="29">
        <v>-218</v>
      </c>
      <c r="K18" s="27"/>
    </row>
    <row r="19" spans="1:11" x14ac:dyDescent="0.15">
      <c r="A19" s="200" t="s">
        <v>15</v>
      </c>
      <c r="B19" s="173">
        <v>18</v>
      </c>
      <c r="C19" s="242">
        <v>0.75</v>
      </c>
      <c r="D19" s="243">
        <v>17146</v>
      </c>
      <c r="E19" s="166">
        <v>-1298</v>
      </c>
      <c r="F19" s="172">
        <v>25</v>
      </c>
      <c r="G19" s="173">
        <v>0</v>
      </c>
      <c r="H19" s="26">
        <v>-683</v>
      </c>
      <c r="I19" s="29">
        <v>-1500</v>
      </c>
      <c r="J19" s="29">
        <v>-218</v>
      </c>
      <c r="K19" s="27"/>
    </row>
    <row r="20" spans="1:11" x14ac:dyDescent="0.15">
      <c r="A20" s="200" t="s">
        <v>15</v>
      </c>
      <c r="B20" s="173">
        <v>19</v>
      </c>
      <c r="C20" s="242">
        <v>0.79166666666666663</v>
      </c>
      <c r="D20" s="243">
        <v>17095</v>
      </c>
      <c r="E20" s="166">
        <v>-1129</v>
      </c>
      <c r="F20" s="172">
        <v>0</v>
      </c>
      <c r="G20" s="173">
        <v>100</v>
      </c>
      <c r="H20" s="26">
        <v>-724</v>
      </c>
      <c r="I20" s="29">
        <v>-1500</v>
      </c>
      <c r="J20" s="29">
        <v>-218</v>
      </c>
      <c r="K20" s="27"/>
    </row>
    <row r="21" spans="1:11" x14ac:dyDescent="0.15">
      <c r="A21" s="200" t="s">
        <v>15</v>
      </c>
      <c r="B21" s="173">
        <v>20</v>
      </c>
      <c r="C21" s="242">
        <v>0.79166666666666663</v>
      </c>
      <c r="D21" s="243">
        <v>18425</v>
      </c>
      <c r="E21" s="166">
        <v>-1400</v>
      </c>
      <c r="F21" s="172">
        <v>50</v>
      </c>
      <c r="G21" s="173">
        <v>100</v>
      </c>
      <c r="H21" s="26">
        <v>-686</v>
      </c>
      <c r="I21" s="29">
        <v>-1400</v>
      </c>
      <c r="J21" s="29">
        <v>-218</v>
      </c>
      <c r="K21" s="27"/>
    </row>
    <row r="22" spans="1:11" x14ac:dyDescent="0.15">
      <c r="A22" s="200" t="s">
        <v>15</v>
      </c>
      <c r="B22" s="173">
        <v>21</v>
      </c>
      <c r="C22" s="242">
        <v>0.75</v>
      </c>
      <c r="D22" s="243">
        <v>20650</v>
      </c>
      <c r="E22" s="166">
        <v>-469</v>
      </c>
      <c r="F22" s="172">
        <v>0</v>
      </c>
      <c r="G22" s="173">
        <v>0</v>
      </c>
      <c r="H22" s="26">
        <v>-422</v>
      </c>
      <c r="I22" s="29">
        <v>-598</v>
      </c>
      <c r="J22" s="29">
        <v>0</v>
      </c>
      <c r="K22" s="27"/>
    </row>
    <row r="23" spans="1:11" x14ac:dyDescent="0.15">
      <c r="A23" s="200" t="s">
        <v>15</v>
      </c>
      <c r="B23" s="173">
        <v>22</v>
      </c>
      <c r="C23" s="242">
        <v>0.79166666666666663</v>
      </c>
      <c r="D23" s="243">
        <v>20949</v>
      </c>
      <c r="E23" s="166">
        <v>-272</v>
      </c>
      <c r="F23" s="172">
        <v>86</v>
      </c>
      <c r="G23" s="173">
        <v>0</v>
      </c>
      <c r="H23" s="26">
        <v>-445</v>
      </c>
      <c r="I23" s="29">
        <v>-500</v>
      </c>
      <c r="J23" s="29">
        <v>0</v>
      </c>
      <c r="K23" s="27"/>
    </row>
    <row r="24" spans="1:11" x14ac:dyDescent="0.15">
      <c r="A24" s="200" t="s">
        <v>15</v>
      </c>
      <c r="B24" s="173">
        <v>23</v>
      </c>
      <c r="C24" s="242">
        <v>0.79166666666666663</v>
      </c>
      <c r="D24" s="243">
        <v>20500</v>
      </c>
      <c r="E24" s="166">
        <v>-289</v>
      </c>
      <c r="F24" s="172">
        <v>0</v>
      </c>
      <c r="G24" s="173">
        <v>215</v>
      </c>
      <c r="H24" s="26">
        <v>-212</v>
      </c>
      <c r="I24" s="29">
        <v>-597</v>
      </c>
      <c r="J24" s="29">
        <v>0</v>
      </c>
      <c r="K24" s="27"/>
    </row>
    <row r="25" spans="1:11" x14ac:dyDescent="0.15">
      <c r="A25" s="200" t="s">
        <v>15</v>
      </c>
      <c r="B25" s="173">
        <v>24</v>
      </c>
      <c r="C25" s="242">
        <v>0.75</v>
      </c>
      <c r="D25" s="243">
        <v>20002</v>
      </c>
      <c r="E25" s="166">
        <v>-542</v>
      </c>
      <c r="F25" s="172">
        <v>75</v>
      </c>
      <c r="G25" s="173">
        <v>100</v>
      </c>
      <c r="H25" s="26">
        <v>-410</v>
      </c>
      <c r="I25" s="29">
        <v>-776</v>
      </c>
      <c r="J25" s="29">
        <v>0</v>
      </c>
      <c r="K25" s="27"/>
    </row>
    <row r="26" spans="1:11" x14ac:dyDescent="0.15">
      <c r="A26" s="200" t="s">
        <v>15</v>
      </c>
      <c r="B26" s="173">
        <v>25</v>
      </c>
      <c r="C26" s="242">
        <v>0.75</v>
      </c>
      <c r="D26" s="243">
        <v>18166</v>
      </c>
      <c r="E26" s="166">
        <v>-717</v>
      </c>
      <c r="F26" s="172">
        <v>200</v>
      </c>
      <c r="G26" s="173">
        <v>330</v>
      </c>
      <c r="H26" s="26">
        <v>-800</v>
      </c>
      <c r="I26" s="29">
        <v>-1400</v>
      </c>
      <c r="J26" s="29">
        <v>-218</v>
      </c>
      <c r="K26" s="27"/>
    </row>
    <row r="27" spans="1:11" x14ac:dyDescent="0.15">
      <c r="A27" s="200" t="s">
        <v>15</v>
      </c>
      <c r="B27" s="173">
        <v>26</v>
      </c>
      <c r="C27" s="242">
        <v>0.75</v>
      </c>
      <c r="D27" s="243">
        <v>19192</v>
      </c>
      <c r="E27" s="166">
        <v>-677</v>
      </c>
      <c r="F27" s="172">
        <v>50</v>
      </c>
      <c r="G27" s="173">
        <v>330</v>
      </c>
      <c r="H27" s="26">
        <v>-231</v>
      </c>
      <c r="I27" s="29">
        <v>-801</v>
      </c>
      <c r="J27" s="29">
        <v>-218</v>
      </c>
      <c r="K27" s="27"/>
    </row>
    <row r="28" spans="1:11" x14ac:dyDescent="0.15">
      <c r="A28" s="200" t="s">
        <v>15</v>
      </c>
      <c r="B28" s="173">
        <v>27</v>
      </c>
      <c r="C28" s="242">
        <v>0.79166666666666663</v>
      </c>
      <c r="D28" s="243">
        <v>19355</v>
      </c>
      <c r="E28" s="166">
        <v>-162</v>
      </c>
      <c r="F28" s="172">
        <v>100</v>
      </c>
      <c r="G28" s="173">
        <v>330</v>
      </c>
      <c r="H28" s="26">
        <v>-349</v>
      </c>
      <c r="I28" s="29">
        <v>-801</v>
      </c>
      <c r="J28" s="29">
        <v>-218</v>
      </c>
      <c r="K28" s="27"/>
    </row>
    <row r="29" spans="1:11" x14ac:dyDescent="0.15">
      <c r="A29" s="200" t="s">
        <v>15</v>
      </c>
      <c r="B29" s="173">
        <v>28</v>
      </c>
      <c r="C29" s="242">
        <v>0.79166666666666663</v>
      </c>
      <c r="D29" s="243">
        <v>20250</v>
      </c>
      <c r="E29" s="166">
        <v>-623</v>
      </c>
      <c r="F29" s="172">
        <v>75</v>
      </c>
      <c r="G29" s="173">
        <v>330</v>
      </c>
      <c r="H29" s="26">
        <v>-509</v>
      </c>
      <c r="I29" s="29">
        <v>-1180</v>
      </c>
      <c r="J29" s="29">
        <v>-218</v>
      </c>
      <c r="K29" s="27"/>
    </row>
    <row r="30" spans="1:11" x14ac:dyDescent="0.15">
      <c r="A30" s="200" t="s">
        <v>15</v>
      </c>
      <c r="B30" s="173">
        <v>29</v>
      </c>
      <c r="C30" s="242">
        <v>0.79166666666666663</v>
      </c>
      <c r="D30" s="243">
        <v>19941</v>
      </c>
      <c r="E30" s="166">
        <v>-107</v>
      </c>
      <c r="F30" s="172">
        <v>150</v>
      </c>
      <c r="G30" s="173">
        <v>330</v>
      </c>
      <c r="H30" s="26">
        <v>-800</v>
      </c>
      <c r="I30" s="29">
        <v>-1233</v>
      </c>
      <c r="J30" s="29">
        <v>-218</v>
      </c>
      <c r="K30" s="27"/>
    </row>
    <row r="31" spans="1:11" x14ac:dyDescent="0.15">
      <c r="A31" s="200" t="s">
        <v>15</v>
      </c>
      <c r="B31" s="173">
        <v>30</v>
      </c>
      <c r="C31" s="242">
        <v>0.79166666666666663</v>
      </c>
      <c r="D31" s="243">
        <v>19619</v>
      </c>
      <c r="E31" s="166">
        <v>-280</v>
      </c>
      <c r="F31" s="172">
        <v>0</v>
      </c>
      <c r="G31" s="173">
        <v>330</v>
      </c>
      <c r="H31" s="26">
        <v>-800</v>
      </c>
      <c r="I31" s="29">
        <v>-1200</v>
      </c>
      <c r="J31" s="29">
        <v>-218</v>
      </c>
      <c r="K31" s="27"/>
    </row>
    <row r="32" spans="1:11" x14ac:dyDescent="0.15">
      <c r="A32" s="202" t="s">
        <v>15</v>
      </c>
      <c r="B32" s="203">
        <v>31</v>
      </c>
      <c r="C32" s="244">
        <v>0.79166666666666663</v>
      </c>
      <c r="D32" s="245">
        <v>17891</v>
      </c>
      <c r="E32" s="167">
        <v>-574</v>
      </c>
      <c r="F32" s="174">
        <v>0</v>
      </c>
      <c r="G32" s="175">
        <v>330</v>
      </c>
      <c r="H32" s="43">
        <v>-638</v>
      </c>
      <c r="I32" s="35">
        <v>-1200</v>
      </c>
      <c r="J32" s="35">
        <v>-218</v>
      </c>
      <c r="K32" s="27"/>
    </row>
    <row r="33" spans="1:10" x14ac:dyDescent="0.15">
      <c r="A33" s="200" t="s">
        <v>16</v>
      </c>
      <c r="B33" s="204">
        <v>1</v>
      </c>
      <c r="C33" s="242">
        <v>0.79166666666666663</v>
      </c>
      <c r="D33" s="243">
        <v>16512</v>
      </c>
      <c r="E33" s="166">
        <v>-1375</v>
      </c>
      <c r="F33" s="150">
        <v>-65</v>
      </c>
      <c r="G33" s="173">
        <v>100</v>
      </c>
      <c r="H33" s="29">
        <v>-583</v>
      </c>
      <c r="I33" s="29">
        <v>-1301</v>
      </c>
      <c r="J33" s="29">
        <v>-218</v>
      </c>
    </row>
    <row r="34" spans="1:10" x14ac:dyDescent="0.15">
      <c r="A34" s="200" t="s">
        <v>16</v>
      </c>
      <c r="B34" s="173">
        <v>2</v>
      </c>
      <c r="C34" s="242">
        <v>0.75</v>
      </c>
      <c r="D34" s="243">
        <v>16758</v>
      </c>
      <c r="E34" s="166">
        <v>-1400</v>
      </c>
      <c r="F34" s="150">
        <v>200</v>
      </c>
      <c r="G34" s="173">
        <v>100</v>
      </c>
      <c r="H34" s="29">
        <v>-800</v>
      </c>
      <c r="I34" s="29">
        <v>-1301</v>
      </c>
      <c r="J34" s="29">
        <v>-218</v>
      </c>
    </row>
    <row r="35" spans="1:10" x14ac:dyDescent="0.15">
      <c r="A35" s="200" t="s">
        <v>16</v>
      </c>
      <c r="B35" s="173">
        <v>3</v>
      </c>
      <c r="C35" s="242">
        <v>0.79166666666666663</v>
      </c>
      <c r="D35" s="243">
        <v>18886</v>
      </c>
      <c r="E35" s="166">
        <v>-1400</v>
      </c>
      <c r="F35" s="150">
        <v>-95</v>
      </c>
      <c r="G35" s="173">
        <v>215</v>
      </c>
      <c r="H35" s="29">
        <v>-555</v>
      </c>
      <c r="I35" s="29">
        <v>-1300</v>
      </c>
      <c r="J35" s="29">
        <v>-218</v>
      </c>
    </row>
    <row r="36" spans="1:10" x14ac:dyDescent="0.15">
      <c r="A36" s="200" t="s">
        <v>16</v>
      </c>
      <c r="B36" s="173">
        <v>4</v>
      </c>
      <c r="C36" s="242">
        <v>0.79166666666666663</v>
      </c>
      <c r="D36" s="243">
        <v>18528</v>
      </c>
      <c r="E36" s="166">
        <v>-1400</v>
      </c>
      <c r="F36" s="150">
        <v>108</v>
      </c>
      <c r="G36" s="173">
        <v>215</v>
      </c>
      <c r="H36" s="29">
        <v>-426</v>
      </c>
      <c r="I36" s="29">
        <v>-1400</v>
      </c>
      <c r="J36" s="29">
        <v>-218</v>
      </c>
    </row>
    <row r="37" spans="1:10" x14ac:dyDescent="0.15">
      <c r="A37" s="200" t="s">
        <v>16</v>
      </c>
      <c r="B37" s="173">
        <v>5</v>
      </c>
      <c r="C37" s="242">
        <v>0.79166666666666663</v>
      </c>
      <c r="D37" s="243">
        <v>19211</v>
      </c>
      <c r="E37" s="166">
        <v>-1400</v>
      </c>
      <c r="F37" s="150">
        <v>0</v>
      </c>
      <c r="G37" s="173">
        <v>100</v>
      </c>
      <c r="H37" s="29">
        <v>-662</v>
      </c>
      <c r="I37" s="29">
        <v>-1400</v>
      </c>
      <c r="J37" s="29">
        <v>-218</v>
      </c>
    </row>
    <row r="38" spans="1:10" x14ac:dyDescent="0.15">
      <c r="A38" s="200" t="s">
        <v>16</v>
      </c>
      <c r="B38" s="173">
        <v>6</v>
      </c>
      <c r="C38" s="242">
        <v>0.79166666666666663</v>
      </c>
      <c r="D38" s="243">
        <v>18979</v>
      </c>
      <c r="E38" s="166">
        <v>-1261</v>
      </c>
      <c r="F38" s="150">
        <v>0</v>
      </c>
      <c r="G38" s="173">
        <v>0</v>
      </c>
      <c r="H38" s="29">
        <v>-800</v>
      </c>
      <c r="I38" s="29">
        <v>-1300</v>
      </c>
      <c r="J38" s="29">
        <v>-218</v>
      </c>
    </row>
    <row r="39" spans="1:10" x14ac:dyDescent="0.15">
      <c r="A39" s="200" t="s">
        <v>16</v>
      </c>
      <c r="B39" s="173">
        <v>7</v>
      </c>
      <c r="C39" s="242">
        <v>0.79166666666666663</v>
      </c>
      <c r="D39" s="243">
        <v>18426</v>
      </c>
      <c r="E39" s="166">
        <v>-1083</v>
      </c>
      <c r="F39" s="150">
        <v>9</v>
      </c>
      <c r="G39" s="173">
        <v>0</v>
      </c>
      <c r="H39" s="29">
        <v>-800</v>
      </c>
      <c r="I39" s="29">
        <v>-1300</v>
      </c>
      <c r="J39" s="29">
        <v>-218</v>
      </c>
    </row>
    <row r="40" spans="1:10" x14ac:dyDescent="0.15">
      <c r="A40" s="200" t="s">
        <v>16</v>
      </c>
      <c r="B40" s="173">
        <v>8</v>
      </c>
      <c r="C40" s="242">
        <v>0.79166666666666663</v>
      </c>
      <c r="D40" s="243">
        <v>17647</v>
      </c>
      <c r="E40" s="166">
        <v>-1063</v>
      </c>
      <c r="F40" s="150">
        <v>104</v>
      </c>
      <c r="G40" s="173">
        <v>100</v>
      </c>
      <c r="H40" s="29">
        <v>-790</v>
      </c>
      <c r="I40" s="29">
        <v>-1306</v>
      </c>
      <c r="J40" s="29">
        <v>-218</v>
      </c>
    </row>
    <row r="41" spans="1:10" x14ac:dyDescent="0.15">
      <c r="A41" s="200" t="s">
        <v>16</v>
      </c>
      <c r="B41" s="173">
        <v>9</v>
      </c>
      <c r="C41" s="242">
        <v>0.79166666666666663</v>
      </c>
      <c r="D41" s="243">
        <v>18124</v>
      </c>
      <c r="E41" s="166">
        <v>-1012</v>
      </c>
      <c r="F41" s="150">
        <v>61</v>
      </c>
      <c r="G41" s="173">
        <v>100</v>
      </c>
      <c r="H41" s="29">
        <v>-790</v>
      </c>
      <c r="I41" s="29">
        <v>-1306</v>
      </c>
      <c r="J41" s="29">
        <v>-218</v>
      </c>
    </row>
    <row r="42" spans="1:10" x14ac:dyDescent="0.15">
      <c r="A42" s="200" t="s">
        <v>16</v>
      </c>
      <c r="B42" s="173">
        <v>10</v>
      </c>
      <c r="C42" s="242">
        <v>0.79166666666666663</v>
      </c>
      <c r="D42" s="243">
        <v>19332</v>
      </c>
      <c r="E42" s="166">
        <v>-1057</v>
      </c>
      <c r="F42" s="150">
        <v>-119</v>
      </c>
      <c r="G42" s="173">
        <v>100</v>
      </c>
      <c r="H42" s="29">
        <v>-605</v>
      </c>
      <c r="I42" s="29">
        <v>-1300</v>
      </c>
      <c r="J42" s="29">
        <v>-218</v>
      </c>
    </row>
    <row r="43" spans="1:10" x14ac:dyDescent="0.15">
      <c r="A43" s="200" t="s">
        <v>16</v>
      </c>
      <c r="B43" s="173">
        <v>11</v>
      </c>
      <c r="C43" s="242">
        <v>0.79166666666666663</v>
      </c>
      <c r="D43" s="243">
        <v>19635</v>
      </c>
      <c r="E43" s="166">
        <v>-575</v>
      </c>
      <c r="F43" s="150">
        <v>0</v>
      </c>
      <c r="G43" s="173">
        <v>0</v>
      </c>
      <c r="H43" s="29">
        <v>-781</v>
      </c>
      <c r="I43" s="29">
        <v>-1300</v>
      </c>
      <c r="J43" s="29">
        <v>-218</v>
      </c>
    </row>
    <row r="44" spans="1:10" x14ac:dyDescent="0.15">
      <c r="A44" s="200" t="s">
        <v>16</v>
      </c>
      <c r="B44" s="173">
        <v>12</v>
      </c>
      <c r="C44" s="242">
        <v>0.79166666666666663</v>
      </c>
      <c r="D44" s="243">
        <v>19369</v>
      </c>
      <c r="E44" s="166">
        <v>-570</v>
      </c>
      <c r="F44" s="150">
        <v>0</v>
      </c>
      <c r="G44" s="173">
        <v>215</v>
      </c>
      <c r="H44" s="29">
        <v>-799</v>
      </c>
      <c r="I44" s="29">
        <v>-1300</v>
      </c>
      <c r="J44" s="29">
        <v>-218</v>
      </c>
    </row>
    <row r="45" spans="1:10" x14ac:dyDescent="0.15">
      <c r="A45" s="200" t="s">
        <v>16</v>
      </c>
      <c r="B45" s="173">
        <v>13</v>
      </c>
      <c r="C45" s="242">
        <v>0.79166666666666663</v>
      </c>
      <c r="D45" s="243">
        <v>19245</v>
      </c>
      <c r="E45" s="166">
        <v>-436</v>
      </c>
      <c r="F45" s="150">
        <v>1</v>
      </c>
      <c r="G45" s="173">
        <v>330</v>
      </c>
      <c r="H45" s="29">
        <v>-617</v>
      </c>
      <c r="I45" s="29">
        <v>-1300</v>
      </c>
      <c r="J45" s="29">
        <v>-218</v>
      </c>
    </row>
    <row r="46" spans="1:10" x14ac:dyDescent="0.15">
      <c r="A46" s="200" t="s">
        <v>16</v>
      </c>
      <c r="B46" s="173">
        <v>14</v>
      </c>
      <c r="C46" s="242">
        <v>0.79166666666666663</v>
      </c>
      <c r="D46" s="243">
        <v>17886</v>
      </c>
      <c r="E46" s="166">
        <v>-1136</v>
      </c>
      <c r="F46" s="150">
        <v>-25</v>
      </c>
      <c r="G46" s="173">
        <v>330</v>
      </c>
      <c r="H46" s="29">
        <v>-800</v>
      </c>
      <c r="I46" s="29">
        <v>-1300</v>
      </c>
      <c r="J46" s="29">
        <v>-218</v>
      </c>
    </row>
    <row r="47" spans="1:10" x14ac:dyDescent="0.15">
      <c r="A47" s="200" t="s">
        <v>16</v>
      </c>
      <c r="B47" s="173">
        <v>15</v>
      </c>
      <c r="C47" s="242">
        <v>0.79166666666666663</v>
      </c>
      <c r="D47" s="243">
        <v>17706</v>
      </c>
      <c r="E47" s="166">
        <v>-1400</v>
      </c>
      <c r="F47" s="150">
        <v>0</v>
      </c>
      <c r="G47" s="173">
        <v>100</v>
      </c>
      <c r="H47" s="29">
        <v>-643</v>
      </c>
      <c r="I47" s="29">
        <v>-1306</v>
      </c>
      <c r="J47" s="29">
        <v>-218</v>
      </c>
    </row>
    <row r="48" spans="1:10" x14ac:dyDescent="0.15">
      <c r="A48" s="200" t="s">
        <v>16</v>
      </c>
      <c r="B48" s="173">
        <v>16</v>
      </c>
      <c r="C48" s="242">
        <v>0.79166666666666663</v>
      </c>
      <c r="D48" s="243">
        <v>17616</v>
      </c>
      <c r="E48" s="166">
        <v>-1400</v>
      </c>
      <c r="F48" s="150">
        <v>-140</v>
      </c>
      <c r="G48" s="173">
        <v>0</v>
      </c>
      <c r="H48" s="29">
        <v>-800</v>
      </c>
      <c r="I48" s="29">
        <v>-1306</v>
      </c>
      <c r="J48" s="29">
        <v>-218</v>
      </c>
    </row>
    <row r="49" spans="1:10" x14ac:dyDescent="0.15">
      <c r="A49" s="200" t="s">
        <v>16</v>
      </c>
      <c r="B49" s="173">
        <v>17</v>
      </c>
      <c r="C49" s="242">
        <v>0.79166666666666663</v>
      </c>
      <c r="D49" s="243">
        <v>18863</v>
      </c>
      <c r="E49" s="166">
        <v>-1400</v>
      </c>
      <c r="F49" s="150">
        <v>-173</v>
      </c>
      <c r="G49" s="173">
        <v>0</v>
      </c>
      <c r="H49" s="29">
        <v>-640</v>
      </c>
      <c r="I49" s="29">
        <v>-1300</v>
      </c>
      <c r="J49" s="29">
        <v>-218</v>
      </c>
    </row>
    <row r="50" spans="1:10" x14ac:dyDescent="0.15">
      <c r="A50" s="200" t="s">
        <v>16</v>
      </c>
      <c r="B50" s="173">
        <v>18</v>
      </c>
      <c r="C50" s="242">
        <v>0.79166666666666663</v>
      </c>
      <c r="D50" s="243">
        <v>19294</v>
      </c>
      <c r="E50" s="166">
        <v>-1400</v>
      </c>
      <c r="F50" s="150">
        <v>71</v>
      </c>
      <c r="G50" s="173">
        <v>100</v>
      </c>
      <c r="H50" s="29">
        <v>-490</v>
      </c>
      <c r="I50" s="29">
        <v>-1300</v>
      </c>
      <c r="J50" s="29">
        <v>-218</v>
      </c>
    </row>
    <row r="51" spans="1:10" x14ac:dyDescent="0.15">
      <c r="A51" s="200" t="s">
        <v>16</v>
      </c>
      <c r="B51" s="173">
        <v>19</v>
      </c>
      <c r="C51" s="242">
        <v>0.79166666666666663</v>
      </c>
      <c r="D51" s="243">
        <v>18533</v>
      </c>
      <c r="E51" s="166">
        <v>-1400</v>
      </c>
      <c r="F51" s="150">
        <v>0</v>
      </c>
      <c r="G51" s="173">
        <v>100</v>
      </c>
      <c r="H51" s="29">
        <v>-584</v>
      </c>
      <c r="I51" s="29">
        <v>-1332</v>
      </c>
      <c r="J51" s="29">
        <v>-218</v>
      </c>
    </row>
    <row r="52" spans="1:10" x14ac:dyDescent="0.15">
      <c r="A52" s="200" t="s">
        <v>16</v>
      </c>
      <c r="B52" s="173">
        <v>20</v>
      </c>
      <c r="C52" s="242">
        <v>0.79166666666666663</v>
      </c>
      <c r="D52" s="243">
        <v>17433</v>
      </c>
      <c r="E52" s="166">
        <v>-1372</v>
      </c>
      <c r="F52" s="150">
        <v>143</v>
      </c>
      <c r="G52" s="173">
        <v>100</v>
      </c>
      <c r="H52" s="29">
        <v>-687</v>
      </c>
      <c r="I52" s="29">
        <v>-1300</v>
      </c>
      <c r="J52" s="29">
        <v>-218</v>
      </c>
    </row>
    <row r="53" spans="1:10" x14ac:dyDescent="0.15">
      <c r="A53" s="200" t="s">
        <v>16</v>
      </c>
      <c r="B53" s="173">
        <v>21</v>
      </c>
      <c r="C53" s="242">
        <v>0.75</v>
      </c>
      <c r="D53" s="243">
        <v>17261</v>
      </c>
      <c r="E53" s="166">
        <v>-1393</v>
      </c>
      <c r="F53" s="150">
        <v>0</v>
      </c>
      <c r="G53" s="173">
        <v>0</v>
      </c>
      <c r="H53" s="29">
        <v>-749</v>
      </c>
      <c r="I53" s="29">
        <v>-1300</v>
      </c>
      <c r="J53" s="29">
        <v>-218</v>
      </c>
    </row>
    <row r="54" spans="1:10" x14ac:dyDescent="0.15">
      <c r="A54" s="200" t="s">
        <v>16</v>
      </c>
      <c r="B54" s="173">
        <v>22</v>
      </c>
      <c r="C54" s="242">
        <v>0.79166666666666663</v>
      </c>
      <c r="D54" s="243">
        <v>15670</v>
      </c>
      <c r="E54" s="166">
        <v>-1361</v>
      </c>
      <c r="F54" s="150">
        <v>107</v>
      </c>
      <c r="G54" s="173">
        <v>0</v>
      </c>
      <c r="H54" s="29">
        <v>-764</v>
      </c>
      <c r="I54" s="29">
        <v>-1306</v>
      </c>
      <c r="J54" s="29">
        <v>-218</v>
      </c>
    </row>
    <row r="55" spans="1:10" x14ac:dyDescent="0.15">
      <c r="A55" s="200" t="s">
        <v>16</v>
      </c>
      <c r="B55" s="173">
        <v>23</v>
      </c>
      <c r="C55" s="242">
        <v>0.79166666666666663</v>
      </c>
      <c r="D55" s="243">
        <v>16283</v>
      </c>
      <c r="E55" s="166">
        <v>-1400</v>
      </c>
      <c r="F55" s="150">
        <v>0</v>
      </c>
      <c r="G55" s="173">
        <v>0</v>
      </c>
      <c r="H55" s="29">
        <v>-775</v>
      </c>
      <c r="I55" s="29">
        <v>-1306</v>
      </c>
      <c r="J55" s="29">
        <v>-218</v>
      </c>
    </row>
    <row r="56" spans="1:10" x14ac:dyDescent="0.15">
      <c r="A56" s="200" t="s">
        <v>16</v>
      </c>
      <c r="B56" s="173">
        <v>24</v>
      </c>
      <c r="C56" s="242">
        <v>0.79166666666666663</v>
      </c>
      <c r="D56" s="243">
        <v>18481</v>
      </c>
      <c r="E56" s="166">
        <v>-1396</v>
      </c>
      <c r="F56" s="150">
        <v>100</v>
      </c>
      <c r="G56" s="173">
        <v>0</v>
      </c>
      <c r="H56" s="29">
        <v>-800</v>
      </c>
      <c r="I56" s="29">
        <v>-1300</v>
      </c>
      <c r="J56" s="29">
        <v>-218</v>
      </c>
    </row>
    <row r="57" spans="1:10" x14ac:dyDescent="0.15">
      <c r="A57" s="200" t="s">
        <v>16</v>
      </c>
      <c r="B57" s="173">
        <v>25</v>
      </c>
      <c r="C57" s="242">
        <v>0.79166666666666663</v>
      </c>
      <c r="D57" s="243">
        <v>18920</v>
      </c>
      <c r="E57" s="166">
        <v>-1400</v>
      </c>
      <c r="F57" s="150">
        <v>-50</v>
      </c>
      <c r="G57" s="173">
        <v>0</v>
      </c>
      <c r="H57" s="29">
        <v>-800</v>
      </c>
      <c r="I57" s="29">
        <v>-1300</v>
      </c>
      <c r="J57" s="29">
        <v>-218</v>
      </c>
    </row>
    <row r="58" spans="1:10" x14ac:dyDescent="0.15">
      <c r="A58" s="200" t="s">
        <v>16</v>
      </c>
      <c r="B58" s="173">
        <v>26</v>
      </c>
      <c r="C58" s="242">
        <v>0.79166666666666663</v>
      </c>
      <c r="D58" s="243">
        <v>19179</v>
      </c>
      <c r="E58" s="166">
        <v>-1400</v>
      </c>
      <c r="F58" s="150">
        <v>-58</v>
      </c>
      <c r="G58" s="173">
        <v>0</v>
      </c>
      <c r="H58" s="29">
        <v>-709</v>
      </c>
      <c r="I58" s="29">
        <v>-1300</v>
      </c>
      <c r="J58" s="29">
        <v>-218</v>
      </c>
    </row>
    <row r="59" spans="1:10" x14ac:dyDescent="0.15">
      <c r="A59" s="200" t="s">
        <v>16</v>
      </c>
      <c r="B59" s="173">
        <v>27</v>
      </c>
      <c r="C59" s="242">
        <v>0.79166666666666663</v>
      </c>
      <c r="D59" s="243">
        <v>19116</v>
      </c>
      <c r="E59" s="166">
        <v>-1400</v>
      </c>
      <c r="F59" s="150">
        <v>-150</v>
      </c>
      <c r="G59" s="173">
        <v>0</v>
      </c>
      <c r="H59" s="29">
        <v>-745</v>
      </c>
      <c r="I59" s="29">
        <v>-1300</v>
      </c>
      <c r="J59" s="29">
        <v>-218</v>
      </c>
    </row>
    <row r="60" spans="1:10" x14ac:dyDescent="0.15">
      <c r="A60" s="202" t="s">
        <v>16</v>
      </c>
      <c r="B60" s="43">
        <v>28</v>
      </c>
      <c r="C60" s="244">
        <v>0.79166666666666663</v>
      </c>
      <c r="D60" s="245">
        <v>18732</v>
      </c>
      <c r="E60" s="167">
        <v>-1252</v>
      </c>
      <c r="F60" s="253">
        <v>50</v>
      </c>
      <c r="G60" s="175">
        <v>100</v>
      </c>
      <c r="H60" s="35">
        <v>-800</v>
      </c>
      <c r="I60" s="35">
        <v>-1300</v>
      </c>
      <c r="J60" s="35">
        <v>-218</v>
      </c>
    </row>
    <row r="61" spans="1:10" x14ac:dyDescent="0.15">
      <c r="A61" s="200" t="s">
        <v>17</v>
      </c>
      <c r="B61" s="173">
        <v>1</v>
      </c>
      <c r="C61" s="242">
        <v>0.79166666666666663</v>
      </c>
      <c r="D61" s="243">
        <v>17135</v>
      </c>
      <c r="E61" s="166">
        <v>-840</v>
      </c>
      <c r="F61" s="150">
        <v>-100</v>
      </c>
      <c r="G61" s="173">
        <v>0</v>
      </c>
      <c r="H61" s="29">
        <v>-800</v>
      </c>
      <c r="I61" s="29">
        <v>-1295</v>
      </c>
      <c r="J61" s="29">
        <v>-218</v>
      </c>
    </row>
    <row r="62" spans="1:10" x14ac:dyDescent="0.15">
      <c r="A62" s="200" t="s">
        <v>17</v>
      </c>
      <c r="B62" s="173">
        <v>2</v>
      </c>
      <c r="C62" s="242">
        <v>0.79166666666666663</v>
      </c>
      <c r="D62" s="243">
        <v>17397</v>
      </c>
      <c r="E62" s="166">
        <v>-1385</v>
      </c>
      <c r="F62" s="150">
        <v>-50</v>
      </c>
      <c r="G62" s="173">
        <v>0</v>
      </c>
      <c r="H62" s="29">
        <v>-567</v>
      </c>
      <c r="I62" s="29">
        <v>-930</v>
      </c>
      <c r="J62" s="29">
        <v>0</v>
      </c>
    </row>
    <row r="63" spans="1:10" x14ac:dyDescent="0.15">
      <c r="A63" s="200" t="s">
        <v>17</v>
      </c>
      <c r="B63" s="173">
        <v>3</v>
      </c>
      <c r="C63" s="242">
        <v>0.79166666666666663</v>
      </c>
      <c r="D63" s="243">
        <v>19700</v>
      </c>
      <c r="E63" s="166">
        <v>-1400</v>
      </c>
      <c r="F63" s="150">
        <v>0</v>
      </c>
      <c r="G63" s="173">
        <v>0</v>
      </c>
      <c r="H63" s="29">
        <v>-525</v>
      </c>
      <c r="I63" s="29">
        <v>-460</v>
      </c>
      <c r="J63" s="29">
        <v>-218</v>
      </c>
    </row>
    <row r="64" spans="1:10" x14ac:dyDescent="0.15">
      <c r="A64" s="200" t="s">
        <v>17</v>
      </c>
      <c r="B64" s="173">
        <v>4</v>
      </c>
      <c r="C64" s="242">
        <v>0.79166666666666663</v>
      </c>
      <c r="D64" s="243">
        <v>19030</v>
      </c>
      <c r="E64" s="166">
        <v>-637</v>
      </c>
      <c r="F64" s="150">
        <v>0</v>
      </c>
      <c r="G64" s="173">
        <v>0</v>
      </c>
      <c r="H64" s="29">
        <v>-340</v>
      </c>
      <c r="I64" s="29">
        <v>-651</v>
      </c>
      <c r="J64" s="29">
        <v>-218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18932</v>
      </c>
      <c r="E65" s="166">
        <v>-499</v>
      </c>
      <c r="F65" s="150">
        <v>0</v>
      </c>
      <c r="G65" s="173">
        <v>100</v>
      </c>
      <c r="H65" s="29">
        <v>-578</v>
      </c>
      <c r="I65" s="29">
        <v>-1010</v>
      </c>
      <c r="J65" s="29">
        <v>-218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18760</v>
      </c>
      <c r="E66" s="166">
        <v>-1309</v>
      </c>
      <c r="F66" s="150">
        <v>-25</v>
      </c>
      <c r="G66" s="173">
        <v>0</v>
      </c>
      <c r="H66" s="29">
        <v>-800</v>
      </c>
      <c r="I66" s="29">
        <v>-1300</v>
      </c>
      <c r="J66" s="29">
        <v>-218</v>
      </c>
    </row>
    <row r="67" spans="1:10" x14ac:dyDescent="0.15">
      <c r="A67" s="200" t="s">
        <v>17</v>
      </c>
      <c r="B67" s="173">
        <v>7</v>
      </c>
      <c r="C67" s="242">
        <v>0.33333333333333331</v>
      </c>
      <c r="D67" s="243">
        <v>17800</v>
      </c>
      <c r="E67" s="166">
        <v>-1395</v>
      </c>
      <c r="F67" s="150">
        <v>44</v>
      </c>
      <c r="G67" s="173">
        <v>0</v>
      </c>
      <c r="H67" s="29">
        <v>-582</v>
      </c>
      <c r="I67" s="29">
        <v>-1400</v>
      </c>
      <c r="J67" s="29">
        <v>-218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15640</v>
      </c>
      <c r="E68" s="166">
        <v>-800</v>
      </c>
      <c r="F68" s="150">
        <v>0</v>
      </c>
      <c r="G68" s="173">
        <v>100</v>
      </c>
      <c r="H68" s="29">
        <v>-600</v>
      </c>
      <c r="I68" s="29">
        <v>-1400</v>
      </c>
      <c r="J68" s="29">
        <v>-218</v>
      </c>
    </row>
    <row r="69" spans="1:10" x14ac:dyDescent="0.15">
      <c r="A69" s="200" t="s">
        <v>17</v>
      </c>
      <c r="B69" s="173">
        <v>9</v>
      </c>
      <c r="C69" s="242">
        <v>0.83333333333333337</v>
      </c>
      <c r="D69" s="243">
        <v>16402</v>
      </c>
      <c r="E69" s="166">
        <v>-1400</v>
      </c>
      <c r="F69" s="150">
        <v>-50</v>
      </c>
      <c r="G69" s="173">
        <v>0</v>
      </c>
      <c r="H69" s="29">
        <v>-688</v>
      </c>
      <c r="I69" s="29">
        <v>-1400</v>
      </c>
      <c r="J69" s="29">
        <v>-218</v>
      </c>
    </row>
    <row r="70" spans="1:10" x14ac:dyDescent="0.15">
      <c r="A70" s="200" t="s">
        <v>17</v>
      </c>
      <c r="B70" s="173">
        <v>10</v>
      </c>
      <c r="C70" s="242">
        <v>0.83333333333333337</v>
      </c>
      <c r="D70" s="243">
        <v>17188</v>
      </c>
      <c r="E70" s="166">
        <v>-1400</v>
      </c>
      <c r="F70" s="150">
        <v>-1</v>
      </c>
      <c r="G70" s="173">
        <v>0</v>
      </c>
      <c r="H70" s="29">
        <v>-346</v>
      </c>
      <c r="I70" s="29">
        <v>-1400</v>
      </c>
      <c r="J70" s="29">
        <v>-213</v>
      </c>
    </row>
    <row r="71" spans="1:10" x14ac:dyDescent="0.15">
      <c r="A71" s="200" t="s">
        <v>17</v>
      </c>
      <c r="B71" s="173">
        <v>11</v>
      </c>
      <c r="C71" s="242">
        <v>0.83333333333333337</v>
      </c>
      <c r="D71" s="243">
        <v>16220</v>
      </c>
      <c r="E71" s="166">
        <v>-1251</v>
      </c>
      <c r="F71" s="150">
        <v>-75</v>
      </c>
      <c r="G71" s="173">
        <v>0</v>
      </c>
      <c r="H71" s="29">
        <v>-650</v>
      </c>
      <c r="I71" s="29">
        <v>-1400</v>
      </c>
      <c r="J71" s="29">
        <v>-213</v>
      </c>
    </row>
    <row r="72" spans="1:10" x14ac:dyDescent="0.15">
      <c r="A72" s="200" t="s">
        <v>17</v>
      </c>
      <c r="B72" s="173">
        <v>12</v>
      </c>
      <c r="C72" s="242">
        <v>0.83333333333333337</v>
      </c>
      <c r="D72" s="243">
        <v>16869</v>
      </c>
      <c r="E72" s="166">
        <v>-1400</v>
      </c>
      <c r="F72" s="150">
        <v>-25</v>
      </c>
      <c r="G72" s="173">
        <v>0</v>
      </c>
      <c r="H72" s="29">
        <v>-560</v>
      </c>
      <c r="I72" s="29">
        <v>-1300</v>
      </c>
      <c r="J72" s="29">
        <v>-213</v>
      </c>
    </row>
    <row r="73" spans="1:10" x14ac:dyDescent="0.15">
      <c r="A73" s="200" t="s">
        <v>17</v>
      </c>
      <c r="B73" s="173">
        <v>13</v>
      </c>
      <c r="C73" s="242">
        <v>0.83333333333333337</v>
      </c>
      <c r="D73" s="243">
        <v>18755</v>
      </c>
      <c r="E73" s="166">
        <v>-700</v>
      </c>
      <c r="F73" s="150">
        <v>-75</v>
      </c>
      <c r="G73" s="173">
        <v>0</v>
      </c>
      <c r="H73" s="29">
        <v>-650</v>
      </c>
      <c r="I73" s="29">
        <v>-1300</v>
      </c>
      <c r="J73" s="29">
        <v>-213</v>
      </c>
    </row>
    <row r="74" spans="1:10" x14ac:dyDescent="0.15">
      <c r="A74" s="200" t="s">
        <v>17</v>
      </c>
      <c r="B74" s="173">
        <v>14</v>
      </c>
      <c r="C74" s="242">
        <v>0.375</v>
      </c>
      <c r="D74" s="243">
        <v>17762</v>
      </c>
      <c r="E74" s="166">
        <v>-259</v>
      </c>
      <c r="F74" s="150">
        <v>100</v>
      </c>
      <c r="G74" s="173">
        <v>100</v>
      </c>
      <c r="H74" s="29">
        <v>-650</v>
      </c>
      <c r="I74" s="29">
        <v>-1400</v>
      </c>
      <c r="J74" s="29">
        <v>-213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14769</v>
      </c>
      <c r="E75" s="166">
        <v>-700</v>
      </c>
      <c r="F75" s="150">
        <v>-100</v>
      </c>
      <c r="G75" s="173">
        <v>215</v>
      </c>
      <c r="H75" s="29">
        <v>-650</v>
      </c>
      <c r="I75" s="29">
        <v>-1300</v>
      </c>
      <c r="J75" s="29">
        <v>-213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16747</v>
      </c>
      <c r="E76" s="166">
        <v>-1342</v>
      </c>
      <c r="F76" s="150">
        <v>-100</v>
      </c>
      <c r="G76" s="173">
        <v>100</v>
      </c>
      <c r="H76" s="29">
        <v>-650</v>
      </c>
      <c r="I76" s="29">
        <v>-1400</v>
      </c>
      <c r="J76" s="29">
        <v>-213</v>
      </c>
    </row>
    <row r="77" spans="1:10" x14ac:dyDescent="0.15">
      <c r="A77" s="200" t="s">
        <v>17</v>
      </c>
      <c r="B77" s="173">
        <v>17</v>
      </c>
      <c r="C77" s="242">
        <v>0.83333333333333337</v>
      </c>
      <c r="D77" s="243">
        <v>17820</v>
      </c>
      <c r="E77" s="166">
        <v>-700</v>
      </c>
      <c r="F77" s="150">
        <v>0</v>
      </c>
      <c r="G77" s="173">
        <v>0</v>
      </c>
      <c r="H77" s="29">
        <v>-650</v>
      </c>
      <c r="I77" s="29">
        <v>-1311</v>
      </c>
      <c r="J77" s="29">
        <v>-213</v>
      </c>
    </row>
    <row r="78" spans="1:10" x14ac:dyDescent="0.15">
      <c r="A78" s="200" t="s">
        <v>17</v>
      </c>
      <c r="B78" s="173">
        <v>18</v>
      </c>
      <c r="C78" s="242">
        <v>0.33333333333333331</v>
      </c>
      <c r="D78" s="243">
        <v>17434</v>
      </c>
      <c r="E78" s="166">
        <v>-700</v>
      </c>
      <c r="F78" s="150">
        <v>-50</v>
      </c>
      <c r="G78" s="173">
        <v>0</v>
      </c>
      <c r="H78" s="29">
        <v>-650</v>
      </c>
      <c r="I78" s="29">
        <v>-1400</v>
      </c>
      <c r="J78" s="29">
        <v>-213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17155</v>
      </c>
      <c r="E79" s="166">
        <v>-693</v>
      </c>
      <c r="F79" s="150">
        <v>-100</v>
      </c>
      <c r="G79" s="173">
        <v>0</v>
      </c>
      <c r="H79" s="29">
        <v>-516</v>
      </c>
      <c r="I79" s="29">
        <v>-1400</v>
      </c>
      <c r="J79" s="29">
        <v>-218</v>
      </c>
    </row>
    <row r="80" spans="1:10" x14ac:dyDescent="0.15">
      <c r="A80" s="200" t="s">
        <v>17</v>
      </c>
      <c r="B80" s="173">
        <v>20</v>
      </c>
      <c r="C80" s="242">
        <v>0.83333333333333337</v>
      </c>
      <c r="D80" s="243">
        <v>16351</v>
      </c>
      <c r="E80" s="166">
        <v>-969</v>
      </c>
      <c r="F80" s="150">
        <v>-100</v>
      </c>
      <c r="G80" s="173">
        <v>100</v>
      </c>
      <c r="H80" s="29">
        <v>-650</v>
      </c>
      <c r="I80" s="29">
        <v>-1300</v>
      </c>
      <c r="J80" s="29">
        <v>-218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15841</v>
      </c>
      <c r="E81" s="166">
        <v>-923</v>
      </c>
      <c r="F81" s="150">
        <v>-25</v>
      </c>
      <c r="G81" s="173">
        <v>215</v>
      </c>
      <c r="H81" s="29">
        <v>-650</v>
      </c>
      <c r="I81" s="29">
        <v>-1300</v>
      </c>
      <c r="J81" s="29">
        <v>-218</v>
      </c>
    </row>
    <row r="82" spans="1:10" x14ac:dyDescent="0.15">
      <c r="A82" s="200" t="s">
        <v>17</v>
      </c>
      <c r="B82" s="173">
        <v>22</v>
      </c>
      <c r="C82" s="242">
        <v>0.45833333333333331</v>
      </c>
      <c r="D82" s="243">
        <v>15028</v>
      </c>
      <c r="E82" s="166">
        <v>-1043</v>
      </c>
      <c r="F82" s="150">
        <v>0</v>
      </c>
      <c r="G82" s="173">
        <v>330</v>
      </c>
      <c r="H82" s="29">
        <v>-650</v>
      </c>
      <c r="I82" s="29">
        <v>-1295</v>
      </c>
      <c r="J82" s="29">
        <v>-218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16264</v>
      </c>
      <c r="E83" s="166">
        <v>-1308</v>
      </c>
      <c r="F83" s="150">
        <v>0</v>
      </c>
      <c r="G83" s="173">
        <v>100</v>
      </c>
      <c r="H83" s="29">
        <v>-650</v>
      </c>
      <c r="I83" s="29">
        <v>-1395</v>
      </c>
      <c r="J83" s="29">
        <v>-218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17581</v>
      </c>
      <c r="E84" s="166">
        <v>-833</v>
      </c>
      <c r="F84" s="150">
        <v>-52</v>
      </c>
      <c r="G84" s="173">
        <v>0</v>
      </c>
      <c r="H84" s="29">
        <v>-650</v>
      </c>
      <c r="I84" s="29">
        <v>-1300</v>
      </c>
      <c r="J84" s="29">
        <v>-218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17350</v>
      </c>
      <c r="E85" s="166">
        <v>-1361</v>
      </c>
      <c r="F85" s="150">
        <v>0</v>
      </c>
      <c r="G85" s="173">
        <v>0</v>
      </c>
      <c r="H85" s="29">
        <v>-518</v>
      </c>
      <c r="I85" s="29">
        <v>-1295</v>
      </c>
      <c r="J85" s="29">
        <v>-218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17921</v>
      </c>
      <c r="E86" s="166">
        <v>-1365</v>
      </c>
      <c r="F86" s="150">
        <v>0</v>
      </c>
      <c r="G86" s="173">
        <v>100</v>
      </c>
      <c r="H86" s="29">
        <v>-377</v>
      </c>
      <c r="I86" s="29">
        <v>-1395</v>
      </c>
      <c r="J86" s="29">
        <v>-218</v>
      </c>
    </row>
    <row r="87" spans="1:10" x14ac:dyDescent="0.15">
      <c r="A87" s="200" t="s">
        <v>17</v>
      </c>
      <c r="B87" s="173">
        <v>27</v>
      </c>
      <c r="C87" s="242">
        <v>0.33333333333333331</v>
      </c>
      <c r="D87" s="243">
        <v>17239</v>
      </c>
      <c r="E87" s="166">
        <v>-881</v>
      </c>
      <c r="F87" s="150">
        <v>0</v>
      </c>
      <c r="G87" s="173">
        <v>100</v>
      </c>
      <c r="H87" s="29">
        <v>-366</v>
      </c>
      <c r="I87" s="29">
        <v>-1395</v>
      </c>
      <c r="J87" s="29">
        <v>-218</v>
      </c>
    </row>
    <row r="88" spans="1:10" x14ac:dyDescent="0.15">
      <c r="A88" s="200" t="s">
        <v>17</v>
      </c>
      <c r="B88" s="173">
        <v>28</v>
      </c>
      <c r="C88" s="242">
        <v>0.41666666666666669</v>
      </c>
      <c r="D88" s="243">
        <v>15948</v>
      </c>
      <c r="E88" s="166">
        <v>-498</v>
      </c>
      <c r="F88" s="150">
        <v>0</v>
      </c>
      <c r="G88" s="173">
        <v>100</v>
      </c>
      <c r="H88" s="29">
        <v>-218</v>
      </c>
      <c r="I88" s="29">
        <v>-1395</v>
      </c>
      <c r="J88" s="29">
        <v>-218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14978</v>
      </c>
      <c r="E89" s="166">
        <v>-226</v>
      </c>
      <c r="F89" s="150">
        <v>50</v>
      </c>
      <c r="G89" s="173">
        <v>215</v>
      </c>
      <c r="H89" s="29">
        <v>-607</v>
      </c>
      <c r="I89" s="29">
        <v>-1218</v>
      </c>
      <c r="J89" s="29">
        <v>-218</v>
      </c>
    </row>
    <row r="90" spans="1:10" x14ac:dyDescent="0.15">
      <c r="A90" s="200" t="s">
        <v>17</v>
      </c>
      <c r="B90" s="173">
        <v>30</v>
      </c>
      <c r="C90" s="242">
        <v>0.83333333333333337</v>
      </c>
      <c r="D90" s="243">
        <v>16039</v>
      </c>
      <c r="E90" s="166">
        <v>-308</v>
      </c>
      <c r="F90" s="150">
        <v>50</v>
      </c>
      <c r="G90" s="173">
        <v>215</v>
      </c>
      <c r="H90" s="29">
        <v>-525</v>
      </c>
      <c r="I90" s="29">
        <v>-1218</v>
      </c>
      <c r="J90" s="29">
        <v>-218</v>
      </c>
    </row>
    <row r="91" spans="1:10" x14ac:dyDescent="0.15">
      <c r="A91" s="202" t="s">
        <v>17</v>
      </c>
      <c r="B91" s="175">
        <v>31</v>
      </c>
      <c r="C91" s="244">
        <v>0.83333333333333337</v>
      </c>
      <c r="D91" s="245">
        <v>17077</v>
      </c>
      <c r="E91" s="167">
        <v>-283</v>
      </c>
      <c r="F91" s="253">
        <v>0</v>
      </c>
      <c r="G91" s="175">
        <v>330</v>
      </c>
      <c r="H91" s="35">
        <v>-367</v>
      </c>
      <c r="I91" s="35">
        <v>-1390</v>
      </c>
      <c r="J91" s="35">
        <v>-218</v>
      </c>
    </row>
    <row r="92" spans="1:10" x14ac:dyDescent="0.15">
      <c r="A92" s="200" t="s">
        <v>18</v>
      </c>
      <c r="B92" s="173">
        <v>1</v>
      </c>
      <c r="C92" s="242">
        <v>0.83333333333333337</v>
      </c>
      <c r="D92" s="243">
        <v>15795</v>
      </c>
      <c r="E92" s="166">
        <v>-500</v>
      </c>
      <c r="F92" s="150">
        <v>-50</v>
      </c>
      <c r="G92" s="173">
        <v>215</v>
      </c>
      <c r="H92" s="29">
        <v>-426</v>
      </c>
      <c r="I92" s="29">
        <v>-1395</v>
      </c>
      <c r="J92" s="29">
        <v>-218</v>
      </c>
    </row>
    <row r="93" spans="1:10" x14ac:dyDescent="0.15">
      <c r="A93" s="200" t="s">
        <v>18</v>
      </c>
      <c r="B93" s="173">
        <v>2</v>
      </c>
      <c r="C93" s="242">
        <v>0.875</v>
      </c>
      <c r="D93" s="243">
        <v>15729</v>
      </c>
      <c r="E93" s="166">
        <v>-781</v>
      </c>
      <c r="F93" s="150">
        <v>25</v>
      </c>
      <c r="G93" s="173">
        <v>100</v>
      </c>
      <c r="H93" s="29">
        <v>-272</v>
      </c>
      <c r="I93" s="29">
        <v>-1395</v>
      </c>
      <c r="J93" s="29">
        <v>-218</v>
      </c>
    </row>
    <row r="94" spans="1:10" x14ac:dyDescent="0.15">
      <c r="A94" s="200" t="s">
        <v>18</v>
      </c>
      <c r="B94" s="173">
        <v>3</v>
      </c>
      <c r="C94" s="242">
        <v>0.875</v>
      </c>
      <c r="D94" s="243">
        <v>15534</v>
      </c>
      <c r="E94" s="166">
        <v>-539</v>
      </c>
      <c r="F94" s="150">
        <v>100</v>
      </c>
      <c r="G94" s="173">
        <v>100</v>
      </c>
      <c r="H94" s="29">
        <v>-174</v>
      </c>
      <c r="I94" s="29">
        <v>-1223</v>
      </c>
      <c r="J94" s="29">
        <v>-218</v>
      </c>
    </row>
    <row r="95" spans="1:10" x14ac:dyDescent="0.15">
      <c r="A95" s="200" t="s">
        <v>18</v>
      </c>
      <c r="B95" s="173">
        <v>4</v>
      </c>
      <c r="C95" s="242">
        <v>0.83333333333333337</v>
      </c>
      <c r="D95" s="243">
        <v>15568</v>
      </c>
      <c r="E95" s="166">
        <v>-436</v>
      </c>
      <c r="F95" s="150">
        <v>50</v>
      </c>
      <c r="G95" s="173">
        <v>100</v>
      </c>
      <c r="H95" s="29">
        <v>-314</v>
      </c>
      <c r="I95" s="29">
        <v>-1390</v>
      </c>
      <c r="J95" s="29">
        <v>-218</v>
      </c>
    </row>
    <row r="96" spans="1:10" x14ac:dyDescent="0.15">
      <c r="A96" s="200" t="s">
        <v>18</v>
      </c>
      <c r="B96" s="173">
        <v>5</v>
      </c>
      <c r="C96" s="242">
        <v>0.875</v>
      </c>
      <c r="D96" s="243">
        <v>14436</v>
      </c>
      <c r="E96" s="166">
        <v>-761</v>
      </c>
      <c r="F96" s="150">
        <v>50</v>
      </c>
      <c r="G96" s="173">
        <v>330</v>
      </c>
      <c r="H96" s="29">
        <v>-497</v>
      </c>
      <c r="I96" s="29">
        <v>-1361</v>
      </c>
      <c r="J96" s="29">
        <v>-218</v>
      </c>
    </row>
    <row r="97" spans="1:10" x14ac:dyDescent="0.15">
      <c r="A97" s="200" t="s">
        <v>18</v>
      </c>
      <c r="B97" s="173">
        <v>6</v>
      </c>
      <c r="C97" s="242">
        <v>0.875</v>
      </c>
      <c r="D97" s="243">
        <v>14544</v>
      </c>
      <c r="E97" s="166">
        <v>-570</v>
      </c>
      <c r="F97" s="150">
        <v>0</v>
      </c>
      <c r="G97" s="173">
        <v>330</v>
      </c>
      <c r="H97" s="29">
        <v>0</v>
      </c>
      <c r="I97" s="29">
        <v>-1361</v>
      </c>
      <c r="J97" s="29">
        <v>-218</v>
      </c>
    </row>
    <row r="98" spans="1:10" x14ac:dyDescent="0.15">
      <c r="A98" s="200" t="s">
        <v>18</v>
      </c>
      <c r="B98" s="173">
        <v>7</v>
      </c>
      <c r="C98" s="242">
        <v>0.83333333333333337</v>
      </c>
      <c r="D98" s="243">
        <v>15933</v>
      </c>
      <c r="E98" s="166">
        <v>-736</v>
      </c>
      <c r="F98" s="150">
        <v>100</v>
      </c>
      <c r="G98" s="173">
        <v>330</v>
      </c>
      <c r="H98" s="29">
        <v>-152</v>
      </c>
      <c r="I98" s="29">
        <v>-1361</v>
      </c>
      <c r="J98" s="29">
        <v>-218</v>
      </c>
    </row>
    <row r="99" spans="1:10" x14ac:dyDescent="0.15">
      <c r="A99" s="200" t="s">
        <v>18</v>
      </c>
      <c r="B99" s="173">
        <v>8</v>
      </c>
      <c r="C99" s="242">
        <v>0.45833333333333331</v>
      </c>
      <c r="D99" s="243">
        <v>15344</v>
      </c>
      <c r="E99" s="166">
        <v>-1015</v>
      </c>
      <c r="F99" s="150">
        <v>73</v>
      </c>
      <c r="G99" s="173">
        <v>330</v>
      </c>
      <c r="H99" s="29">
        <v>-224</v>
      </c>
      <c r="I99" s="29">
        <v>-1361</v>
      </c>
      <c r="J99" s="29">
        <v>-218</v>
      </c>
    </row>
    <row r="100" spans="1:10" x14ac:dyDescent="0.15">
      <c r="A100" s="200" t="s">
        <v>18</v>
      </c>
      <c r="B100" s="173">
        <v>9</v>
      </c>
      <c r="C100" s="242">
        <v>0.875</v>
      </c>
      <c r="D100" s="243">
        <v>15392</v>
      </c>
      <c r="E100" s="166">
        <v>-870</v>
      </c>
      <c r="F100" s="150">
        <v>100</v>
      </c>
      <c r="G100" s="173">
        <v>215</v>
      </c>
      <c r="H100" s="29">
        <v>-187</v>
      </c>
      <c r="I100" s="29">
        <v>-1361</v>
      </c>
      <c r="J100" s="29">
        <v>-218</v>
      </c>
    </row>
    <row r="101" spans="1:10" x14ac:dyDescent="0.15">
      <c r="A101" s="200" t="s">
        <v>18</v>
      </c>
      <c r="B101" s="173">
        <v>10</v>
      </c>
      <c r="C101" s="242">
        <v>0.875</v>
      </c>
      <c r="D101" s="243">
        <v>15202</v>
      </c>
      <c r="E101" s="166">
        <v>-1037</v>
      </c>
      <c r="F101" s="150">
        <v>125</v>
      </c>
      <c r="G101" s="173">
        <v>215</v>
      </c>
      <c r="H101" s="29">
        <v>-624</v>
      </c>
      <c r="I101" s="29">
        <v>-1390</v>
      </c>
      <c r="J101" s="29">
        <v>-218</v>
      </c>
    </row>
    <row r="102" spans="1:10" x14ac:dyDescent="0.15">
      <c r="A102" s="200" t="s">
        <v>18</v>
      </c>
      <c r="B102" s="173">
        <v>11</v>
      </c>
      <c r="C102" s="242">
        <v>0.45833333333333331</v>
      </c>
      <c r="D102" s="243">
        <v>14657</v>
      </c>
      <c r="E102" s="166">
        <v>-1136</v>
      </c>
      <c r="F102" s="150">
        <v>146</v>
      </c>
      <c r="G102" s="173">
        <v>215</v>
      </c>
      <c r="H102" s="29">
        <v>-566</v>
      </c>
      <c r="I102" s="29">
        <v>-1390</v>
      </c>
      <c r="J102" s="29">
        <v>-218</v>
      </c>
    </row>
    <row r="103" spans="1:10" x14ac:dyDescent="0.15">
      <c r="A103" s="200" t="s">
        <v>18</v>
      </c>
      <c r="B103" s="173">
        <v>12</v>
      </c>
      <c r="C103" s="242">
        <v>0.875</v>
      </c>
      <c r="D103" s="243">
        <v>13373</v>
      </c>
      <c r="E103" s="166">
        <v>-492</v>
      </c>
      <c r="F103" s="150">
        <v>100</v>
      </c>
      <c r="G103" s="173">
        <v>100</v>
      </c>
      <c r="H103" s="29">
        <v>-391</v>
      </c>
      <c r="I103" s="29">
        <v>-1361</v>
      </c>
      <c r="J103" s="29">
        <v>-218</v>
      </c>
    </row>
    <row r="104" spans="1:10" x14ac:dyDescent="0.15">
      <c r="A104" s="200" t="s">
        <v>18</v>
      </c>
      <c r="B104" s="173">
        <v>13</v>
      </c>
      <c r="C104" s="242">
        <v>0.875</v>
      </c>
      <c r="D104" s="243">
        <v>14074</v>
      </c>
      <c r="E104" s="166">
        <v>-223</v>
      </c>
      <c r="F104" s="150">
        <v>54</v>
      </c>
      <c r="G104" s="173">
        <v>100</v>
      </c>
      <c r="H104" s="29">
        <v>-473</v>
      </c>
      <c r="I104" s="29">
        <v>-1361</v>
      </c>
      <c r="J104" s="29">
        <v>-218</v>
      </c>
    </row>
    <row r="105" spans="1:10" x14ac:dyDescent="0.15">
      <c r="A105" s="200" t="s">
        <v>18</v>
      </c>
      <c r="B105" s="173">
        <v>14</v>
      </c>
      <c r="C105" s="242">
        <v>0.875</v>
      </c>
      <c r="D105" s="243">
        <v>14932</v>
      </c>
      <c r="E105" s="166">
        <v>-574</v>
      </c>
      <c r="F105" s="150">
        <v>85</v>
      </c>
      <c r="G105" s="173">
        <v>100</v>
      </c>
      <c r="H105" s="29">
        <v>-435</v>
      </c>
      <c r="I105" s="29">
        <v>-1361</v>
      </c>
      <c r="J105" s="29">
        <v>-218</v>
      </c>
    </row>
    <row r="106" spans="1:10" x14ac:dyDescent="0.15">
      <c r="A106" s="200" t="s">
        <v>18</v>
      </c>
      <c r="B106" s="173">
        <v>15</v>
      </c>
      <c r="C106" s="242">
        <v>0.83333333333333337</v>
      </c>
      <c r="D106" s="243">
        <v>15455</v>
      </c>
      <c r="E106" s="166">
        <v>-679</v>
      </c>
      <c r="F106" s="150">
        <v>100</v>
      </c>
      <c r="G106" s="173">
        <v>330</v>
      </c>
      <c r="H106" s="29">
        <v>-650</v>
      </c>
      <c r="I106" s="29">
        <v>-1390</v>
      </c>
      <c r="J106" s="29">
        <v>-218</v>
      </c>
    </row>
    <row r="107" spans="1:10" x14ac:dyDescent="0.15">
      <c r="A107" s="200" t="s">
        <v>18</v>
      </c>
      <c r="B107" s="173">
        <v>16</v>
      </c>
      <c r="C107" s="242">
        <v>0.875</v>
      </c>
      <c r="D107" s="243">
        <v>15797</v>
      </c>
      <c r="E107" s="166">
        <v>-825</v>
      </c>
      <c r="F107" s="150">
        <v>25</v>
      </c>
      <c r="G107" s="173">
        <v>215</v>
      </c>
      <c r="H107" s="29">
        <v>-650</v>
      </c>
      <c r="I107" s="29">
        <v>-1389</v>
      </c>
      <c r="J107" s="29">
        <v>-218</v>
      </c>
    </row>
    <row r="108" spans="1:10" x14ac:dyDescent="0.15">
      <c r="A108" s="200" t="s">
        <v>18</v>
      </c>
      <c r="B108" s="173">
        <v>17</v>
      </c>
      <c r="C108" s="242">
        <v>0.875</v>
      </c>
      <c r="D108" s="243">
        <v>15617</v>
      </c>
      <c r="E108" s="166">
        <v>-1163</v>
      </c>
      <c r="F108" s="150">
        <v>0</v>
      </c>
      <c r="G108" s="173">
        <v>215</v>
      </c>
      <c r="H108" s="29">
        <v>-634</v>
      </c>
      <c r="I108" s="29">
        <v>-1389</v>
      </c>
      <c r="J108" s="29">
        <v>-218</v>
      </c>
    </row>
    <row r="109" spans="1:10" x14ac:dyDescent="0.15">
      <c r="A109" s="200" t="s">
        <v>18</v>
      </c>
      <c r="B109" s="173">
        <v>18</v>
      </c>
      <c r="C109" s="242">
        <v>0.41666666666666669</v>
      </c>
      <c r="D109" s="243">
        <v>15116</v>
      </c>
      <c r="E109" s="166">
        <v>-997</v>
      </c>
      <c r="F109" s="150">
        <v>93</v>
      </c>
      <c r="G109" s="173">
        <v>215</v>
      </c>
      <c r="H109" s="29">
        <v>-324</v>
      </c>
      <c r="I109" s="29">
        <v>-1389</v>
      </c>
      <c r="J109" s="29">
        <v>-218</v>
      </c>
    </row>
    <row r="110" spans="1:10" x14ac:dyDescent="0.15">
      <c r="A110" s="200" t="s">
        <v>18</v>
      </c>
      <c r="B110" s="173">
        <v>19</v>
      </c>
      <c r="C110" s="242">
        <v>0.875</v>
      </c>
      <c r="D110" s="243">
        <v>13714</v>
      </c>
      <c r="E110" s="166">
        <v>-279</v>
      </c>
      <c r="F110" s="150">
        <v>170</v>
      </c>
      <c r="G110" s="173">
        <v>330</v>
      </c>
      <c r="H110" s="29">
        <v>-636</v>
      </c>
      <c r="I110" s="29">
        <v>-1389</v>
      </c>
      <c r="J110" s="29">
        <v>-218</v>
      </c>
    </row>
    <row r="111" spans="1:10" x14ac:dyDescent="0.15">
      <c r="A111" s="200" t="s">
        <v>18</v>
      </c>
      <c r="B111" s="173">
        <v>20</v>
      </c>
      <c r="C111" s="242">
        <v>0.875</v>
      </c>
      <c r="D111" s="243">
        <v>13247</v>
      </c>
      <c r="E111" s="166">
        <v>-302</v>
      </c>
      <c r="F111" s="150">
        <v>50</v>
      </c>
      <c r="G111" s="173">
        <v>330</v>
      </c>
      <c r="H111" s="29">
        <v>-447</v>
      </c>
      <c r="I111" s="29">
        <v>-1389</v>
      </c>
      <c r="J111" s="29">
        <v>-218</v>
      </c>
    </row>
    <row r="112" spans="1:10" x14ac:dyDescent="0.15">
      <c r="A112" s="200" t="s">
        <v>18</v>
      </c>
      <c r="B112" s="173">
        <v>21</v>
      </c>
      <c r="C112" s="242">
        <v>0.875</v>
      </c>
      <c r="D112" s="243">
        <v>14642</v>
      </c>
      <c r="E112" s="166">
        <v>-745</v>
      </c>
      <c r="F112" s="150">
        <v>50</v>
      </c>
      <c r="G112" s="173">
        <v>330</v>
      </c>
      <c r="H112" s="29">
        <v>-555</v>
      </c>
      <c r="I112" s="29">
        <v>-1389</v>
      </c>
      <c r="J112" s="29">
        <v>-218</v>
      </c>
    </row>
    <row r="113" spans="1:10" x14ac:dyDescent="0.15">
      <c r="A113" s="200" t="s">
        <v>18</v>
      </c>
      <c r="B113" s="173">
        <v>22</v>
      </c>
      <c r="C113" s="242">
        <v>0.83333333333333337</v>
      </c>
      <c r="D113" s="243">
        <v>14744</v>
      </c>
      <c r="E113" s="166">
        <v>-750</v>
      </c>
      <c r="F113" s="150">
        <v>150</v>
      </c>
      <c r="G113" s="173">
        <v>330</v>
      </c>
      <c r="H113" s="29">
        <v>-385</v>
      </c>
      <c r="I113" s="29">
        <v>-1389</v>
      </c>
      <c r="J113" s="29">
        <v>-218</v>
      </c>
    </row>
    <row r="114" spans="1:10" x14ac:dyDescent="0.15">
      <c r="A114" s="200" t="s">
        <v>18</v>
      </c>
      <c r="B114" s="173">
        <v>23</v>
      </c>
      <c r="C114" s="242">
        <v>0.875</v>
      </c>
      <c r="D114" s="243">
        <v>14969</v>
      </c>
      <c r="E114" s="166">
        <v>-888</v>
      </c>
      <c r="F114" s="150">
        <v>50</v>
      </c>
      <c r="G114" s="173">
        <v>330</v>
      </c>
      <c r="H114" s="29">
        <v>-504</v>
      </c>
      <c r="I114" s="29">
        <v>-1339</v>
      </c>
      <c r="J114" s="29">
        <v>-218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14806</v>
      </c>
      <c r="E115" s="166">
        <v>-885</v>
      </c>
      <c r="F115" s="150">
        <v>125</v>
      </c>
      <c r="G115" s="173">
        <v>330</v>
      </c>
      <c r="H115" s="29">
        <v>-483</v>
      </c>
      <c r="I115" s="29">
        <v>-1389</v>
      </c>
      <c r="J115" s="29">
        <v>-218</v>
      </c>
    </row>
    <row r="116" spans="1:10" x14ac:dyDescent="0.15">
      <c r="A116" s="200" t="s">
        <v>18</v>
      </c>
      <c r="B116" s="173">
        <v>25</v>
      </c>
      <c r="C116" s="242">
        <v>0.45833333333333331</v>
      </c>
      <c r="D116" s="243">
        <v>14083</v>
      </c>
      <c r="E116" s="166">
        <v>-447</v>
      </c>
      <c r="F116" s="150">
        <v>25</v>
      </c>
      <c r="G116" s="173">
        <v>330</v>
      </c>
      <c r="H116" s="29">
        <v>-334</v>
      </c>
      <c r="I116" s="29">
        <v>-1389</v>
      </c>
      <c r="J116" s="29">
        <v>-218</v>
      </c>
    </row>
    <row r="117" spans="1:10" x14ac:dyDescent="0.15">
      <c r="A117" s="200" t="s">
        <v>18</v>
      </c>
      <c r="B117" s="173">
        <v>26</v>
      </c>
      <c r="C117" s="242">
        <v>0.5</v>
      </c>
      <c r="D117" s="243">
        <v>13915</v>
      </c>
      <c r="E117" s="166">
        <v>-696</v>
      </c>
      <c r="F117" s="150">
        <v>0</v>
      </c>
      <c r="G117" s="173">
        <v>330</v>
      </c>
      <c r="H117" s="29">
        <v>-438</v>
      </c>
      <c r="I117" s="29">
        <v>-1389</v>
      </c>
      <c r="J117" s="29">
        <v>-218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14155</v>
      </c>
      <c r="E118" s="166">
        <v>-414</v>
      </c>
      <c r="F118" s="150">
        <v>100</v>
      </c>
      <c r="G118" s="173">
        <v>100</v>
      </c>
      <c r="H118" s="29">
        <v>-472</v>
      </c>
      <c r="I118" s="29">
        <v>-1389</v>
      </c>
      <c r="J118" s="29">
        <v>-218</v>
      </c>
    </row>
    <row r="119" spans="1:10" x14ac:dyDescent="0.15">
      <c r="A119" s="200" t="s">
        <v>18</v>
      </c>
      <c r="B119" s="173">
        <v>28</v>
      </c>
      <c r="C119" s="242">
        <v>0.875</v>
      </c>
      <c r="D119" s="243">
        <v>14871</v>
      </c>
      <c r="E119" s="166">
        <v>-400</v>
      </c>
      <c r="F119" s="150">
        <v>100</v>
      </c>
      <c r="G119" s="173">
        <v>100</v>
      </c>
      <c r="H119" s="29">
        <v>-455</v>
      </c>
      <c r="I119" s="29">
        <v>-1389</v>
      </c>
      <c r="J119" s="29">
        <v>-218</v>
      </c>
    </row>
    <row r="120" spans="1:10" x14ac:dyDescent="0.15">
      <c r="A120" s="200" t="s">
        <v>18</v>
      </c>
      <c r="B120" s="173">
        <v>29</v>
      </c>
      <c r="C120" s="242">
        <v>0.875</v>
      </c>
      <c r="D120" s="243">
        <v>15492</v>
      </c>
      <c r="E120" s="166">
        <v>-400</v>
      </c>
      <c r="F120" s="150">
        <v>100</v>
      </c>
      <c r="G120" s="173">
        <v>100</v>
      </c>
      <c r="H120" s="29">
        <v>-386</v>
      </c>
      <c r="I120" s="29">
        <v>-1394</v>
      </c>
      <c r="J120" s="29">
        <v>-218</v>
      </c>
    </row>
    <row r="121" spans="1:10" x14ac:dyDescent="0.15">
      <c r="A121" s="202" t="s">
        <v>18</v>
      </c>
      <c r="B121" s="175">
        <v>30</v>
      </c>
      <c r="C121" s="244">
        <v>0.83333333333333337</v>
      </c>
      <c r="D121" s="245">
        <v>15855</v>
      </c>
      <c r="E121" s="167">
        <v>-789</v>
      </c>
      <c r="F121" s="253">
        <v>110</v>
      </c>
      <c r="G121" s="175">
        <v>100</v>
      </c>
      <c r="H121" s="35">
        <v>-398</v>
      </c>
      <c r="I121" s="35">
        <v>-1389</v>
      </c>
      <c r="J121" s="35">
        <v>-218</v>
      </c>
    </row>
    <row r="122" spans="1:10" x14ac:dyDescent="0.15">
      <c r="A122" s="200" t="s">
        <v>19</v>
      </c>
      <c r="B122" s="173">
        <v>1</v>
      </c>
      <c r="C122" s="242">
        <v>0.45833333333333331</v>
      </c>
      <c r="D122" s="243">
        <v>15104</v>
      </c>
      <c r="E122" s="166">
        <v>-621</v>
      </c>
      <c r="F122" s="150">
        <v>175</v>
      </c>
      <c r="G122" s="173">
        <v>100</v>
      </c>
      <c r="H122" s="29">
        <v>-456</v>
      </c>
      <c r="I122" s="29">
        <v>-1389</v>
      </c>
      <c r="J122" s="29">
        <v>-218</v>
      </c>
    </row>
    <row r="123" spans="1:10" x14ac:dyDescent="0.15">
      <c r="A123" s="200" t="s">
        <v>19</v>
      </c>
      <c r="B123" s="173">
        <v>2</v>
      </c>
      <c r="C123" s="242">
        <v>0.54166666666666663</v>
      </c>
      <c r="D123" s="243">
        <v>14140</v>
      </c>
      <c r="E123" s="166">
        <v>-209</v>
      </c>
      <c r="F123" s="150">
        <v>125</v>
      </c>
      <c r="G123" s="173">
        <v>100</v>
      </c>
      <c r="H123" s="29">
        <v>-340</v>
      </c>
      <c r="I123" s="29">
        <v>-1489</v>
      </c>
      <c r="J123" s="29">
        <v>-218</v>
      </c>
    </row>
    <row r="124" spans="1:10" x14ac:dyDescent="0.15">
      <c r="A124" s="200" t="s">
        <v>19</v>
      </c>
      <c r="B124" s="173">
        <v>3</v>
      </c>
      <c r="C124" s="242">
        <v>0.875</v>
      </c>
      <c r="D124" s="243">
        <v>13242</v>
      </c>
      <c r="E124" s="166">
        <v>-29</v>
      </c>
      <c r="F124" s="150">
        <v>197</v>
      </c>
      <c r="G124" s="173">
        <v>100</v>
      </c>
      <c r="H124" s="29">
        <v>-401</v>
      </c>
      <c r="I124" s="29">
        <v>-1531</v>
      </c>
      <c r="J124" s="29">
        <v>-218</v>
      </c>
    </row>
    <row r="125" spans="1:10" x14ac:dyDescent="0.15">
      <c r="A125" s="200" t="s">
        <v>19</v>
      </c>
      <c r="B125" s="173">
        <v>4</v>
      </c>
      <c r="C125" s="242">
        <v>0.875</v>
      </c>
      <c r="D125" s="243">
        <v>13712</v>
      </c>
      <c r="E125" s="166">
        <v>-100</v>
      </c>
      <c r="F125" s="150">
        <v>200</v>
      </c>
      <c r="G125" s="173">
        <v>215</v>
      </c>
      <c r="H125" s="29">
        <v>-474</v>
      </c>
      <c r="I125" s="29">
        <v>-1489</v>
      </c>
      <c r="J125" s="29">
        <v>-218</v>
      </c>
    </row>
    <row r="126" spans="1:10" x14ac:dyDescent="0.15">
      <c r="A126" s="200" t="s">
        <v>19</v>
      </c>
      <c r="B126" s="173">
        <v>5</v>
      </c>
      <c r="C126" s="242">
        <v>0.875</v>
      </c>
      <c r="D126" s="243">
        <v>14603</v>
      </c>
      <c r="E126" s="166">
        <v>-664</v>
      </c>
      <c r="F126" s="150">
        <v>200</v>
      </c>
      <c r="G126" s="173">
        <v>0</v>
      </c>
      <c r="H126" s="29">
        <v>-335</v>
      </c>
      <c r="I126" s="29">
        <v>-1489</v>
      </c>
      <c r="J126" s="29">
        <v>-218</v>
      </c>
    </row>
    <row r="127" spans="1:10" x14ac:dyDescent="0.15">
      <c r="A127" s="200" t="s">
        <v>19</v>
      </c>
      <c r="B127" s="173">
        <v>6</v>
      </c>
      <c r="C127" s="242">
        <v>0.875</v>
      </c>
      <c r="D127" s="243">
        <v>14644</v>
      </c>
      <c r="E127" s="166">
        <v>-809</v>
      </c>
      <c r="F127" s="150">
        <v>200</v>
      </c>
      <c r="G127" s="173">
        <v>0</v>
      </c>
      <c r="H127" s="29">
        <v>-233</v>
      </c>
      <c r="I127" s="29">
        <v>-1489</v>
      </c>
      <c r="J127" s="29">
        <v>-218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14587</v>
      </c>
      <c r="E128" s="166">
        <v>-738</v>
      </c>
      <c r="F128" s="150">
        <v>175</v>
      </c>
      <c r="G128" s="173">
        <v>0</v>
      </c>
      <c r="H128" s="29">
        <v>-345</v>
      </c>
      <c r="I128" s="29">
        <v>-1489</v>
      </c>
      <c r="J128" s="29">
        <v>-218</v>
      </c>
    </row>
    <row r="129" spans="1:10" x14ac:dyDescent="0.15">
      <c r="A129" s="200" t="s">
        <v>19</v>
      </c>
      <c r="B129" s="173">
        <v>8</v>
      </c>
      <c r="C129" s="242">
        <v>0.875</v>
      </c>
      <c r="D129" s="243">
        <v>14776</v>
      </c>
      <c r="E129" s="166">
        <v>-203</v>
      </c>
      <c r="F129" s="150">
        <v>200</v>
      </c>
      <c r="G129" s="173">
        <v>0</v>
      </c>
      <c r="H129" s="29">
        <v>-285</v>
      </c>
      <c r="I129" s="29">
        <v>-1586</v>
      </c>
      <c r="J129" s="29">
        <v>-218</v>
      </c>
    </row>
    <row r="130" spans="1:10" x14ac:dyDescent="0.15">
      <c r="A130" s="200" t="s">
        <v>19</v>
      </c>
      <c r="B130" s="173">
        <v>9</v>
      </c>
      <c r="C130" s="242">
        <v>0.5</v>
      </c>
      <c r="D130" s="243">
        <v>14658</v>
      </c>
      <c r="E130" s="166">
        <v>-260</v>
      </c>
      <c r="F130" s="150">
        <v>198</v>
      </c>
      <c r="G130" s="173">
        <v>0</v>
      </c>
      <c r="H130" s="29">
        <v>-202</v>
      </c>
      <c r="I130" s="29">
        <v>-1587</v>
      </c>
      <c r="J130" s="29">
        <v>-218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13902</v>
      </c>
      <c r="E131" s="166">
        <v>24</v>
      </c>
      <c r="F131" s="150">
        <v>175</v>
      </c>
      <c r="G131" s="173">
        <v>330</v>
      </c>
      <c r="H131" s="29">
        <v>-99</v>
      </c>
      <c r="I131" s="29">
        <v>-1587</v>
      </c>
      <c r="J131" s="29">
        <v>-218</v>
      </c>
    </row>
    <row r="132" spans="1:10" x14ac:dyDescent="0.15">
      <c r="A132" s="200" t="s">
        <v>19</v>
      </c>
      <c r="B132" s="173">
        <v>11</v>
      </c>
      <c r="C132" s="242">
        <v>0.875</v>
      </c>
      <c r="D132" s="243">
        <v>13846</v>
      </c>
      <c r="E132" s="166">
        <v>18</v>
      </c>
      <c r="F132" s="150">
        <v>90</v>
      </c>
      <c r="G132" s="173">
        <v>330</v>
      </c>
      <c r="H132" s="29">
        <v>-68</v>
      </c>
      <c r="I132" s="29">
        <v>-1587</v>
      </c>
      <c r="J132" s="29">
        <v>-218</v>
      </c>
    </row>
    <row r="133" spans="1:10" x14ac:dyDescent="0.15">
      <c r="A133" s="200" t="s">
        <v>19</v>
      </c>
      <c r="B133" s="173">
        <v>12</v>
      </c>
      <c r="C133" s="242">
        <v>0.875</v>
      </c>
      <c r="D133" s="243">
        <v>15956</v>
      </c>
      <c r="E133" s="166">
        <v>-17</v>
      </c>
      <c r="F133" s="150">
        <v>100</v>
      </c>
      <c r="G133" s="173">
        <v>330</v>
      </c>
      <c r="H133" s="29">
        <v>30</v>
      </c>
      <c r="I133" s="29">
        <v>-1545</v>
      </c>
      <c r="J133" s="29">
        <v>-218</v>
      </c>
    </row>
    <row r="134" spans="1:10" x14ac:dyDescent="0.15">
      <c r="A134" s="200" t="s">
        <v>19</v>
      </c>
      <c r="B134" s="173">
        <v>13</v>
      </c>
      <c r="C134" s="242">
        <v>0.875</v>
      </c>
      <c r="D134" s="243">
        <v>14624</v>
      </c>
      <c r="E134" s="166">
        <v>-322</v>
      </c>
      <c r="F134" s="150">
        <v>50</v>
      </c>
      <c r="G134" s="173">
        <v>330</v>
      </c>
      <c r="H134" s="29">
        <v>51</v>
      </c>
      <c r="I134" s="29">
        <v>-1592</v>
      </c>
      <c r="J134" s="29">
        <v>0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14819</v>
      </c>
      <c r="E135" s="166">
        <v>-400</v>
      </c>
      <c r="F135" s="150">
        <v>50</v>
      </c>
      <c r="G135" s="173">
        <v>330</v>
      </c>
      <c r="H135" s="29">
        <v>-55</v>
      </c>
      <c r="I135" s="29">
        <v>-1592</v>
      </c>
      <c r="J135" s="29">
        <v>0</v>
      </c>
    </row>
    <row r="136" spans="1:10" x14ac:dyDescent="0.15">
      <c r="A136" s="200" t="s">
        <v>19</v>
      </c>
      <c r="B136" s="173">
        <v>15</v>
      </c>
      <c r="C136" s="242">
        <v>0.58333333333333337</v>
      </c>
      <c r="D136" s="243">
        <v>15610</v>
      </c>
      <c r="E136" s="166">
        <v>-400</v>
      </c>
      <c r="F136" s="150">
        <v>0</v>
      </c>
      <c r="G136" s="173">
        <v>330</v>
      </c>
      <c r="H136" s="29">
        <v>-108</v>
      </c>
      <c r="I136" s="29">
        <v>-1592</v>
      </c>
      <c r="J136" s="29">
        <v>0</v>
      </c>
    </row>
    <row r="137" spans="1:10" x14ac:dyDescent="0.15">
      <c r="A137" s="200" t="s">
        <v>19</v>
      </c>
      <c r="B137" s="173">
        <v>16</v>
      </c>
      <c r="C137" s="242">
        <v>0.5</v>
      </c>
      <c r="D137" s="243">
        <v>15547</v>
      </c>
      <c r="E137" s="166">
        <v>-400</v>
      </c>
      <c r="F137" s="150">
        <v>75</v>
      </c>
      <c r="G137" s="173">
        <v>330</v>
      </c>
      <c r="H137" s="29">
        <v>-124</v>
      </c>
      <c r="I137" s="29">
        <v>-1592</v>
      </c>
      <c r="J137" s="29">
        <v>0</v>
      </c>
    </row>
    <row r="138" spans="1:10" x14ac:dyDescent="0.15">
      <c r="A138" s="200" t="s">
        <v>19</v>
      </c>
      <c r="B138" s="173">
        <v>17</v>
      </c>
      <c r="C138" s="242">
        <v>0.5</v>
      </c>
      <c r="D138" s="243">
        <v>13493</v>
      </c>
      <c r="E138" s="166">
        <v>-400</v>
      </c>
      <c r="F138" s="150">
        <v>96</v>
      </c>
      <c r="G138" s="173">
        <v>330</v>
      </c>
      <c r="H138" s="29">
        <v>-382</v>
      </c>
      <c r="I138" s="29">
        <v>-1495</v>
      </c>
      <c r="J138" s="29">
        <v>0</v>
      </c>
    </row>
    <row r="139" spans="1:10" x14ac:dyDescent="0.15">
      <c r="A139" s="200" t="s">
        <v>19</v>
      </c>
      <c r="B139" s="173">
        <v>18</v>
      </c>
      <c r="C139" s="242">
        <v>0.875</v>
      </c>
      <c r="D139" s="243">
        <v>13614</v>
      </c>
      <c r="E139" s="166">
        <v>-266</v>
      </c>
      <c r="F139" s="150">
        <v>75</v>
      </c>
      <c r="G139" s="173">
        <v>330</v>
      </c>
      <c r="H139" s="29">
        <v>-71</v>
      </c>
      <c r="I139" s="29">
        <v>-1495</v>
      </c>
      <c r="J139" s="29">
        <v>-218</v>
      </c>
    </row>
    <row r="140" spans="1:10" x14ac:dyDescent="0.15">
      <c r="A140" s="200" t="s">
        <v>19</v>
      </c>
      <c r="B140" s="173">
        <v>19</v>
      </c>
      <c r="C140" s="242">
        <v>0.875</v>
      </c>
      <c r="D140" s="243">
        <v>14571</v>
      </c>
      <c r="E140" s="166">
        <v>-400</v>
      </c>
      <c r="F140" s="150">
        <v>33</v>
      </c>
      <c r="G140" s="173">
        <v>330</v>
      </c>
      <c r="H140" s="29">
        <v>-94</v>
      </c>
      <c r="I140" s="29">
        <v>-1495</v>
      </c>
      <c r="J140" s="29">
        <v>-218</v>
      </c>
    </row>
    <row r="141" spans="1:10" x14ac:dyDescent="0.15">
      <c r="A141" s="200" t="s">
        <v>19</v>
      </c>
      <c r="B141" s="173">
        <v>20</v>
      </c>
      <c r="C141" s="242">
        <v>0.875</v>
      </c>
      <c r="D141" s="243">
        <v>14795</v>
      </c>
      <c r="E141" s="166">
        <v>-439</v>
      </c>
      <c r="F141" s="150">
        <v>25</v>
      </c>
      <c r="G141" s="173">
        <v>330</v>
      </c>
      <c r="H141" s="29">
        <v>-51</v>
      </c>
      <c r="I141" s="29">
        <v>-1495</v>
      </c>
      <c r="J141" s="29">
        <v>-218</v>
      </c>
    </row>
    <row r="142" spans="1:10" x14ac:dyDescent="0.15">
      <c r="A142" s="200" t="s">
        <v>19</v>
      </c>
      <c r="B142" s="173">
        <v>21</v>
      </c>
      <c r="C142" s="242">
        <v>0.58333333333333337</v>
      </c>
      <c r="D142" s="243">
        <v>14984</v>
      </c>
      <c r="E142" s="166">
        <v>-374</v>
      </c>
      <c r="F142" s="150">
        <v>175</v>
      </c>
      <c r="G142" s="173">
        <v>330</v>
      </c>
      <c r="H142" s="29">
        <v>-47</v>
      </c>
      <c r="I142" s="29">
        <v>-1460</v>
      </c>
      <c r="J142" s="29">
        <v>-218</v>
      </c>
    </row>
    <row r="143" spans="1:10" x14ac:dyDescent="0.15">
      <c r="A143" s="200" t="s">
        <v>19</v>
      </c>
      <c r="B143" s="173">
        <v>22</v>
      </c>
      <c r="C143" s="242">
        <v>0.58333333333333337</v>
      </c>
      <c r="D143" s="243">
        <v>15038</v>
      </c>
      <c r="E143" s="166">
        <v>-200</v>
      </c>
      <c r="F143" s="150">
        <v>200</v>
      </c>
      <c r="G143" s="173">
        <v>330</v>
      </c>
      <c r="H143" s="29">
        <v>-186</v>
      </c>
      <c r="I143" s="29">
        <v>-1495</v>
      </c>
      <c r="J143" s="29">
        <v>-218</v>
      </c>
    </row>
    <row r="144" spans="1:10" x14ac:dyDescent="0.15">
      <c r="A144" s="200" t="s">
        <v>19</v>
      </c>
      <c r="B144" s="173">
        <v>23</v>
      </c>
      <c r="C144" s="242">
        <v>0.5</v>
      </c>
      <c r="D144" s="243">
        <v>14855</v>
      </c>
      <c r="E144" s="166">
        <v>-221</v>
      </c>
      <c r="F144" s="150">
        <v>200</v>
      </c>
      <c r="G144" s="173">
        <v>330</v>
      </c>
      <c r="H144" s="29">
        <v>-169</v>
      </c>
      <c r="I144" s="29">
        <v>-1361</v>
      </c>
      <c r="J144" s="29">
        <v>-218</v>
      </c>
    </row>
    <row r="145" spans="1:10" x14ac:dyDescent="0.15">
      <c r="A145" s="200" t="s">
        <v>19</v>
      </c>
      <c r="B145" s="173">
        <v>24</v>
      </c>
      <c r="C145" s="242">
        <v>0.875</v>
      </c>
      <c r="D145" s="243">
        <v>13259</v>
      </c>
      <c r="E145" s="166">
        <v>-156</v>
      </c>
      <c r="F145" s="150">
        <v>193</v>
      </c>
      <c r="G145" s="173">
        <v>330</v>
      </c>
      <c r="H145" s="29">
        <v>-101</v>
      </c>
      <c r="I145" s="29">
        <v>-1320</v>
      </c>
      <c r="J145" s="29">
        <v>-218</v>
      </c>
    </row>
    <row r="146" spans="1:10" x14ac:dyDescent="0.15">
      <c r="A146" s="200" t="s">
        <v>19</v>
      </c>
      <c r="B146" s="173">
        <v>25</v>
      </c>
      <c r="C146" s="242">
        <v>0.875</v>
      </c>
      <c r="D146" s="243">
        <v>13079</v>
      </c>
      <c r="E146" s="166">
        <v>-224</v>
      </c>
      <c r="F146" s="150">
        <v>50</v>
      </c>
      <c r="G146" s="173">
        <v>330</v>
      </c>
      <c r="H146" s="29">
        <v>-76</v>
      </c>
      <c r="I146" s="29">
        <v>-890</v>
      </c>
      <c r="J146" s="29">
        <v>-218</v>
      </c>
    </row>
    <row r="147" spans="1:10" x14ac:dyDescent="0.15">
      <c r="A147" s="200" t="s">
        <v>19</v>
      </c>
      <c r="B147" s="173">
        <v>26</v>
      </c>
      <c r="C147" s="242">
        <v>0.875</v>
      </c>
      <c r="D147" s="243">
        <v>14694</v>
      </c>
      <c r="E147" s="166">
        <v>-278</v>
      </c>
      <c r="F147" s="150">
        <v>0</v>
      </c>
      <c r="G147" s="173">
        <v>330</v>
      </c>
      <c r="H147" s="29">
        <v>-77</v>
      </c>
      <c r="I147" s="29">
        <v>-1668</v>
      </c>
      <c r="J147" s="29">
        <v>-218</v>
      </c>
    </row>
    <row r="148" spans="1:10" x14ac:dyDescent="0.15">
      <c r="A148" s="200" t="s">
        <v>19</v>
      </c>
      <c r="B148" s="173">
        <v>27</v>
      </c>
      <c r="C148" s="242">
        <v>0.58333333333333337</v>
      </c>
      <c r="D148" s="243">
        <v>16074</v>
      </c>
      <c r="E148" s="166">
        <v>-132</v>
      </c>
      <c r="F148" s="150">
        <v>75</v>
      </c>
      <c r="G148" s="173">
        <v>215</v>
      </c>
      <c r="H148" s="29">
        <v>-67</v>
      </c>
      <c r="I148" s="29">
        <v>-1489</v>
      </c>
      <c r="J148" s="29">
        <v>-218</v>
      </c>
    </row>
    <row r="149" spans="1:10" x14ac:dyDescent="0.15">
      <c r="A149" s="200" t="s">
        <v>19</v>
      </c>
      <c r="B149" s="173">
        <v>28</v>
      </c>
      <c r="C149" s="242">
        <v>0.5</v>
      </c>
      <c r="D149" s="243">
        <v>14943</v>
      </c>
      <c r="E149" s="166">
        <v>-371</v>
      </c>
      <c r="F149" s="150">
        <v>0</v>
      </c>
      <c r="G149" s="173">
        <v>330</v>
      </c>
      <c r="H149" s="29">
        <v>-62</v>
      </c>
      <c r="I149" s="29">
        <v>-1489</v>
      </c>
      <c r="J149" s="29">
        <v>-218</v>
      </c>
    </row>
    <row r="150" spans="1:10" x14ac:dyDescent="0.15">
      <c r="A150" s="200" t="s">
        <v>19</v>
      </c>
      <c r="B150" s="173">
        <v>29</v>
      </c>
      <c r="C150" s="242">
        <v>0.875</v>
      </c>
      <c r="D150" s="243">
        <v>14436</v>
      </c>
      <c r="E150" s="166">
        <v>-939</v>
      </c>
      <c r="F150" s="150">
        <v>101</v>
      </c>
      <c r="G150" s="173">
        <v>100</v>
      </c>
      <c r="H150" s="29">
        <v>-68</v>
      </c>
      <c r="I150" s="29">
        <v>-1495</v>
      </c>
      <c r="J150" s="29">
        <v>-218</v>
      </c>
    </row>
    <row r="151" spans="1:10" x14ac:dyDescent="0.15">
      <c r="A151" s="200" t="s">
        <v>19</v>
      </c>
      <c r="B151" s="173">
        <v>30</v>
      </c>
      <c r="C151" s="242">
        <v>0.58333333333333337</v>
      </c>
      <c r="D151" s="243">
        <v>14780</v>
      </c>
      <c r="E151" s="166">
        <v>-230</v>
      </c>
      <c r="F151" s="150">
        <v>85</v>
      </c>
      <c r="G151" s="173">
        <v>215</v>
      </c>
      <c r="H151" s="29">
        <v>66</v>
      </c>
      <c r="I151" s="29">
        <v>-1539</v>
      </c>
      <c r="J151" s="29">
        <v>-218</v>
      </c>
    </row>
    <row r="152" spans="1:10" x14ac:dyDescent="0.15">
      <c r="A152" s="202" t="s">
        <v>19</v>
      </c>
      <c r="B152" s="175">
        <v>31</v>
      </c>
      <c r="C152" s="244">
        <v>0.875</v>
      </c>
      <c r="D152" s="245">
        <v>13130</v>
      </c>
      <c r="E152" s="167">
        <v>-165</v>
      </c>
      <c r="F152" s="253">
        <v>0</v>
      </c>
      <c r="G152" s="175">
        <v>215</v>
      </c>
      <c r="H152" s="35">
        <v>-14</v>
      </c>
      <c r="I152" s="35">
        <v>-1316</v>
      </c>
      <c r="J152" s="35">
        <v>-218</v>
      </c>
    </row>
    <row r="153" spans="1:10" x14ac:dyDescent="0.15">
      <c r="A153" s="200" t="s">
        <v>20</v>
      </c>
      <c r="B153" s="173">
        <v>1</v>
      </c>
      <c r="C153" s="242">
        <v>0.875</v>
      </c>
      <c r="D153" s="243">
        <v>13949</v>
      </c>
      <c r="E153" s="166">
        <v>-123</v>
      </c>
      <c r="F153" s="150">
        <v>75</v>
      </c>
      <c r="G153" s="173">
        <v>215</v>
      </c>
      <c r="H153" s="29">
        <v>-266</v>
      </c>
      <c r="I153" s="29">
        <v>-1494</v>
      </c>
      <c r="J153" s="29">
        <v>-218</v>
      </c>
    </row>
    <row r="154" spans="1:10" x14ac:dyDescent="0.15">
      <c r="A154" s="200" t="s">
        <v>20</v>
      </c>
      <c r="B154" s="173">
        <v>2</v>
      </c>
      <c r="C154" s="242">
        <v>0.75</v>
      </c>
      <c r="D154" s="243">
        <v>16416</v>
      </c>
      <c r="E154" s="166">
        <v>-1027</v>
      </c>
      <c r="F154" s="150">
        <v>125</v>
      </c>
      <c r="G154" s="173">
        <v>330</v>
      </c>
      <c r="H154" s="29">
        <v>-331</v>
      </c>
      <c r="I154" s="29">
        <v>-1494</v>
      </c>
      <c r="J154" s="29">
        <v>-218</v>
      </c>
    </row>
    <row r="155" spans="1:10" x14ac:dyDescent="0.15">
      <c r="A155" s="200" t="s">
        <v>20</v>
      </c>
      <c r="B155" s="173">
        <v>3</v>
      </c>
      <c r="C155" s="242">
        <v>0.70833333333333337</v>
      </c>
      <c r="D155" s="243">
        <v>17270</v>
      </c>
      <c r="E155" s="166">
        <v>-296</v>
      </c>
      <c r="F155" s="150">
        <v>200</v>
      </c>
      <c r="G155" s="173">
        <v>330</v>
      </c>
      <c r="H155" s="29">
        <v>-418</v>
      </c>
      <c r="I155" s="29">
        <v>-1494</v>
      </c>
      <c r="J155" s="29">
        <v>-218</v>
      </c>
    </row>
    <row r="156" spans="1:10" x14ac:dyDescent="0.15">
      <c r="A156" s="200" t="s">
        <v>20</v>
      </c>
      <c r="B156" s="173">
        <v>4</v>
      </c>
      <c r="C156" s="242">
        <v>0.70833333333333337</v>
      </c>
      <c r="D156" s="243">
        <v>15993</v>
      </c>
      <c r="E156" s="166">
        <v>-552</v>
      </c>
      <c r="F156" s="150">
        <v>100</v>
      </c>
      <c r="G156" s="173">
        <v>330</v>
      </c>
      <c r="H156" s="29">
        <v>-184</v>
      </c>
      <c r="I156" s="29">
        <v>-1494</v>
      </c>
      <c r="J156" s="29">
        <v>-218</v>
      </c>
    </row>
    <row r="157" spans="1:10" x14ac:dyDescent="0.15">
      <c r="A157" s="200" t="s">
        <v>20</v>
      </c>
      <c r="B157" s="173">
        <v>5</v>
      </c>
      <c r="C157" s="242">
        <v>0.5</v>
      </c>
      <c r="D157" s="243">
        <v>15775</v>
      </c>
      <c r="E157" s="166">
        <v>-1119</v>
      </c>
      <c r="F157" s="150">
        <v>75</v>
      </c>
      <c r="G157" s="173">
        <v>330</v>
      </c>
      <c r="H157" s="29">
        <v>-177</v>
      </c>
      <c r="I157" s="29">
        <v>-1323</v>
      </c>
      <c r="J157" s="29">
        <v>-218</v>
      </c>
    </row>
    <row r="158" spans="1:10" x14ac:dyDescent="0.15">
      <c r="A158" s="200" t="s">
        <v>20</v>
      </c>
      <c r="B158" s="173">
        <v>6</v>
      </c>
      <c r="C158" s="242">
        <v>0.58333333333333337</v>
      </c>
      <c r="D158" s="243">
        <v>15424</v>
      </c>
      <c r="E158" s="166">
        <v>-935</v>
      </c>
      <c r="F158" s="150">
        <v>200</v>
      </c>
      <c r="G158" s="173">
        <v>330</v>
      </c>
      <c r="H158" s="29">
        <v>-194</v>
      </c>
      <c r="I158" s="29">
        <v>-1495</v>
      </c>
      <c r="J158" s="29">
        <v>-218</v>
      </c>
    </row>
    <row r="159" spans="1:10" x14ac:dyDescent="0.15">
      <c r="A159" s="200" t="s">
        <v>20</v>
      </c>
      <c r="B159" s="173">
        <v>7</v>
      </c>
      <c r="C159" s="242">
        <v>0.75</v>
      </c>
      <c r="D159" s="243">
        <v>15177</v>
      </c>
      <c r="E159" s="166">
        <v>90</v>
      </c>
      <c r="F159" s="150">
        <v>150</v>
      </c>
      <c r="G159" s="173">
        <v>330</v>
      </c>
      <c r="H159" s="29">
        <v>-182</v>
      </c>
      <c r="I159" s="29">
        <v>-1495</v>
      </c>
      <c r="J159" s="29">
        <v>-218</v>
      </c>
    </row>
    <row r="160" spans="1:10" x14ac:dyDescent="0.15">
      <c r="A160" s="200" t="s">
        <v>20</v>
      </c>
      <c r="B160" s="173">
        <v>8</v>
      </c>
      <c r="C160" s="242">
        <v>0.75</v>
      </c>
      <c r="D160" s="243">
        <v>16290</v>
      </c>
      <c r="E160" s="166">
        <v>40</v>
      </c>
      <c r="F160" s="150">
        <v>125</v>
      </c>
      <c r="G160" s="173">
        <v>330</v>
      </c>
      <c r="H160" s="29">
        <v>-49</v>
      </c>
      <c r="I160" s="29">
        <v>-1495</v>
      </c>
      <c r="J160" s="29">
        <v>-218</v>
      </c>
    </row>
    <row r="161" spans="1:10" x14ac:dyDescent="0.15">
      <c r="A161" s="200" t="s">
        <v>20</v>
      </c>
      <c r="B161" s="173">
        <v>9</v>
      </c>
      <c r="C161" s="242">
        <v>0.58333333333333337</v>
      </c>
      <c r="D161" s="243">
        <v>17137</v>
      </c>
      <c r="E161" s="166">
        <v>-1335</v>
      </c>
      <c r="F161" s="150">
        <v>-63</v>
      </c>
      <c r="G161" s="173">
        <v>330</v>
      </c>
      <c r="H161" s="29">
        <v>-174</v>
      </c>
      <c r="I161" s="29">
        <v>-1495</v>
      </c>
      <c r="J161" s="29">
        <v>-218</v>
      </c>
    </row>
    <row r="162" spans="1:10" x14ac:dyDescent="0.15">
      <c r="A162" s="200" t="s">
        <v>20</v>
      </c>
      <c r="B162" s="173">
        <v>10</v>
      </c>
      <c r="C162" s="242">
        <v>0.70833333333333337</v>
      </c>
      <c r="D162" s="243">
        <v>17544</v>
      </c>
      <c r="E162" s="166">
        <v>-176</v>
      </c>
      <c r="F162" s="150">
        <v>200</v>
      </c>
      <c r="G162" s="173">
        <v>330</v>
      </c>
      <c r="H162" s="29">
        <v>-255</v>
      </c>
      <c r="I162" s="29">
        <v>-1555</v>
      </c>
      <c r="J162" s="29">
        <v>-218</v>
      </c>
    </row>
    <row r="163" spans="1:10" x14ac:dyDescent="0.15">
      <c r="A163" s="200" t="s">
        <v>20</v>
      </c>
      <c r="B163" s="173">
        <v>11</v>
      </c>
      <c r="C163" s="242">
        <v>0.58333333333333337</v>
      </c>
      <c r="D163" s="243">
        <v>15970</v>
      </c>
      <c r="E163" s="166">
        <v>-1038</v>
      </c>
      <c r="F163" s="150">
        <v>100</v>
      </c>
      <c r="G163" s="173">
        <v>330</v>
      </c>
      <c r="H163" s="29">
        <v>-204</v>
      </c>
      <c r="I163" s="29">
        <v>-1495</v>
      </c>
      <c r="J163" s="29">
        <v>-218</v>
      </c>
    </row>
    <row r="164" spans="1:10" x14ac:dyDescent="0.15">
      <c r="A164" s="200" t="s">
        <v>20</v>
      </c>
      <c r="B164" s="173">
        <v>12</v>
      </c>
      <c r="C164" s="242">
        <v>0.58333333333333337</v>
      </c>
      <c r="D164" s="243">
        <v>15862</v>
      </c>
      <c r="E164" s="166">
        <v>-360</v>
      </c>
      <c r="F164" s="150">
        <v>125</v>
      </c>
      <c r="G164" s="173">
        <v>330</v>
      </c>
      <c r="H164" s="29">
        <v>-265</v>
      </c>
      <c r="I164" s="29">
        <v>-1460</v>
      </c>
      <c r="J164" s="29">
        <v>-218</v>
      </c>
    </row>
    <row r="165" spans="1:10" x14ac:dyDescent="0.15">
      <c r="A165" s="200" t="s">
        <v>20</v>
      </c>
      <c r="B165" s="173">
        <v>13</v>
      </c>
      <c r="C165" s="242">
        <v>0.5</v>
      </c>
      <c r="D165" s="243">
        <v>16057</v>
      </c>
      <c r="E165" s="166">
        <v>-866</v>
      </c>
      <c r="F165" s="150">
        <v>100</v>
      </c>
      <c r="G165" s="173">
        <v>330</v>
      </c>
      <c r="H165" s="29">
        <v>-230</v>
      </c>
      <c r="I165" s="29">
        <v>-1495</v>
      </c>
      <c r="J165" s="29">
        <v>-218</v>
      </c>
    </row>
    <row r="166" spans="1:10" x14ac:dyDescent="0.15">
      <c r="A166" s="200" t="s">
        <v>20</v>
      </c>
      <c r="B166" s="173">
        <v>14</v>
      </c>
      <c r="C166" s="242">
        <v>0.5</v>
      </c>
      <c r="D166" s="243">
        <v>14561</v>
      </c>
      <c r="E166" s="166">
        <v>-39</v>
      </c>
      <c r="F166" s="150">
        <v>150</v>
      </c>
      <c r="G166" s="173">
        <v>330</v>
      </c>
      <c r="H166" s="29">
        <v>-231</v>
      </c>
      <c r="I166" s="29">
        <v>-1495</v>
      </c>
      <c r="J166" s="29">
        <v>-218</v>
      </c>
    </row>
    <row r="167" spans="1:10" x14ac:dyDescent="0.15">
      <c r="A167" s="200" t="s">
        <v>20</v>
      </c>
      <c r="B167" s="173">
        <v>15</v>
      </c>
      <c r="C167" s="242">
        <v>0.875</v>
      </c>
      <c r="D167" s="243">
        <v>14727</v>
      </c>
      <c r="E167" s="166">
        <v>-278</v>
      </c>
      <c r="F167" s="150">
        <v>66</v>
      </c>
      <c r="G167" s="173">
        <v>330</v>
      </c>
      <c r="H167" s="29">
        <v>-156</v>
      </c>
      <c r="I167" s="29">
        <v>-1489</v>
      </c>
      <c r="J167" s="29">
        <v>-218</v>
      </c>
    </row>
    <row r="168" spans="1:10" x14ac:dyDescent="0.15">
      <c r="A168" s="200" t="s">
        <v>20</v>
      </c>
      <c r="B168" s="173">
        <v>16</v>
      </c>
      <c r="C168" s="242">
        <v>0.75</v>
      </c>
      <c r="D168" s="243">
        <v>17352</v>
      </c>
      <c r="E168" s="166">
        <v>-687</v>
      </c>
      <c r="F168" s="150">
        <v>200</v>
      </c>
      <c r="G168" s="173">
        <v>330</v>
      </c>
      <c r="H168" s="29">
        <v>-342</v>
      </c>
      <c r="I168" s="29">
        <v>-1495</v>
      </c>
      <c r="J168" s="29">
        <v>-218</v>
      </c>
    </row>
    <row r="169" spans="1:10" x14ac:dyDescent="0.15">
      <c r="A169" s="200" t="s">
        <v>20</v>
      </c>
      <c r="B169" s="173">
        <v>17</v>
      </c>
      <c r="C169" s="242">
        <v>0.75</v>
      </c>
      <c r="D169" s="243">
        <v>20068</v>
      </c>
      <c r="E169" s="166">
        <v>-481</v>
      </c>
      <c r="F169" s="150">
        <v>200</v>
      </c>
      <c r="G169" s="173">
        <v>330</v>
      </c>
      <c r="H169" s="29">
        <v>-345</v>
      </c>
      <c r="I169" s="29">
        <v>-1495</v>
      </c>
      <c r="J169" s="29">
        <v>-218</v>
      </c>
    </row>
    <row r="170" spans="1:10" x14ac:dyDescent="0.15">
      <c r="A170" s="200" t="s">
        <v>20</v>
      </c>
      <c r="B170" s="173">
        <v>18</v>
      </c>
      <c r="C170" s="242">
        <v>0.70833333333333337</v>
      </c>
      <c r="D170" s="243">
        <v>20620</v>
      </c>
      <c r="E170" s="166">
        <v>-704</v>
      </c>
      <c r="F170" s="150">
        <v>200</v>
      </c>
      <c r="G170" s="173">
        <v>330</v>
      </c>
      <c r="H170" s="29">
        <v>-425</v>
      </c>
      <c r="I170" s="29">
        <v>-1495</v>
      </c>
      <c r="J170" s="29">
        <v>-218</v>
      </c>
    </row>
    <row r="171" spans="1:10" x14ac:dyDescent="0.15">
      <c r="A171" s="200" t="s">
        <v>20</v>
      </c>
      <c r="B171" s="173">
        <v>19</v>
      </c>
      <c r="C171" s="242">
        <v>0.70833333333333337</v>
      </c>
      <c r="D171" s="243">
        <v>18945</v>
      </c>
      <c r="E171" s="166">
        <v>-958</v>
      </c>
      <c r="F171" s="150">
        <v>181</v>
      </c>
      <c r="G171" s="173">
        <v>330</v>
      </c>
      <c r="H171" s="29">
        <v>-363</v>
      </c>
      <c r="I171" s="29">
        <v>-1495</v>
      </c>
      <c r="J171" s="29">
        <v>-218</v>
      </c>
    </row>
    <row r="172" spans="1:10" x14ac:dyDescent="0.15">
      <c r="A172" s="200" t="s">
        <v>20</v>
      </c>
      <c r="B172" s="173">
        <v>20</v>
      </c>
      <c r="C172" s="242">
        <v>0.70833333333333337</v>
      </c>
      <c r="D172" s="243">
        <v>16584</v>
      </c>
      <c r="E172" s="166">
        <v>-824</v>
      </c>
      <c r="F172" s="150">
        <v>145</v>
      </c>
      <c r="G172" s="173">
        <v>330</v>
      </c>
      <c r="H172" s="29">
        <v>-309</v>
      </c>
      <c r="I172" s="29">
        <v>-1000</v>
      </c>
      <c r="J172" s="29">
        <v>-218</v>
      </c>
    </row>
    <row r="173" spans="1:10" x14ac:dyDescent="0.15">
      <c r="A173" s="200" t="s">
        <v>20</v>
      </c>
      <c r="B173" s="173">
        <v>21</v>
      </c>
      <c r="C173" s="242">
        <v>0.75</v>
      </c>
      <c r="D173" s="243">
        <v>14434</v>
      </c>
      <c r="E173" s="166">
        <v>-463</v>
      </c>
      <c r="F173" s="150">
        <v>100</v>
      </c>
      <c r="G173" s="173">
        <v>330</v>
      </c>
      <c r="H173" s="29">
        <v>-205</v>
      </c>
      <c r="I173" s="29">
        <v>-846</v>
      </c>
      <c r="J173" s="29">
        <v>-218</v>
      </c>
    </row>
    <row r="174" spans="1:10" x14ac:dyDescent="0.15">
      <c r="A174" s="200" t="s">
        <v>20</v>
      </c>
      <c r="B174" s="173">
        <v>22</v>
      </c>
      <c r="C174" s="242">
        <v>0.79166666666666663</v>
      </c>
      <c r="D174" s="243">
        <v>14822</v>
      </c>
      <c r="E174" s="166">
        <v>-151</v>
      </c>
      <c r="F174" s="150">
        <v>175</v>
      </c>
      <c r="G174" s="173">
        <v>330</v>
      </c>
      <c r="H174" s="29">
        <v>-208</v>
      </c>
      <c r="I174" s="29">
        <v>-1000</v>
      </c>
      <c r="J174" s="29">
        <v>-218</v>
      </c>
    </row>
    <row r="175" spans="1:10" x14ac:dyDescent="0.15">
      <c r="A175" s="200" t="s">
        <v>20</v>
      </c>
      <c r="B175" s="173">
        <v>23</v>
      </c>
      <c r="C175" s="242">
        <v>0.70833333333333337</v>
      </c>
      <c r="D175" s="243">
        <v>17756</v>
      </c>
      <c r="E175" s="166">
        <v>-302</v>
      </c>
      <c r="F175" s="150">
        <v>200</v>
      </c>
      <c r="G175" s="173">
        <v>330</v>
      </c>
      <c r="H175" s="29">
        <v>-279</v>
      </c>
      <c r="I175" s="29">
        <v>-1000</v>
      </c>
      <c r="J175" s="29">
        <v>-218</v>
      </c>
    </row>
    <row r="176" spans="1:10" x14ac:dyDescent="0.15">
      <c r="A176" s="200" t="s">
        <v>20</v>
      </c>
      <c r="B176" s="173">
        <v>24</v>
      </c>
      <c r="C176" s="242">
        <v>0.66666666666666663</v>
      </c>
      <c r="D176" s="243">
        <v>18339</v>
      </c>
      <c r="E176" s="166">
        <v>-138</v>
      </c>
      <c r="F176" s="150">
        <v>165</v>
      </c>
      <c r="G176" s="173">
        <v>330</v>
      </c>
      <c r="H176" s="29">
        <v>-271</v>
      </c>
      <c r="I176" s="29">
        <v>-1160</v>
      </c>
      <c r="J176" s="29">
        <v>-218</v>
      </c>
    </row>
    <row r="177" spans="1:10" x14ac:dyDescent="0.15">
      <c r="A177" s="200" t="s">
        <v>20</v>
      </c>
      <c r="B177" s="173">
        <v>25</v>
      </c>
      <c r="C177" s="242">
        <v>0.70833333333333337</v>
      </c>
      <c r="D177" s="243">
        <v>21095</v>
      </c>
      <c r="E177" s="166">
        <v>-501</v>
      </c>
      <c r="F177" s="150">
        <v>175</v>
      </c>
      <c r="G177" s="173">
        <v>330</v>
      </c>
      <c r="H177" s="29">
        <v>-119</v>
      </c>
      <c r="I177" s="29">
        <v>-1495</v>
      </c>
      <c r="J177" s="29">
        <v>-218</v>
      </c>
    </row>
    <row r="178" spans="1:10" x14ac:dyDescent="0.15">
      <c r="A178" s="200" t="s">
        <v>20</v>
      </c>
      <c r="B178" s="173">
        <v>26</v>
      </c>
      <c r="C178" s="242">
        <v>0.58333333333333337</v>
      </c>
      <c r="D178" s="243">
        <v>19998</v>
      </c>
      <c r="E178" s="166">
        <v>-353</v>
      </c>
      <c r="F178" s="150">
        <v>175</v>
      </c>
      <c r="G178" s="173">
        <v>330</v>
      </c>
      <c r="H178" s="29">
        <v>-415</v>
      </c>
      <c r="I178" s="29">
        <v>-1495</v>
      </c>
      <c r="J178" s="29">
        <v>-218</v>
      </c>
    </row>
    <row r="179" spans="1:10" x14ac:dyDescent="0.15">
      <c r="A179" s="200" t="s">
        <v>20</v>
      </c>
      <c r="B179" s="173">
        <v>27</v>
      </c>
      <c r="C179" s="242">
        <v>0.70833333333333337</v>
      </c>
      <c r="D179" s="243">
        <v>17902</v>
      </c>
      <c r="E179" s="166">
        <v>-340</v>
      </c>
      <c r="F179" s="150">
        <v>125</v>
      </c>
      <c r="G179" s="173">
        <v>330</v>
      </c>
      <c r="H179" s="29">
        <v>-334</v>
      </c>
      <c r="I179" s="29">
        <v>-1460</v>
      </c>
      <c r="J179" s="29">
        <v>-218</v>
      </c>
    </row>
    <row r="180" spans="1:10" x14ac:dyDescent="0.15">
      <c r="A180" s="200" t="s">
        <v>20</v>
      </c>
      <c r="B180" s="173">
        <v>28</v>
      </c>
      <c r="C180" s="242">
        <v>0.75</v>
      </c>
      <c r="D180" s="243">
        <v>17076</v>
      </c>
      <c r="E180" s="166">
        <v>-6</v>
      </c>
      <c r="F180" s="150">
        <v>200</v>
      </c>
      <c r="G180" s="173">
        <v>330</v>
      </c>
      <c r="H180" s="29">
        <v>-262</v>
      </c>
      <c r="I180" s="29">
        <v>-1385</v>
      </c>
      <c r="J180" s="29">
        <v>-218</v>
      </c>
    </row>
    <row r="181" spans="1:10" x14ac:dyDescent="0.15">
      <c r="A181" s="200" t="s">
        <v>20</v>
      </c>
      <c r="B181" s="173">
        <v>29</v>
      </c>
      <c r="C181" s="242">
        <v>0.75</v>
      </c>
      <c r="D181" s="243">
        <v>17638</v>
      </c>
      <c r="E181" s="166">
        <v>-104</v>
      </c>
      <c r="F181" s="150">
        <v>200</v>
      </c>
      <c r="G181" s="173">
        <v>330</v>
      </c>
      <c r="H181" s="29">
        <v>-240</v>
      </c>
      <c r="I181" s="29">
        <v>-1292</v>
      </c>
      <c r="J181" s="29">
        <v>-218</v>
      </c>
    </row>
    <row r="182" spans="1:10" x14ac:dyDescent="0.15">
      <c r="A182" s="202" t="s">
        <v>20</v>
      </c>
      <c r="B182" s="175">
        <v>30</v>
      </c>
      <c r="C182" s="244">
        <v>0.70833333333333337</v>
      </c>
      <c r="D182" s="245">
        <v>21111</v>
      </c>
      <c r="E182" s="167">
        <v>-78</v>
      </c>
      <c r="F182" s="253">
        <v>100</v>
      </c>
      <c r="G182" s="175">
        <v>330</v>
      </c>
      <c r="H182" s="35">
        <v>-129</v>
      </c>
      <c r="I182" s="35">
        <v>-1252</v>
      </c>
      <c r="J182" s="35">
        <v>-218</v>
      </c>
    </row>
    <row r="183" spans="1:10" x14ac:dyDescent="0.15">
      <c r="A183" s="200" t="s">
        <v>21</v>
      </c>
      <c r="B183" s="173">
        <v>1</v>
      </c>
      <c r="C183" s="242">
        <v>0.70833333333333337</v>
      </c>
      <c r="D183" s="243">
        <v>23002</v>
      </c>
      <c r="E183" s="166">
        <v>-199</v>
      </c>
      <c r="F183" s="150">
        <v>100</v>
      </c>
      <c r="G183" s="173">
        <v>330</v>
      </c>
      <c r="H183" s="29">
        <v>-361</v>
      </c>
      <c r="I183" s="29">
        <v>-1495</v>
      </c>
      <c r="J183" s="29">
        <v>-218</v>
      </c>
    </row>
    <row r="184" spans="1:10" x14ac:dyDescent="0.15">
      <c r="A184" s="200" t="s">
        <v>21</v>
      </c>
      <c r="B184" s="173">
        <v>2</v>
      </c>
      <c r="C184" s="242">
        <v>0.625</v>
      </c>
      <c r="D184" s="243">
        <v>24335</v>
      </c>
      <c r="E184" s="166">
        <v>-217</v>
      </c>
      <c r="F184" s="150">
        <v>100</v>
      </c>
      <c r="G184" s="173">
        <v>330</v>
      </c>
      <c r="H184" s="29">
        <v>-382</v>
      </c>
      <c r="I184" s="29">
        <v>-1495</v>
      </c>
      <c r="J184" s="29">
        <v>-218</v>
      </c>
    </row>
    <row r="185" spans="1:10" x14ac:dyDescent="0.15">
      <c r="A185" s="200" t="s">
        <v>21</v>
      </c>
      <c r="B185" s="173">
        <v>3</v>
      </c>
      <c r="C185" s="242">
        <v>0.66666666666666663</v>
      </c>
      <c r="D185" s="243">
        <v>23402</v>
      </c>
      <c r="E185" s="166">
        <v>-354</v>
      </c>
      <c r="F185" s="150">
        <v>100</v>
      </c>
      <c r="G185" s="173">
        <v>330</v>
      </c>
      <c r="H185" s="29">
        <v>-433</v>
      </c>
      <c r="I185" s="29">
        <v>-1495</v>
      </c>
      <c r="J185" s="29">
        <v>-218</v>
      </c>
    </row>
    <row r="186" spans="1:10" x14ac:dyDescent="0.15">
      <c r="A186" s="200" t="s">
        <v>21</v>
      </c>
      <c r="B186" s="173">
        <v>4</v>
      </c>
      <c r="C186" s="242">
        <v>0.54166666666666663</v>
      </c>
      <c r="D186" s="243">
        <v>16919</v>
      </c>
      <c r="E186" s="166">
        <v>-461</v>
      </c>
      <c r="F186" s="150">
        <v>200</v>
      </c>
      <c r="G186" s="173">
        <v>330</v>
      </c>
      <c r="H186" s="29">
        <v>-487</v>
      </c>
      <c r="I186" s="29">
        <v>-1486</v>
      </c>
      <c r="J186" s="29">
        <v>-218</v>
      </c>
    </row>
    <row r="187" spans="1:10" x14ac:dyDescent="0.15">
      <c r="A187" s="200" t="s">
        <v>21</v>
      </c>
      <c r="B187" s="173">
        <v>5</v>
      </c>
      <c r="C187" s="242">
        <v>0.79166666666666663</v>
      </c>
      <c r="D187" s="243">
        <v>14824</v>
      </c>
      <c r="E187" s="166">
        <v>-287</v>
      </c>
      <c r="F187" s="150">
        <v>150</v>
      </c>
      <c r="G187" s="173">
        <v>330</v>
      </c>
      <c r="H187" s="29">
        <v>-666</v>
      </c>
      <c r="I187" s="29">
        <v>-1390</v>
      </c>
      <c r="J187" s="29">
        <v>-218</v>
      </c>
    </row>
    <row r="188" spans="1:10" x14ac:dyDescent="0.15">
      <c r="A188" s="200" t="s">
        <v>21</v>
      </c>
      <c r="B188" s="173">
        <v>6</v>
      </c>
      <c r="C188" s="242">
        <v>0.79166666666666663</v>
      </c>
      <c r="D188" s="243">
        <v>17053</v>
      </c>
      <c r="E188" s="166">
        <v>-379</v>
      </c>
      <c r="F188" s="150">
        <v>200</v>
      </c>
      <c r="G188" s="173">
        <v>330</v>
      </c>
      <c r="H188" s="29">
        <v>-650</v>
      </c>
      <c r="I188" s="29">
        <v>-1390</v>
      </c>
      <c r="J188" s="29">
        <v>-218</v>
      </c>
    </row>
    <row r="189" spans="1:10" x14ac:dyDescent="0.15">
      <c r="A189" s="200" t="s">
        <v>21</v>
      </c>
      <c r="B189" s="173">
        <v>7</v>
      </c>
      <c r="C189" s="242">
        <v>0.70833333333333337</v>
      </c>
      <c r="D189" s="243">
        <v>22045</v>
      </c>
      <c r="E189" s="166">
        <v>-422</v>
      </c>
      <c r="F189" s="150">
        <v>200</v>
      </c>
      <c r="G189" s="173">
        <v>330</v>
      </c>
      <c r="H189" s="29">
        <v>-650</v>
      </c>
      <c r="I189" s="29">
        <v>-1495</v>
      </c>
      <c r="J189" s="29">
        <v>-218</v>
      </c>
    </row>
    <row r="190" spans="1:10" x14ac:dyDescent="0.15">
      <c r="A190" s="200" t="s">
        <v>21</v>
      </c>
      <c r="B190" s="173">
        <v>8</v>
      </c>
      <c r="C190" s="242">
        <v>0.70833333333333337</v>
      </c>
      <c r="D190" s="243">
        <v>23682</v>
      </c>
      <c r="E190" s="166">
        <v>-583</v>
      </c>
      <c r="F190" s="150">
        <v>175</v>
      </c>
      <c r="G190" s="173">
        <v>330</v>
      </c>
      <c r="H190" s="29">
        <v>-385</v>
      </c>
      <c r="I190" s="29">
        <v>-1495</v>
      </c>
      <c r="J190" s="29">
        <v>-218</v>
      </c>
    </row>
    <row r="191" spans="1:10" x14ac:dyDescent="0.15">
      <c r="A191" s="200" t="s">
        <v>21</v>
      </c>
      <c r="B191" s="173">
        <v>9</v>
      </c>
      <c r="C191" s="242">
        <v>0.70833333333333337</v>
      </c>
      <c r="D191" s="243">
        <v>22715</v>
      </c>
      <c r="E191" s="166">
        <v>-395</v>
      </c>
      <c r="F191" s="150">
        <v>200</v>
      </c>
      <c r="G191" s="173">
        <v>330</v>
      </c>
      <c r="H191" s="29">
        <v>-650</v>
      </c>
      <c r="I191" s="29">
        <v>-1495</v>
      </c>
      <c r="J191" s="29">
        <v>-218</v>
      </c>
    </row>
    <row r="192" spans="1:10" x14ac:dyDescent="0.15">
      <c r="A192" s="200" t="s">
        <v>21</v>
      </c>
      <c r="B192" s="173">
        <v>10</v>
      </c>
      <c r="C192" s="242">
        <v>0.75</v>
      </c>
      <c r="D192" s="243">
        <v>20177</v>
      </c>
      <c r="E192" s="166">
        <v>-504</v>
      </c>
      <c r="F192" s="150">
        <v>200</v>
      </c>
      <c r="G192" s="173">
        <v>330</v>
      </c>
      <c r="H192" s="29">
        <v>-498</v>
      </c>
      <c r="I192" s="29">
        <v>-1495</v>
      </c>
      <c r="J192" s="29">
        <v>-218</v>
      </c>
    </row>
    <row r="193" spans="1:10" x14ac:dyDescent="0.15">
      <c r="A193" s="200" t="s">
        <v>21</v>
      </c>
      <c r="B193" s="173">
        <v>11</v>
      </c>
      <c r="C193" s="242">
        <v>0.70833333333333337</v>
      </c>
      <c r="D193" s="243">
        <v>19354</v>
      </c>
      <c r="E193" s="166">
        <v>-424</v>
      </c>
      <c r="F193" s="150">
        <v>180</v>
      </c>
      <c r="G193" s="173">
        <v>330</v>
      </c>
      <c r="H193" s="29">
        <v>-605</v>
      </c>
      <c r="I193" s="29">
        <v>-1495</v>
      </c>
      <c r="J193" s="29">
        <v>-218</v>
      </c>
    </row>
    <row r="194" spans="1:10" x14ac:dyDescent="0.15">
      <c r="A194" s="200" t="s">
        <v>21</v>
      </c>
      <c r="B194" s="173">
        <v>12</v>
      </c>
      <c r="C194" s="242">
        <v>0.75</v>
      </c>
      <c r="D194" s="243">
        <v>18763</v>
      </c>
      <c r="E194" s="166">
        <v>-436</v>
      </c>
      <c r="F194" s="150">
        <v>185</v>
      </c>
      <c r="G194" s="173">
        <v>330</v>
      </c>
      <c r="H194" s="29">
        <v>-797</v>
      </c>
      <c r="I194" s="29">
        <v>-1299</v>
      </c>
      <c r="J194" s="29">
        <v>-218</v>
      </c>
    </row>
    <row r="195" spans="1:10" x14ac:dyDescent="0.15">
      <c r="A195" s="200" t="s">
        <v>21</v>
      </c>
      <c r="B195" s="173">
        <v>13</v>
      </c>
      <c r="C195" s="242">
        <v>0.75</v>
      </c>
      <c r="D195" s="243">
        <v>18977</v>
      </c>
      <c r="E195" s="166">
        <v>-261</v>
      </c>
      <c r="F195" s="150">
        <v>200</v>
      </c>
      <c r="G195" s="173">
        <v>330</v>
      </c>
      <c r="H195" s="29">
        <v>-570</v>
      </c>
      <c r="I195" s="29">
        <v>-1299</v>
      </c>
      <c r="J195" s="29">
        <v>-218</v>
      </c>
    </row>
    <row r="196" spans="1:10" x14ac:dyDescent="0.15">
      <c r="A196" s="200" t="s">
        <v>21</v>
      </c>
      <c r="B196" s="173">
        <v>14</v>
      </c>
      <c r="C196" s="242">
        <v>0.58333333333333337</v>
      </c>
      <c r="D196" s="243">
        <v>21949</v>
      </c>
      <c r="E196" s="166">
        <v>-264</v>
      </c>
      <c r="F196" s="150">
        <v>200</v>
      </c>
      <c r="G196" s="173">
        <v>330</v>
      </c>
      <c r="H196" s="29">
        <v>-250</v>
      </c>
      <c r="I196" s="29">
        <v>-1495</v>
      </c>
      <c r="J196" s="29">
        <v>-218</v>
      </c>
    </row>
    <row r="197" spans="1:10" x14ac:dyDescent="0.15">
      <c r="A197" s="200" t="s">
        <v>21</v>
      </c>
      <c r="B197" s="173">
        <v>15</v>
      </c>
      <c r="C197" s="242">
        <v>0.625</v>
      </c>
      <c r="D197" s="243">
        <v>22226</v>
      </c>
      <c r="E197" s="166">
        <v>-233</v>
      </c>
      <c r="F197" s="150">
        <v>174</v>
      </c>
      <c r="G197" s="173">
        <v>330</v>
      </c>
      <c r="H197" s="29">
        <v>-523</v>
      </c>
      <c r="I197" s="29">
        <v>-1495</v>
      </c>
      <c r="J197" s="29">
        <v>-218</v>
      </c>
    </row>
    <row r="198" spans="1:10" x14ac:dyDescent="0.15">
      <c r="A198" s="200" t="s">
        <v>21</v>
      </c>
      <c r="B198" s="173">
        <v>16</v>
      </c>
      <c r="C198" s="242">
        <v>0.75</v>
      </c>
      <c r="D198" s="243">
        <v>19370</v>
      </c>
      <c r="E198" s="166">
        <v>-628</v>
      </c>
      <c r="F198" s="150">
        <v>50</v>
      </c>
      <c r="G198" s="173">
        <v>330</v>
      </c>
      <c r="H198" s="29">
        <v>-600</v>
      </c>
      <c r="I198" s="29">
        <v>-1495</v>
      </c>
      <c r="J198" s="29">
        <v>-218</v>
      </c>
    </row>
    <row r="199" spans="1:10" x14ac:dyDescent="0.15">
      <c r="A199" s="200" t="s">
        <v>21</v>
      </c>
      <c r="B199" s="173">
        <v>17</v>
      </c>
      <c r="C199" s="242">
        <v>0.70833333333333337</v>
      </c>
      <c r="D199" s="243">
        <v>19247</v>
      </c>
      <c r="E199" s="166">
        <v>-491</v>
      </c>
      <c r="F199" s="150">
        <v>100</v>
      </c>
      <c r="G199" s="173">
        <v>330</v>
      </c>
      <c r="H199" s="29">
        <v>-333</v>
      </c>
      <c r="I199" s="29">
        <v>-1495</v>
      </c>
      <c r="J199" s="29">
        <v>-218</v>
      </c>
    </row>
    <row r="200" spans="1:10" x14ac:dyDescent="0.15">
      <c r="A200" s="200" t="s">
        <v>21</v>
      </c>
      <c r="B200" s="173">
        <v>18</v>
      </c>
      <c r="C200" s="242">
        <v>0.70833333333333337</v>
      </c>
      <c r="D200" s="243">
        <v>18588</v>
      </c>
      <c r="E200" s="166">
        <v>-472</v>
      </c>
      <c r="F200" s="150">
        <v>120</v>
      </c>
      <c r="G200" s="173">
        <v>330</v>
      </c>
      <c r="H200" s="29">
        <v>-555</v>
      </c>
      <c r="I200" s="29">
        <v>-1495</v>
      </c>
      <c r="J200" s="29">
        <v>-218</v>
      </c>
    </row>
    <row r="201" spans="1:10" x14ac:dyDescent="0.15">
      <c r="A201" s="200" t="s">
        <v>21</v>
      </c>
      <c r="B201" s="173">
        <v>19</v>
      </c>
      <c r="C201" s="242">
        <v>0.58333333333333337</v>
      </c>
      <c r="D201" s="243">
        <v>15674</v>
      </c>
      <c r="E201" s="166">
        <v>-172</v>
      </c>
      <c r="F201" s="150">
        <v>200</v>
      </c>
      <c r="G201" s="173">
        <v>330</v>
      </c>
      <c r="H201" s="29">
        <v>-440</v>
      </c>
      <c r="I201" s="29">
        <v>-1301</v>
      </c>
      <c r="J201" s="29">
        <v>-218</v>
      </c>
    </row>
    <row r="202" spans="1:10" x14ac:dyDescent="0.15">
      <c r="A202" s="200" t="s">
        <v>21</v>
      </c>
      <c r="B202" s="173">
        <v>20</v>
      </c>
      <c r="C202" s="242">
        <v>0.75</v>
      </c>
      <c r="D202" s="243">
        <v>16085</v>
      </c>
      <c r="E202" s="166">
        <v>-153</v>
      </c>
      <c r="F202" s="150">
        <v>150</v>
      </c>
      <c r="G202" s="173">
        <v>330</v>
      </c>
      <c r="H202" s="29">
        <v>-464</v>
      </c>
      <c r="I202" s="29">
        <v>-1301</v>
      </c>
      <c r="J202" s="29">
        <v>-218</v>
      </c>
    </row>
    <row r="203" spans="1:10" x14ac:dyDescent="0.15">
      <c r="A203" s="200" t="s">
        <v>21</v>
      </c>
      <c r="B203" s="173">
        <v>21</v>
      </c>
      <c r="C203" s="242">
        <v>0.75</v>
      </c>
      <c r="D203" s="243">
        <v>19392</v>
      </c>
      <c r="E203" s="166">
        <v>-421</v>
      </c>
      <c r="F203" s="150">
        <v>150</v>
      </c>
      <c r="G203" s="173">
        <v>330</v>
      </c>
      <c r="H203" s="29">
        <v>-417</v>
      </c>
      <c r="I203" s="29">
        <v>-1461</v>
      </c>
      <c r="J203" s="29">
        <v>-218</v>
      </c>
    </row>
    <row r="204" spans="1:10" x14ac:dyDescent="0.15">
      <c r="A204" s="200" t="s">
        <v>21</v>
      </c>
      <c r="B204" s="173">
        <v>22</v>
      </c>
      <c r="C204" s="242">
        <v>0.75</v>
      </c>
      <c r="D204" s="243">
        <v>22767</v>
      </c>
      <c r="E204" s="166">
        <v>-296</v>
      </c>
      <c r="F204" s="150">
        <v>100</v>
      </c>
      <c r="G204" s="173">
        <v>330</v>
      </c>
      <c r="H204" s="29">
        <v>-505</v>
      </c>
      <c r="I204" s="29">
        <v>-1495</v>
      </c>
      <c r="J204" s="29">
        <v>-218</v>
      </c>
    </row>
    <row r="205" spans="1:10" x14ac:dyDescent="0.15">
      <c r="A205" s="200" t="s">
        <v>21</v>
      </c>
      <c r="B205" s="173">
        <v>23</v>
      </c>
      <c r="C205" s="242">
        <v>0.70833333333333337</v>
      </c>
      <c r="D205" s="243">
        <v>24381</v>
      </c>
      <c r="E205" s="166">
        <v>-485</v>
      </c>
      <c r="F205" s="150">
        <v>200</v>
      </c>
      <c r="G205" s="173">
        <v>100</v>
      </c>
      <c r="H205" s="29">
        <v>-524</v>
      </c>
      <c r="I205" s="29">
        <v>-1495</v>
      </c>
      <c r="J205" s="29">
        <v>-218</v>
      </c>
    </row>
    <row r="206" spans="1:10" x14ac:dyDescent="0.15">
      <c r="A206" s="200" t="s">
        <v>21</v>
      </c>
      <c r="B206" s="173">
        <v>24</v>
      </c>
      <c r="C206" s="242">
        <v>0.625</v>
      </c>
      <c r="D206" s="243">
        <v>19479</v>
      </c>
      <c r="E206" s="166">
        <v>-405</v>
      </c>
      <c r="F206" s="150">
        <v>80</v>
      </c>
      <c r="G206" s="173">
        <v>100</v>
      </c>
      <c r="H206" s="29">
        <v>-441</v>
      </c>
      <c r="I206" s="29">
        <v>-1495</v>
      </c>
      <c r="J206" s="29">
        <v>-218</v>
      </c>
    </row>
    <row r="207" spans="1:10" x14ac:dyDescent="0.15">
      <c r="A207" s="200" t="s">
        <v>21</v>
      </c>
      <c r="B207" s="173">
        <v>25</v>
      </c>
      <c r="C207" s="242">
        <v>0.70833333333333337</v>
      </c>
      <c r="D207" s="243">
        <v>18933</v>
      </c>
      <c r="E207" s="166">
        <v>-547</v>
      </c>
      <c r="F207" s="150">
        <v>199</v>
      </c>
      <c r="G207" s="173">
        <v>100</v>
      </c>
      <c r="H207" s="29">
        <v>-407</v>
      </c>
      <c r="I207" s="29">
        <v>-1495</v>
      </c>
      <c r="J207" s="29">
        <v>-218</v>
      </c>
    </row>
    <row r="208" spans="1:10" x14ac:dyDescent="0.15">
      <c r="A208" s="200" t="s">
        <v>21</v>
      </c>
      <c r="B208" s="173">
        <v>26</v>
      </c>
      <c r="C208" s="242">
        <v>0.75</v>
      </c>
      <c r="D208" s="243">
        <v>16928</v>
      </c>
      <c r="E208" s="166">
        <v>-304</v>
      </c>
      <c r="F208" s="150">
        <v>175</v>
      </c>
      <c r="G208" s="173">
        <v>330</v>
      </c>
      <c r="H208" s="29">
        <v>-635</v>
      </c>
      <c r="I208" s="29">
        <v>-1426</v>
      </c>
      <c r="J208" s="29">
        <v>-218</v>
      </c>
    </row>
    <row r="209" spans="1:10" x14ac:dyDescent="0.15">
      <c r="A209" s="200" t="s">
        <v>21</v>
      </c>
      <c r="B209" s="173">
        <v>27</v>
      </c>
      <c r="C209" s="242">
        <v>0.75</v>
      </c>
      <c r="D209" s="243">
        <v>17802</v>
      </c>
      <c r="E209" s="166">
        <v>-406</v>
      </c>
      <c r="F209" s="150">
        <v>145</v>
      </c>
      <c r="G209" s="173">
        <v>330</v>
      </c>
      <c r="H209" s="29">
        <v>-619</v>
      </c>
      <c r="I209" s="29">
        <v>-1486</v>
      </c>
      <c r="J209" s="29">
        <v>-218</v>
      </c>
    </row>
    <row r="210" spans="1:10" x14ac:dyDescent="0.15">
      <c r="A210" s="200" t="s">
        <v>21</v>
      </c>
      <c r="B210" s="173">
        <v>28</v>
      </c>
      <c r="C210" s="242">
        <v>0.70833333333333337</v>
      </c>
      <c r="D210" s="243">
        <v>21018</v>
      </c>
      <c r="E210" s="166">
        <v>-578</v>
      </c>
      <c r="F210" s="150">
        <v>125</v>
      </c>
      <c r="G210" s="173">
        <v>330</v>
      </c>
      <c r="H210" s="29">
        <v>-520</v>
      </c>
      <c r="I210" s="29">
        <v>-1495</v>
      </c>
      <c r="J210" s="29">
        <v>-218</v>
      </c>
    </row>
    <row r="211" spans="1:10" x14ac:dyDescent="0.15">
      <c r="A211" s="200" t="s">
        <v>21</v>
      </c>
      <c r="B211" s="173">
        <v>29</v>
      </c>
      <c r="C211" s="242">
        <v>0.625</v>
      </c>
      <c r="D211" s="243">
        <v>18154</v>
      </c>
      <c r="E211" s="166">
        <v>-898</v>
      </c>
      <c r="F211" s="150">
        <v>75</v>
      </c>
      <c r="G211" s="173">
        <v>215</v>
      </c>
      <c r="H211" s="29">
        <v>-527</v>
      </c>
      <c r="I211" s="29">
        <v>-1495</v>
      </c>
      <c r="J211" s="29">
        <v>-218</v>
      </c>
    </row>
    <row r="212" spans="1:10" x14ac:dyDescent="0.15">
      <c r="A212" s="200" t="s">
        <v>21</v>
      </c>
      <c r="B212" s="173">
        <v>30</v>
      </c>
      <c r="C212" s="242">
        <v>0.70833333333333337</v>
      </c>
      <c r="D212" s="243">
        <v>18006</v>
      </c>
      <c r="E212" s="166">
        <v>-771</v>
      </c>
      <c r="F212" s="150">
        <v>135</v>
      </c>
      <c r="G212" s="173">
        <v>330</v>
      </c>
      <c r="H212" s="29">
        <v>-398</v>
      </c>
      <c r="I212" s="29">
        <v>-1495</v>
      </c>
      <c r="J212" s="29">
        <v>-218</v>
      </c>
    </row>
    <row r="213" spans="1:10" x14ac:dyDescent="0.15">
      <c r="A213" s="202" t="s">
        <v>21</v>
      </c>
      <c r="B213" s="175">
        <v>31</v>
      </c>
      <c r="C213" s="244">
        <v>0.70833333333333337</v>
      </c>
      <c r="D213" s="245">
        <v>18571</v>
      </c>
      <c r="E213" s="167">
        <v>-525</v>
      </c>
      <c r="F213" s="253">
        <v>175</v>
      </c>
      <c r="G213" s="175">
        <v>330</v>
      </c>
      <c r="H213" s="35">
        <v>-466</v>
      </c>
      <c r="I213" s="35">
        <v>-1495</v>
      </c>
      <c r="J213" s="35">
        <v>-218</v>
      </c>
    </row>
    <row r="214" spans="1:10" x14ac:dyDescent="0.15">
      <c r="A214" s="200" t="s">
        <v>22</v>
      </c>
      <c r="B214" s="173">
        <v>1</v>
      </c>
      <c r="C214" s="242">
        <v>0.625</v>
      </c>
      <c r="D214" s="243">
        <v>20038</v>
      </c>
      <c r="E214" s="166">
        <v>-523</v>
      </c>
      <c r="F214" s="150">
        <v>200</v>
      </c>
      <c r="G214" s="173">
        <v>330</v>
      </c>
      <c r="H214" s="29">
        <v>-568</v>
      </c>
      <c r="I214" s="29">
        <v>-1495</v>
      </c>
      <c r="J214" s="29">
        <v>-218</v>
      </c>
    </row>
    <row r="215" spans="1:10" x14ac:dyDescent="0.15">
      <c r="A215" s="200" t="s">
        <v>22</v>
      </c>
      <c r="B215" s="173">
        <v>2</v>
      </c>
      <c r="C215" s="242">
        <v>0.875</v>
      </c>
      <c r="D215" s="243">
        <v>15798</v>
      </c>
      <c r="E215" s="166">
        <v>-218</v>
      </c>
      <c r="F215" s="150">
        <v>38</v>
      </c>
      <c r="G215" s="173">
        <v>330</v>
      </c>
      <c r="H215" s="29">
        <v>-456</v>
      </c>
      <c r="I215" s="29">
        <v>-1332</v>
      </c>
      <c r="J215" s="29">
        <v>-218</v>
      </c>
    </row>
    <row r="216" spans="1:10" x14ac:dyDescent="0.15">
      <c r="A216" s="200" t="s">
        <v>22</v>
      </c>
      <c r="B216" s="173">
        <v>3</v>
      </c>
      <c r="C216" s="242">
        <v>0.875</v>
      </c>
      <c r="D216" s="243">
        <v>15926</v>
      </c>
      <c r="E216" s="166">
        <v>76</v>
      </c>
      <c r="F216" s="150">
        <v>200</v>
      </c>
      <c r="G216" s="173">
        <v>330</v>
      </c>
      <c r="H216" s="29">
        <v>-444</v>
      </c>
      <c r="I216" s="29">
        <v>-1486</v>
      </c>
      <c r="J216" s="29">
        <v>-218</v>
      </c>
    </row>
    <row r="217" spans="1:10" x14ac:dyDescent="0.15">
      <c r="A217" s="200" t="s">
        <v>22</v>
      </c>
      <c r="B217" s="173">
        <v>4</v>
      </c>
      <c r="C217" s="242">
        <v>0.70833333333333337</v>
      </c>
      <c r="D217" s="243">
        <v>20215</v>
      </c>
      <c r="E217" s="166">
        <v>-321</v>
      </c>
      <c r="F217" s="150">
        <v>200</v>
      </c>
      <c r="G217" s="173">
        <v>330</v>
      </c>
      <c r="H217" s="29">
        <v>-601</v>
      </c>
      <c r="I217" s="29">
        <v>-1495</v>
      </c>
      <c r="J217" s="29">
        <v>-218</v>
      </c>
    </row>
    <row r="218" spans="1:10" x14ac:dyDescent="0.15">
      <c r="A218" s="200" t="s">
        <v>22</v>
      </c>
      <c r="B218" s="173">
        <v>5</v>
      </c>
      <c r="C218" s="242">
        <v>0.70833333333333337</v>
      </c>
      <c r="D218" s="243">
        <v>21966</v>
      </c>
      <c r="E218" s="166">
        <v>-421</v>
      </c>
      <c r="F218" s="150">
        <v>200</v>
      </c>
      <c r="G218" s="173">
        <v>330</v>
      </c>
      <c r="H218" s="29">
        <v>-576</v>
      </c>
      <c r="I218" s="29">
        <v>-1495</v>
      </c>
      <c r="J218" s="29">
        <v>-218</v>
      </c>
    </row>
    <row r="219" spans="1:10" x14ac:dyDescent="0.15">
      <c r="A219" s="200" t="s">
        <v>22</v>
      </c>
      <c r="B219" s="173">
        <v>6</v>
      </c>
      <c r="C219" s="242">
        <v>0.70833333333333337</v>
      </c>
      <c r="D219" s="243">
        <v>20031</v>
      </c>
      <c r="E219" s="166">
        <v>-476</v>
      </c>
      <c r="F219" s="150">
        <v>200</v>
      </c>
      <c r="G219" s="173">
        <v>330</v>
      </c>
      <c r="H219" s="29">
        <v>-328</v>
      </c>
      <c r="I219" s="29">
        <v>-1495</v>
      </c>
      <c r="J219" s="29">
        <v>-218</v>
      </c>
    </row>
    <row r="220" spans="1:10" x14ac:dyDescent="0.15">
      <c r="A220" s="200" t="s">
        <v>22</v>
      </c>
      <c r="B220" s="173">
        <v>7</v>
      </c>
      <c r="C220" s="242">
        <v>0.625</v>
      </c>
      <c r="D220" s="243">
        <v>18287</v>
      </c>
      <c r="E220" s="166">
        <v>-302</v>
      </c>
      <c r="F220" s="150">
        <v>200</v>
      </c>
      <c r="G220" s="173">
        <v>330</v>
      </c>
      <c r="H220" s="29">
        <v>-429</v>
      </c>
      <c r="I220" s="29">
        <v>-1461</v>
      </c>
      <c r="J220" s="29">
        <v>-218</v>
      </c>
    </row>
    <row r="221" spans="1:10" x14ac:dyDescent="0.15">
      <c r="A221" s="200" t="s">
        <v>22</v>
      </c>
      <c r="B221" s="173">
        <v>8</v>
      </c>
      <c r="C221" s="242">
        <v>0.70833333333333337</v>
      </c>
      <c r="D221" s="243">
        <v>18236</v>
      </c>
      <c r="E221" s="166">
        <v>-348</v>
      </c>
      <c r="F221" s="150">
        <v>200</v>
      </c>
      <c r="G221" s="173">
        <v>330</v>
      </c>
      <c r="H221" s="29">
        <v>-698</v>
      </c>
      <c r="I221" s="29">
        <v>-1461</v>
      </c>
      <c r="J221" s="29">
        <v>-218</v>
      </c>
    </row>
    <row r="222" spans="1:10" x14ac:dyDescent="0.15">
      <c r="A222" s="200" t="s">
        <v>22</v>
      </c>
      <c r="B222" s="173">
        <v>9</v>
      </c>
      <c r="C222" s="242">
        <v>0.75</v>
      </c>
      <c r="D222" s="243">
        <v>17144</v>
      </c>
      <c r="E222" s="166">
        <v>-182</v>
      </c>
      <c r="F222" s="150">
        <v>200</v>
      </c>
      <c r="G222" s="173">
        <v>330</v>
      </c>
      <c r="H222" s="29">
        <v>-589</v>
      </c>
      <c r="I222" s="29">
        <v>-1379</v>
      </c>
      <c r="J222" s="29">
        <v>-218</v>
      </c>
    </row>
    <row r="223" spans="1:10" x14ac:dyDescent="0.15">
      <c r="A223" s="200" t="s">
        <v>22</v>
      </c>
      <c r="B223" s="173">
        <v>10</v>
      </c>
      <c r="C223" s="242">
        <v>0.75</v>
      </c>
      <c r="D223" s="243">
        <v>17661</v>
      </c>
      <c r="E223" s="166">
        <v>-309</v>
      </c>
      <c r="F223" s="150">
        <v>145</v>
      </c>
      <c r="G223" s="173">
        <v>330</v>
      </c>
      <c r="H223" s="29">
        <v>-519</v>
      </c>
      <c r="I223" s="29">
        <v>-1379</v>
      </c>
      <c r="J223" s="29">
        <v>-218</v>
      </c>
    </row>
    <row r="224" spans="1:10" x14ac:dyDescent="0.15">
      <c r="A224" s="200" t="s">
        <v>22</v>
      </c>
      <c r="B224" s="173">
        <v>11</v>
      </c>
      <c r="C224" s="242">
        <v>0.70833333333333337</v>
      </c>
      <c r="D224" s="243">
        <v>20223</v>
      </c>
      <c r="E224" s="166">
        <v>-416</v>
      </c>
      <c r="F224" s="150">
        <v>100</v>
      </c>
      <c r="G224" s="173">
        <v>330</v>
      </c>
      <c r="H224" s="29">
        <v>-536</v>
      </c>
      <c r="I224" s="29">
        <v>-1511</v>
      </c>
      <c r="J224" s="29">
        <v>-218</v>
      </c>
    </row>
    <row r="225" spans="1:10" x14ac:dyDescent="0.15">
      <c r="A225" s="200" t="s">
        <v>22</v>
      </c>
      <c r="B225" s="173">
        <v>12</v>
      </c>
      <c r="C225" s="242">
        <v>0.625</v>
      </c>
      <c r="D225" s="243">
        <v>19099</v>
      </c>
      <c r="E225" s="166">
        <v>-635</v>
      </c>
      <c r="F225" s="150">
        <v>96</v>
      </c>
      <c r="G225" s="173">
        <v>330</v>
      </c>
      <c r="H225" s="29">
        <v>-441</v>
      </c>
      <c r="I225" s="29">
        <v>-1545</v>
      </c>
      <c r="J225" s="29">
        <v>-218</v>
      </c>
    </row>
    <row r="226" spans="1:10" x14ac:dyDescent="0.15">
      <c r="A226" s="200" t="s">
        <v>22</v>
      </c>
      <c r="B226" s="173">
        <v>13</v>
      </c>
      <c r="C226" s="242">
        <v>0.54166666666666663</v>
      </c>
      <c r="D226" s="243">
        <v>17795</v>
      </c>
      <c r="E226" s="166">
        <v>-464</v>
      </c>
      <c r="F226" s="150">
        <v>200</v>
      </c>
      <c r="G226" s="173">
        <v>330</v>
      </c>
      <c r="H226" s="29">
        <v>-377</v>
      </c>
      <c r="I226" s="29">
        <v>-1511</v>
      </c>
      <c r="J226" s="29">
        <v>-218</v>
      </c>
    </row>
    <row r="227" spans="1:10" x14ac:dyDescent="0.15">
      <c r="A227" s="200" t="s">
        <v>22</v>
      </c>
      <c r="B227" s="173">
        <v>14</v>
      </c>
      <c r="C227" s="242">
        <v>0.70833333333333337</v>
      </c>
      <c r="D227" s="243">
        <v>16811</v>
      </c>
      <c r="E227" s="166">
        <v>-590</v>
      </c>
      <c r="F227" s="150">
        <v>174</v>
      </c>
      <c r="G227" s="173">
        <v>330</v>
      </c>
      <c r="H227" s="29">
        <v>-582</v>
      </c>
      <c r="I227" s="29">
        <v>-1511</v>
      </c>
      <c r="J227" s="29">
        <v>-218</v>
      </c>
    </row>
    <row r="228" spans="1:10" x14ac:dyDescent="0.15">
      <c r="A228" s="200" t="s">
        <v>22</v>
      </c>
      <c r="B228" s="173">
        <v>15</v>
      </c>
      <c r="C228" s="242">
        <v>0.58333333333333337</v>
      </c>
      <c r="D228" s="243">
        <v>16195</v>
      </c>
      <c r="E228" s="166">
        <v>-322</v>
      </c>
      <c r="F228" s="150">
        <v>100</v>
      </c>
      <c r="G228" s="173">
        <v>330</v>
      </c>
      <c r="H228" s="29">
        <v>-567</v>
      </c>
      <c r="I228" s="29">
        <v>-1545</v>
      </c>
      <c r="J228" s="29">
        <v>-218</v>
      </c>
    </row>
    <row r="229" spans="1:10" x14ac:dyDescent="0.15">
      <c r="A229" s="200" t="s">
        <v>22</v>
      </c>
      <c r="B229" s="173">
        <v>16</v>
      </c>
      <c r="C229" s="242">
        <v>0.875</v>
      </c>
      <c r="D229" s="243">
        <v>14687</v>
      </c>
      <c r="E229" s="166">
        <v>-240</v>
      </c>
      <c r="F229" s="150">
        <v>200</v>
      </c>
      <c r="G229" s="173">
        <v>330</v>
      </c>
      <c r="H229" s="29">
        <v>-663</v>
      </c>
      <c r="I229" s="29">
        <v>-1413</v>
      </c>
      <c r="J229" s="29">
        <v>-218</v>
      </c>
    </row>
    <row r="230" spans="1:10" x14ac:dyDescent="0.15">
      <c r="A230" s="200" t="s">
        <v>22</v>
      </c>
      <c r="B230" s="173">
        <v>17</v>
      </c>
      <c r="C230" s="242">
        <v>0.75</v>
      </c>
      <c r="D230" s="243">
        <v>15674</v>
      </c>
      <c r="E230" s="166">
        <v>-39</v>
      </c>
      <c r="F230" s="150">
        <v>75</v>
      </c>
      <c r="G230" s="173">
        <v>330</v>
      </c>
      <c r="H230" s="29">
        <v>-657</v>
      </c>
      <c r="I230" s="29">
        <v>-1425</v>
      </c>
      <c r="J230" s="29">
        <v>-218</v>
      </c>
    </row>
    <row r="231" spans="1:10" x14ac:dyDescent="0.15">
      <c r="A231" s="200" t="s">
        <v>22</v>
      </c>
      <c r="B231" s="173">
        <v>18</v>
      </c>
      <c r="C231" s="242">
        <v>0.75</v>
      </c>
      <c r="D231" s="243">
        <v>17123</v>
      </c>
      <c r="E231" s="166">
        <v>-289</v>
      </c>
      <c r="F231" s="150">
        <v>175</v>
      </c>
      <c r="G231" s="173">
        <v>330</v>
      </c>
      <c r="H231" s="29">
        <v>-671</v>
      </c>
      <c r="I231" s="29">
        <v>-1545</v>
      </c>
      <c r="J231" s="29">
        <v>-218</v>
      </c>
    </row>
    <row r="232" spans="1:10" x14ac:dyDescent="0.15">
      <c r="A232" s="200" t="s">
        <v>22</v>
      </c>
      <c r="B232" s="173">
        <v>19</v>
      </c>
      <c r="C232" s="242">
        <v>0.75</v>
      </c>
      <c r="D232" s="243">
        <v>17427</v>
      </c>
      <c r="E232" s="166">
        <v>-447</v>
      </c>
      <c r="F232" s="150">
        <v>75</v>
      </c>
      <c r="G232" s="173">
        <v>330</v>
      </c>
      <c r="H232" s="29">
        <v>-610</v>
      </c>
      <c r="I232" s="29">
        <v>-1545</v>
      </c>
      <c r="J232" s="29">
        <v>-218</v>
      </c>
    </row>
    <row r="233" spans="1:10" x14ac:dyDescent="0.15">
      <c r="A233" s="200" t="s">
        <v>22</v>
      </c>
      <c r="B233" s="173">
        <v>20</v>
      </c>
      <c r="C233" s="242">
        <v>0.70833333333333337</v>
      </c>
      <c r="D233" s="243">
        <v>18469</v>
      </c>
      <c r="E233" s="166">
        <v>-447</v>
      </c>
      <c r="F233" s="150">
        <v>150</v>
      </c>
      <c r="G233" s="173">
        <v>330</v>
      </c>
      <c r="H233" s="29">
        <v>-573</v>
      </c>
      <c r="I233" s="29">
        <v>-1511</v>
      </c>
      <c r="J233" s="29">
        <v>-218</v>
      </c>
    </row>
    <row r="234" spans="1:10" x14ac:dyDescent="0.15">
      <c r="A234" s="200" t="s">
        <v>22</v>
      </c>
      <c r="B234" s="173">
        <v>21</v>
      </c>
      <c r="C234" s="242">
        <v>0.625</v>
      </c>
      <c r="D234" s="243">
        <v>17801</v>
      </c>
      <c r="E234" s="166">
        <v>-480</v>
      </c>
      <c r="F234" s="150">
        <v>175</v>
      </c>
      <c r="G234" s="173">
        <v>330</v>
      </c>
      <c r="H234" s="29">
        <v>-441</v>
      </c>
      <c r="I234" s="29">
        <v>-1374</v>
      </c>
      <c r="J234" s="29">
        <v>-218</v>
      </c>
    </row>
    <row r="235" spans="1:10" x14ac:dyDescent="0.15">
      <c r="A235" s="200" t="s">
        <v>22</v>
      </c>
      <c r="B235" s="173">
        <v>22</v>
      </c>
      <c r="C235" s="242">
        <v>0.58333333333333337</v>
      </c>
      <c r="D235" s="243">
        <v>17000</v>
      </c>
      <c r="E235" s="166">
        <v>-259</v>
      </c>
      <c r="F235" s="150">
        <v>97</v>
      </c>
      <c r="G235" s="173">
        <v>330</v>
      </c>
      <c r="H235" s="29">
        <v>-397</v>
      </c>
      <c r="I235" s="29">
        <v>-1326</v>
      </c>
      <c r="J235" s="29">
        <v>-218</v>
      </c>
    </row>
    <row r="236" spans="1:10" x14ac:dyDescent="0.15">
      <c r="A236" s="200" t="s">
        <v>22</v>
      </c>
      <c r="B236" s="173">
        <v>23</v>
      </c>
      <c r="C236" s="242">
        <v>0.54166666666666663</v>
      </c>
      <c r="D236" s="243">
        <v>14917</v>
      </c>
      <c r="E236" s="166">
        <v>-289</v>
      </c>
      <c r="F236" s="150">
        <v>200</v>
      </c>
      <c r="G236" s="173">
        <v>330</v>
      </c>
      <c r="H236" s="29">
        <v>-337</v>
      </c>
      <c r="I236" s="29">
        <v>-1324</v>
      </c>
      <c r="J236" s="29">
        <v>-218</v>
      </c>
    </row>
    <row r="237" spans="1:10" x14ac:dyDescent="0.15">
      <c r="A237" s="200" t="s">
        <v>22</v>
      </c>
      <c r="B237" s="173">
        <v>24</v>
      </c>
      <c r="C237" s="242">
        <v>0.875</v>
      </c>
      <c r="D237" s="243">
        <v>16051</v>
      </c>
      <c r="E237" s="166">
        <v>-208</v>
      </c>
      <c r="F237" s="150">
        <v>142</v>
      </c>
      <c r="G237" s="173">
        <v>330</v>
      </c>
      <c r="H237" s="29">
        <v>-347</v>
      </c>
      <c r="I237" s="29">
        <v>-1375</v>
      </c>
      <c r="J237" s="29">
        <v>-218</v>
      </c>
    </row>
    <row r="238" spans="1:10" x14ac:dyDescent="0.15">
      <c r="A238" s="200" t="s">
        <v>22</v>
      </c>
      <c r="B238" s="173">
        <v>25</v>
      </c>
      <c r="C238" s="242">
        <v>0.75</v>
      </c>
      <c r="D238" s="243">
        <v>20427</v>
      </c>
      <c r="E238" s="166">
        <v>20</v>
      </c>
      <c r="F238" s="150">
        <v>200</v>
      </c>
      <c r="G238" s="173">
        <v>330</v>
      </c>
      <c r="H238" s="29">
        <v>-231</v>
      </c>
      <c r="I238" s="29">
        <v>-1429</v>
      </c>
      <c r="J238" s="29">
        <v>-218</v>
      </c>
    </row>
    <row r="239" spans="1:10" x14ac:dyDescent="0.15">
      <c r="A239" s="200" t="s">
        <v>22</v>
      </c>
      <c r="B239" s="173">
        <v>26</v>
      </c>
      <c r="C239" s="242">
        <v>0.70833333333333337</v>
      </c>
      <c r="D239" s="243">
        <v>21323</v>
      </c>
      <c r="E239" s="166">
        <v>119</v>
      </c>
      <c r="F239" s="150">
        <v>75</v>
      </c>
      <c r="G239" s="173">
        <v>330</v>
      </c>
      <c r="H239" s="29">
        <v>-320</v>
      </c>
      <c r="I239" s="29">
        <v>-1443</v>
      </c>
      <c r="J239" s="29">
        <v>-218</v>
      </c>
    </row>
    <row r="240" spans="1:10" x14ac:dyDescent="0.15">
      <c r="A240" s="200" t="s">
        <v>22</v>
      </c>
      <c r="B240" s="173">
        <v>27</v>
      </c>
      <c r="C240" s="242">
        <v>0.70833333333333337</v>
      </c>
      <c r="D240" s="243">
        <v>22665</v>
      </c>
      <c r="E240" s="166">
        <v>-504</v>
      </c>
      <c r="F240" s="150">
        <v>0</v>
      </c>
      <c r="G240" s="173">
        <v>330</v>
      </c>
      <c r="H240" s="29">
        <v>-287</v>
      </c>
      <c r="I240" s="29">
        <v>-1545</v>
      </c>
      <c r="J240" s="29">
        <v>-218</v>
      </c>
    </row>
    <row r="241" spans="1:10" x14ac:dyDescent="0.15">
      <c r="A241" s="200" t="s">
        <v>22</v>
      </c>
      <c r="B241" s="173">
        <v>28</v>
      </c>
      <c r="C241" s="242">
        <v>0.58333333333333337</v>
      </c>
      <c r="D241" s="243">
        <v>18824</v>
      </c>
      <c r="E241" s="166">
        <v>-637</v>
      </c>
      <c r="F241" s="150">
        <v>25</v>
      </c>
      <c r="G241" s="173">
        <v>330</v>
      </c>
      <c r="H241" s="29">
        <v>-332</v>
      </c>
      <c r="I241" s="29">
        <v>-1545</v>
      </c>
      <c r="J241" s="29">
        <v>-218</v>
      </c>
    </row>
    <row r="242" spans="1:10" x14ac:dyDescent="0.15">
      <c r="A242" s="200" t="s">
        <v>22</v>
      </c>
      <c r="B242" s="173">
        <v>29</v>
      </c>
      <c r="C242" s="242">
        <v>0.70833333333333337</v>
      </c>
      <c r="D242" s="243">
        <v>16710</v>
      </c>
      <c r="E242" s="166">
        <v>-356</v>
      </c>
      <c r="F242" s="150">
        <v>100</v>
      </c>
      <c r="G242" s="173">
        <v>330</v>
      </c>
      <c r="H242" s="29">
        <v>-353</v>
      </c>
      <c r="I242" s="29">
        <v>-1544</v>
      </c>
      <c r="J242" s="29">
        <v>-218</v>
      </c>
    </row>
    <row r="243" spans="1:10" x14ac:dyDescent="0.15">
      <c r="A243" s="200" t="s">
        <v>22</v>
      </c>
      <c r="B243" s="173">
        <v>30</v>
      </c>
      <c r="C243" s="242">
        <v>0.875</v>
      </c>
      <c r="D243" s="243">
        <v>15185</v>
      </c>
      <c r="E243" s="166">
        <v>-180</v>
      </c>
      <c r="F243" s="150">
        <v>130</v>
      </c>
      <c r="G243" s="173">
        <v>330</v>
      </c>
      <c r="H243" s="29">
        <v>-380</v>
      </c>
      <c r="I243" s="29">
        <v>-1543</v>
      </c>
      <c r="J243" s="29">
        <v>-218</v>
      </c>
    </row>
    <row r="244" spans="1:10" x14ac:dyDescent="0.15">
      <c r="A244" s="202" t="s">
        <v>22</v>
      </c>
      <c r="B244" s="175">
        <v>31</v>
      </c>
      <c r="C244" s="244">
        <v>0.83333333333333337</v>
      </c>
      <c r="D244" s="245">
        <v>18183</v>
      </c>
      <c r="E244" s="167">
        <v>-101</v>
      </c>
      <c r="F244" s="253">
        <v>200</v>
      </c>
      <c r="G244" s="175">
        <v>330</v>
      </c>
      <c r="H244" s="35">
        <v>-341</v>
      </c>
      <c r="I244" s="35">
        <v>-1535</v>
      </c>
      <c r="J244" s="35">
        <v>-218</v>
      </c>
    </row>
    <row r="245" spans="1:10" x14ac:dyDescent="0.15">
      <c r="A245" s="200" t="s">
        <v>23</v>
      </c>
      <c r="B245" s="173">
        <v>1</v>
      </c>
      <c r="C245" s="242">
        <v>0.75</v>
      </c>
      <c r="D245" s="243">
        <v>21083</v>
      </c>
      <c r="E245" s="166">
        <v>-385</v>
      </c>
      <c r="F245" s="150">
        <v>112</v>
      </c>
      <c r="G245" s="173">
        <v>330</v>
      </c>
      <c r="H245" s="29">
        <v>-334</v>
      </c>
      <c r="I245" s="29">
        <v>-1485</v>
      </c>
      <c r="J245" s="29">
        <v>-218</v>
      </c>
    </row>
    <row r="246" spans="1:10" x14ac:dyDescent="0.15">
      <c r="A246" s="200" t="s">
        <v>23</v>
      </c>
      <c r="B246" s="173">
        <v>2</v>
      </c>
      <c r="C246" s="242">
        <v>0.625</v>
      </c>
      <c r="D246" s="243">
        <v>23703</v>
      </c>
      <c r="E246" s="166">
        <v>-356</v>
      </c>
      <c r="F246" s="150">
        <v>200</v>
      </c>
      <c r="G246" s="173">
        <v>330</v>
      </c>
      <c r="H246" s="29">
        <v>-310</v>
      </c>
      <c r="I246" s="29">
        <v>-1489</v>
      </c>
      <c r="J246" s="29">
        <v>-218</v>
      </c>
    </row>
    <row r="247" spans="1:10" x14ac:dyDescent="0.15">
      <c r="A247" s="200" t="s">
        <v>23</v>
      </c>
      <c r="B247" s="173">
        <v>3</v>
      </c>
      <c r="C247" s="242">
        <v>0.70833333333333337</v>
      </c>
      <c r="D247" s="243">
        <v>20507</v>
      </c>
      <c r="E247" s="166">
        <v>-550</v>
      </c>
      <c r="F247" s="150">
        <v>200</v>
      </c>
      <c r="G247" s="173">
        <v>330</v>
      </c>
      <c r="H247" s="29">
        <v>-406</v>
      </c>
      <c r="I247" s="29">
        <v>-1489</v>
      </c>
      <c r="J247" s="29">
        <v>-218</v>
      </c>
    </row>
    <row r="248" spans="1:10" x14ac:dyDescent="0.15">
      <c r="A248" s="200" t="s">
        <v>23</v>
      </c>
      <c r="B248" s="173">
        <v>4</v>
      </c>
      <c r="C248" s="242">
        <v>0.70833333333333337</v>
      </c>
      <c r="D248" s="243">
        <v>20350</v>
      </c>
      <c r="E248" s="166">
        <v>-541</v>
      </c>
      <c r="F248" s="150">
        <v>200</v>
      </c>
      <c r="G248" s="173">
        <v>330</v>
      </c>
      <c r="H248" s="29">
        <v>-618</v>
      </c>
      <c r="I248" s="29">
        <v>-1389</v>
      </c>
      <c r="J248" s="29">
        <v>-218</v>
      </c>
    </row>
    <row r="249" spans="1:10" x14ac:dyDescent="0.15">
      <c r="A249" s="200" t="s">
        <v>23</v>
      </c>
      <c r="B249" s="173">
        <v>5</v>
      </c>
      <c r="C249" s="242">
        <v>0.70833333333333337</v>
      </c>
      <c r="D249" s="243">
        <v>22414</v>
      </c>
      <c r="E249" s="166">
        <v>-532</v>
      </c>
      <c r="F249" s="150">
        <v>200</v>
      </c>
      <c r="G249" s="173">
        <v>330</v>
      </c>
      <c r="H249" s="29">
        <v>-592</v>
      </c>
      <c r="I249" s="29">
        <v>-1389</v>
      </c>
      <c r="J249" s="29">
        <v>-218</v>
      </c>
    </row>
    <row r="250" spans="1:10" x14ac:dyDescent="0.15">
      <c r="A250" s="200" t="s">
        <v>23</v>
      </c>
      <c r="B250" s="173">
        <v>6</v>
      </c>
      <c r="C250" s="242">
        <v>0.625</v>
      </c>
      <c r="D250" s="243">
        <v>21854</v>
      </c>
      <c r="E250" s="166">
        <v>-291</v>
      </c>
      <c r="F250" s="150">
        <v>100</v>
      </c>
      <c r="G250" s="173">
        <v>330</v>
      </c>
      <c r="H250" s="29">
        <v>-742</v>
      </c>
      <c r="I250" s="29">
        <v>-1440</v>
      </c>
      <c r="J250" s="29">
        <v>-218</v>
      </c>
    </row>
    <row r="251" spans="1:10" x14ac:dyDescent="0.15">
      <c r="A251" s="200" t="s">
        <v>23</v>
      </c>
      <c r="B251" s="173">
        <v>7</v>
      </c>
      <c r="C251" s="242">
        <v>0.75</v>
      </c>
      <c r="D251" s="243">
        <v>16437</v>
      </c>
      <c r="E251" s="166">
        <v>-469</v>
      </c>
      <c r="F251" s="150">
        <v>100</v>
      </c>
      <c r="G251" s="173">
        <v>330</v>
      </c>
      <c r="H251" s="29">
        <v>-588</v>
      </c>
      <c r="I251" s="29">
        <v>-1490</v>
      </c>
      <c r="J251" s="29">
        <v>-218</v>
      </c>
    </row>
    <row r="252" spans="1:10" x14ac:dyDescent="0.15">
      <c r="A252" s="200" t="s">
        <v>23</v>
      </c>
      <c r="B252" s="173">
        <v>8</v>
      </c>
      <c r="C252" s="242">
        <v>0.58333333333333337</v>
      </c>
      <c r="D252" s="243">
        <v>16690</v>
      </c>
      <c r="E252" s="166">
        <v>-271</v>
      </c>
      <c r="F252" s="150">
        <v>145</v>
      </c>
      <c r="G252" s="173">
        <v>330</v>
      </c>
      <c r="H252" s="29">
        <v>-489</v>
      </c>
      <c r="I252" s="29">
        <v>-1540</v>
      </c>
      <c r="J252" s="29">
        <v>-218</v>
      </c>
    </row>
    <row r="253" spans="1:10" x14ac:dyDescent="0.15">
      <c r="A253" s="200" t="s">
        <v>23</v>
      </c>
      <c r="B253" s="173">
        <v>9</v>
      </c>
      <c r="C253" s="242">
        <v>0.83333333333333337</v>
      </c>
      <c r="D253" s="243">
        <v>16203</v>
      </c>
      <c r="E253" s="166">
        <v>-286</v>
      </c>
      <c r="F253" s="150">
        <v>121</v>
      </c>
      <c r="G253" s="173">
        <v>330</v>
      </c>
      <c r="H253" s="29">
        <v>-558</v>
      </c>
      <c r="I253" s="29">
        <v>-1540</v>
      </c>
      <c r="J253" s="29">
        <v>-218</v>
      </c>
    </row>
    <row r="254" spans="1:10" x14ac:dyDescent="0.15">
      <c r="A254" s="200" t="s">
        <v>23</v>
      </c>
      <c r="B254" s="173">
        <v>10</v>
      </c>
      <c r="C254" s="242">
        <v>0.83333333333333337</v>
      </c>
      <c r="D254" s="243">
        <v>16668</v>
      </c>
      <c r="E254" s="166">
        <v>-403</v>
      </c>
      <c r="F254" s="150">
        <v>50</v>
      </c>
      <c r="G254" s="173">
        <v>330</v>
      </c>
      <c r="H254" s="29">
        <v>-417</v>
      </c>
      <c r="I254" s="29">
        <v>-1518</v>
      </c>
      <c r="J254" s="29">
        <v>-218</v>
      </c>
    </row>
    <row r="255" spans="1:10" x14ac:dyDescent="0.15">
      <c r="A255" s="200" t="s">
        <v>23</v>
      </c>
      <c r="B255" s="173">
        <v>11</v>
      </c>
      <c r="C255" s="242">
        <v>0.83333333333333337</v>
      </c>
      <c r="D255" s="243">
        <v>17926</v>
      </c>
      <c r="E255" s="166">
        <v>-309</v>
      </c>
      <c r="F255" s="150">
        <v>100</v>
      </c>
      <c r="G255" s="173">
        <v>330</v>
      </c>
      <c r="H255" s="29">
        <v>-641</v>
      </c>
      <c r="I255" s="29">
        <v>-1461</v>
      </c>
      <c r="J255" s="29">
        <v>-218</v>
      </c>
    </row>
    <row r="256" spans="1:10" x14ac:dyDescent="0.15">
      <c r="A256" s="200" t="s">
        <v>23</v>
      </c>
      <c r="B256" s="173">
        <v>12</v>
      </c>
      <c r="C256" s="242">
        <v>0.70833333333333337</v>
      </c>
      <c r="D256" s="243">
        <v>15695</v>
      </c>
      <c r="E256" s="166">
        <v>-518</v>
      </c>
      <c r="F256" s="150">
        <v>126</v>
      </c>
      <c r="G256" s="173">
        <v>330</v>
      </c>
      <c r="H256" s="29">
        <v>-203</v>
      </c>
      <c r="I256" s="29">
        <v>-1540</v>
      </c>
      <c r="J256" s="29">
        <v>-218</v>
      </c>
    </row>
    <row r="257" spans="1:10" x14ac:dyDescent="0.15">
      <c r="A257" s="200" t="s">
        <v>23</v>
      </c>
      <c r="B257" s="173">
        <v>13</v>
      </c>
      <c r="C257" s="242">
        <v>0.83333333333333337</v>
      </c>
      <c r="D257" s="243">
        <v>14347</v>
      </c>
      <c r="E257" s="166">
        <v>-450</v>
      </c>
      <c r="F257" s="150">
        <v>100</v>
      </c>
      <c r="G257" s="173">
        <v>330</v>
      </c>
      <c r="H257" s="29">
        <v>-100</v>
      </c>
      <c r="I257" s="29">
        <v>-1540</v>
      </c>
      <c r="J257" s="29">
        <v>-218</v>
      </c>
    </row>
    <row r="258" spans="1:10" x14ac:dyDescent="0.15">
      <c r="A258" s="200" t="s">
        <v>23</v>
      </c>
      <c r="B258" s="173">
        <v>14</v>
      </c>
      <c r="C258" s="242">
        <v>0.83333333333333337</v>
      </c>
      <c r="D258" s="243">
        <v>14453</v>
      </c>
      <c r="E258" s="166">
        <v>-484</v>
      </c>
      <c r="F258" s="150">
        <v>0</v>
      </c>
      <c r="G258" s="173">
        <v>330</v>
      </c>
      <c r="H258" s="29">
        <v>-100</v>
      </c>
      <c r="I258" s="29">
        <v>-1540</v>
      </c>
      <c r="J258" s="29">
        <v>-218</v>
      </c>
    </row>
    <row r="259" spans="1:10" x14ac:dyDescent="0.15">
      <c r="A259" s="200" t="s">
        <v>23</v>
      </c>
      <c r="B259" s="173">
        <v>15</v>
      </c>
      <c r="C259" s="242">
        <v>0.83333333333333337</v>
      </c>
      <c r="D259" s="243">
        <v>15658</v>
      </c>
      <c r="E259" s="166">
        <v>-451</v>
      </c>
      <c r="F259" s="150">
        <v>200</v>
      </c>
      <c r="G259" s="173">
        <v>330</v>
      </c>
      <c r="H259" s="29">
        <v>-200</v>
      </c>
      <c r="I259" s="29">
        <v>-1540</v>
      </c>
      <c r="J259" s="29">
        <v>-218</v>
      </c>
    </row>
    <row r="260" spans="1:10" x14ac:dyDescent="0.15">
      <c r="A260" s="200" t="s">
        <v>23</v>
      </c>
      <c r="B260" s="173">
        <v>16</v>
      </c>
      <c r="C260" s="242">
        <v>0.83333333333333337</v>
      </c>
      <c r="D260" s="243">
        <v>15796</v>
      </c>
      <c r="E260" s="166">
        <v>-447</v>
      </c>
      <c r="F260" s="150">
        <v>200</v>
      </c>
      <c r="G260" s="173">
        <v>330</v>
      </c>
      <c r="H260" s="29">
        <v>-180</v>
      </c>
      <c r="I260" s="29">
        <v>-1540</v>
      </c>
      <c r="J260" s="29">
        <v>-218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15722</v>
      </c>
      <c r="E261" s="166">
        <v>-365</v>
      </c>
      <c r="F261" s="150">
        <v>50</v>
      </c>
      <c r="G261" s="173">
        <v>330</v>
      </c>
      <c r="H261" s="29">
        <v>-168</v>
      </c>
      <c r="I261" s="29">
        <v>-1540</v>
      </c>
      <c r="J261" s="29">
        <v>-218</v>
      </c>
    </row>
    <row r="262" spans="1:10" x14ac:dyDescent="0.15">
      <c r="A262" s="200" t="s">
        <v>23</v>
      </c>
      <c r="B262" s="173">
        <v>18</v>
      </c>
      <c r="C262" s="242">
        <v>0.83333333333333337</v>
      </c>
      <c r="D262" s="243">
        <v>15785</v>
      </c>
      <c r="E262" s="166">
        <v>-460</v>
      </c>
      <c r="F262" s="150">
        <v>0</v>
      </c>
      <c r="G262" s="173">
        <v>330</v>
      </c>
      <c r="H262" s="29">
        <v>-200</v>
      </c>
      <c r="I262" s="29">
        <v>-1540</v>
      </c>
      <c r="J262" s="29">
        <v>-218</v>
      </c>
    </row>
    <row r="263" spans="1:10" x14ac:dyDescent="0.15">
      <c r="A263" s="200" t="s">
        <v>23</v>
      </c>
      <c r="B263" s="173">
        <v>19</v>
      </c>
      <c r="C263" s="242">
        <v>0.83333333333333337</v>
      </c>
      <c r="D263" s="243">
        <v>14684</v>
      </c>
      <c r="E263" s="166">
        <v>-580</v>
      </c>
      <c r="F263" s="150">
        <v>0</v>
      </c>
      <c r="G263" s="173">
        <v>330</v>
      </c>
      <c r="H263" s="29">
        <v>-187</v>
      </c>
      <c r="I263" s="29">
        <v>-1490</v>
      </c>
      <c r="J263" s="29">
        <v>-218</v>
      </c>
    </row>
    <row r="264" spans="1:10" x14ac:dyDescent="0.15">
      <c r="A264" s="200" t="s">
        <v>23</v>
      </c>
      <c r="B264" s="173">
        <v>20</v>
      </c>
      <c r="C264" s="242">
        <v>0.83333333333333337</v>
      </c>
      <c r="D264" s="243">
        <v>14245</v>
      </c>
      <c r="E264" s="166">
        <v>-577</v>
      </c>
      <c r="F264" s="150">
        <v>75</v>
      </c>
      <c r="G264" s="173">
        <v>330</v>
      </c>
      <c r="H264" s="29">
        <v>-200</v>
      </c>
      <c r="I264" s="29">
        <v>-1540</v>
      </c>
      <c r="J264" s="29">
        <v>-218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16202</v>
      </c>
      <c r="E265" s="166">
        <v>-529</v>
      </c>
      <c r="F265" s="150">
        <v>0</v>
      </c>
      <c r="G265" s="173">
        <v>330</v>
      </c>
      <c r="H265" s="29">
        <v>-200</v>
      </c>
      <c r="I265" s="29">
        <v>-1540</v>
      </c>
      <c r="J265" s="29">
        <v>-218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15846</v>
      </c>
      <c r="E266" s="166">
        <v>-697</v>
      </c>
      <c r="F266" s="150">
        <v>0</v>
      </c>
      <c r="G266" s="173">
        <v>215</v>
      </c>
      <c r="H266" s="29">
        <v>-200</v>
      </c>
      <c r="I266" s="29">
        <v>-1540</v>
      </c>
      <c r="J266" s="29">
        <v>-218</v>
      </c>
    </row>
    <row r="267" spans="1:10" x14ac:dyDescent="0.15">
      <c r="A267" s="200" t="s">
        <v>23</v>
      </c>
      <c r="B267" s="173">
        <v>23</v>
      </c>
      <c r="C267" s="242">
        <v>0.83333333333333337</v>
      </c>
      <c r="D267" s="243">
        <v>15795</v>
      </c>
      <c r="E267" s="166">
        <v>-874</v>
      </c>
      <c r="F267" s="150">
        <v>0</v>
      </c>
      <c r="G267" s="173">
        <v>330</v>
      </c>
      <c r="H267" s="29">
        <v>-200</v>
      </c>
      <c r="I267" s="29">
        <v>-1390</v>
      </c>
      <c r="J267" s="29">
        <v>-218</v>
      </c>
    </row>
    <row r="268" spans="1:10" x14ac:dyDescent="0.15">
      <c r="A268" s="200" t="s">
        <v>23</v>
      </c>
      <c r="B268" s="173">
        <v>24</v>
      </c>
      <c r="C268" s="242">
        <v>0.83333333333333337</v>
      </c>
      <c r="D268" s="243">
        <v>15773</v>
      </c>
      <c r="E268" s="166">
        <v>-895</v>
      </c>
      <c r="F268" s="150">
        <v>-39</v>
      </c>
      <c r="G268" s="173">
        <v>330</v>
      </c>
      <c r="H268" s="29">
        <v>-200</v>
      </c>
      <c r="I268" s="29">
        <v>-1495</v>
      </c>
      <c r="J268" s="29">
        <v>-218</v>
      </c>
    </row>
    <row r="269" spans="1:10" x14ac:dyDescent="0.15">
      <c r="A269" s="200" t="s">
        <v>23</v>
      </c>
      <c r="B269" s="173">
        <v>25</v>
      </c>
      <c r="C269" s="242">
        <v>0.83333333333333337</v>
      </c>
      <c r="D269" s="243">
        <v>15666</v>
      </c>
      <c r="E269" s="166">
        <v>-1400</v>
      </c>
      <c r="F269" s="150">
        <v>0</v>
      </c>
      <c r="G269" s="173">
        <v>100</v>
      </c>
      <c r="H269" s="29">
        <v>-195</v>
      </c>
      <c r="I269" s="29">
        <v>-1335</v>
      </c>
      <c r="J269" s="29">
        <v>-218</v>
      </c>
    </row>
    <row r="270" spans="1:10" x14ac:dyDescent="0.15">
      <c r="A270" s="200" t="s">
        <v>23</v>
      </c>
      <c r="B270" s="173">
        <v>26</v>
      </c>
      <c r="C270" s="242">
        <v>0.83333333333333337</v>
      </c>
      <c r="D270" s="243">
        <v>15376</v>
      </c>
      <c r="E270" s="166">
        <v>-1044</v>
      </c>
      <c r="F270" s="150">
        <v>50</v>
      </c>
      <c r="G270" s="173">
        <v>330</v>
      </c>
      <c r="H270" s="29">
        <v>-155</v>
      </c>
      <c r="I270" s="29">
        <v>-1325</v>
      </c>
      <c r="J270" s="29">
        <v>-218</v>
      </c>
    </row>
    <row r="271" spans="1:10" x14ac:dyDescent="0.15">
      <c r="A271" s="200" t="s">
        <v>23</v>
      </c>
      <c r="B271" s="173">
        <v>27</v>
      </c>
      <c r="C271" s="242">
        <v>0.83333333333333337</v>
      </c>
      <c r="D271" s="243">
        <v>15287</v>
      </c>
      <c r="E271" s="166">
        <v>-740</v>
      </c>
      <c r="F271" s="150">
        <v>50</v>
      </c>
      <c r="G271" s="173">
        <v>0</v>
      </c>
      <c r="H271" s="29">
        <v>-350</v>
      </c>
      <c r="I271" s="29">
        <v>0</v>
      </c>
      <c r="J271" s="29">
        <v>-218</v>
      </c>
    </row>
    <row r="272" spans="1:10" x14ac:dyDescent="0.15">
      <c r="A272" s="200" t="s">
        <v>23</v>
      </c>
      <c r="B272" s="173">
        <v>28</v>
      </c>
      <c r="C272" s="242">
        <v>0.83333333333333337</v>
      </c>
      <c r="D272" s="243">
        <v>16670</v>
      </c>
      <c r="E272" s="166">
        <v>-1251</v>
      </c>
      <c r="F272" s="150">
        <v>66</v>
      </c>
      <c r="G272" s="173">
        <v>0</v>
      </c>
      <c r="H272" s="29">
        <v>-471</v>
      </c>
      <c r="I272" s="29">
        <v>0</v>
      </c>
      <c r="J272" s="29">
        <v>-218</v>
      </c>
    </row>
    <row r="273" spans="1:10" x14ac:dyDescent="0.15">
      <c r="A273" s="200" t="s">
        <v>23</v>
      </c>
      <c r="B273" s="173">
        <v>29</v>
      </c>
      <c r="C273" s="242">
        <v>0.83333333333333337</v>
      </c>
      <c r="D273" s="243">
        <v>16774</v>
      </c>
      <c r="E273" s="166">
        <v>-1050</v>
      </c>
      <c r="F273" s="150">
        <v>103</v>
      </c>
      <c r="G273" s="173">
        <v>0</v>
      </c>
      <c r="H273" s="29">
        <v>-456</v>
      </c>
      <c r="I273" s="29">
        <v>0</v>
      </c>
      <c r="J273" s="29">
        <v>-218</v>
      </c>
    </row>
    <row r="274" spans="1:10" x14ac:dyDescent="0.15">
      <c r="A274" s="202" t="s">
        <v>23</v>
      </c>
      <c r="B274" s="175">
        <v>30</v>
      </c>
      <c r="C274" s="244">
        <v>0.83333333333333337</v>
      </c>
      <c r="D274" s="245">
        <v>15949</v>
      </c>
      <c r="E274" s="167">
        <v>-1117</v>
      </c>
      <c r="F274" s="253">
        <v>0</v>
      </c>
      <c r="G274" s="175">
        <v>0</v>
      </c>
      <c r="H274" s="35">
        <v>-420</v>
      </c>
      <c r="I274" s="35">
        <v>0</v>
      </c>
      <c r="J274" s="35">
        <v>-218</v>
      </c>
    </row>
    <row r="275" spans="1:10" x14ac:dyDescent="0.15">
      <c r="A275" s="200" t="s">
        <v>24</v>
      </c>
      <c r="B275" s="173">
        <v>1</v>
      </c>
      <c r="C275" s="242">
        <v>0.79166666666666663</v>
      </c>
      <c r="D275" s="243">
        <v>15857</v>
      </c>
      <c r="E275" s="166">
        <v>-1198</v>
      </c>
      <c r="F275" s="150">
        <v>0</v>
      </c>
      <c r="G275" s="173">
        <v>0</v>
      </c>
      <c r="H275" s="29">
        <v>-426</v>
      </c>
      <c r="I275" s="29">
        <v>0</v>
      </c>
      <c r="J275" s="29">
        <v>-218</v>
      </c>
    </row>
    <row r="276" spans="1:10" x14ac:dyDescent="0.15">
      <c r="A276" s="200" t="s">
        <v>24</v>
      </c>
      <c r="B276" s="173">
        <v>2</v>
      </c>
      <c r="C276" s="242">
        <v>0.83333333333333337</v>
      </c>
      <c r="D276" s="243">
        <v>15705</v>
      </c>
      <c r="E276" s="166">
        <v>-1382</v>
      </c>
      <c r="F276" s="150">
        <v>0</v>
      </c>
      <c r="G276" s="173">
        <v>0</v>
      </c>
      <c r="H276" s="29">
        <v>-454</v>
      </c>
      <c r="I276" s="29">
        <v>0</v>
      </c>
      <c r="J276" s="29">
        <v>-218</v>
      </c>
    </row>
    <row r="277" spans="1:10" x14ac:dyDescent="0.15">
      <c r="A277" s="200" t="s">
        <v>24</v>
      </c>
      <c r="B277" s="173">
        <v>3</v>
      </c>
      <c r="C277" s="242">
        <v>0.83333333333333337</v>
      </c>
      <c r="D277" s="243">
        <v>15003</v>
      </c>
      <c r="E277" s="166">
        <v>-1299</v>
      </c>
      <c r="F277" s="150">
        <v>60</v>
      </c>
      <c r="G277" s="173">
        <v>0</v>
      </c>
      <c r="H277" s="29">
        <v>-436</v>
      </c>
      <c r="I277" s="29">
        <v>0</v>
      </c>
      <c r="J277" s="29">
        <v>-218</v>
      </c>
    </row>
    <row r="278" spans="1:10" x14ac:dyDescent="0.15">
      <c r="A278" s="200" t="s">
        <v>24</v>
      </c>
      <c r="B278" s="173">
        <v>4</v>
      </c>
      <c r="C278" s="242">
        <v>0.79166666666666663</v>
      </c>
      <c r="D278" s="243">
        <v>14592</v>
      </c>
      <c r="E278" s="166">
        <v>-644</v>
      </c>
      <c r="F278" s="150">
        <v>0</v>
      </c>
      <c r="G278" s="173">
        <v>0</v>
      </c>
      <c r="H278" s="29">
        <v>-481</v>
      </c>
      <c r="I278" s="29">
        <v>-513</v>
      </c>
      <c r="J278" s="29">
        <v>-218</v>
      </c>
    </row>
    <row r="279" spans="1:10" x14ac:dyDescent="0.15">
      <c r="A279" s="200" t="s">
        <v>24</v>
      </c>
      <c r="B279" s="173">
        <v>5</v>
      </c>
      <c r="C279" s="242">
        <v>0.83333333333333337</v>
      </c>
      <c r="D279" s="243">
        <v>14541</v>
      </c>
      <c r="E279" s="166">
        <v>-155</v>
      </c>
      <c r="F279" s="150">
        <v>-50</v>
      </c>
      <c r="G279" s="173">
        <v>0</v>
      </c>
      <c r="H279" s="29">
        <v>-477</v>
      </c>
      <c r="I279" s="29">
        <v>-1485</v>
      </c>
      <c r="J279" s="29">
        <v>-218</v>
      </c>
    </row>
    <row r="280" spans="1:10" x14ac:dyDescent="0.15">
      <c r="A280" s="200" t="s">
        <v>24</v>
      </c>
      <c r="B280" s="173">
        <v>6</v>
      </c>
      <c r="C280" s="242">
        <v>0.83333333333333337</v>
      </c>
      <c r="D280" s="243">
        <v>15842</v>
      </c>
      <c r="E280" s="166">
        <v>-199</v>
      </c>
      <c r="F280" s="150">
        <v>100</v>
      </c>
      <c r="G280" s="173">
        <v>0</v>
      </c>
      <c r="H280" s="29">
        <v>-445</v>
      </c>
      <c r="I280" s="29">
        <v>-1480</v>
      </c>
      <c r="J280" s="29">
        <v>-218</v>
      </c>
    </row>
    <row r="281" spans="1:10" x14ac:dyDescent="0.15">
      <c r="A281" s="200" t="s">
        <v>24</v>
      </c>
      <c r="B281" s="173">
        <v>7</v>
      </c>
      <c r="C281" s="242">
        <v>0.83333333333333337</v>
      </c>
      <c r="D281" s="243">
        <v>16042</v>
      </c>
      <c r="E281" s="166">
        <v>-123</v>
      </c>
      <c r="F281" s="150">
        <v>74</v>
      </c>
      <c r="G281" s="173">
        <v>0</v>
      </c>
      <c r="H281" s="29">
        <v>-473</v>
      </c>
      <c r="I281" s="29">
        <v>-1370</v>
      </c>
      <c r="J281" s="29">
        <v>0</v>
      </c>
    </row>
    <row r="282" spans="1:10" x14ac:dyDescent="0.15">
      <c r="A282" s="200" t="s">
        <v>24</v>
      </c>
      <c r="B282" s="173">
        <v>8</v>
      </c>
      <c r="C282" s="242">
        <v>0.83333333333333337</v>
      </c>
      <c r="D282" s="243">
        <v>15793</v>
      </c>
      <c r="E282" s="166">
        <v>-414</v>
      </c>
      <c r="F282" s="150">
        <v>75</v>
      </c>
      <c r="G282" s="173">
        <v>0</v>
      </c>
      <c r="H282" s="29">
        <v>-574</v>
      </c>
      <c r="I282" s="29">
        <v>-1485</v>
      </c>
      <c r="J282" s="29">
        <v>0</v>
      </c>
    </row>
    <row r="283" spans="1:10" x14ac:dyDescent="0.15">
      <c r="A283" s="200" t="s">
        <v>24</v>
      </c>
      <c r="B283" s="173">
        <v>9</v>
      </c>
      <c r="C283" s="242">
        <v>0.83333333333333337</v>
      </c>
      <c r="D283" s="243">
        <v>15478</v>
      </c>
      <c r="E283" s="166">
        <v>-11</v>
      </c>
      <c r="F283" s="150">
        <v>100</v>
      </c>
      <c r="G283" s="173">
        <v>0</v>
      </c>
      <c r="H283" s="29">
        <v>-597</v>
      </c>
      <c r="I283" s="29">
        <v>-1530</v>
      </c>
      <c r="J283" s="29">
        <v>0</v>
      </c>
    </row>
    <row r="284" spans="1:10" x14ac:dyDescent="0.15">
      <c r="A284" s="200" t="s">
        <v>24</v>
      </c>
      <c r="B284" s="173">
        <v>10</v>
      </c>
      <c r="C284" s="242">
        <v>0.79166666666666663</v>
      </c>
      <c r="D284" s="243">
        <v>14859</v>
      </c>
      <c r="E284" s="166">
        <v>-84</v>
      </c>
      <c r="F284" s="150">
        <v>86</v>
      </c>
      <c r="G284" s="173">
        <v>0</v>
      </c>
      <c r="H284" s="29">
        <v>-614</v>
      </c>
      <c r="I284" s="29">
        <v>-1530</v>
      </c>
      <c r="J284" s="29">
        <v>0</v>
      </c>
    </row>
    <row r="285" spans="1:10" x14ac:dyDescent="0.15">
      <c r="A285" s="200" t="s">
        <v>24</v>
      </c>
      <c r="B285" s="173">
        <v>11</v>
      </c>
      <c r="C285" s="242">
        <v>0.83333333333333337</v>
      </c>
      <c r="D285" s="243">
        <v>14184</v>
      </c>
      <c r="E285" s="166">
        <v>-134</v>
      </c>
      <c r="F285" s="150">
        <v>142</v>
      </c>
      <c r="G285" s="173">
        <v>0</v>
      </c>
      <c r="H285" s="29">
        <v>-418</v>
      </c>
      <c r="I285" s="29">
        <v>-980</v>
      </c>
      <c r="J285" s="29">
        <v>-218</v>
      </c>
    </row>
    <row r="286" spans="1:10" x14ac:dyDescent="0.15">
      <c r="A286" s="200" t="s">
        <v>24</v>
      </c>
      <c r="B286" s="173">
        <v>12</v>
      </c>
      <c r="C286" s="242">
        <v>0.83333333333333337</v>
      </c>
      <c r="D286" s="243">
        <v>14100</v>
      </c>
      <c r="E286" s="166">
        <v>-247</v>
      </c>
      <c r="F286" s="150">
        <v>142</v>
      </c>
      <c r="G286" s="173">
        <v>0</v>
      </c>
      <c r="H286" s="29">
        <v>-476</v>
      </c>
      <c r="I286" s="29">
        <v>-1000</v>
      </c>
      <c r="J286" s="29">
        <v>-218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15843</v>
      </c>
      <c r="E287" s="166">
        <v>-174</v>
      </c>
      <c r="F287" s="150">
        <v>200</v>
      </c>
      <c r="G287" s="173">
        <v>0</v>
      </c>
      <c r="H287" s="29">
        <v>-454</v>
      </c>
      <c r="I287" s="29">
        <v>-1000</v>
      </c>
      <c r="J287" s="29">
        <v>-218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16293</v>
      </c>
      <c r="E288" s="166">
        <v>-265</v>
      </c>
      <c r="F288" s="150">
        <v>-50</v>
      </c>
      <c r="G288" s="173">
        <v>0</v>
      </c>
      <c r="H288" s="29">
        <v>-344</v>
      </c>
      <c r="I288" s="29">
        <v>-1000</v>
      </c>
      <c r="J288" s="29">
        <v>-218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17080</v>
      </c>
      <c r="E289" s="166">
        <v>-217</v>
      </c>
      <c r="F289" s="150">
        <v>-13</v>
      </c>
      <c r="G289" s="173">
        <v>0</v>
      </c>
      <c r="H289" s="29">
        <v>-424</v>
      </c>
      <c r="I289" s="29">
        <v>-980</v>
      </c>
      <c r="J289" s="29">
        <v>-218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16721</v>
      </c>
      <c r="E290" s="166">
        <v>-1400</v>
      </c>
      <c r="F290" s="150">
        <v>-20</v>
      </c>
      <c r="G290" s="173">
        <v>0</v>
      </c>
      <c r="H290" s="29">
        <v>-300</v>
      </c>
      <c r="I290" s="29">
        <v>-1000</v>
      </c>
      <c r="J290" s="29">
        <v>-218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15330</v>
      </c>
      <c r="E291" s="166">
        <v>-612</v>
      </c>
      <c r="F291" s="150">
        <v>80</v>
      </c>
      <c r="G291" s="173">
        <v>0</v>
      </c>
      <c r="H291" s="29">
        <v>-499</v>
      </c>
      <c r="I291" s="29">
        <v>-1000</v>
      </c>
      <c r="J291" s="29">
        <v>-218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14295</v>
      </c>
      <c r="E292" s="166">
        <v>-558</v>
      </c>
      <c r="F292" s="150">
        <v>100</v>
      </c>
      <c r="G292" s="173">
        <v>100</v>
      </c>
      <c r="H292" s="29">
        <v>-585</v>
      </c>
      <c r="I292" s="29">
        <v>-1000</v>
      </c>
      <c r="J292" s="29">
        <v>-218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14745</v>
      </c>
      <c r="E293" s="166">
        <v>-853</v>
      </c>
      <c r="F293" s="150">
        <v>0</v>
      </c>
      <c r="G293" s="173">
        <v>215</v>
      </c>
      <c r="H293" s="29">
        <v>-588</v>
      </c>
      <c r="I293" s="29">
        <v>-1000</v>
      </c>
      <c r="J293" s="29">
        <v>-218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16109</v>
      </c>
      <c r="E294" s="166">
        <v>-986</v>
      </c>
      <c r="F294" s="150">
        <v>0</v>
      </c>
      <c r="G294" s="173">
        <v>330</v>
      </c>
      <c r="H294" s="29">
        <v>-438</v>
      </c>
      <c r="I294" s="29">
        <v>-1056</v>
      </c>
      <c r="J294" s="29">
        <v>-218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16092</v>
      </c>
      <c r="E295" s="166">
        <v>-424</v>
      </c>
      <c r="F295" s="150">
        <v>-52</v>
      </c>
      <c r="G295" s="173">
        <v>215</v>
      </c>
      <c r="H295" s="29">
        <v>-500</v>
      </c>
      <c r="I295" s="29">
        <v>-1385</v>
      </c>
      <c r="J295" s="29">
        <v>-218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16318</v>
      </c>
      <c r="E296" s="166">
        <v>-923</v>
      </c>
      <c r="F296" s="150">
        <v>155</v>
      </c>
      <c r="G296" s="173">
        <v>215</v>
      </c>
      <c r="H296" s="29">
        <v>-500</v>
      </c>
      <c r="I296" s="29">
        <v>-1535</v>
      </c>
      <c r="J296" s="29">
        <v>-218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16193</v>
      </c>
      <c r="E297" s="166">
        <v>-531</v>
      </c>
      <c r="F297" s="150">
        <v>135</v>
      </c>
      <c r="G297" s="173">
        <v>330</v>
      </c>
      <c r="H297" s="29">
        <v>-500</v>
      </c>
      <c r="I297" s="29">
        <v>-1535</v>
      </c>
      <c r="J297" s="29">
        <v>-218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15428</v>
      </c>
      <c r="E298" s="166">
        <v>-781</v>
      </c>
      <c r="F298" s="150">
        <v>39</v>
      </c>
      <c r="G298" s="173">
        <v>330</v>
      </c>
      <c r="H298" s="29">
        <v>-419</v>
      </c>
      <c r="I298" s="29">
        <v>-1535</v>
      </c>
      <c r="J298" s="29">
        <v>-218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14045</v>
      </c>
      <c r="E299" s="166">
        <v>-381</v>
      </c>
      <c r="F299" s="150">
        <v>84</v>
      </c>
      <c r="G299" s="173">
        <v>330</v>
      </c>
      <c r="H299" s="29">
        <v>-321</v>
      </c>
      <c r="I299" s="29">
        <v>-1566</v>
      </c>
      <c r="J299" s="29">
        <v>-218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14808</v>
      </c>
      <c r="E300" s="166">
        <v>-659</v>
      </c>
      <c r="F300" s="150">
        <v>50</v>
      </c>
      <c r="G300" s="173">
        <v>0</v>
      </c>
      <c r="H300" s="29">
        <v>-342</v>
      </c>
      <c r="I300" s="29">
        <v>-1566</v>
      </c>
      <c r="J300" s="29">
        <v>-218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15889</v>
      </c>
      <c r="E301" s="166">
        <v>-600</v>
      </c>
      <c r="F301" s="150">
        <v>100</v>
      </c>
      <c r="G301" s="173">
        <v>0</v>
      </c>
      <c r="H301" s="29">
        <v>-489</v>
      </c>
      <c r="I301" s="29">
        <v>-1560</v>
      </c>
      <c r="J301" s="29">
        <v>-218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16039</v>
      </c>
      <c r="E302" s="166">
        <v>-600</v>
      </c>
      <c r="F302" s="150">
        <v>-95</v>
      </c>
      <c r="G302" s="173">
        <v>0</v>
      </c>
      <c r="H302" s="29">
        <v>-457</v>
      </c>
      <c r="I302" s="29">
        <v>-1561</v>
      </c>
      <c r="J302" s="29">
        <v>-218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15988</v>
      </c>
      <c r="E303" s="166">
        <v>-200</v>
      </c>
      <c r="F303" s="150">
        <v>100</v>
      </c>
      <c r="G303" s="173">
        <v>0</v>
      </c>
      <c r="H303" s="29">
        <v>-495</v>
      </c>
      <c r="I303" s="29">
        <v>-1571</v>
      </c>
      <c r="J303" s="29">
        <v>-218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15788</v>
      </c>
      <c r="E304" s="166">
        <v>-312</v>
      </c>
      <c r="F304" s="150">
        <v>0</v>
      </c>
      <c r="G304" s="173">
        <v>0</v>
      </c>
      <c r="H304" s="29">
        <v>-479</v>
      </c>
      <c r="I304" s="29">
        <v>-1571</v>
      </c>
      <c r="J304" s="29">
        <v>-218</v>
      </c>
    </row>
    <row r="305" spans="1:10" x14ac:dyDescent="0.15">
      <c r="A305" s="202" t="s">
        <v>24</v>
      </c>
      <c r="B305" s="175">
        <v>31</v>
      </c>
      <c r="C305" s="244">
        <v>0.79166666666666663</v>
      </c>
      <c r="D305" s="245">
        <v>14978</v>
      </c>
      <c r="E305" s="167">
        <v>-400</v>
      </c>
      <c r="F305" s="253">
        <v>45</v>
      </c>
      <c r="G305" s="175">
        <v>0</v>
      </c>
      <c r="H305" s="35">
        <v>-349</v>
      </c>
      <c r="I305" s="35">
        <v>-1648</v>
      </c>
      <c r="J305" s="35">
        <v>-218</v>
      </c>
    </row>
    <row r="306" spans="1:10" x14ac:dyDescent="0.15">
      <c r="A306" s="200" t="s">
        <v>25</v>
      </c>
      <c r="B306" s="173">
        <v>1</v>
      </c>
      <c r="C306" s="242">
        <v>0.79166666666666663</v>
      </c>
      <c r="D306" s="243">
        <v>15288</v>
      </c>
      <c r="E306" s="166">
        <v>-600</v>
      </c>
      <c r="F306" s="150">
        <v>-45</v>
      </c>
      <c r="G306" s="173">
        <v>0</v>
      </c>
      <c r="H306" s="29">
        <v>-456</v>
      </c>
      <c r="I306" s="29">
        <v>-1676</v>
      </c>
      <c r="J306" s="29">
        <v>-218</v>
      </c>
    </row>
    <row r="307" spans="1:10" x14ac:dyDescent="0.15">
      <c r="A307" s="200" t="s">
        <v>25</v>
      </c>
      <c r="B307" s="173">
        <v>2</v>
      </c>
      <c r="C307" s="242">
        <v>0.75</v>
      </c>
      <c r="D307" s="243">
        <v>16028</v>
      </c>
      <c r="E307" s="166">
        <v>-600</v>
      </c>
      <c r="F307" s="150">
        <v>-35</v>
      </c>
      <c r="G307" s="173">
        <v>0</v>
      </c>
      <c r="H307" s="29">
        <v>-329</v>
      </c>
      <c r="I307" s="29">
        <v>-1617</v>
      </c>
      <c r="J307" s="29">
        <v>-218</v>
      </c>
    </row>
    <row r="308" spans="1:10" x14ac:dyDescent="0.15">
      <c r="A308" s="200" t="s">
        <v>25</v>
      </c>
      <c r="B308" s="173">
        <v>3</v>
      </c>
      <c r="C308" s="242">
        <v>0.75</v>
      </c>
      <c r="D308" s="243">
        <v>16731</v>
      </c>
      <c r="E308" s="166">
        <v>-600</v>
      </c>
      <c r="F308" s="150">
        <v>-100</v>
      </c>
      <c r="G308" s="173">
        <v>0</v>
      </c>
      <c r="H308" s="29">
        <v>-155</v>
      </c>
      <c r="I308" s="29">
        <v>-1617</v>
      </c>
      <c r="J308" s="29">
        <v>-218</v>
      </c>
    </row>
    <row r="309" spans="1:10" x14ac:dyDescent="0.15">
      <c r="A309" s="200" t="s">
        <v>25</v>
      </c>
      <c r="B309" s="173">
        <v>4</v>
      </c>
      <c r="C309" s="242">
        <v>0.75</v>
      </c>
      <c r="D309" s="243">
        <v>16325</v>
      </c>
      <c r="E309" s="166">
        <v>-600</v>
      </c>
      <c r="F309" s="150">
        <v>41</v>
      </c>
      <c r="G309" s="173">
        <v>0</v>
      </c>
      <c r="H309" s="29">
        <v>-225</v>
      </c>
      <c r="I309" s="29">
        <v>-1576</v>
      </c>
      <c r="J309" s="29">
        <v>-218</v>
      </c>
    </row>
    <row r="310" spans="1:10" x14ac:dyDescent="0.15">
      <c r="A310" s="200" t="s">
        <v>25</v>
      </c>
      <c r="B310" s="173">
        <v>5</v>
      </c>
      <c r="C310" s="242">
        <v>0.75</v>
      </c>
      <c r="D310" s="243">
        <v>16349</v>
      </c>
      <c r="E310" s="166">
        <v>-600</v>
      </c>
      <c r="F310" s="150">
        <v>56</v>
      </c>
      <c r="G310" s="173">
        <v>0</v>
      </c>
      <c r="H310" s="29">
        <v>-250</v>
      </c>
      <c r="I310" s="29">
        <v>-1487</v>
      </c>
      <c r="J310" s="29">
        <v>-218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16721</v>
      </c>
      <c r="E311" s="166">
        <v>-600</v>
      </c>
      <c r="F311" s="150">
        <v>75</v>
      </c>
      <c r="G311" s="173">
        <v>0</v>
      </c>
      <c r="H311" s="29">
        <v>-240</v>
      </c>
      <c r="I311" s="29">
        <v>-1487</v>
      </c>
      <c r="J311" s="29">
        <v>-218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16427</v>
      </c>
      <c r="E312" s="166">
        <v>-599</v>
      </c>
      <c r="F312" s="150">
        <v>10</v>
      </c>
      <c r="G312" s="173">
        <v>0</v>
      </c>
      <c r="H312" s="29">
        <v>-250</v>
      </c>
      <c r="I312" s="29">
        <v>-1575</v>
      </c>
      <c r="J312" s="29">
        <v>-218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15320</v>
      </c>
      <c r="E313" s="166">
        <v>-597</v>
      </c>
      <c r="F313" s="150">
        <v>-50</v>
      </c>
      <c r="G313" s="173">
        <v>0</v>
      </c>
      <c r="H313" s="29">
        <v>-410</v>
      </c>
      <c r="I313" s="29">
        <v>-1575</v>
      </c>
      <c r="J313" s="29">
        <v>0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15525</v>
      </c>
      <c r="E314" s="166">
        <v>-600</v>
      </c>
      <c r="F314" s="150">
        <v>-75</v>
      </c>
      <c r="G314" s="173">
        <v>0</v>
      </c>
      <c r="H314" s="29">
        <v>-477</v>
      </c>
      <c r="I314" s="29">
        <v>-1575</v>
      </c>
      <c r="J314" s="29">
        <v>-25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16506</v>
      </c>
      <c r="E315" s="166">
        <v>-600</v>
      </c>
      <c r="F315" s="150">
        <v>0</v>
      </c>
      <c r="G315" s="173">
        <v>0</v>
      </c>
      <c r="H315" s="29">
        <v>-167</v>
      </c>
      <c r="I315" s="29">
        <v>-1540</v>
      </c>
      <c r="J315" s="29">
        <v>-218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16444</v>
      </c>
      <c r="E316" s="166">
        <v>-600</v>
      </c>
      <c r="F316" s="150">
        <v>-43</v>
      </c>
      <c r="G316" s="173">
        <v>0</v>
      </c>
      <c r="H316" s="29">
        <v>-227</v>
      </c>
      <c r="I316" s="29">
        <v>-1390</v>
      </c>
      <c r="J316" s="29">
        <v>-218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16408</v>
      </c>
      <c r="E317" s="166">
        <v>-600</v>
      </c>
      <c r="F317" s="150">
        <v>70</v>
      </c>
      <c r="G317" s="173">
        <v>0</v>
      </c>
      <c r="H317" s="29">
        <v>-250</v>
      </c>
      <c r="I317" s="29">
        <v>-1390</v>
      </c>
      <c r="J317" s="29">
        <v>-218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16818</v>
      </c>
      <c r="E318" s="166">
        <v>-600</v>
      </c>
      <c r="F318" s="150">
        <v>45</v>
      </c>
      <c r="G318" s="173">
        <v>0</v>
      </c>
      <c r="H318" s="29">
        <v>-250</v>
      </c>
      <c r="I318" s="29">
        <v>-1491</v>
      </c>
      <c r="J318" s="29">
        <v>-218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16945</v>
      </c>
      <c r="E319" s="166">
        <v>-1267</v>
      </c>
      <c r="F319" s="150">
        <v>0</v>
      </c>
      <c r="G319" s="173">
        <v>0</v>
      </c>
      <c r="H319" s="29">
        <v>-415</v>
      </c>
      <c r="I319" s="29">
        <v>-1517</v>
      </c>
      <c r="J319" s="29">
        <v>-218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16238</v>
      </c>
      <c r="E320" s="166">
        <v>-1232</v>
      </c>
      <c r="F320" s="150">
        <v>-30</v>
      </c>
      <c r="G320" s="173">
        <v>0</v>
      </c>
      <c r="H320" s="29">
        <v>-450</v>
      </c>
      <c r="I320" s="29">
        <v>-1511</v>
      </c>
      <c r="J320" s="29">
        <v>-218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16728</v>
      </c>
      <c r="E321" s="166">
        <v>-1107</v>
      </c>
      <c r="F321" s="150">
        <v>10</v>
      </c>
      <c r="G321" s="173">
        <v>0</v>
      </c>
      <c r="H321" s="29">
        <v>-458</v>
      </c>
      <c r="I321" s="29">
        <v>-1511</v>
      </c>
      <c r="J321" s="29">
        <v>-218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17668</v>
      </c>
      <c r="E322" s="166">
        <v>-1024</v>
      </c>
      <c r="F322" s="150">
        <v>0</v>
      </c>
      <c r="G322" s="173">
        <v>0</v>
      </c>
      <c r="H322" s="29">
        <v>-426</v>
      </c>
      <c r="I322" s="29">
        <v>-1521</v>
      </c>
      <c r="J322" s="29">
        <v>-218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18179</v>
      </c>
      <c r="E323" s="166">
        <v>-1346</v>
      </c>
      <c r="F323" s="150">
        <v>55</v>
      </c>
      <c r="G323" s="173">
        <v>0</v>
      </c>
      <c r="H323" s="29">
        <v>-591</v>
      </c>
      <c r="I323" s="29">
        <v>-1446</v>
      </c>
      <c r="J323" s="29">
        <v>-218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18367</v>
      </c>
      <c r="E324" s="166">
        <v>-1042</v>
      </c>
      <c r="F324" s="150">
        <v>135</v>
      </c>
      <c r="G324" s="173">
        <v>0</v>
      </c>
      <c r="H324" s="29">
        <v>-474</v>
      </c>
      <c r="I324" s="29">
        <v>-1441</v>
      </c>
      <c r="J324" s="29">
        <v>-218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17650</v>
      </c>
      <c r="E325" s="166">
        <v>-969</v>
      </c>
      <c r="F325" s="150">
        <v>140</v>
      </c>
      <c r="G325" s="173">
        <v>0</v>
      </c>
      <c r="H325" s="29">
        <v>-511</v>
      </c>
      <c r="I325" s="29">
        <v>-1391</v>
      </c>
      <c r="J325" s="29">
        <v>-218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18014</v>
      </c>
      <c r="E326" s="166">
        <v>-800</v>
      </c>
      <c r="F326" s="150">
        <v>10</v>
      </c>
      <c r="G326" s="173">
        <v>0</v>
      </c>
      <c r="H326" s="29">
        <v>-652</v>
      </c>
      <c r="I326" s="29">
        <v>-1370</v>
      </c>
      <c r="J326" s="29">
        <v>-218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16663</v>
      </c>
      <c r="E327" s="166">
        <v>-800</v>
      </c>
      <c r="F327" s="150">
        <v>100</v>
      </c>
      <c r="G327" s="173">
        <v>0</v>
      </c>
      <c r="H327" s="29">
        <v>-739</v>
      </c>
      <c r="I327" s="29">
        <v>-1391</v>
      </c>
      <c r="J327" s="29">
        <v>-218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15908</v>
      </c>
      <c r="E328" s="166">
        <v>-800</v>
      </c>
      <c r="F328" s="150">
        <v>85</v>
      </c>
      <c r="G328" s="173">
        <v>0</v>
      </c>
      <c r="H328" s="29">
        <v>-760</v>
      </c>
      <c r="I328" s="29">
        <v>-1401</v>
      </c>
      <c r="J328" s="29">
        <v>-218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16885</v>
      </c>
      <c r="E329" s="166">
        <v>-738</v>
      </c>
      <c r="F329" s="150">
        <v>142</v>
      </c>
      <c r="G329" s="173">
        <v>0</v>
      </c>
      <c r="H329" s="29">
        <v>-687</v>
      </c>
      <c r="I329" s="29">
        <v>-1401</v>
      </c>
      <c r="J329" s="29">
        <v>-218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16388</v>
      </c>
      <c r="E330" s="166">
        <v>-445</v>
      </c>
      <c r="F330" s="150">
        <v>185</v>
      </c>
      <c r="G330" s="173">
        <v>0</v>
      </c>
      <c r="H330" s="29">
        <v>-594</v>
      </c>
      <c r="I330" s="29">
        <v>-1351</v>
      </c>
      <c r="J330" s="29">
        <v>-218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17867</v>
      </c>
      <c r="E331" s="166">
        <v>-605</v>
      </c>
      <c r="F331" s="150">
        <v>100</v>
      </c>
      <c r="G331" s="173">
        <v>0</v>
      </c>
      <c r="H331" s="29">
        <v>-545</v>
      </c>
      <c r="I331" s="29">
        <v>-1343</v>
      </c>
      <c r="J331" s="29">
        <v>-218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15148</v>
      </c>
      <c r="E332" s="166">
        <v>-800</v>
      </c>
      <c r="F332" s="150">
        <v>85</v>
      </c>
      <c r="G332" s="173">
        <v>0</v>
      </c>
      <c r="H332" s="29">
        <v>-634</v>
      </c>
      <c r="I332" s="29">
        <v>-1441</v>
      </c>
      <c r="J332" s="29">
        <v>-218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16829</v>
      </c>
      <c r="E333" s="166">
        <v>-800</v>
      </c>
      <c r="F333" s="150">
        <v>150</v>
      </c>
      <c r="G333" s="173">
        <v>0</v>
      </c>
      <c r="H333" s="29">
        <v>-625</v>
      </c>
      <c r="I333" s="29">
        <v>-1391</v>
      </c>
      <c r="J333" s="29">
        <v>-218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16779</v>
      </c>
      <c r="E334" s="166">
        <v>-800</v>
      </c>
      <c r="F334" s="150">
        <v>95</v>
      </c>
      <c r="G334" s="173">
        <v>0</v>
      </c>
      <c r="H334" s="29">
        <v>-782</v>
      </c>
      <c r="I334" s="29">
        <v>-1391</v>
      </c>
      <c r="J334" s="29">
        <v>-218</v>
      </c>
    </row>
    <row r="335" spans="1:10" x14ac:dyDescent="0.15">
      <c r="A335" s="202" t="s">
        <v>25</v>
      </c>
      <c r="B335" s="175">
        <v>30</v>
      </c>
      <c r="C335" s="244">
        <v>0.75</v>
      </c>
      <c r="D335" s="245">
        <v>16251</v>
      </c>
      <c r="E335" s="167">
        <v>-1316</v>
      </c>
      <c r="F335" s="253">
        <v>20</v>
      </c>
      <c r="G335" s="175">
        <v>0</v>
      </c>
      <c r="H335" s="35">
        <v>-800</v>
      </c>
      <c r="I335" s="35">
        <v>-1391</v>
      </c>
      <c r="J335" s="35">
        <v>-218</v>
      </c>
    </row>
    <row r="336" spans="1:10" x14ac:dyDescent="0.15">
      <c r="A336" s="200" t="s">
        <v>26</v>
      </c>
      <c r="B336" s="173">
        <v>1</v>
      </c>
      <c r="C336" s="242">
        <v>0.75</v>
      </c>
      <c r="D336" s="243">
        <v>17111</v>
      </c>
      <c r="E336" s="166">
        <v>-1079</v>
      </c>
      <c r="F336" s="150">
        <v>155</v>
      </c>
      <c r="G336" s="173">
        <v>0</v>
      </c>
      <c r="H336" s="29">
        <v>-741</v>
      </c>
      <c r="I336" s="29">
        <v>-1433</v>
      </c>
      <c r="J336" s="29">
        <v>-218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18326</v>
      </c>
      <c r="E337" s="166">
        <v>-770</v>
      </c>
      <c r="F337" s="150">
        <v>185</v>
      </c>
      <c r="G337" s="173">
        <v>0</v>
      </c>
      <c r="H337" s="29">
        <v>-554</v>
      </c>
      <c r="I337" s="29">
        <v>-1433</v>
      </c>
      <c r="J337" s="29">
        <v>-218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17708</v>
      </c>
      <c r="E338" s="166">
        <v>-527</v>
      </c>
      <c r="F338" s="150">
        <v>125</v>
      </c>
      <c r="G338" s="173">
        <v>0</v>
      </c>
      <c r="H338" s="29">
        <v>-773</v>
      </c>
      <c r="I338" s="29">
        <v>-1533</v>
      </c>
      <c r="J338" s="29">
        <v>-218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17996</v>
      </c>
      <c r="E339" s="166">
        <v>-298</v>
      </c>
      <c r="F339" s="150">
        <v>10</v>
      </c>
      <c r="G339" s="173">
        <v>0</v>
      </c>
      <c r="H339" s="29">
        <v>-800</v>
      </c>
      <c r="I339" s="29">
        <v>-1483</v>
      </c>
      <c r="J339" s="29">
        <v>-218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17844</v>
      </c>
      <c r="E340" s="166">
        <v>-654</v>
      </c>
      <c r="F340" s="150">
        <v>10</v>
      </c>
      <c r="G340" s="173">
        <v>0</v>
      </c>
      <c r="H340" s="29">
        <v>-94</v>
      </c>
      <c r="I340" s="29">
        <v>0</v>
      </c>
      <c r="J340" s="29">
        <v>0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16697</v>
      </c>
      <c r="E341" s="166">
        <v>-634</v>
      </c>
      <c r="F341" s="150">
        <v>10</v>
      </c>
      <c r="G341" s="173">
        <v>0</v>
      </c>
      <c r="H341" s="29">
        <v>-191</v>
      </c>
      <c r="I341" s="29">
        <v>0</v>
      </c>
      <c r="J341" s="29">
        <v>-218</v>
      </c>
    </row>
    <row r="342" spans="1:10" x14ac:dyDescent="0.15">
      <c r="A342" s="200" t="s">
        <v>26</v>
      </c>
      <c r="B342" s="173">
        <v>7</v>
      </c>
      <c r="C342" s="242">
        <v>0.79166666666666663</v>
      </c>
      <c r="D342" s="243">
        <v>17918</v>
      </c>
      <c r="E342" s="166">
        <v>-1400</v>
      </c>
      <c r="F342" s="150">
        <v>10</v>
      </c>
      <c r="G342" s="173">
        <v>0</v>
      </c>
      <c r="H342" s="29">
        <v>-706</v>
      </c>
      <c r="I342" s="29">
        <v>-1390</v>
      </c>
      <c r="J342" s="29">
        <v>-218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19817</v>
      </c>
      <c r="E343" s="166">
        <v>-1400</v>
      </c>
      <c r="F343" s="150">
        <v>-23</v>
      </c>
      <c r="G343" s="173">
        <v>0</v>
      </c>
      <c r="H343" s="29">
        <v>-437</v>
      </c>
      <c r="I343" s="29">
        <v>-1292</v>
      </c>
      <c r="J343" s="29">
        <v>-48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18918</v>
      </c>
      <c r="E344" s="166">
        <v>-778</v>
      </c>
      <c r="F344" s="150">
        <v>87</v>
      </c>
      <c r="G344" s="173">
        <v>0</v>
      </c>
      <c r="H344" s="29">
        <v>-800</v>
      </c>
      <c r="I344" s="29">
        <v>-1540</v>
      </c>
      <c r="J344" s="29">
        <v>-218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18289</v>
      </c>
      <c r="E345" s="166">
        <v>-1075</v>
      </c>
      <c r="F345" s="150">
        <v>45</v>
      </c>
      <c r="G345" s="173">
        <v>0</v>
      </c>
      <c r="H345" s="29">
        <v>-680</v>
      </c>
      <c r="I345" s="29">
        <v>-1525</v>
      </c>
      <c r="J345" s="29">
        <v>-218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18568</v>
      </c>
      <c r="E346" s="166">
        <v>-1400</v>
      </c>
      <c r="F346" s="150">
        <v>104</v>
      </c>
      <c r="G346" s="173">
        <v>0</v>
      </c>
      <c r="H346" s="29">
        <v>-789</v>
      </c>
      <c r="I346" s="29">
        <v>-1475</v>
      </c>
      <c r="J346" s="29">
        <v>-218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18156</v>
      </c>
      <c r="E347" s="166">
        <v>-1400</v>
      </c>
      <c r="F347" s="150">
        <v>26</v>
      </c>
      <c r="G347" s="173">
        <v>0</v>
      </c>
      <c r="H347" s="29">
        <v>-800</v>
      </c>
      <c r="I347" s="29">
        <v>-1633</v>
      </c>
      <c r="J347" s="29">
        <v>-218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17017</v>
      </c>
      <c r="E348" s="166">
        <v>-1400</v>
      </c>
      <c r="F348" s="150">
        <v>60</v>
      </c>
      <c r="G348" s="173">
        <v>0</v>
      </c>
      <c r="H348" s="29">
        <v>-800</v>
      </c>
      <c r="I348" s="29">
        <v>-1583</v>
      </c>
      <c r="J348" s="29">
        <v>-218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17167</v>
      </c>
      <c r="E349" s="166">
        <v>-815</v>
      </c>
      <c r="F349" s="150">
        <v>163</v>
      </c>
      <c r="G349" s="173">
        <v>0</v>
      </c>
      <c r="H349" s="29">
        <v>-800</v>
      </c>
      <c r="I349" s="29">
        <v>-1540</v>
      </c>
      <c r="J349" s="29">
        <v>-218</v>
      </c>
    </row>
    <row r="350" spans="1:10" x14ac:dyDescent="0.15">
      <c r="A350" s="200" t="s">
        <v>26</v>
      </c>
      <c r="B350" s="173">
        <v>15</v>
      </c>
      <c r="C350" s="242">
        <v>0.79166666666666663</v>
      </c>
      <c r="D350" s="243">
        <v>18315</v>
      </c>
      <c r="E350" s="166">
        <v>-1279</v>
      </c>
      <c r="F350" s="150">
        <v>10</v>
      </c>
      <c r="G350" s="173">
        <v>0</v>
      </c>
      <c r="H350" s="29">
        <v>-800</v>
      </c>
      <c r="I350" s="29">
        <v>-1540</v>
      </c>
      <c r="J350" s="29">
        <v>-218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18446</v>
      </c>
      <c r="E351" s="166">
        <v>-1400</v>
      </c>
      <c r="F351" s="150">
        <v>20</v>
      </c>
      <c r="G351" s="173">
        <v>0</v>
      </c>
      <c r="H351" s="29">
        <v>-665</v>
      </c>
      <c r="I351" s="29">
        <v>-1587</v>
      </c>
      <c r="J351" s="29">
        <v>-218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17794</v>
      </c>
      <c r="E352" s="166">
        <v>-1332</v>
      </c>
      <c r="F352" s="150">
        <v>170</v>
      </c>
      <c r="G352" s="173">
        <v>0</v>
      </c>
      <c r="H352" s="29">
        <v>-800</v>
      </c>
      <c r="I352" s="29">
        <v>-1490</v>
      </c>
      <c r="J352" s="29">
        <v>-218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18140</v>
      </c>
      <c r="E353" s="166">
        <v>-1400</v>
      </c>
      <c r="F353" s="150">
        <v>185</v>
      </c>
      <c r="G353" s="173">
        <v>0</v>
      </c>
      <c r="H353" s="29">
        <v>-668</v>
      </c>
      <c r="I353" s="29">
        <v>-1490</v>
      </c>
      <c r="J353" s="29">
        <v>-218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18220</v>
      </c>
      <c r="E354" s="166">
        <v>-951</v>
      </c>
      <c r="F354" s="150">
        <v>175</v>
      </c>
      <c r="G354" s="173">
        <v>0</v>
      </c>
      <c r="H354" s="29">
        <v>-800</v>
      </c>
      <c r="I354" s="29">
        <v>-1540</v>
      </c>
      <c r="J354" s="29">
        <v>-218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17516</v>
      </c>
      <c r="E355" s="166">
        <v>-1380</v>
      </c>
      <c r="F355" s="150">
        <v>120</v>
      </c>
      <c r="G355" s="173">
        <v>0</v>
      </c>
      <c r="H355" s="29">
        <v>-657</v>
      </c>
      <c r="I355" s="29">
        <v>-1565</v>
      </c>
      <c r="J355" s="29">
        <v>-218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17680</v>
      </c>
      <c r="E356" s="166">
        <v>-1326</v>
      </c>
      <c r="F356" s="150">
        <v>117</v>
      </c>
      <c r="G356" s="173">
        <v>0</v>
      </c>
      <c r="H356" s="29">
        <v>-648</v>
      </c>
      <c r="I356" s="29">
        <v>-1565</v>
      </c>
      <c r="J356" s="29">
        <v>-218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18061</v>
      </c>
      <c r="E357" s="166">
        <v>-1400</v>
      </c>
      <c r="F357" s="150">
        <v>10</v>
      </c>
      <c r="G357" s="173">
        <v>0</v>
      </c>
      <c r="H357" s="29">
        <v>-576</v>
      </c>
      <c r="I357" s="29">
        <v>-1567</v>
      </c>
      <c r="J357" s="29">
        <v>-218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17624</v>
      </c>
      <c r="E358" s="166">
        <v>-1400</v>
      </c>
      <c r="F358" s="150">
        <v>92</v>
      </c>
      <c r="G358" s="173">
        <v>0</v>
      </c>
      <c r="H358" s="29">
        <v>-661</v>
      </c>
      <c r="I358" s="29">
        <v>-1552</v>
      </c>
      <c r="J358" s="29">
        <v>-218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16279</v>
      </c>
      <c r="E359" s="166">
        <v>-1270</v>
      </c>
      <c r="F359" s="150">
        <v>161</v>
      </c>
      <c r="G359" s="173">
        <v>0</v>
      </c>
      <c r="H359" s="29">
        <v>-416</v>
      </c>
      <c r="I359" s="29">
        <v>-1595</v>
      </c>
      <c r="J359" s="29">
        <v>-218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14026</v>
      </c>
      <c r="E360" s="166">
        <v>-851</v>
      </c>
      <c r="F360" s="150">
        <v>138</v>
      </c>
      <c r="G360" s="173">
        <v>0</v>
      </c>
      <c r="H360" s="29">
        <v>-736</v>
      </c>
      <c r="I360" s="29">
        <v>-1595</v>
      </c>
      <c r="J360" s="29">
        <v>-218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16310</v>
      </c>
      <c r="E361" s="166">
        <v>-791</v>
      </c>
      <c r="F361" s="150">
        <v>68</v>
      </c>
      <c r="G361" s="173">
        <v>0</v>
      </c>
      <c r="H361" s="29">
        <v>-694</v>
      </c>
      <c r="I361" s="29">
        <v>-1595</v>
      </c>
      <c r="J361" s="29">
        <v>-218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15554</v>
      </c>
      <c r="E362" s="166">
        <v>-758</v>
      </c>
      <c r="F362" s="150">
        <v>85</v>
      </c>
      <c r="G362" s="173">
        <v>0</v>
      </c>
      <c r="H362" s="29">
        <v>-711</v>
      </c>
      <c r="I362" s="29">
        <v>-1581</v>
      </c>
      <c r="J362" s="29">
        <v>-218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16050</v>
      </c>
      <c r="E363" s="166">
        <v>-1095</v>
      </c>
      <c r="F363" s="150">
        <v>54</v>
      </c>
      <c r="G363" s="173">
        <v>0</v>
      </c>
      <c r="H363" s="29">
        <v>-667</v>
      </c>
      <c r="I363" s="29">
        <v>-1595</v>
      </c>
      <c r="J363" s="29">
        <v>-218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17863</v>
      </c>
      <c r="E364" s="166">
        <v>-1342</v>
      </c>
      <c r="F364" s="150">
        <v>60</v>
      </c>
      <c r="G364" s="173">
        <v>0</v>
      </c>
      <c r="H364" s="29">
        <v>-538</v>
      </c>
      <c r="I364" s="29">
        <v>-1610</v>
      </c>
      <c r="J364" s="29">
        <v>-218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18692</v>
      </c>
      <c r="E365" s="166">
        <v>-1400</v>
      </c>
      <c r="F365" s="150">
        <v>-85</v>
      </c>
      <c r="G365" s="173">
        <v>0</v>
      </c>
      <c r="H365" s="29">
        <v>-537</v>
      </c>
      <c r="I365" s="29">
        <v>-1567</v>
      </c>
      <c r="J365" s="29">
        <v>-218</v>
      </c>
    </row>
    <row r="366" spans="1:10" x14ac:dyDescent="0.15">
      <c r="A366" s="202" t="s">
        <v>26</v>
      </c>
      <c r="B366" s="175">
        <v>31</v>
      </c>
      <c r="C366" s="242">
        <v>0.75</v>
      </c>
      <c r="D366" s="243">
        <v>18390</v>
      </c>
      <c r="E366" s="166">
        <v>-1270</v>
      </c>
      <c r="F366" s="150">
        <v>-60</v>
      </c>
      <c r="G366" s="173">
        <v>0</v>
      </c>
      <c r="H366" s="29">
        <v>-800</v>
      </c>
      <c r="I366" s="29">
        <v>-1610</v>
      </c>
      <c r="J366" s="29">
        <v>-218</v>
      </c>
    </row>
    <row r="367" spans="1:10" x14ac:dyDescent="0.15">
      <c r="C367" s="249"/>
      <c r="D367" s="250"/>
      <c r="E367" s="248"/>
      <c r="F367" s="248"/>
      <c r="G367" s="248"/>
      <c r="H367" s="248"/>
      <c r="I367" s="248"/>
      <c r="J367" s="248"/>
    </row>
    <row r="368" spans="1:10" x14ac:dyDescent="0.15">
      <c r="D368" s="247"/>
    </row>
  </sheetData>
  <conditionalFormatting sqref="D2:D32">
    <cfRule type="top10" dxfId="140" priority="222" stopIfTrue="1" rank="1"/>
  </conditionalFormatting>
  <conditionalFormatting sqref="D33:D60">
    <cfRule type="top10" dxfId="139" priority="267" stopIfTrue="1" rank="1"/>
  </conditionalFormatting>
  <conditionalFormatting sqref="D61:D91">
    <cfRule type="top10" dxfId="138" priority="189" stopIfTrue="1" rank="1"/>
    <cfRule type="top10" dxfId="137" priority="190" stopIfTrue="1" rank="1"/>
  </conditionalFormatting>
  <conditionalFormatting sqref="D92:D121">
    <cfRule type="top10" dxfId="136" priority="128" stopIfTrue="1" rank="1"/>
  </conditionalFormatting>
  <conditionalFormatting sqref="D122:D152">
    <cfRule type="top10" dxfId="135" priority="264" stopIfTrue="1" rank="1"/>
  </conditionalFormatting>
  <conditionalFormatting sqref="D153:D182">
    <cfRule type="top10" dxfId="134" priority="97" stopIfTrue="1" rank="1"/>
  </conditionalFormatting>
  <conditionalFormatting sqref="D183:D213">
    <cfRule type="top10" dxfId="133" priority="64" stopIfTrue="1" rank="1"/>
  </conditionalFormatting>
  <conditionalFormatting sqref="D214:D244">
    <cfRule type="top10" dxfId="132" priority="261" stopIfTrue="1" rank="1"/>
  </conditionalFormatting>
  <conditionalFormatting sqref="D245:D274">
    <cfRule type="top10" dxfId="131" priority="260" stopIfTrue="1" rank="1"/>
  </conditionalFormatting>
  <conditionalFormatting sqref="D275:D305">
    <cfRule type="top10" dxfId="130" priority="258" stopIfTrue="1" rank="1"/>
    <cfRule type="top10" dxfId="129" priority="259" stopIfTrue="1" rank="1"/>
  </conditionalFormatting>
  <conditionalFormatting sqref="D306:D335">
    <cfRule type="top10" dxfId="128" priority="257" stopIfTrue="1" rank="1"/>
    <cfRule type="top10" dxfId="127" priority="256" stopIfTrue="1" rank="1"/>
  </conditionalFormatting>
  <conditionalFormatting sqref="D336:D366">
    <cfRule type="top10" dxfId="126" priority="1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68"/>
  <sheetViews>
    <sheetView zoomScaleNormal="100" zoomScaleSheetLayoutView="100" workbookViewId="0">
      <pane xSplit="4" ySplit="1" topLeftCell="E2" activePane="bottomRight" state="frozen"/>
      <selection pane="topRight" activeCell="G1" sqref="G1"/>
      <selection pane="bottomLeft" activeCell="A7" sqref="A7"/>
      <selection pane="bottomRight" activeCell="K1" sqref="K1:AP65536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15790</v>
      </c>
      <c r="E2" s="166">
        <v>366</v>
      </c>
      <c r="F2" s="150">
        <v>200</v>
      </c>
      <c r="G2" s="173">
        <v>330</v>
      </c>
      <c r="H2" s="29">
        <v>-69</v>
      </c>
      <c r="I2" s="29">
        <v>-1425</v>
      </c>
      <c r="J2" s="29">
        <v>-218</v>
      </c>
    </row>
    <row r="3" spans="1:11" x14ac:dyDescent="0.15">
      <c r="A3" s="200" t="s">
        <v>15</v>
      </c>
      <c r="B3" s="173">
        <v>2</v>
      </c>
      <c r="C3" s="242">
        <v>0.75</v>
      </c>
      <c r="D3" s="243">
        <v>19978</v>
      </c>
      <c r="E3" s="166">
        <v>-1073</v>
      </c>
      <c r="F3" s="150">
        <v>200</v>
      </c>
      <c r="G3" s="173">
        <v>330</v>
      </c>
      <c r="H3" s="29">
        <v>100</v>
      </c>
      <c r="I3" s="29">
        <v>-1447</v>
      </c>
      <c r="J3" s="29">
        <v>-218</v>
      </c>
    </row>
    <row r="4" spans="1:11" x14ac:dyDescent="0.15">
      <c r="A4" s="200" t="s">
        <v>15</v>
      </c>
      <c r="B4" s="173">
        <v>3</v>
      </c>
      <c r="C4" s="242">
        <v>0.79166666666666663</v>
      </c>
      <c r="D4" s="243">
        <v>20099</v>
      </c>
      <c r="E4" s="166">
        <v>-800</v>
      </c>
      <c r="F4" s="150">
        <v>200</v>
      </c>
      <c r="G4" s="173">
        <v>330</v>
      </c>
      <c r="H4" s="29">
        <v>200</v>
      </c>
      <c r="I4" s="29">
        <v>-1000</v>
      </c>
      <c r="J4" s="29">
        <v>-218</v>
      </c>
    </row>
    <row r="5" spans="1:11" x14ac:dyDescent="0.15">
      <c r="A5" s="200" t="s">
        <v>15</v>
      </c>
      <c r="B5" s="173">
        <v>4</v>
      </c>
      <c r="C5" s="242">
        <v>0.75</v>
      </c>
      <c r="D5" s="243">
        <v>18695</v>
      </c>
      <c r="E5" s="166">
        <v>-649</v>
      </c>
      <c r="F5" s="150">
        <v>150</v>
      </c>
      <c r="G5" s="173">
        <v>330</v>
      </c>
      <c r="H5" s="29">
        <v>100</v>
      </c>
      <c r="I5" s="29">
        <v>-1448</v>
      </c>
      <c r="J5" s="29">
        <v>-218</v>
      </c>
    </row>
    <row r="6" spans="1:11" x14ac:dyDescent="0.15">
      <c r="A6" s="200" t="s">
        <v>15</v>
      </c>
      <c r="B6" s="173">
        <v>5</v>
      </c>
      <c r="C6" s="242">
        <v>0.75</v>
      </c>
      <c r="D6" s="243">
        <v>17398</v>
      </c>
      <c r="E6" s="166">
        <v>-1400</v>
      </c>
      <c r="F6" s="150">
        <v>2</v>
      </c>
      <c r="G6" s="173">
        <v>220</v>
      </c>
      <c r="H6" s="29">
        <v>-2</v>
      </c>
      <c r="I6" s="29">
        <v>-1445</v>
      </c>
      <c r="J6" s="29">
        <v>-218</v>
      </c>
    </row>
    <row r="7" spans="1:11" x14ac:dyDescent="0.15">
      <c r="A7" s="200" t="s">
        <v>15</v>
      </c>
      <c r="B7" s="173">
        <v>6</v>
      </c>
      <c r="C7" s="242">
        <v>0.75</v>
      </c>
      <c r="D7" s="243">
        <v>17573</v>
      </c>
      <c r="E7" s="166">
        <v>-1400</v>
      </c>
      <c r="F7" s="150">
        <v>168</v>
      </c>
      <c r="G7" s="173">
        <v>330</v>
      </c>
      <c r="H7" s="29">
        <v>-2</v>
      </c>
      <c r="I7" s="29">
        <v>-1449</v>
      </c>
      <c r="J7" s="29">
        <v>-218</v>
      </c>
    </row>
    <row r="8" spans="1:11" x14ac:dyDescent="0.15">
      <c r="A8" s="200" t="s">
        <v>15</v>
      </c>
      <c r="B8" s="173">
        <v>7</v>
      </c>
      <c r="C8" s="242">
        <v>0.79166666666666663</v>
      </c>
      <c r="D8" s="243">
        <v>18650</v>
      </c>
      <c r="E8" s="166">
        <v>-870</v>
      </c>
      <c r="F8" s="150">
        <v>0</v>
      </c>
      <c r="G8" s="173">
        <v>330</v>
      </c>
      <c r="H8" s="29">
        <v>198</v>
      </c>
      <c r="I8" s="29">
        <v>-1224</v>
      </c>
      <c r="J8" s="29">
        <v>-218</v>
      </c>
    </row>
    <row r="9" spans="1:11" x14ac:dyDescent="0.15">
      <c r="A9" s="200" t="s">
        <v>15</v>
      </c>
      <c r="B9" s="173">
        <v>8</v>
      </c>
      <c r="C9" s="242">
        <v>0.75</v>
      </c>
      <c r="D9" s="243">
        <v>18356</v>
      </c>
      <c r="E9" s="166">
        <v>-844</v>
      </c>
      <c r="F9" s="150">
        <v>-19</v>
      </c>
      <c r="G9" s="173">
        <v>330</v>
      </c>
      <c r="H9" s="29">
        <v>10</v>
      </c>
      <c r="I9" s="29">
        <v>-1446</v>
      </c>
      <c r="J9" s="29">
        <v>-218</v>
      </c>
    </row>
    <row r="10" spans="1:11" x14ac:dyDescent="0.15">
      <c r="A10" s="200" t="s">
        <v>15</v>
      </c>
      <c r="B10" s="173">
        <v>9</v>
      </c>
      <c r="C10" s="242">
        <v>0.75</v>
      </c>
      <c r="D10" s="243">
        <v>18494</v>
      </c>
      <c r="E10" s="166">
        <v>-801</v>
      </c>
      <c r="F10" s="150">
        <v>200</v>
      </c>
      <c r="G10" s="173">
        <v>330</v>
      </c>
      <c r="H10" s="29">
        <v>34</v>
      </c>
      <c r="I10" s="29">
        <v>-1442</v>
      </c>
      <c r="J10" s="29">
        <v>-218</v>
      </c>
    </row>
    <row r="11" spans="1:11" x14ac:dyDescent="0.15">
      <c r="A11" s="200" t="s">
        <v>15</v>
      </c>
      <c r="B11" s="173">
        <v>10</v>
      </c>
      <c r="C11" s="242">
        <v>0.79166666666666663</v>
      </c>
      <c r="D11" s="243">
        <v>18023</v>
      </c>
      <c r="E11" s="166">
        <v>-1187</v>
      </c>
      <c r="F11" s="150">
        <v>200</v>
      </c>
      <c r="G11" s="173">
        <v>330</v>
      </c>
      <c r="H11" s="29">
        <v>-293</v>
      </c>
      <c r="I11" s="29">
        <v>-1455</v>
      </c>
      <c r="J11" s="29">
        <v>-218</v>
      </c>
    </row>
    <row r="12" spans="1:11" x14ac:dyDescent="0.15">
      <c r="A12" s="200" t="s">
        <v>15</v>
      </c>
      <c r="B12" s="173">
        <v>11</v>
      </c>
      <c r="C12" s="242">
        <v>0.75</v>
      </c>
      <c r="D12" s="243">
        <v>17952</v>
      </c>
      <c r="E12" s="166">
        <v>-479</v>
      </c>
      <c r="F12" s="150">
        <v>200</v>
      </c>
      <c r="G12" s="173">
        <v>330</v>
      </c>
      <c r="H12" s="29">
        <v>-22</v>
      </c>
      <c r="I12" s="29">
        <v>-1458</v>
      </c>
      <c r="J12" s="29">
        <v>-218</v>
      </c>
    </row>
    <row r="13" spans="1:11" x14ac:dyDescent="0.15">
      <c r="A13" s="200" t="s">
        <v>15</v>
      </c>
      <c r="B13" s="173">
        <v>12</v>
      </c>
      <c r="C13" s="242">
        <v>0.75</v>
      </c>
      <c r="D13" s="243">
        <v>16498</v>
      </c>
      <c r="E13" s="166">
        <v>-34</v>
      </c>
      <c r="F13" s="150">
        <v>100</v>
      </c>
      <c r="G13" s="173">
        <v>330</v>
      </c>
      <c r="H13" s="29">
        <v>-292</v>
      </c>
      <c r="I13" s="29">
        <v>-1459</v>
      </c>
      <c r="J13" s="29">
        <v>-218</v>
      </c>
    </row>
    <row r="14" spans="1:11" x14ac:dyDescent="0.15">
      <c r="A14" s="200" t="s">
        <v>15</v>
      </c>
      <c r="B14" s="173">
        <v>13</v>
      </c>
      <c r="C14" s="242">
        <v>0.75</v>
      </c>
      <c r="D14" s="243">
        <v>16432</v>
      </c>
      <c r="E14" s="166">
        <v>-358</v>
      </c>
      <c r="F14" s="150">
        <v>-100</v>
      </c>
      <c r="G14" s="173">
        <v>220</v>
      </c>
      <c r="H14" s="29">
        <v>-389</v>
      </c>
      <c r="I14" s="29">
        <v>-1459</v>
      </c>
      <c r="J14" s="29">
        <v>-218</v>
      </c>
    </row>
    <row r="15" spans="1:11" x14ac:dyDescent="0.15">
      <c r="A15" s="200" t="s">
        <v>15</v>
      </c>
      <c r="B15" s="173">
        <v>14</v>
      </c>
      <c r="C15" s="242">
        <v>0.75</v>
      </c>
      <c r="D15" s="243">
        <v>17302</v>
      </c>
      <c r="E15" s="166">
        <v>-356</v>
      </c>
      <c r="F15" s="150">
        <v>0</v>
      </c>
      <c r="G15" s="173">
        <v>330</v>
      </c>
      <c r="H15" s="29">
        <v>-389</v>
      </c>
      <c r="I15" s="29">
        <v>-1458</v>
      </c>
      <c r="J15" s="29">
        <v>-218</v>
      </c>
    </row>
    <row r="16" spans="1:11" x14ac:dyDescent="0.15">
      <c r="A16" s="200" t="s">
        <v>15</v>
      </c>
      <c r="B16" s="173">
        <v>15</v>
      </c>
      <c r="C16" s="242">
        <v>0.75</v>
      </c>
      <c r="D16" s="243">
        <v>18152</v>
      </c>
      <c r="E16" s="166">
        <v>-995</v>
      </c>
      <c r="F16" s="150">
        <v>-4</v>
      </c>
      <c r="G16" s="173">
        <v>220</v>
      </c>
      <c r="H16" s="29">
        <v>200</v>
      </c>
      <c r="I16" s="29">
        <v>-1458</v>
      </c>
      <c r="J16" s="29">
        <v>-218</v>
      </c>
    </row>
    <row r="17" spans="1:10" x14ac:dyDescent="0.15">
      <c r="A17" s="200" t="s">
        <v>15</v>
      </c>
      <c r="B17" s="173">
        <v>16</v>
      </c>
      <c r="C17" s="242">
        <v>0.75</v>
      </c>
      <c r="D17" s="243">
        <v>18840</v>
      </c>
      <c r="E17" s="166">
        <v>-1026</v>
      </c>
      <c r="F17" s="150">
        <v>0</v>
      </c>
      <c r="G17" s="173">
        <v>0</v>
      </c>
      <c r="H17" s="29">
        <v>-136</v>
      </c>
      <c r="I17" s="29">
        <v>-1435</v>
      </c>
      <c r="J17" s="29">
        <v>-218</v>
      </c>
    </row>
    <row r="18" spans="1:10" x14ac:dyDescent="0.15">
      <c r="A18" s="200" t="s">
        <v>15</v>
      </c>
      <c r="B18" s="173">
        <v>17</v>
      </c>
      <c r="C18" s="242">
        <v>0.75</v>
      </c>
      <c r="D18" s="243">
        <v>18307</v>
      </c>
      <c r="E18" s="166">
        <v>-1392</v>
      </c>
      <c r="F18" s="150">
        <v>-150</v>
      </c>
      <c r="G18" s="173">
        <v>0</v>
      </c>
      <c r="H18" s="29">
        <v>-273</v>
      </c>
      <c r="I18" s="29">
        <v>-1435</v>
      </c>
      <c r="J18" s="29">
        <v>-218</v>
      </c>
    </row>
    <row r="19" spans="1:10" x14ac:dyDescent="0.15">
      <c r="A19" s="200" t="s">
        <v>15</v>
      </c>
      <c r="B19" s="173">
        <v>18</v>
      </c>
      <c r="C19" s="242">
        <v>0.75</v>
      </c>
      <c r="D19" s="243">
        <v>18804</v>
      </c>
      <c r="E19" s="166">
        <v>-1342</v>
      </c>
      <c r="F19" s="150">
        <v>0</v>
      </c>
      <c r="G19" s="173">
        <v>100</v>
      </c>
      <c r="H19" s="29">
        <v>-45</v>
      </c>
      <c r="I19" s="29">
        <v>-1435</v>
      </c>
      <c r="J19" s="29">
        <v>-218</v>
      </c>
    </row>
    <row r="20" spans="1:10" x14ac:dyDescent="0.15">
      <c r="A20" s="200" t="s">
        <v>15</v>
      </c>
      <c r="B20" s="173">
        <v>19</v>
      </c>
      <c r="C20" s="242">
        <v>0.75</v>
      </c>
      <c r="D20" s="243">
        <v>16662</v>
      </c>
      <c r="E20" s="166">
        <v>-591</v>
      </c>
      <c r="F20" s="150">
        <v>-50</v>
      </c>
      <c r="G20" s="173">
        <v>220</v>
      </c>
      <c r="H20" s="29">
        <v>-248</v>
      </c>
      <c r="I20" s="29">
        <v>-1436</v>
      </c>
      <c r="J20" s="29">
        <v>-218</v>
      </c>
    </row>
    <row r="21" spans="1:10" x14ac:dyDescent="0.15">
      <c r="A21" s="200" t="s">
        <v>15</v>
      </c>
      <c r="B21" s="173">
        <v>20</v>
      </c>
      <c r="C21" s="242">
        <v>0.79166666666666663</v>
      </c>
      <c r="D21" s="243">
        <v>16619</v>
      </c>
      <c r="E21" s="166">
        <v>-1219</v>
      </c>
      <c r="F21" s="150">
        <v>100</v>
      </c>
      <c r="G21" s="173">
        <v>282</v>
      </c>
      <c r="H21" s="29">
        <v>-292</v>
      </c>
      <c r="I21" s="29">
        <v>-1436</v>
      </c>
      <c r="J21" s="29">
        <v>-218</v>
      </c>
    </row>
    <row r="22" spans="1:10" x14ac:dyDescent="0.15">
      <c r="A22" s="200" t="s">
        <v>15</v>
      </c>
      <c r="B22" s="173">
        <v>21</v>
      </c>
      <c r="C22" s="242">
        <v>0.75</v>
      </c>
      <c r="D22" s="243">
        <v>19344</v>
      </c>
      <c r="E22" s="166">
        <v>-738</v>
      </c>
      <c r="F22" s="150">
        <v>100</v>
      </c>
      <c r="G22" s="173">
        <v>330</v>
      </c>
      <c r="H22" s="29">
        <v>-94</v>
      </c>
      <c r="I22" s="29">
        <v>-1435</v>
      </c>
      <c r="J22" s="29">
        <v>-218</v>
      </c>
    </row>
    <row r="23" spans="1:10" x14ac:dyDescent="0.15">
      <c r="A23" s="200" t="s">
        <v>15</v>
      </c>
      <c r="B23" s="173">
        <v>22</v>
      </c>
      <c r="C23" s="242">
        <v>0.79166666666666663</v>
      </c>
      <c r="D23" s="243">
        <v>19817</v>
      </c>
      <c r="E23" s="166">
        <v>-300</v>
      </c>
      <c r="F23" s="150">
        <v>50</v>
      </c>
      <c r="G23" s="173">
        <v>330</v>
      </c>
      <c r="H23" s="29">
        <v>-44</v>
      </c>
      <c r="I23" s="29">
        <v>-600</v>
      </c>
      <c r="J23" s="29">
        <v>-200</v>
      </c>
    </row>
    <row r="24" spans="1:10" x14ac:dyDescent="0.15">
      <c r="A24" s="200" t="s">
        <v>15</v>
      </c>
      <c r="B24" s="173">
        <v>23</v>
      </c>
      <c r="C24" s="242">
        <v>0.79166666666666663</v>
      </c>
      <c r="D24" s="243">
        <v>20750</v>
      </c>
      <c r="E24" s="166">
        <v>0</v>
      </c>
      <c r="F24" s="150">
        <v>-50</v>
      </c>
      <c r="G24" s="173">
        <v>220</v>
      </c>
      <c r="H24" s="29">
        <v>-79</v>
      </c>
      <c r="I24" s="29">
        <v>-600</v>
      </c>
      <c r="J24" s="29">
        <v>-218</v>
      </c>
    </row>
    <row r="25" spans="1:10" x14ac:dyDescent="0.15">
      <c r="A25" s="200" t="s">
        <v>15</v>
      </c>
      <c r="B25" s="173">
        <v>24</v>
      </c>
      <c r="C25" s="242">
        <v>0.79166666666666663</v>
      </c>
      <c r="D25" s="243">
        <v>20822</v>
      </c>
      <c r="E25" s="166">
        <v>-261</v>
      </c>
      <c r="F25" s="150">
        <v>100</v>
      </c>
      <c r="G25" s="173">
        <v>330</v>
      </c>
      <c r="H25" s="29">
        <v>200</v>
      </c>
      <c r="I25" s="29">
        <v>-600</v>
      </c>
      <c r="J25" s="29">
        <v>-118</v>
      </c>
    </row>
    <row r="26" spans="1:10" x14ac:dyDescent="0.15">
      <c r="A26" s="200" t="s">
        <v>15</v>
      </c>
      <c r="B26" s="173">
        <v>25</v>
      </c>
      <c r="C26" s="242">
        <v>0.75</v>
      </c>
      <c r="D26" s="243">
        <v>19619</v>
      </c>
      <c r="E26" s="166">
        <v>-6</v>
      </c>
      <c r="F26" s="150">
        <v>50</v>
      </c>
      <c r="G26" s="173">
        <v>100</v>
      </c>
      <c r="H26" s="29">
        <v>200</v>
      </c>
      <c r="I26" s="29">
        <v>-750</v>
      </c>
      <c r="J26" s="29">
        <v>-218</v>
      </c>
    </row>
    <row r="27" spans="1:10" x14ac:dyDescent="0.15">
      <c r="A27" s="200" t="s">
        <v>15</v>
      </c>
      <c r="B27" s="173">
        <v>26</v>
      </c>
      <c r="C27" s="242">
        <v>0.79166666666666663</v>
      </c>
      <c r="D27" s="243">
        <v>18713</v>
      </c>
      <c r="E27" s="166">
        <v>-768</v>
      </c>
      <c r="F27" s="150">
        <v>100</v>
      </c>
      <c r="G27" s="173">
        <v>330</v>
      </c>
      <c r="H27" s="29">
        <v>-20</v>
      </c>
      <c r="I27" s="29">
        <v>-1422</v>
      </c>
      <c r="J27" s="29">
        <v>-218</v>
      </c>
    </row>
    <row r="28" spans="1:10" x14ac:dyDescent="0.15">
      <c r="A28" s="200" t="s">
        <v>15</v>
      </c>
      <c r="B28" s="173">
        <v>27</v>
      </c>
      <c r="C28" s="242">
        <v>0.79166666666666663</v>
      </c>
      <c r="D28" s="243">
        <v>18831</v>
      </c>
      <c r="E28" s="166">
        <v>-1196</v>
      </c>
      <c r="F28" s="150">
        <v>200</v>
      </c>
      <c r="G28" s="173">
        <v>220</v>
      </c>
      <c r="H28" s="29">
        <v>-123</v>
      </c>
      <c r="I28" s="29">
        <v>-1422</v>
      </c>
      <c r="J28" s="29">
        <v>-218</v>
      </c>
    </row>
    <row r="29" spans="1:10" x14ac:dyDescent="0.15">
      <c r="A29" s="200" t="s">
        <v>15</v>
      </c>
      <c r="B29" s="173">
        <v>28</v>
      </c>
      <c r="C29" s="242">
        <v>0.75</v>
      </c>
      <c r="D29" s="243">
        <v>19875</v>
      </c>
      <c r="E29" s="166">
        <v>-1198</v>
      </c>
      <c r="F29" s="150">
        <v>200</v>
      </c>
      <c r="G29" s="173">
        <v>330</v>
      </c>
      <c r="H29" s="29">
        <v>48</v>
      </c>
      <c r="I29" s="29">
        <v>-1426</v>
      </c>
      <c r="J29" s="29">
        <v>-218</v>
      </c>
    </row>
    <row r="30" spans="1:10" x14ac:dyDescent="0.15">
      <c r="A30" s="200" t="s">
        <v>15</v>
      </c>
      <c r="B30" s="173">
        <v>29</v>
      </c>
      <c r="C30" s="242">
        <v>0.75</v>
      </c>
      <c r="D30" s="243">
        <v>18674</v>
      </c>
      <c r="E30" s="166">
        <v>-620</v>
      </c>
      <c r="F30" s="150">
        <v>200</v>
      </c>
      <c r="G30" s="173">
        <v>330</v>
      </c>
      <c r="H30" s="29">
        <v>-153</v>
      </c>
      <c r="I30" s="29">
        <v>-1431</v>
      </c>
      <c r="J30" s="29">
        <v>-218</v>
      </c>
    </row>
    <row r="31" spans="1:10" x14ac:dyDescent="0.15">
      <c r="A31" s="334" t="s">
        <v>15</v>
      </c>
      <c r="B31" s="173">
        <v>30</v>
      </c>
      <c r="C31" s="242">
        <v>0.75</v>
      </c>
      <c r="D31" s="243">
        <v>17707</v>
      </c>
      <c r="E31" s="166">
        <v>-995</v>
      </c>
      <c r="F31" s="150">
        <v>50</v>
      </c>
      <c r="G31" s="173">
        <v>189</v>
      </c>
      <c r="H31" s="29">
        <v>-341</v>
      </c>
      <c r="I31" s="29">
        <v>-1381</v>
      </c>
      <c r="J31" s="29">
        <v>-218</v>
      </c>
    </row>
    <row r="32" spans="1:10" x14ac:dyDescent="0.15">
      <c r="A32" s="333" t="s">
        <v>15</v>
      </c>
      <c r="B32" s="203">
        <v>31</v>
      </c>
      <c r="C32" s="244">
        <v>0.79166666666666663</v>
      </c>
      <c r="D32" s="245">
        <v>17647</v>
      </c>
      <c r="E32" s="167">
        <v>-984</v>
      </c>
      <c r="F32" s="253">
        <v>102</v>
      </c>
      <c r="G32" s="175">
        <v>268</v>
      </c>
      <c r="H32" s="35">
        <v>-438</v>
      </c>
      <c r="I32" s="35">
        <v>-1381</v>
      </c>
      <c r="J32" s="35">
        <v>-218</v>
      </c>
    </row>
    <row r="33" spans="1:10" x14ac:dyDescent="0.15">
      <c r="A33" s="200" t="s">
        <v>16</v>
      </c>
      <c r="B33" s="204">
        <v>1</v>
      </c>
      <c r="C33" s="242">
        <v>0.79166666666666663</v>
      </c>
      <c r="D33" s="243">
        <v>18408</v>
      </c>
      <c r="E33" s="166">
        <v>-1400</v>
      </c>
      <c r="F33" s="150">
        <v>-127</v>
      </c>
      <c r="G33" s="173">
        <v>0</v>
      </c>
      <c r="H33" s="29">
        <v>-152</v>
      </c>
      <c r="I33" s="29">
        <v>-1381</v>
      </c>
      <c r="J33" s="29">
        <v>-218</v>
      </c>
    </row>
    <row r="34" spans="1:10" x14ac:dyDescent="0.15">
      <c r="A34" s="200" t="s">
        <v>16</v>
      </c>
      <c r="B34" s="173">
        <v>2</v>
      </c>
      <c r="C34" s="242">
        <v>0.79166666666666663</v>
      </c>
      <c r="D34" s="243">
        <v>17681</v>
      </c>
      <c r="E34" s="166">
        <v>-1304</v>
      </c>
      <c r="F34" s="150">
        <v>0</v>
      </c>
      <c r="G34" s="173">
        <v>330</v>
      </c>
      <c r="H34" s="29">
        <v>-175</v>
      </c>
      <c r="I34" s="29">
        <v>-1382</v>
      </c>
      <c r="J34" s="29">
        <v>-218</v>
      </c>
    </row>
    <row r="35" spans="1:10" x14ac:dyDescent="0.15">
      <c r="A35" s="200" t="s">
        <v>16</v>
      </c>
      <c r="B35" s="173">
        <v>3</v>
      </c>
      <c r="C35" s="242">
        <v>0.75</v>
      </c>
      <c r="D35" s="243">
        <v>18040</v>
      </c>
      <c r="E35" s="166">
        <v>-1400</v>
      </c>
      <c r="F35" s="150">
        <v>57</v>
      </c>
      <c r="G35" s="173">
        <v>0</v>
      </c>
      <c r="H35" s="29">
        <v>-164</v>
      </c>
      <c r="I35" s="29">
        <v>-1373</v>
      </c>
      <c r="J35" s="29">
        <v>-218</v>
      </c>
    </row>
    <row r="36" spans="1:10" x14ac:dyDescent="0.15">
      <c r="A36" s="200" t="s">
        <v>16</v>
      </c>
      <c r="B36" s="173">
        <v>4</v>
      </c>
      <c r="C36" s="242">
        <v>0.79166666666666663</v>
      </c>
      <c r="D36" s="243">
        <v>19486</v>
      </c>
      <c r="E36" s="166">
        <v>-1320</v>
      </c>
      <c r="F36" s="150">
        <v>0</v>
      </c>
      <c r="G36" s="173">
        <v>6</v>
      </c>
      <c r="H36" s="29">
        <v>-153</v>
      </c>
      <c r="I36" s="29">
        <v>-1330</v>
      </c>
      <c r="J36" s="29">
        <v>-218</v>
      </c>
    </row>
    <row r="37" spans="1:10" x14ac:dyDescent="0.15">
      <c r="A37" s="200" t="s">
        <v>16</v>
      </c>
      <c r="B37" s="173">
        <v>5</v>
      </c>
      <c r="C37" s="242">
        <v>0.79166666666666663</v>
      </c>
      <c r="D37" s="243">
        <v>19320</v>
      </c>
      <c r="E37" s="166">
        <v>-1400</v>
      </c>
      <c r="F37" s="150">
        <v>98</v>
      </c>
      <c r="G37" s="173">
        <v>171</v>
      </c>
      <c r="H37" s="29">
        <v>-221</v>
      </c>
      <c r="I37" s="29">
        <v>-1385</v>
      </c>
      <c r="J37" s="29">
        <v>-218</v>
      </c>
    </row>
    <row r="38" spans="1:10" x14ac:dyDescent="0.15">
      <c r="A38" s="200" t="s">
        <v>16</v>
      </c>
      <c r="B38" s="173">
        <v>6</v>
      </c>
      <c r="C38" s="242">
        <v>0.79166666666666663</v>
      </c>
      <c r="D38" s="243">
        <v>18732</v>
      </c>
      <c r="E38" s="166">
        <v>-603</v>
      </c>
      <c r="F38" s="150">
        <v>0</v>
      </c>
      <c r="G38" s="173">
        <v>0</v>
      </c>
      <c r="H38" s="29">
        <v>-261</v>
      </c>
      <c r="I38" s="29">
        <v>-1389</v>
      </c>
      <c r="J38" s="29">
        <v>-218</v>
      </c>
    </row>
    <row r="39" spans="1:10" x14ac:dyDescent="0.15">
      <c r="A39" s="200" t="s">
        <v>16</v>
      </c>
      <c r="B39" s="173">
        <v>7</v>
      </c>
      <c r="C39" s="242">
        <v>0.79166666666666663</v>
      </c>
      <c r="D39" s="243">
        <v>18874</v>
      </c>
      <c r="E39" s="166">
        <v>-1400</v>
      </c>
      <c r="F39" s="150">
        <v>200</v>
      </c>
      <c r="G39" s="173">
        <v>330</v>
      </c>
      <c r="H39" s="29">
        <v>-123</v>
      </c>
      <c r="I39" s="29">
        <v>-1369</v>
      </c>
      <c r="J39" s="29">
        <v>-218</v>
      </c>
    </row>
    <row r="40" spans="1:10" x14ac:dyDescent="0.15">
      <c r="A40" s="200" t="s">
        <v>16</v>
      </c>
      <c r="B40" s="173">
        <v>8</v>
      </c>
      <c r="C40" s="242">
        <v>0.75</v>
      </c>
      <c r="D40" s="243">
        <v>18718</v>
      </c>
      <c r="E40" s="166">
        <v>-988</v>
      </c>
      <c r="F40" s="150">
        <v>0</v>
      </c>
      <c r="G40" s="173">
        <v>47</v>
      </c>
      <c r="H40" s="29">
        <v>-344</v>
      </c>
      <c r="I40" s="29">
        <v>-1391</v>
      </c>
      <c r="J40" s="29">
        <v>-218</v>
      </c>
    </row>
    <row r="41" spans="1:10" x14ac:dyDescent="0.15">
      <c r="A41" s="200" t="s">
        <v>16</v>
      </c>
      <c r="B41" s="173">
        <v>9</v>
      </c>
      <c r="C41" s="242">
        <v>0.79166666666666663</v>
      </c>
      <c r="D41" s="243">
        <v>17536</v>
      </c>
      <c r="E41" s="166">
        <v>-1400</v>
      </c>
      <c r="F41" s="150">
        <v>95</v>
      </c>
      <c r="G41" s="173">
        <v>0</v>
      </c>
      <c r="H41" s="29">
        <v>-432</v>
      </c>
      <c r="I41" s="29">
        <v>-1392</v>
      </c>
      <c r="J41" s="29">
        <v>-218</v>
      </c>
    </row>
    <row r="42" spans="1:10" x14ac:dyDescent="0.15">
      <c r="A42" s="200" t="s">
        <v>16</v>
      </c>
      <c r="B42" s="173">
        <v>10</v>
      </c>
      <c r="C42" s="242">
        <v>0.79166666666666663</v>
      </c>
      <c r="D42" s="243">
        <v>17605</v>
      </c>
      <c r="E42" s="166">
        <v>-1336</v>
      </c>
      <c r="F42" s="150">
        <v>65</v>
      </c>
      <c r="G42" s="173">
        <v>79</v>
      </c>
      <c r="H42" s="29">
        <v>-359</v>
      </c>
      <c r="I42" s="29">
        <v>-1392</v>
      </c>
      <c r="J42" s="29">
        <v>-218</v>
      </c>
    </row>
    <row r="43" spans="1:10" x14ac:dyDescent="0.15">
      <c r="A43" s="200" t="s">
        <v>16</v>
      </c>
      <c r="B43" s="173">
        <v>11</v>
      </c>
      <c r="C43" s="242">
        <v>0.79166666666666663</v>
      </c>
      <c r="D43" s="243">
        <v>18539</v>
      </c>
      <c r="E43" s="166">
        <v>-1400</v>
      </c>
      <c r="F43" s="150">
        <v>145</v>
      </c>
      <c r="G43" s="173">
        <v>0</v>
      </c>
      <c r="H43" s="29">
        <v>-394</v>
      </c>
      <c r="I43" s="29">
        <v>-1403</v>
      </c>
      <c r="J43" s="29">
        <v>-218</v>
      </c>
    </row>
    <row r="44" spans="1:10" x14ac:dyDescent="0.15">
      <c r="A44" s="200" t="s">
        <v>16</v>
      </c>
      <c r="B44" s="173">
        <v>12</v>
      </c>
      <c r="C44" s="242">
        <v>0.79166666666666663</v>
      </c>
      <c r="D44" s="243">
        <v>18087</v>
      </c>
      <c r="E44" s="166">
        <v>-1277</v>
      </c>
      <c r="F44" s="150">
        <v>113</v>
      </c>
      <c r="G44" s="173">
        <v>74</v>
      </c>
      <c r="H44" s="29">
        <v>-418</v>
      </c>
      <c r="I44" s="29">
        <v>-1403</v>
      </c>
      <c r="J44" s="29">
        <v>-218</v>
      </c>
    </row>
    <row r="45" spans="1:10" x14ac:dyDescent="0.15">
      <c r="A45" s="200" t="s">
        <v>16</v>
      </c>
      <c r="B45" s="173">
        <v>13</v>
      </c>
      <c r="C45" s="242">
        <v>0.79166666666666663</v>
      </c>
      <c r="D45" s="243">
        <v>17841</v>
      </c>
      <c r="E45" s="166">
        <v>-1400</v>
      </c>
      <c r="F45" s="150">
        <v>0</v>
      </c>
      <c r="G45" s="173">
        <v>0</v>
      </c>
      <c r="H45" s="29">
        <v>-618</v>
      </c>
      <c r="I45" s="29">
        <v>-1436</v>
      </c>
      <c r="J45" s="29">
        <v>-218</v>
      </c>
    </row>
    <row r="46" spans="1:10" x14ac:dyDescent="0.15">
      <c r="A46" s="200" t="s">
        <v>16</v>
      </c>
      <c r="B46" s="173">
        <v>14</v>
      </c>
      <c r="C46" s="242">
        <v>0.79166666666666663</v>
      </c>
      <c r="D46" s="243">
        <v>17500</v>
      </c>
      <c r="E46" s="166">
        <v>-1400</v>
      </c>
      <c r="F46" s="150">
        <v>0</v>
      </c>
      <c r="G46" s="173">
        <v>0</v>
      </c>
      <c r="H46" s="29">
        <v>-598</v>
      </c>
      <c r="I46" s="29">
        <v>-1406</v>
      </c>
      <c r="J46" s="29">
        <v>-218</v>
      </c>
    </row>
    <row r="47" spans="1:10" x14ac:dyDescent="0.15">
      <c r="A47" s="200" t="s">
        <v>16</v>
      </c>
      <c r="B47" s="173">
        <v>15</v>
      </c>
      <c r="C47" s="242">
        <v>0.79166666666666663</v>
      </c>
      <c r="D47" s="243">
        <v>16759</v>
      </c>
      <c r="E47" s="166">
        <v>-1400</v>
      </c>
      <c r="F47" s="150">
        <v>0</v>
      </c>
      <c r="G47" s="173">
        <v>0</v>
      </c>
      <c r="H47" s="29">
        <v>-410</v>
      </c>
      <c r="I47" s="29">
        <v>-1402</v>
      </c>
      <c r="J47" s="29">
        <v>-218</v>
      </c>
    </row>
    <row r="48" spans="1:10" x14ac:dyDescent="0.15">
      <c r="A48" s="200" t="s">
        <v>16</v>
      </c>
      <c r="B48" s="173">
        <v>16</v>
      </c>
      <c r="C48" s="242">
        <v>0.79166666666666663</v>
      </c>
      <c r="D48" s="243">
        <v>16684</v>
      </c>
      <c r="E48" s="166">
        <v>-1400</v>
      </c>
      <c r="F48" s="150">
        <v>1</v>
      </c>
      <c r="G48" s="173">
        <v>0</v>
      </c>
      <c r="H48" s="29">
        <v>-402</v>
      </c>
      <c r="I48" s="29">
        <v>-1409</v>
      </c>
      <c r="J48" s="29">
        <v>-218</v>
      </c>
    </row>
    <row r="49" spans="1:10" x14ac:dyDescent="0.15">
      <c r="A49" s="200" t="s">
        <v>16</v>
      </c>
      <c r="B49" s="173">
        <v>17</v>
      </c>
      <c r="C49" s="242">
        <v>0.79166666666666663</v>
      </c>
      <c r="D49" s="243">
        <v>18463</v>
      </c>
      <c r="E49" s="166">
        <v>-919</v>
      </c>
      <c r="F49" s="150">
        <v>200</v>
      </c>
      <c r="G49" s="173">
        <v>330</v>
      </c>
      <c r="H49" s="29">
        <v>-572</v>
      </c>
      <c r="I49" s="29">
        <v>-1409</v>
      </c>
      <c r="J49" s="29">
        <v>-218</v>
      </c>
    </row>
    <row r="50" spans="1:10" x14ac:dyDescent="0.15">
      <c r="A50" s="200" t="s">
        <v>16</v>
      </c>
      <c r="B50" s="173">
        <v>18</v>
      </c>
      <c r="C50" s="242">
        <v>0.79166666666666663</v>
      </c>
      <c r="D50" s="243">
        <v>18828</v>
      </c>
      <c r="E50" s="166">
        <v>-836</v>
      </c>
      <c r="F50" s="150">
        <v>173</v>
      </c>
      <c r="G50" s="173">
        <v>330</v>
      </c>
      <c r="H50" s="29">
        <v>-343</v>
      </c>
      <c r="I50" s="29">
        <v>-1406</v>
      </c>
      <c r="J50" s="29">
        <v>-218</v>
      </c>
    </row>
    <row r="51" spans="1:10" x14ac:dyDescent="0.15">
      <c r="A51" s="200" t="s">
        <v>16</v>
      </c>
      <c r="B51" s="173">
        <v>19</v>
      </c>
      <c r="C51" s="242">
        <v>0.79166666666666663</v>
      </c>
      <c r="D51" s="243">
        <v>17890</v>
      </c>
      <c r="E51" s="166">
        <v>-1200</v>
      </c>
      <c r="F51" s="150">
        <v>95</v>
      </c>
      <c r="G51" s="173">
        <v>178</v>
      </c>
      <c r="H51" s="29">
        <v>-388</v>
      </c>
      <c r="I51" s="29">
        <v>-1406</v>
      </c>
      <c r="J51" s="29">
        <v>-218</v>
      </c>
    </row>
    <row r="52" spans="1:10" x14ac:dyDescent="0.15">
      <c r="A52" s="200" t="s">
        <v>16</v>
      </c>
      <c r="B52" s="173">
        <v>20</v>
      </c>
      <c r="C52" s="242">
        <v>0.79166666666666663</v>
      </c>
      <c r="D52" s="243">
        <v>18633</v>
      </c>
      <c r="E52" s="166">
        <v>-1289</v>
      </c>
      <c r="F52" s="150">
        <v>0</v>
      </c>
      <c r="G52" s="173">
        <v>199</v>
      </c>
      <c r="H52" s="29">
        <v>-361</v>
      </c>
      <c r="I52" s="29">
        <v>-1406</v>
      </c>
      <c r="J52" s="29">
        <v>-218</v>
      </c>
    </row>
    <row r="53" spans="1:10" x14ac:dyDescent="0.15">
      <c r="A53" s="200" t="s">
        <v>16</v>
      </c>
      <c r="B53" s="173">
        <v>21</v>
      </c>
      <c r="C53" s="242">
        <v>0.79166666666666663</v>
      </c>
      <c r="D53" s="243">
        <v>18722</v>
      </c>
      <c r="E53" s="166">
        <v>-1400</v>
      </c>
      <c r="F53" s="150">
        <v>200</v>
      </c>
      <c r="G53" s="173">
        <v>131</v>
      </c>
      <c r="H53" s="29">
        <v>-503</v>
      </c>
      <c r="I53" s="29">
        <v>-1363</v>
      </c>
      <c r="J53" s="29">
        <v>-218</v>
      </c>
    </row>
    <row r="54" spans="1:10" x14ac:dyDescent="0.15">
      <c r="A54" s="200" t="s">
        <v>16</v>
      </c>
      <c r="B54" s="173">
        <v>22</v>
      </c>
      <c r="C54" s="242">
        <v>0.79166666666666663</v>
      </c>
      <c r="D54" s="243">
        <v>17369</v>
      </c>
      <c r="E54" s="166">
        <v>-684</v>
      </c>
      <c r="F54" s="150">
        <v>-50</v>
      </c>
      <c r="G54" s="173">
        <v>0</v>
      </c>
      <c r="H54" s="29">
        <v>-339</v>
      </c>
      <c r="I54" s="29">
        <v>-1364</v>
      </c>
      <c r="J54" s="29">
        <v>-218</v>
      </c>
    </row>
    <row r="55" spans="1:10" x14ac:dyDescent="0.15">
      <c r="A55" s="200" t="s">
        <v>16</v>
      </c>
      <c r="B55" s="173">
        <v>23</v>
      </c>
      <c r="C55" s="242">
        <v>0.79166666666666663</v>
      </c>
      <c r="D55" s="243">
        <v>16892</v>
      </c>
      <c r="E55" s="166">
        <v>-1400</v>
      </c>
      <c r="F55" s="150">
        <v>200</v>
      </c>
      <c r="G55" s="173">
        <v>111</v>
      </c>
      <c r="H55" s="29">
        <v>-382</v>
      </c>
      <c r="I55" s="29">
        <v>-1316</v>
      </c>
      <c r="J55" s="29">
        <v>-218</v>
      </c>
    </row>
    <row r="56" spans="1:10" x14ac:dyDescent="0.15">
      <c r="A56" s="200" t="s">
        <v>16</v>
      </c>
      <c r="B56" s="173">
        <v>24</v>
      </c>
      <c r="C56" s="242">
        <v>0.79166666666666663</v>
      </c>
      <c r="D56" s="243">
        <v>17354</v>
      </c>
      <c r="E56" s="166">
        <v>-969</v>
      </c>
      <c r="F56" s="150">
        <v>149</v>
      </c>
      <c r="G56" s="173">
        <v>324</v>
      </c>
      <c r="H56" s="29">
        <v>-357</v>
      </c>
      <c r="I56" s="29">
        <v>-1316</v>
      </c>
      <c r="J56" s="29">
        <v>-218</v>
      </c>
    </row>
    <row r="57" spans="1:10" x14ac:dyDescent="0.15">
      <c r="A57" s="200" t="s">
        <v>16</v>
      </c>
      <c r="B57" s="173">
        <v>25</v>
      </c>
      <c r="C57" s="242">
        <v>0.75</v>
      </c>
      <c r="D57" s="243">
        <v>19619</v>
      </c>
      <c r="E57" s="166">
        <v>-953</v>
      </c>
      <c r="F57" s="150">
        <v>200</v>
      </c>
      <c r="G57" s="173">
        <v>100</v>
      </c>
      <c r="H57" s="29">
        <v>-358</v>
      </c>
      <c r="I57" s="29">
        <v>-1356</v>
      </c>
      <c r="J57" s="29">
        <v>-218</v>
      </c>
    </row>
    <row r="58" spans="1:10" x14ac:dyDescent="0.15">
      <c r="A58" s="200" t="s">
        <v>16</v>
      </c>
      <c r="B58" s="173">
        <v>26</v>
      </c>
      <c r="C58" s="242">
        <v>0.79166666666666663</v>
      </c>
      <c r="D58" s="243">
        <v>18713</v>
      </c>
      <c r="E58" s="166">
        <v>-942</v>
      </c>
      <c r="F58" s="150">
        <v>141</v>
      </c>
      <c r="G58" s="173">
        <v>100</v>
      </c>
      <c r="H58" s="29">
        <v>-358</v>
      </c>
      <c r="I58" s="29">
        <v>-1356</v>
      </c>
      <c r="J58" s="29">
        <v>-218</v>
      </c>
    </row>
    <row r="59" spans="1:10" x14ac:dyDescent="0.15">
      <c r="A59" s="200" t="s">
        <v>16</v>
      </c>
      <c r="B59" s="173">
        <v>27</v>
      </c>
      <c r="C59" s="242">
        <v>0.79166666666666663</v>
      </c>
      <c r="D59" s="243">
        <v>18101</v>
      </c>
      <c r="E59" s="166">
        <v>-1400</v>
      </c>
      <c r="F59" s="150">
        <v>62</v>
      </c>
      <c r="G59" s="173">
        <v>100</v>
      </c>
      <c r="H59" s="29">
        <v>-359</v>
      </c>
      <c r="I59" s="29">
        <v>-1399</v>
      </c>
      <c r="J59" s="29">
        <v>-218</v>
      </c>
    </row>
    <row r="60" spans="1:10" x14ac:dyDescent="0.15">
      <c r="A60" s="70" t="s">
        <v>16</v>
      </c>
      <c r="B60" s="43">
        <v>28</v>
      </c>
      <c r="C60" s="244">
        <v>0.79166666666666663</v>
      </c>
      <c r="D60" s="245">
        <v>17313</v>
      </c>
      <c r="E60" s="167">
        <v>-1400</v>
      </c>
      <c r="F60" s="253">
        <v>145</v>
      </c>
      <c r="G60" s="175">
        <v>82</v>
      </c>
      <c r="H60" s="35">
        <v>-457</v>
      </c>
      <c r="I60" s="35">
        <v>-1449</v>
      </c>
      <c r="J60" s="35">
        <v>-218</v>
      </c>
    </row>
    <row r="61" spans="1:10" x14ac:dyDescent="0.15">
      <c r="A61" s="200" t="s">
        <v>17</v>
      </c>
      <c r="B61" s="173">
        <v>1</v>
      </c>
      <c r="C61" s="242">
        <v>0.79166666666666663</v>
      </c>
      <c r="D61" s="243">
        <v>16932</v>
      </c>
      <c r="E61" s="166">
        <v>-1400</v>
      </c>
      <c r="F61" s="150">
        <v>-38</v>
      </c>
      <c r="G61" s="173">
        <v>0</v>
      </c>
      <c r="H61" s="29">
        <v>-574</v>
      </c>
      <c r="I61" s="29">
        <v>-1454</v>
      </c>
      <c r="J61" s="29">
        <v>-218</v>
      </c>
    </row>
    <row r="62" spans="1:10" x14ac:dyDescent="0.15">
      <c r="A62" s="200" t="s">
        <v>17</v>
      </c>
      <c r="B62" s="173">
        <v>2</v>
      </c>
      <c r="C62" s="242">
        <v>0.79166666666666663</v>
      </c>
      <c r="D62" s="243">
        <v>16125</v>
      </c>
      <c r="E62" s="166">
        <v>-1006</v>
      </c>
      <c r="F62" s="150">
        <v>141</v>
      </c>
      <c r="G62" s="173">
        <v>220</v>
      </c>
      <c r="H62" s="29">
        <v>-313</v>
      </c>
      <c r="I62" s="29">
        <v>-1455</v>
      </c>
      <c r="J62" s="29">
        <v>-218</v>
      </c>
    </row>
    <row r="63" spans="1:10" x14ac:dyDescent="0.15">
      <c r="A63" s="200" t="s">
        <v>17</v>
      </c>
      <c r="B63" s="173">
        <v>3</v>
      </c>
      <c r="C63" s="242">
        <v>0.79166666666666663</v>
      </c>
      <c r="D63" s="243">
        <v>16720</v>
      </c>
      <c r="E63" s="166">
        <v>-291</v>
      </c>
      <c r="F63" s="150">
        <v>200</v>
      </c>
      <c r="G63" s="173">
        <v>220</v>
      </c>
      <c r="H63" s="29">
        <v>-313</v>
      </c>
      <c r="I63" s="29">
        <v>-1455</v>
      </c>
      <c r="J63" s="29">
        <v>-218</v>
      </c>
    </row>
    <row r="64" spans="1:10" x14ac:dyDescent="0.15">
      <c r="A64" s="200" t="s">
        <v>17</v>
      </c>
      <c r="B64" s="173">
        <v>4</v>
      </c>
      <c r="C64" s="242">
        <v>0.79166666666666663</v>
      </c>
      <c r="D64" s="243">
        <v>18098</v>
      </c>
      <c r="E64" s="166">
        <v>-258</v>
      </c>
      <c r="F64" s="150">
        <v>200</v>
      </c>
      <c r="G64" s="173">
        <v>330</v>
      </c>
      <c r="H64" s="29">
        <v>-191</v>
      </c>
      <c r="I64" s="29">
        <v>-1442</v>
      </c>
      <c r="J64" s="29">
        <v>-218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17447</v>
      </c>
      <c r="E65" s="166">
        <v>-720</v>
      </c>
      <c r="F65" s="150">
        <v>70</v>
      </c>
      <c r="G65" s="173">
        <v>0</v>
      </c>
      <c r="H65" s="29">
        <v>-350</v>
      </c>
      <c r="I65" s="29">
        <v>-1442</v>
      </c>
      <c r="J65" s="29">
        <v>-218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18120</v>
      </c>
      <c r="E66" s="166">
        <v>-891</v>
      </c>
      <c r="F66" s="150">
        <v>174</v>
      </c>
      <c r="G66" s="173">
        <v>330</v>
      </c>
      <c r="H66" s="29">
        <v>-330</v>
      </c>
      <c r="I66" s="29">
        <v>-1442</v>
      </c>
      <c r="J66" s="29">
        <v>-218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18460</v>
      </c>
      <c r="E67" s="166">
        <v>-1400</v>
      </c>
      <c r="F67" s="150">
        <v>195</v>
      </c>
      <c r="G67" s="173">
        <v>236</v>
      </c>
      <c r="H67" s="29">
        <v>-313</v>
      </c>
      <c r="I67" s="29">
        <v>-1442</v>
      </c>
      <c r="J67" s="29">
        <v>-218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17636</v>
      </c>
      <c r="E68" s="166">
        <v>-774</v>
      </c>
      <c r="F68" s="150">
        <v>50</v>
      </c>
      <c r="G68" s="173">
        <v>140</v>
      </c>
      <c r="H68" s="29">
        <v>-308</v>
      </c>
      <c r="I68" s="29">
        <v>-1454</v>
      </c>
      <c r="J68" s="29">
        <v>-218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15601</v>
      </c>
      <c r="E69" s="166">
        <v>-1077</v>
      </c>
      <c r="F69" s="150">
        <v>150</v>
      </c>
      <c r="G69" s="173">
        <v>50</v>
      </c>
      <c r="H69" s="29">
        <v>-293</v>
      </c>
      <c r="I69" s="29">
        <v>-1455</v>
      </c>
      <c r="J69" s="29">
        <v>-218</v>
      </c>
    </row>
    <row r="70" spans="1:10" x14ac:dyDescent="0.15">
      <c r="A70" s="200" t="s">
        <v>17</v>
      </c>
      <c r="B70" s="173">
        <v>10</v>
      </c>
      <c r="C70" s="242">
        <v>0.83333333333333337</v>
      </c>
      <c r="D70" s="243">
        <v>15897</v>
      </c>
      <c r="E70" s="166">
        <v>-581</v>
      </c>
      <c r="F70" s="150">
        <v>200</v>
      </c>
      <c r="G70" s="173">
        <v>330</v>
      </c>
      <c r="H70" s="29">
        <v>-293</v>
      </c>
      <c r="I70" s="29">
        <v>-1399</v>
      </c>
      <c r="J70" s="29">
        <v>-218</v>
      </c>
    </row>
    <row r="71" spans="1:10" x14ac:dyDescent="0.15">
      <c r="A71" s="200" t="s">
        <v>17</v>
      </c>
      <c r="B71" s="173">
        <v>11</v>
      </c>
      <c r="C71" s="242">
        <v>0.83333333333333337</v>
      </c>
      <c r="D71" s="243">
        <v>16710</v>
      </c>
      <c r="E71" s="166">
        <v>-826</v>
      </c>
      <c r="F71" s="150">
        <v>200</v>
      </c>
      <c r="G71" s="173">
        <v>330</v>
      </c>
      <c r="H71" s="29">
        <v>-341</v>
      </c>
      <c r="I71" s="29">
        <v>-1404</v>
      </c>
      <c r="J71" s="29">
        <v>-218</v>
      </c>
    </row>
    <row r="72" spans="1:10" x14ac:dyDescent="0.15">
      <c r="A72" s="200" t="s">
        <v>17</v>
      </c>
      <c r="B72" s="173">
        <v>12</v>
      </c>
      <c r="C72" s="242">
        <v>0.83333333333333337</v>
      </c>
      <c r="D72" s="243">
        <v>16742</v>
      </c>
      <c r="E72" s="166">
        <v>-637</v>
      </c>
      <c r="F72" s="150">
        <v>200</v>
      </c>
      <c r="G72" s="173">
        <v>330</v>
      </c>
      <c r="H72" s="29">
        <v>-535</v>
      </c>
      <c r="I72" s="29">
        <v>-1361</v>
      </c>
      <c r="J72" s="29">
        <v>-218</v>
      </c>
    </row>
    <row r="73" spans="1:10" x14ac:dyDescent="0.15">
      <c r="A73" s="200" t="s">
        <v>17</v>
      </c>
      <c r="B73" s="173">
        <v>13</v>
      </c>
      <c r="C73" s="242">
        <v>0.83333333333333337</v>
      </c>
      <c r="D73" s="243">
        <v>16292</v>
      </c>
      <c r="E73" s="166">
        <v>-508</v>
      </c>
      <c r="F73" s="150">
        <v>125</v>
      </c>
      <c r="G73" s="173">
        <v>330</v>
      </c>
      <c r="H73" s="29">
        <v>-683</v>
      </c>
      <c r="I73" s="29">
        <v>-1355</v>
      </c>
      <c r="J73" s="29">
        <v>-218</v>
      </c>
    </row>
    <row r="74" spans="1:10" x14ac:dyDescent="0.15">
      <c r="A74" s="200" t="s">
        <v>17</v>
      </c>
      <c r="B74" s="173">
        <v>14</v>
      </c>
      <c r="C74" s="242">
        <v>0.83333333333333337</v>
      </c>
      <c r="D74" s="243">
        <v>17559</v>
      </c>
      <c r="E74" s="166">
        <v>-998</v>
      </c>
      <c r="F74" s="150">
        <v>200</v>
      </c>
      <c r="G74" s="173">
        <v>330</v>
      </c>
      <c r="H74" s="29">
        <v>-618</v>
      </c>
      <c r="I74" s="29">
        <v>-1411</v>
      </c>
      <c r="J74" s="29">
        <v>-218</v>
      </c>
    </row>
    <row r="75" spans="1:10" x14ac:dyDescent="0.15">
      <c r="A75" s="200" t="s">
        <v>17</v>
      </c>
      <c r="B75" s="173">
        <v>15</v>
      </c>
      <c r="C75" s="242">
        <v>0.375</v>
      </c>
      <c r="D75" s="243">
        <v>16824</v>
      </c>
      <c r="E75" s="166">
        <v>-1320</v>
      </c>
      <c r="F75" s="150">
        <v>1</v>
      </c>
      <c r="G75" s="173">
        <v>0</v>
      </c>
      <c r="H75" s="29">
        <v>-665</v>
      </c>
      <c r="I75" s="29">
        <v>-1406</v>
      </c>
      <c r="J75" s="29">
        <v>-218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15554</v>
      </c>
      <c r="E76" s="166">
        <v>-617</v>
      </c>
      <c r="F76" s="150">
        <v>200</v>
      </c>
      <c r="G76" s="173">
        <v>220</v>
      </c>
      <c r="H76" s="29">
        <v>-671</v>
      </c>
      <c r="I76" s="29">
        <v>-1407</v>
      </c>
      <c r="J76" s="29">
        <v>-218</v>
      </c>
    </row>
    <row r="77" spans="1:10" x14ac:dyDescent="0.15">
      <c r="A77" s="200" t="s">
        <v>17</v>
      </c>
      <c r="B77" s="173">
        <v>17</v>
      </c>
      <c r="C77" s="242">
        <v>0.83333333333333337</v>
      </c>
      <c r="D77" s="243">
        <v>16177</v>
      </c>
      <c r="E77" s="166">
        <v>-713</v>
      </c>
      <c r="F77" s="150">
        <v>200</v>
      </c>
      <c r="G77" s="173">
        <v>330</v>
      </c>
      <c r="H77" s="29">
        <v>-594</v>
      </c>
      <c r="I77" s="29">
        <v>-1407</v>
      </c>
      <c r="J77" s="29">
        <v>-218</v>
      </c>
    </row>
    <row r="78" spans="1:10" x14ac:dyDescent="0.15">
      <c r="A78" s="200" t="s">
        <v>17</v>
      </c>
      <c r="B78" s="173">
        <v>18</v>
      </c>
      <c r="C78" s="242">
        <v>0.83333333333333337</v>
      </c>
      <c r="D78" s="243">
        <v>17605</v>
      </c>
      <c r="E78" s="166">
        <v>-1400</v>
      </c>
      <c r="F78" s="150">
        <v>8</v>
      </c>
      <c r="G78" s="173">
        <v>330</v>
      </c>
      <c r="H78" s="29">
        <v>-138</v>
      </c>
      <c r="I78" s="29">
        <v>-1406</v>
      </c>
      <c r="J78" s="29">
        <v>-218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17686</v>
      </c>
      <c r="E79" s="166">
        <v>-1400</v>
      </c>
      <c r="F79" s="150">
        <v>200</v>
      </c>
      <c r="G79" s="173">
        <v>316</v>
      </c>
      <c r="H79" s="29">
        <v>-190</v>
      </c>
      <c r="I79" s="29">
        <v>-1406</v>
      </c>
      <c r="J79" s="29">
        <v>-218</v>
      </c>
    </row>
    <row r="80" spans="1:10" x14ac:dyDescent="0.15">
      <c r="A80" s="200" t="s">
        <v>17</v>
      </c>
      <c r="B80" s="173">
        <v>20</v>
      </c>
      <c r="C80" s="242">
        <v>0.83333333333333337</v>
      </c>
      <c r="D80" s="243">
        <v>17115</v>
      </c>
      <c r="E80" s="166">
        <v>-1400</v>
      </c>
      <c r="F80" s="150">
        <v>50</v>
      </c>
      <c r="G80" s="173">
        <v>114</v>
      </c>
      <c r="H80" s="29">
        <v>-348</v>
      </c>
      <c r="I80" s="29">
        <v>-1406</v>
      </c>
      <c r="J80" s="29">
        <v>-218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17173</v>
      </c>
      <c r="E81" s="166">
        <v>-1400</v>
      </c>
      <c r="F81" s="150">
        <v>-29</v>
      </c>
      <c r="G81" s="173">
        <v>50</v>
      </c>
      <c r="H81" s="29">
        <v>-399</v>
      </c>
      <c r="I81" s="29">
        <v>-1306</v>
      </c>
      <c r="J81" s="29">
        <v>-218</v>
      </c>
    </row>
    <row r="82" spans="1:10" x14ac:dyDescent="0.15">
      <c r="A82" s="200" t="s">
        <v>17</v>
      </c>
      <c r="B82" s="173">
        <v>22</v>
      </c>
      <c r="C82" s="242">
        <v>0.375</v>
      </c>
      <c r="D82" s="243">
        <v>16443</v>
      </c>
      <c r="E82" s="166">
        <v>-943</v>
      </c>
      <c r="F82" s="150">
        <v>200</v>
      </c>
      <c r="G82" s="173">
        <v>0</v>
      </c>
      <c r="H82" s="29">
        <v>-293</v>
      </c>
      <c r="I82" s="29">
        <v>-1306</v>
      </c>
      <c r="J82" s="29">
        <v>-218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15304</v>
      </c>
      <c r="E83" s="166">
        <v>-1091</v>
      </c>
      <c r="F83" s="150">
        <v>125</v>
      </c>
      <c r="G83" s="173">
        <v>330</v>
      </c>
      <c r="H83" s="29">
        <v>45</v>
      </c>
      <c r="I83" s="29">
        <v>-1357</v>
      </c>
      <c r="J83" s="29">
        <v>-218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15414</v>
      </c>
      <c r="E84" s="166">
        <v>-1014</v>
      </c>
      <c r="F84" s="150">
        <v>175</v>
      </c>
      <c r="G84" s="173">
        <v>100</v>
      </c>
      <c r="H84" s="29">
        <v>-423</v>
      </c>
      <c r="I84" s="29">
        <v>-1357</v>
      </c>
      <c r="J84" s="29">
        <v>-218</v>
      </c>
    </row>
    <row r="85" spans="1:10" x14ac:dyDescent="0.15">
      <c r="A85" s="200" t="s">
        <v>17</v>
      </c>
      <c r="B85" s="173">
        <v>25</v>
      </c>
      <c r="C85" s="242">
        <v>0.83333333333333337</v>
      </c>
      <c r="D85" s="243">
        <v>16893</v>
      </c>
      <c r="E85" s="166">
        <v>-689</v>
      </c>
      <c r="F85" s="150">
        <v>100</v>
      </c>
      <c r="G85" s="173">
        <v>330</v>
      </c>
      <c r="H85" s="29">
        <v>-374</v>
      </c>
      <c r="I85" s="29">
        <v>-1356</v>
      </c>
      <c r="J85" s="29">
        <v>-218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16189</v>
      </c>
      <c r="E86" s="166">
        <v>-1309</v>
      </c>
      <c r="F86" s="150">
        <v>0</v>
      </c>
      <c r="G86" s="173">
        <v>220</v>
      </c>
      <c r="H86" s="29">
        <v>-243</v>
      </c>
      <c r="I86" s="29">
        <v>-1406</v>
      </c>
      <c r="J86" s="29">
        <v>-218</v>
      </c>
    </row>
    <row r="87" spans="1:10" x14ac:dyDescent="0.15">
      <c r="A87" s="200" t="s">
        <v>17</v>
      </c>
      <c r="B87" s="173">
        <v>27</v>
      </c>
      <c r="C87" s="242">
        <v>0.83333333333333337</v>
      </c>
      <c r="D87" s="243">
        <v>16139</v>
      </c>
      <c r="E87" s="166">
        <v>-1400</v>
      </c>
      <c r="F87" s="150">
        <v>75</v>
      </c>
      <c r="G87" s="173">
        <v>123</v>
      </c>
      <c r="H87" s="29">
        <v>48</v>
      </c>
      <c r="I87" s="29">
        <v>-1471</v>
      </c>
      <c r="J87" s="29">
        <v>-218</v>
      </c>
    </row>
    <row r="88" spans="1:10" x14ac:dyDescent="0.15">
      <c r="A88" s="200" t="s">
        <v>17</v>
      </c>
      <c r="B88" s="173">
        <v>28</v>
      </c>
      <c r="C88" s="242">
        <v>0.83333333333333337</v>
      </c>
      <c r="D88" s="243">
        <v>15957</v>
      </c>
      <c r="E88" s="166">
        <v>-870</v>
      </c>
      <c r="F88" s="150">
        <v>100</v>
      </c>
      <c r="G88" s="173">
        <v>100</v>
      </c>
      <c r="H88" s="29">
        <v>-166</v>
      </c>
      <c r="I88" s="29">
        <v>-1406</v>
      </c>
      <c r="J88" s="29">
        <v>-218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14861</v>
      </c>
      <c r="E89" s="166">
        <v>-758</v>
      </c>
      <c r="F89" s="150">
        <v>100</v>
      </c>
      <c r="G89" s="173">
        <v>330</v>
      </c>
      <c r="H89" s="29">
        <v>-248</v>
      </c>
      <c r="I89" s="29">
        <v>-1406</v>
      </c>
      <c r="J89" s="29">
        <v>-218</v>
      </c>
    </row>
    <row r="90" spans="1:10" x14ac:dyDescent="0.15">
      <c r="A90" s="334" t="s">
        <v>17</v>
      </c>
      <c r="B90" s="173">
        <v>30</v>
      </c>
      <c r="C90" s="242">
        <v>0.875</v>
      </c>
      <c r="D90" s="243">
        <v>14224</v>
      </c>
      <c r="E90" s="166">
        <v>-1218</v>
      </c>
      <c r="F90" s="150">
        <v>175</v>
      </c>
      <c r="G90" s="173">
        <v>330</v>
      </c>
      <c r="H90" s="29">
        <v>-373</v>
      </c>
      <c r="I90" s="29">
        <v>-1407</v>
      </c>
      <c r="J90" s="29">
        <v>-218</v>
      </c>
    </row>
    <row r="91" spans="1:10" x14ac:dyDescent="0.15">
      <c r="A91" s="333" t="s">
        <v>17</v>
      </c>
      <c r="B91" s="175">
        <v>31</v>
      </c>
      <c r="C91" s="244">
        <v>0.83333333333333337</v>
      </c>
      <c r="D91" s="245">
        <v>14063</v>
      </c>
      <c r="E91" s="167">
        <v>-840</v>
      </c>
      <c r="F91" s="253">
        <v>75</v>
      </c>
      <c r="G91" s="175">
        <v>301</v>
      </c>
      <c r="H91" s="35">
        <v>-366</v>
      </c>
      <c r="I91" s="35">
        <v>-1407</v>
      </c>
      <c r="J91" s="35">
        <v>-218</v>
      </c>
    </row>
    <row r="92" spans="1:10" x14ac:dyDescent="0.15">
      <c r="A92" s="200" t="s">
        <v>18</v>
      </c>
      <c r="B92" s="173">
        <v>1</v>
      </c>
      <c r="C92" s="242">
        <v>0.83333333333333337</v>
      </c>
      <c r="D92" s="243">
        <v>15799</v>
      </c>
      <c r="E92" s="166">
        <v>-1190</v>
      </c>
      <c r="F92" s="150">
        <v>175</v>
      </c>
      <c r="G92" s="173">
        <v>330</v>
      </c>
      <c r="H92" s="29">
        <v>-31</v>
      </c>
      <c r="I92" s="29">
        <v>-1395</v>
      </c>
      <c r="J92" s="29">
        <v>-218</v>
      </c>
    </row>
    <row r="93" spans="1:10" x14ac:dyDescent="0.15">
      <c r="A93" s="200" t="s">
        <v>18</v>
      </c>
      <c r="B93" s="173">
        <v>2</v>
      </c>
      <c r="C93" s="242">
        <v>0.83333333333333337</v>
      </c>
      <c r="D93" s="243">
        <v>16604</v>
      </c>
      <c r="E93" s="166">
        <v>-1400</v>
      </c>
      <c r="F93" s="150">
        <v>189</v>
      </c>
      <c r="G93" s="173">
        <v>330</v>
      </c>
      <c r="H93" s="29">
        <v>-12</v>
      </c>
      <c r="I93" s="29">
        <v>-1409</v>
      </c>
      <c r="J93" s="29">
        <v>-218</v>
      </c>
    </row>
    <row r="94" spans="1:10" x14ac:dyDescent="0.15">
      <c r="A94" s="200" t="s">
        <v>18</v>
      </c>
      <c r="B94" s="173">
        <v>3</v>
      </c>
      <c r="C94" s="242">
        <v>0.875</v>
      </c>
      <c r="D94" s="243">
        <v>16311</v>
      </c>
      <c r="E94" s="166">
        <v>-1400</v>
      </c>
      <c r="F94" s="150">
        <v>175</v>
      </c>
      <c r="G94" s="173">
        <v>295</v>
      </c>
      <c r="H94" s="29">
        <v>-114</v>
      </c>
      <c r="I94" s="29">
        <v>-1408</v>
      </c>
      <c r="J94" s="29">
        <v>-218</v>
      </c>
    </row>
    <row r="95" spans="1:10" x14ac:dyDescent="0.15">
      <c r="A95" s="200" t="s">
        <v>18</v>
      </c>
      <c r="B95" s="173">
        <v>4</v>
      </c>
      <c r="C95" s="242">
        <v>0.875</v>
      </c>
      <c r="D95" s="243">
        <v>15768</v>
      </c>
      <c r="E95" s="166">
        <v>-1058</v>
      </c>
      <c r="F95" s="150">
        <v>125</v>
      </c>
      <c r="G95" s="173">
        <v>267</v>
      </c>
      <c r="H95" s="29">
        <v>-205</v>
      </c>
      <c r="I95" s="29">
        <v>-1395</v>
      </c>
      <c r="J95" s="29">
        <v>-218</v>
      </c>
    </row>
    <row r="96" spans="1:10" x14ac:dyDescent="0.15">
      <c r="A96" s="200" t="s">
        <v>18</v>
      </c>
      <c r="B96" s="173">
        <v>5</v>
      </c>
      <c r="C96" s="242">
        <v>0.375</v>
      </c>
      <c r="D96" s="243">
        <v>15406</v>
      </c>
      <c r="E96" s="166">
        <v>-214</v>
      </c>
      <c r="F96" s="150">
        <v>175</v>
      </c>
      <c r="G96" s="173">
        <v>330</v>
      </c>
      <c r="H96" s="29">
        <v>-264</v>
      </c>
      <c r="I96" s="29">
        <v>-1369</v>
      </c>
      <c r="J96" s="29">
        <v>-218</v>
      </c>
    </row>
    <row r="97" spans="1:10" x14ac:dyDescent="0.15">
      <c r="A97" s="200" t="s">
        <v>18</v>
      </c>
      <c r="B97" s="173">
        <v>6</v>
      </c>
      <c r="C97" s="242">
        <v>0.875</v>
      </c>
      <c r="D97" s="243">
        <v>14503</v>
      </c>
      <c r="E97" s="166">
        <v>-1156</v>
      </c>
      <c r="F97" s="150">
        <v>200</v>
      </c>
      <c r="G97" s="173">
        <v>330</v>
      </c>
      <c r="H97" s="29">
        <v>-293</v>
      </c>
      <c r="I97" s="29">
        <v>0</v>
      </c>
      <c r="J97" s="29">
        <v>-218</v>
      </c>
    </row>
    <row r="98" spans="1:10" x14ac:dyDescent="0.15">
      <c r="A98" s="200" t="s">
        <v>18</v>
      </c>
      <c r="B98" s="173">
        <v>7</v>
      </c>
      <c r="C98" s="242">
        <v>0.875</v>
      </c>
      <c r="D98" s="243">
        <v>14726</v>
      </c>
      <c r="E98" s="166">
        <v>-1151</v>
      </c>
      <c r="F98" s="150">
        <v>166</v>
      </c>
      <c r="G98" s="173">
        <v>220</v>
      </c>
      <c r="H98" s="29">
        <v>-293</v>
      </c>
      <c r="I98" s="29">
        <v>-71</v>
      </c>
      <c r="J98" s="29">
        <v>-218</v>
      </c>
    </row>
    <row r="99" spans="1:10" x14ac:dyDescent="0.15">
      <c r="A99" s="200" t="s">
        <v>18</v>
      </c>
      <c r="B99" s="173">
        <v>8</v>
      </c>
      <c r="C99" s="242">
        <v>0.875</v>
      </c>
      <c r="D99" s="243">
        <v>15193</v>
      </c>
      <c r="E99" s="166">
        <v>-1083</v>
      </c>
      <c r="F99" s="150">
        <v>122</v>
      </c>
      <c r="G99" s="173">
        <v>330</v>
      </c>
      <c r="H99" s="29">
        <v>-292</v>
      </c>
      <c r="I99" s="29">
        <v>-1381</v>
      </c>
      <c r="J99" s="29">
        <v>-218</v>
      </c>
    </row>
    <row r="100" spans="1:10" x14ac:dyDescent="0.15">
      <c r="A100" s="200" t="s">
        <v>18</v>
      </c>
      <c r="B100" s="173">
        <v>9</v>
      </c>
      <c r="C100" s="242">
        <v>0.875</v>
      </c>
      <c r="D100" s="243">
        <v>15167</v>
      </c>
      <c r="E100" s="166">
        <v>-261</v>
      </c>
      <c r="F100" s="150">
        <v>200</v>
      </c>
      <c r="G100" s="173">
        <v>330</v>
      </c>
      <c r="H100" s="29">
        <v>-292</v>
      </c>
      <c r="I100" s="29">
        <v>-1332</v>
      </c>
      <c r="J100" s="29">
        <v>-218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15421</v>
      </c>
      <c r="E101" s="166">
        <v>623</v>
      </c>
      <c r="F101" s="150">
        <v>200</v>
      </c>
      <c r="G101" s="173">
        <v>330</v>
      </c>
      <c r="H101" s="29">
        <v>-292</v>
      </c>
      <c r="I101" s="29">
        <v>-1347</v>
      </c>
      <c r="J101" s="29">
        <v>-218</v>
      </c>
    </row>
    <row r="102" spans="1:10" x14ac:dyDescent="0.15">
      <c r="A102" s="200" t="s">
        <v>18</v>
      </c>
      <c r="B102" s="173">
        <v>11</v>
      </c>
      <c r="C102" s="242">
        <v>0.83333333333333337</v>
      </c>
      <c r="D102" s="243">
        <v>15464</v>
      </c>
      <c r="E102" s="166">
        <v>-353</v>
      </c>
      <c r="F102" s="150">
        <v>100</v>
      </c>
      <c r="G102" s="173">
        <v>330</v>
      </c>
      <c r="H102" s="29">
        <v>-292</v>
      </c>
      <c r="I102" s="29">
        <v>-1381</v>
      </c>
      <c r="J102" s="29">
        <v>-218</v>
      </c>
    </row>
    <row r="103" spans="1:10" x14ac:dyDescent="0.15">
      <c r="A103" s="200" t="s">
        <v>18</v>
      </c>
      <c r="B103" s="173">
        <v>12</v>
      </c>
      <c r="C103" s="242">
        <v>0.5</v>
      </c>
      <c r="D103" s="243">
        <v>15966</v>
      </c>
      <c r="E103" s="166">
        <v>-562</v>
      </c>
      <c r="F103" s="150">
        <v>0</v>
      </c>
      <c r="G103" s="173">
        <v>330</v>
      </c>
      <c r="H103" s="29">
        <v>-239</v>
      </c>
      <c r="I103" s="29">
        <v>-1381</v>
      </c>
      <c r="J103" s="29">
        <v>-218</v>
      </c>
    </row>
    <row r="104" spans="1:10" x14ac:dyDescent="0.15">
      <c r="A104" s="200" t="s">
        <v>18</v>
      </c>
      <c r="B104" s="173">
        <v>13</v>
      </c>
      <c r="C104" s="242">
        <v>0.45833333333333331</v>
      </c>
      <c r="D104" s="243">
        <v>14170</v>
      </c>
      <c r="E104" s="166">
        <v>-715</v>
      </c>
      <c r="F104" s="150">
        <v>100</v>
      </c>
      <c r="G104" s="173">
        <v>177</v>
      </c>
      <c r="H104" s="29">
        <v>-344</v>
      </c>
      <c r="I104" s="29">
        <v>-1381</v>
      </c>
      <c r="J104" s="29">
        <v>-218</v>
      </c>
    </row>
    <row r="105" spans="1:10" x14ac:dyDescent="0.15">
      <c r="A105" s="200" t="s">
        <v>18</v>
      </c>
      <c r="B105" s="173">
        <v>14</v>
      </c>
      <c r="C105" s="242">
        <v>0.875</v>
      </c>
      <c r="D105" s="243">
        <v>14268</v>
      </c>
      <c r="E105" s="166">
        <v>-521</v>
      </c>
      <c r="F105" s="150">
        <v>0</v>
      </c>
      <c r="G105" s="173">
        <v>327</v>
      </c>
      <c r="H105" s="29">
        <v>-345</v>
      </c>
      <c r="I105" s="29">
        <v>-1381</v>
      </c>
      <c r="J105" s="29">
        <v>-218</v>
      </c>
    </row>
    <row r="106" spans="1:10" x14ac:dyDescent="0.15">
      <c r="A106" s="200" t="s">
        <v>18</v>
      </c>
      <c r="B106" s="173">
        <v>15</v>
      </c>
      <c r="C106" s="242">
        <v>0.875</v>
      </c>
      <c r="D106" s="243">
        <v>14923</v>
      </c>
      <c r="E106" s="166">
        <v>-629</v>
      </c>
      <c r="F106" s="150">
        <v>196</v>
      </c>
      <c r="G106" s="173">
        <v>330</v>
      </c>
      <c r="H106" s="29">
        <v>-34</v>
      </c>
      <c r="I106" s="29">
        <v>-1382</v>
      </c>
      <c r="J106" s="29">
        <v>-218</v>
      </c>
    </row>
    <row r="107" spans="1:10" x14ac:dyDescent="0.15">
      <c r="A107" s="200" t="s">
        <v>18</v>
      </c>
      <c r="B107" s="173">
        <v>16</v>
      </c>
      <c r="C107" s="242">
        <v>0.875</v>
      </c>
      <c r="D107" s="243">
        <v>14923</v>
      </c>
      <c r="E107" s="166">
        <v>-511</v>
      </c>
      <c r="F107" s="150">
        <v>99</v>
      </c>
      <c r="G107" s="173">
        <v>330</v>
      </c>
      <c r="H107" s="29">
        <v>-187</v>
      </c>
      <c r="I107" s="29">
        <v>-1408</v>
      </c>
      <c r="J107" s="29">
        <v>-218</v>
      </c>
    </row>
    <row r="108" spans="1:10" x14ac:dyDescent="0.15">
      <c r="A108" s="200" t="s">
        <v>18</v>
      </c>
      <c r="B108" s="173">
        <v>17</v>
      </c>
      <c r="C108" s="242">
        <v>0.875</v>
      </c>
      <c r="D108" s="243">
        <v>14756</v>
      </c>
      <c r="E108" s="166">
        <v>-82</v>
      </c>
      <c r="F108" s="150">
        <v>200</v>
      </c>
      <c r="G108" s="173">
        <v>330</v>
      </c>
      <c r="H108" s="29">
        <v>-310</v>
      </c>
      <c r="I108" s="29">
        <v>-1381</v>
      </c>
      <c r="J108" s="29">
        <v>-218</v>
      </c>
    </row>
    <row r="109" spans="1:10" x14ac:dyDescent="0.15">
      <c r="A109" s="200" t="s">
        <v>18</v>
      </c>
      <c r="B109" s="173">
        <v>18</v>
      </c>
      <c r="C109" s="242">
        <v>0.875</v>
      </c>
      <c r="D109" s="243">
        <v>14890</v>
      </c>
      <c r="E109" s="166">
        <v>-385</v>
      </c>
      <c r="F109" s="150">
        <v>200</v>
      </c>
      <c r="G109" s="173">
        <v>330</v>
      </c>
      <c r="H109" s="29">
        <v>-312</v>
      </c>
      <c r="I109" s="29">
        <v>-1381</v>
      </c>
      <c r="J109" s="29">
        <v>-218</v>
      </c>
    </row>
    <row r="110" spans="1:10" x14ac:dyDescent="0.15">
      <c r="A110" s="200" t="s">
        <v>18</v>
      </c>
      <c r="B110" s="173">
        <v>19</v>
      </c>
      <c r="C110" s="242">
        <v>0.5</v>
      </c>
      <c r="D110" s="243">
        <v>14817</v>
      </c>
      <c r="E110" s="166">
        <v>-332</v>
      </c>
      <c r="F110" s="150">
        <v>74</v>
      </c>
      <c r="G110" s="173">
        <v>330</v>
      </c>
      <c r="H110" s="29">
        <v>-270</v>
      </c>
      <c r="I110" s="29">
        <v>-1379</v>
      </c>
      <c r="J110" s="29">
        <v>-218</v>
      </c>
    </row>
    <row r="111" spans="1:10" x14ac:dyDescent="0.15">
      <c r="A111" s="200" t="s">
        <v>18</v>
      </c>
      <c r="B111" s="173">
        <v>20</v>
      </c>
      <c r="C111" s="242">
        <v>0.875</v>
      </c>
      <c r="D111" s="243">
        <v>13524</v>
      </c>
      <c r="E111" s="166">
        <v>-434</v>
      </c>
      <c r="F111" s="150">
        <v>75</v>
      </c>
      <c r="G111" s="173">
        <v>330</v>
      </c>
      <c r="H111" s="29">
        <v>-310</v>
      </c>
      <c r="I111" s="29">
        <v>-1406</v>
      </c>
      <c r="J111" s="29">
        <v>-218</v>
      </c>
    </row>
    <row r="112" spans="1:10" x14ac:dyDescent="0.15">
      <c r="A112" s="200" t="s">
        <v>18</v>
      </c>
      <c r="B112" s="173">
        <v>21</v>
      </c>
      <c r="C112" s="242">
        <v>0.875</v>
      </c>
      <c r="D112" s="243">
        <v>14251</v>
      </c>
      <c r="E112" s="166">
        <v>-324</v>
      </c>
      <c r="F112" s="150">
        <v>0</v>
      </c>
      <c r="G112" s="173">
        <v>330</v>
      </c>
      <c r="H112" s="29">
        <v>-164</v>
      </c>
      <c r="I112" s="29">
        <v>-1406</v>
      </c>
      <c r="J112" s="29">
        <v>-218</v>
      </c>
    </row>
    <row r="113" spans="1:10" x14ac:dyDescent="0.15">
      <c r="A113" s="200" t="s">
        <v>18</v>
      </c>
      <c r="B113" s="173">
        <v>22</v>
      </c>
      <c r="C113" s="242">
        <v>0.875</v>
      </c>
      <c r="D113" s="243">
        <v>15352</v>
      </c>
      <c r="E113" s="166">
        <v>-380</v>
      </c>
      <c r="F113" s="150">
        <v>50</v>
      </c>
      <c r="G113" s="173">
        <v>330</v>
      </c>
      <c r="H113" s="29">
        <v>-164</v>
      </c>
      <c r="I113" s="29">
        <v>-1404</v>
      </c>
      <c r="J113" s="29">
        <v>-218</v>
      </c>
    </row>
    <row r="114" spans="1:10" x14ac:dyDescent="0.15">
      <c r="A114" s="200" t="s">
        <v>18</v>
      </c>
      <c r="B114" s="173">
        <v>23</v>
      </c>
      <c r="C114" s="242">
        <v>0.83333333333333337</v>
      </c>
      <c r="D114" s="243">
        <v>15952</v>
      </c>
      <c r="E114" s="166">
        <v>-396</v>
      </c>
      <c r="F114" s="150">
        <v>100</v>
      </c>
      <c r="G114" s="173">
        <v>330</v>
      </c>
      <c r="H114" s="29">
        <v>45</v>
      </c>
      <c r="I114" s="29">
        <v>-1407</v>
      </c>
      <c r="J114" s="29">
        <v>-218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14935</v>
      </c>
      <c r="E115" s="166">
        <v>-370</v>
      </c>
      <c r="F115" s="150">
        <v>100</v>
      </c>
      <c r="G115" s="173">
        <v>330</v>
      </c>
      <c r="H115" s="29">
        <v>-116</v>
      </c>
      <c r="I115" s="29">
        <v>-1406</v>
      </c>
      <c r="J115" s="29">
        <v>-218</v>
      </c>
    </row>
    <row r="116" spans="1:10" x14ac:dyDescent="0.15">
      <c r="A116" s="200" t="s">
        <v>18</v>
      </c>
      <c r="B116" s="173">
        <v>25</v>
      </c>
      <c r="C116" s="242">
        <v>0.875</v>
      </c>
      <c r="D116" s="243">
        <v>14805</v>
      </c>
      <c r="E116" s="166">
        <v>-124</v>
      </c>
      <c r="F116" s="150">
        <v>100</v>
      </c>
      <c r="G116" s="173">
        <v>330</v>
      </c>
      <c r="H116" s="29">
        <v>-140</v>
      </c>
      <c r="I116" s="29">
        <v>-1406</v>
      </c>
      <c r="J116" s="29">
        <v>-218</v>
      </c>
    </row>
    <row r="117" spans="1:10" x14ac:dyDescent="0.15">
      <c r="A117" s="200" t="s">
        <v>18</v>
      </c>
      <c r="B117" s="173">
        <v>26</v>
      </c>
      <c r="C117" s="242">
        <v>0.45833333333333331</v>
      </c>
      <c r="D117" s="243">
        <v>14333</v>
      </c>
      <c r="E117" s="166">
        <v>-251</v>
      </c>
      <c r="F117" s="150">
        <v>100</v>
      </c>
      <c r="G117" s="173">
        <v>330</v>
      </c>
      <c r="H117" s="29">
        <v>-68</v>
      </c>
      <c r="I117" s="29">
        <v>-1406</v>
      </c>
      <c r="J117" s="29">
        <v>-218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13356</v>
      </c>
      <c r="E118" s="166">
        <v>-91</v>
      </c>
      <c r="F118" s="150">
        <v>100</v>
      </c>
      <c r="G118" s="173">
        <v>330</v>
      </c>
      <c r="H118" s="29">
        <v>-164</v>
      </c>
      <c r="I118" s="29">
        <v>-1406</v>
      </c>
      <c r="J118" s="29">
        <v>-218</v>
      </c>
    </row>
    <row r="119" spans="1:10" x14ac:dyDescent="0.15">
      <c r="A119" s="200" t="s">
        <v>18</v>
      </c>
      <c r="B119" s="173">
        <v>28</v>
      </c>
      <c r="C119" s="242">
        <v>0.875</v>
      </c>
      <c r="D119" s="243">
        <v>13818</v>
      </c>
      <c r="E119" s="166">
        <v>-117</v>
      </c>
      <c r="F119" s="150">
        <v>25</v>
      </c>
      <c r="G119" s="173">
        <v>330</v>
      </c>
      <c r="H119" s="29">
        <v>-140</v>
      </c>
      <c r="I119" s="29">
        <v>-1405</v>
      </c>
      <c r="J119" s="29">
        <v>-218</v>
      </c>
    </row>
    <row r="120" spans="1:10" x14ac:dyDescent="0.15">
      <c r="A120" s="334" t="s">
        <v>18</v>
      </c>
      <c r="B120" s="173">
        <v>29</v>
      </c>
      <c r="C120" s="242">
        <v>0.875</v>
      </c>
      <c r="D120" s="243">
        <v>14892</v>
      </c>
      <c r="E120" s="166">
        <v>-500</v>
      </c>
      <c r="F120" s="150">
        <v>100</v>
      </c>
      <c r="G120" s="173">
        <v>330</v>
      </c>
      <c r="H120" s="29">
        <v>-92</v>
      </c>
      <c r="I120" s="29">
        <v>-1405</v>
      </c>
      <c r="J120" s="29">
        <v>-218</v>
      </c>
    </row>
    <row r="121" spans="1:10" x14ac:dyDescent="0.15">
      <c r="A121" s="333" t="s">
        <v>18</v>
      </c>
      <c r="B121" s="175">
        <v>30</v>
      </c>
      <c r="C121" s="244">
        <v>0.875</v>
      </c>
      <c r="D121" s="245">
        <v>14740</v>
      </c>
      <c r="E121" s="167">
        <v>-500</v>
      </c>
      <c r="F121" s="253">
        <v>100</v>
      </c>
      <c r="G121" s="175">
        <v>231</v>
      </c>
      <c r="H121" s="35">
        <v>-237</v>
      </c>
      <c r="I121" s="35">
        <v>-1405</v>
      </c>
      <c r="J121" s="35">
        <v>-218</v>
      </c>
    </row>
    <row r="122" spans="1:10" x14ac:dyDescent="0.15">
      <c r="A122" s="200" t="s">
        <v>19</v>
      </c>
      <c r="B122" s="173">
        <v>1</v>
      </c>
      <c r="C122" s="242">
        <v>0.875</v>
      </c>
      <c r="D122" s="243">
        <v>14861</v>
      </c>
      <c r="E122" s="166">
        <v>-310</v>
      </c>
      <c r="F122" s="150">
        <v>100</v>
      </c>
      <c r="G122" s="173">
        <v>330</v>
      </c>
      <c r="H122" s="29">
        <v>-261</v>
      </c>
      <c r="I122" s="29">
        <v>-1412</v>
      </c>
      <c r="J122" s="29">
        <v>-218</v>
      </c>
    </row>
    <row r="123" spans="1:10" x14ac:dyDescent="0.15">
      <c r="A123" s="200" t="s">
        <v>19</v>
      </c>
      <c r="B123" s="173">
        <v>2</v>
      </c>
      <c r="C123" s="242">
        <v>0.875</v>
      </c>
      <c r="D123" s="243">
        <v>14850</v>
      </c>
      <c r="E123" s="166">
        <v>-410</v>
      </c>
      <c r="F123" s="150">
        <v>100</v>
      </c>
      <c r="G123" s="173">
        <v>330</v>
      </c>
      <c r="H123" s="29">
        <v>-261</v>
      </c>
      <c r="I123" s="29">
        <v>-1437</v>
      </c>
      <c r="J123" s="29">
        <v>-218</v>
      </c>
    </row>
    <row r="124" spans="1:10" x14ac:dyDescent="0.15">
      <c r="A124" s="200" t="s">
        <v>19</v>
      </c>
      <c r="B124" s="173">
        <v>3</v>
      </c>
      <c r="C124" s="242">
        <v>0.5</v>
      </c>
      <c r="D124" s="243">
        <v>14282</v>
      </c>
      <c r="E124" s="166">
        <v>-500</v>
      </c>
      <c r="F124" s="150">
        <v>100</v>
      </c>
      <c r="G124" s="173">
        <v>330</v>
      </c>
      <c r="H124" s="29">
        <v>-237</v>
      </c>
      <c r="I124" s="29">
        <v>-1446</v>
      </c>
      <c r="J124" s="29">
        <v>-218</v>
      </c>
    </row>
    <row r="125" spans="1:10" x14ac:dyDescent="0.15">
      <c r="A125" s="200" t="s">
        <v>19</v>
      </c>
      <c r="B125" s="173">
        <v>4</v>
      </c>
      <c r="C125" s="242">
        <v>0.875</v>
      </c>
      <c r="D125" s="243">
        <v>13357</v>
      </c>
      <c r="E125" s="166">
        <v>-142</v>
      </c>
      <c r="F125" s="150">
        <v>200</v>
      </c>
      <c r="G125" s="173">
        <v>330</v>
      </c>
      <c r="H125" s="29">
        <v>-334</v>
      </c>
      <c r="I125" s="29">
        <v>-1457</v>
      </c>
      <c r="J125" s="29">
        <v>-218</v>
      </c>
    </row>
    <row r="126" spans="1:10" x14ac:dyDescent="0.15">
      <c r="A126" s="200" t="s">
        <v>19</v>
      </c>
      <c r="B126" s="173">
        <v>5</v>
      </c>
      <c r="C126" s="242">
        <v>0.875</v>
      </c>
      <c r="D126" s="243">
        <v>13815</v>
      </c>
      <c r="E126" s="166">
        <v>13</v>
      </c>
      <c r="F126" s="150">
        <v>75</v>
      </c>
      <c r="G126" s="173">
        <v>220</v>
      </c>
      <c r="H126" s="29">
        <v>-605</v>
      </c>
      <c r="I126" s="29">
        <v>-1457</v>
      </c>
      <c r="J126" s="29">
        <v>-218</v>
      </c>
    </row>
    <row r="127" spans="1:10" x14ac:dyDescent="0.15">
      <c r="A127" s="200" t="s">
        <v>19</v>
      </c>
      <c r="B127" s="173">
        <v>6</v>
      </c>
      <c r="C127" s="242">
        <v>0.875</v>
      </c>
      <c r="D127" s="243">
        <v>15032</v>
      </c>
      <c r="E127" s="166">
        <v>-205</v>
      </c>
      <c r="F127" s="150">
        <v>200</v>
      </c>
      <c r="G127" s="173">
        <v>330</v>
      </c>
      <c r="H127" s="29">
        <v>-672</v>
      </c>
      <c r="I127" s="29">
        <v>-1456</v>
      </c>
      <c r="J127" s="29">
        <v>-218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15349</v>
      </c>
      <c r="E128" s="166">
        <v>-360</v>
      </c>
      <c r="F128" s="150">
        <v>200</v>
      </c>
      <c r="G128" s="173">
        <v>330</v>
      </c>
      <c r="H128" s="29">
        <v>-420</v>
      </c>
      <c r="I128" s="29">
        <v>-1381</v>
      </c>
      <c r="J128" s="29">
        <v>-218</v>
      </c>
    </row>
    <row r="129" spans="1:10" x14ac:dyDescent="0.15">
      <c r="A129" s="200" t="s">
        <v>19</v>
      </c>
      <c r="B129" s="173">
        <v>8</v>
      </c>
      <c r="C129" s="242">
        <v>0.58333333333333337</v>
      </c>
      <c r="D129" s="243">
        <v>15459</v>
      </c>
      <c r="E129" s="166">
        <v>-559</v>
      </c>
      <c r="F129" s="150">
        <v>200</v>
      </c>
      <c r="G129" s="173">
        <v>330</v>
      </c>
      <c r="H129" s="29">
        <v>-499</v>
      </c>
      <c r="I129" s="29">
        <v>-1350</v>
      </c>
      <c r="J129" s="29">
        <v>-218</v>
      </c>
    </row>
    <row r="130" spans="1:10" x14ac:dyDescent="0.15">
      <c r="A130" s="200" t="s">
        <v>19</v>
      </c>
      <c r="B130" s="173">
        <v>9</v>
      </c>
      <c r="C130" s="242">
        <v>0.5</v>
      </c>
      <c r="D130" s="243">
        <v>15223</v>
      </c>
      <c r="E130" s="166">
        <v>-553</v>
      </c>
      <c r="F130" s="150">
        <v>200</v>
      </c>
      <c r="G130" s="173">
        <v>330</v>
      </c>
      <c r="H130" s="29">
        <v>-495</v>
      </c>
      <c r="I130" s="29">
        <v>-1381</v>
      </c>
      <c r="J130" s="29">
        <v>-218</v>
      </c>
    </row>
    <row r="131" spans="1:10" x14ac:dyDescent="0.15">
      <c r="A131" s="200" t="s">
        <v>19</v>
      </c>
      <c r="B131" s="173">
        <v>10</v>
      </c>
      <c r="C131" s="242">
        <v>0.58333333333333337</v>
      </c>
      <c r="D131" s="243">
        <v>15424</v>
      </c>
      <c r="E131" s="166">
        <v>-242</v>
      </c>
      <c r="F131" s="150">
        <v>100</v>
      </c>
      <c r="G131" s="173">
        <v>330</v>
      </c>
      <c r="H131" s="29">
        <v>-520</v>
      </c>
      <c r="I131" s="29">
        <v>-1364</v>
      </c>
      <c r="J131" s="29">
        <v>-218</v>
      </c>
    </row>
    <row r="132" spans="1:10" x14ac:dyDescent="0.15">
      <c r="A132" s="200" t="s">
        <v>19</v>
      </c>
      <c r="B132" s="173">
        <v>11</v>
      </c>
      <c r="C132" s="242">
        <v>0.5</v>
      </c>
      <c r="D132" s="243">
        <v>13898</v>
      </c>
      <c r="E132" s="166">
        <v>-361</v>
      </c>
      <c r="F132" s="150">
        <v>200</v>
      </c>
      <c r="G132" s="173">
        <v>330</v>
      </c>
      <c r="H132" s="29">
        <v>-471</v>
      </c>
      <c r="I132" s="29">
        <v>-1382</v>
      </c>
      <c r="J132" s="29">
        <v>-218</v>
      </c>
    </row>
    <row r="133" spans="1:10" x14ac:dyDescent="0.15">
      <c r="A133" s="200" t="s">
        <v>19</v>
      </c>
      <c r="B133" s="173">
        <v>12</v>
      </c>
      <c r="C133" s="242">
        <v>0.875</v>
      </c>
      <c r="D133" s="243">
        <v>13589</v>
      </c>
      <c r="E133" s="166">
        <v>-662</v>
      </c>
      <c r="F133" s="150">
        <v>200</v>
      </c>
      <c r="G133" s="173">
        <v>330</v>
      </c>
      <c r="H133" s="29">
        <v>-471</v>
      </c>
      <c r="I133" s="29">
        <v>-1382</v>
      </c>
      <c r="J133" s="29">
        <v>-218</v>
      </c>
    </row>
    <row r="134" spans="1:10" x14ac:dyDescent="0.15">
      <c r="A134" s="200" t="s">
        <v>19</v>
      </c>
      <c r="B134" s="173">
        <v>13</v>
      </c>
      <c r="C134" s="242">
        <v>0.875</v>
      </c>
      <c r="D134" s="243">
        <v>14909</v>
      </c>
      <c r="E134" s="166">
        <v>-714</v>
      </c>
      <c r="F134" s="150">
        <v>200</v>
      </c>
      <c r="G134" s="173">
        <v>0</v>
      </c>
      <c r="H134" s="29">
        <v>-520</v>
      </c>
      <c r="I134" s="29">
        <v>-1381</v>
      </c>
      <c r="J134" s="29">
        <v>-212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14920</v>
      </c>
      <c r="E135" s="166">
        <v>-397</v>
      </c>
      <c r="F135" s="150">
        <v>200</v>
      </c>
      <c r="G135" s="173">
        <v>0</v>
      </c>
      <c r="H135" s="29">
        <v>-520</v>
      </c>
      <c r="I135" s="29">
        <v>-1381</v>
      </c>
      <c r="J135" s="29">
        <v>-212</v>
      </c>
    </row>
    <row r="136" spans="1:10" x14ac:dyDescent="0.15">
      <c r="A136" s="200" t="s">
        <v>19</v>
      </c>
      <c r="B136" s="173">
        <v>15</v>
      </c>
      <c r="C136" s="242">
        <v>0.875</v>
      </c>
      <c r="D136" s="243">
        <v>15099</v>
      </c>
      <c r="E136" s="166">
        <v>-364</v>
      </c>
      <c r="F136" s="150">
        <v>200</v>
      </c>
      <c r="G136" s="173">
        <v>0</v>
      </c>
      <c r="H136" s="29">
        <v>-520</v>
      </c>
      <c r="I136" s="29">
        <v>-1406</v>
      </c>
      <c r="J136" s="29">
        <v>-212</v>
      </c>
    </row>
    <row r="137" spans="1:10" x14ac:dyDescent="0.15">
      <c r="A137" s="200" t="s">
        <v>19</v>
      </c>
      <c r="B137" s="173">
        <v>16</v>
      </c>
      <c r="C137" s="242">
        <v>0.875</v>
      </c>
      <c r="D137" s="243">
        <v>15376</v>
      </c>
      <c r="E137" s="166">
        <v>-417</v>
      </c>
      <c r="F137" s="150">
        <v>150</v>
      </c>
      <c r="G137" s="173">
        <v>330</v>
      </c>
      <c r="H137" s="29">
        <v>-520</v>
      </c>
      <c r="I137" s="29">
        <v>-1406</v>
      </c>
      <c r="J137" s="29">
        <v>-212</v>
      </c>
    </row>
    <row r="138" spans="1:10" x14ac:dyDescent="0.15">
      <c r="A138" s="200" t="s">
        <v>19</v>
      </c>
      <c r="B138" s="173">
        <v>17</v>
      </c>
      <c r="C138" s="242">
        <v>0.5</v>
      </c>
      <c r="D138" s="243">
        <v>14839</v>
      </c>
      <c r="E138" s="166">
        <v>-293</v>
      </c>
      <c r="F138" s="150">
        <v>100</v>
      </c>
      <c r="G138" s="173">
        <v>330</v>
      </c>
      <c r="H138" s="29">
        <v>-519</v>
      </c>
      <c r="I138" s="29">
        <v>-1406</v>
      </c>
      <c r="J138" s="29">
        <v>-212</v>
      </c>
    </row>
    <row r="139" spans="1:10" x14ac:dyDescent="0.15">
      <c r="A139" s="200" t="s">
        <v>19</v>
      </c>
      <c r="B139" s="173">
        <v>18</v>
      </c>
      <c r="C139" s="242">
        <v>0.875</v>
      </c>
      <c r="D139" s="243">
        <v>13524</v>
      </c>
      <c r="E139" s="166">
        <v>-555</v>
      </c>
      <c r="F139" s="150">
        <v>200</v>
      </c>
      <c r="G139" s="173">
        <v>330</v>
      </c>
      <c r="H139" s="29">
        <v>-522</v>
      </c>
      <c r="I139" s="29">
        <v>-1407</v>
      </c>
      <c r="J139" s="29">
        <v>-212</v>
      </c>
    </row>
    <row r="140" spans="1:10" x14ac:dyDescent="0.15">
      <c r="A140" s="200" t="s">
        <v>19</v>
      </c>
      <c r="B140" s="173">
        <v>19</v>
      </c>
      <c r="C140" s="242">
        <v>0.875</v>
      </c>
      <c r="D140" s="243">
        <v>14084</v>
      </c>
      <c r="E140" s="166">
        <v>-401</v>
      </c>
      <c r="F140" s="150">
        <v>200</v>
      </c>
      <c r="G140" s="173">
        <v>330</v>
      </c>
      <c r="H140" s="29">
        <v>-522</v>
      </c>
      <c r="I140" s="29">
        <v>-1407</v>
      </c>
      <c r="J140" s="29">
        <v>-212</v>
      </c>
    </row>
    <row r="141" spans="1:10" x14ac:dyDescent="0.15">
      <c r="A141" s="200" t="s">
        <v>19</v>
      </c>
      <c r="B141" s="173">
        <v>20</v>
      </c>
      <c r="C141" s="242">
        <v>0.70833333333333337</v>
      </c>
      <c r="D141" s="243">
        <v>16471</v>
      </c>
      <c r="E141" s="166">
        <v>-48</v>
      </c>
      <c r="F141" s="150">
        <v>200</v>
      </c>
      <c r="G141" s="173">
        <v>330</v>
      </c>
      <c r="H141" s="29">
        <v>-521</v>
      </c>
      <c r="I141" s="29">
        <v>-1405</v>
      </c>
      <c r="J141" s="29">
        <v>-212</v>
      </c>
    </row>
    <row r="142" spans="1:10" x14ac:dyDescent="0.15">
      <c r="A142" s="200" t="s">
        <v>19</v>
      </c>
      <c r="B142" s="173">
        <v>21</v>
      </c>
      <c r="C142" s="242">
        <v>0.625</v>
      </c>
      <c r="D142" s="243">
        <v>17611</v>
      </c>
      <c r="E142" s="166">
        <v>398</v>
      </c>
      <c r="F142" s="150">
        <v>200</v>
      </c>
      <c r="G142" s="173">
        <v>330</v>
      </c>
      <c r="H142" s="29">
        <v>-521</v>
      </c>
      <c r="I142" s="29">
        <v>-1403</v>
      </c>
      <c r="J142" s="29">
        <v>-212</v>
      </c>
    </row>
    <row r="143" spans="1:10" x14ac:dyDescent="0.15">
      <c r="A143" s="200" t="s">
        <v>19</v>
      </c>
      <c r="B143" s="173">
        <v>22</v>
      </c>
      <c r="C143" s="242">
        <v>0.70833333333333337</v>
      </c>
      <c r="D143" s="243">
        <v>15933</v>
      </c>
      <c r="E143" s="166">
        <v>283</v>
      </c>
      <c r="F143" s="150">
        <v>200</v>
      </c>
      <c r="G143" s="173">
        <v>330</v>
      </c>
      <c r="H143" s="29">
        <v>-773</v>
      </c>
      <c r="I143" s="29">
        <v>-1255</v>
      </c>
      <c r="J143" s="29">
        <v>-212</v>
      </c>
    </row>
    <row r="144" spans="1:10" x14ac:dyDescent="0.15">
      <c r="A144" s="200" t="s">
        <v>19</v>
      </c>
      <c r="B144" s="173">
        <v>23</v>
      </c>
      <c r="C144" s="242">
        <v>0.58333333333333337</v>
      </c>
      <c r="D144" s="243">
        <v>16508</v>
      </c>
      <c r="E144" s="166">
        <v>131</v>
      </c>
      <c r="F144" s="150">
        <v>175</v>
      </c>
      <c r="G144" s="173">
        <v>330</v>
      </c>
      <c r="H144" s="29">
        <v>-773</v>
      </c>
      <c r="I144" s="29">
        <v>-1404</v>
      </c>
      <c r="J144" s="29">
        <v>-212</v>
      </c>
    </row>
    <row r="145" spans="1:10" x14ac:dyDescent="0.15">
      <c r="A145" s="200" t="s">
        <v>19</v>
      </c>
      <c r="B145" s="173">
        <v>24</v>
      </c>
      <c r="C145" s="242">
        <v>0.5</v>
      </c>
      <c r="D145" s="243">
        <v>16137</v>
      </c>
      <c r="E145" s="166">
        <v>-96</v>
      </c>
      <c r="F145" s="150">
        <v>200</v>
      </c>
      <c r="G145" s="173">
        <v>330</v>
      </c>
      <c r="H145" s="29">
        <v>-573</v>
      </c>
      <c r="I145" s="29">
        <v>-1390</v>
      </c>
      <c r="J145" s="29">
        <v>-212</v>
      </c>
    </row>
    <row r="146" spans="1:10" x14ac:dyDescent="0.15">
      <c r="A146" s="200" t="s">
        <v>19</v>
      </c>
      <c r="B146" s="173">
        <v>25</v>
      </c>
      <c r="C146" s="242">
        <v>0.5</v>
      </c>
      <c r="D146" s="243">
        <v>13708</v>
      </c>
      <c r="E146" s="166">
        <v>-173</v>
      </c>
      <c r="F146" s="150">
        <v>125</v>
      </c>
      <c r="G146" s="173">
        <v>330</v>
      </c>
      <c r="H146" s="29">
        <v>-129</v>
      </c>
      <c r="I146" s="29">
        <v>-1381</v>
      </c>
      <c r="J146" s="29">
        <v>-212</v>
      </c>
    </row>
    <row r="147" spans="1:10" x14ac:dyDescent="0.15">
      <c r="A147" s="200" t="s">
        <v>19</v>
      </c>
      <c r="B147" s="173">
        <v>26</v>
      </c>
      <c r="C147" s="242">
        <v>0.875</v>
      </c>
      <c r="D147" s="243">
        <v>13123</v>
      </c>
      <c r="E147" s="166">
        <v>-181</v>
      </c>
      <c r="F147" s="150">
        <v>125</v>
      </c>
      <c r="G147" s="173">
        <v>330</v>
      </c>
      <c r="H147" s="29">
        <v>-322</v>
      </c>
      <c r="I147" s="29">
        <v>-1381</v>
      </c>
      <c r="J147" s="29">
        <v>-212</v>
      </c>
    </row>
    <row r="148" spans="1:10" x14ac:dyDescent="0.15">
      <c r="A148" s="200" t="s">
        <v>19</v>
      </c>
      <c r="B148" s="173">
        <v>27</v>
      </c>
      <c r="C148" s="242">
        <v>0.875</v>
      </c>
      <c r="D148" s="243">
        <v>13817</v>
      </c>
      <c r="E148" s="166">
        <v>-176</v>
      </c>
      <c r="F148" s="150">
        <v>75</v>
      </c>
      <c r="G148" s="173">
        <v>330</v>
      </c>
      <c r="H148" s="29">
        <v>-322</v>
      </c>
      <c r="I148" s="29">
        <v>-1381</v>
      </c>
      <c r="J148" s="29">
        <v>-218</v>
      </c>
    </row>
    <row r="149" spans="1:10" x14ac:dyDescent="0.15">
      <c r="A149" s="200" t="s">
        <v>19</v>
      </c>
      <c r="B149" s="173">
        <v>28</v>
      </c>
      <c r="C149" s="242">
        <v>0.58333333333333337</v>
      </c>
      <c r="D149" s="243">
        <v>15297</v>
      </c>
      <c r="E149" s="166">
        <v>37</v>
      </c>
      <c r="F149" s="150">
        <v>152</v>
      </c>
      <c r="G149" s="173">
        <v>330</v>
      </c>
      <c r="H149" s="29">
        <v>-481</v>
      </c>
      <c r="I149" s="29">
        <v>-1379</v>
      </c>
      <c r="J149" s="29">
        <v>-218</v>
      </c>
    </row>
    <row r="150" spans="1:10" x14ac:dyDescent="0.15">
      <c r="A150" s="200" t="s">
        <v>19</v>
      </c>
      <c r="B150" s="173">
        <v>29</v>
      </c>
      <c r="C150" s="242">
        <v>0.75</v>
      </c>
      <c r="D150" s="243">
        <v>16235</v>
      </c>
      <c r="E150" s="166">
        <v>430</v>
      </c>
      <c r="F150" s="150">
        <v>154</v>
      </c>
      <c r="G150" s="173">
        <v>330</v>
      </c>
      <c r="H150" s="29">
        <v>-500</v>
      </c>
      <c r="I150" s="29">
        <v>-1328</v>
      </c>
      <c r="J150" s="29">
        <v>0</v>
      </c>
    </row>
    <row r="151" spans="1:10" x14ac:dyDescent="0.15">
      <c r="A151" s="334" t="s">
        <v>19</v>
      </c>
      <c r="B151" s="173">
        <v>30</v>
      </c>
      <c r="C151" s="242">
        <v>0.75</v>
      </c>
      <c r="D151" s="243">
        <v>20139</v>
      </c>
      <c r="E151" s="166">
        <v>260</v>
      </c>
      <c r="F151" s="150">
        <v>0</v>
      </c>
      <c r="G151" s="173">
        <v>330</v>
      </c>
      <c r="H151" s="29">
        <v>-497</v>
      </c>
      <c r="I151" s="29">
        <v>-1428</v>
      </c>
      <c r="J151" s="29">
        <v>0</v>
      </c>
    </row>
    <row r="152" spans="1:10" x14ac:dyDescent="0.15">
      <c r="A152" s="333" t="s">
        <v>19</v>
      </c>
      <c r="B152" s="175">
        <v>31</v>
      </c>
      <c r="C152" s="244">
        <v>0.70833333333333337</v>
      </c>
      <c r="D152" s="245">
        <v>22410</v>
      </c>
      <c r="E152" s="167">
        <v>-68</v>
      </c>
      <c r="F152" s="253">
        <v>0</v>
      </c>
      <c r="G152" s="175">
        <v>330</v>
      </c>
      <c r="H152" s="35">
        <v>-498</v>
      </c>
      <c r="I152" s="35">
        <v>-1434</v>
      </c>
      <c r="J152" s="35">
        <v>0</v>
      </c>
    </row>
    <row r="153" spans="1:10" x14ac:dyDescent="0.15">
      <c r="A153" s="200" t="s">
        <v>20</v>
      </c>
      <c r="B153" s="173">
        <v>1</v>
      </c>
      <c r="C153" s="242">
        <v>0.70833333333333337</v>
      </c>
      <c r="D153" s="243">
        <v>20886</v>
      </c>
      <c r="E153" s="166">
        <v>-903</v>
      </c>
      <c r="F153" s="150">
        <v>0</v>
      </c>
      <c r="G153" s="173">
        <v>330</v>
      </c>
      <c r="H153" s="29">
        <v>-500</v>
      </c>
      <c r="I153" s="29">
        <v>-1472</v>
      </c>
      <c r="J153" s="29">
        <v>0</v>
      </c>
    </row>
    <row r="154" spans="1:10" x14ac:dyDescent="0.15">
      <c r="A154" s="200" t="s">
        <v>20</v>
      </c>
      <c r="B154" s="173">
        <v>2</v>
      </c>
      <c r="C154" s="242">
        <v>0.66666666666666663</v>
      </c>
      <c r="D154" s="243">
        <v>19772</v>
      </c>
      <c r="E154" s="166">
        <v>0</v>
      </c>
      <c r="F154" s="150">
        <v>0</v>
      </c>
      <c r="G154" s="173">
        <v>330</v>
      </c>
      <c r="H154" s="29">
        <v>-500</v>
      </c>
      <c r="I154" s="29">
        <v>-1628</v>
      </c>
      <c r="J154" s="29">
        <v>0</v>
      </c>
    </row>
    <row r="155" spans="1:10" x14ac:dyDescent="0.15">
      <c r="A155" s="200" t="s">
        <v>20</v>
      </c>
      <c r="B155" s="173">
        <v>3</v>
      </c>
      <c r="C155" s="242">
        <v>0.70833333333333337</v>
      </c>
      <c r="D155" s="243">
        <v>18564</v>
      </c>
      <c r="E155" s="166">
        <v>46</v>
      </c>
      <c r="F155" s="150">
        <v>100</v>
      </c>
      <c r="G155" s="173">
        <v>330</v>
      </c>
      <c r="H155" s="29">
        <v>-540</v>
      </c>
      <c r="I155" s="29">
        <v>-1451</v>
      </c>
      <c r="J155" s="29">
        <v>-218</v>
      </c>
    </row>
    <row r="156" spans="1:10" x14ac:dyDescent="0.15">
      <c r="A156" s="200" t="s">
        <v>20</v>
      </c>
      <c r="B156" s="173">
        <v>4</v>
      </c>
      <c r="C156" s="242">
        <v>0.75</v>
      </c>
      <c r="D156" s="243">
        <v>16129</v>
      </c>
      <c r="E156" s="166">
        <v>-370</v>
      </c>
      <c r="F156" s="150">
        <v>100</v>
      </c>
      <c r="G156" s="173">
        <v>330</v>
      </c>
      <c r="H156" s="29">
        <v>-799</v>
      </c>
      <c r="I156" s="29">
        <v>-1452</v>
      </c>
      <c r="J156" s="29">
        <v>-218</v>
      </c>
    </row>
    <row r="157" spans="1:10" x14ac:dyDescent="0.15">
      <c r="A157" s="200" t="s">
        <v>20</v>
      </c>
      <c r="B157" s="173">
        <v>5</v>
      </c>
      <c r="C157" s="242">
        <v>0.70833333333333337</v>
      </c>
      <c r="D157" s="243">
        <v>16168</v>
      </c>
      <c r="E157" s="166">
        <v>-293</v>
      </c>
      <c r="F157" s="150">
        <v>100</v>
      </c>
      <c r="G157" s="173">
        <v>330</v>
      </c>
      <c r="H157" s="29">
        <v>-472</v>
      </c>
      <c r="I157" s="29">
        <v>-1455</v>
      </c>
      <c r="J157" s="29">
        <v>-218</v>
      </c>
    </row>
    <row r="158" spans="1:10" x14ac:dyDescent="0.15">
      <c r="A158" s="200" t="s">
        <v>20</v>
      </c>
      <c r="B158" s="173">
        <v>6</v>
      </c>
      <c r="C158" s="242">
        <v>0.58333333333333337</v>
      </c>
      <c r="D158" s="243">
        <v>16285</v>
      </c>
      <c r="E158" s="166">
        <v>6</v>
      </c>
      <c r="F158" s="150">
        <v>200</v>
      </c>
      <c r="G158" s="173">
        <v>330</v>
      </c>
      <c r="H158" s="29">
        <v>-322</v>
      </c>
      <c r="I158" s="29">
        <v>-1353</v>
      </c>
      <c r="J158" s="29">
        <v>-218</v>
      </c>
    </row>
    <row r="159" spans="1:10" x14ac:dyDescent="0.15">
      <c r="A159" s="200" t="s">
        <v>20</v>
      </c>
      <c r="B159" s="173">
        <v>7</v>
      </c>
      <c r="C159" s="242">
        <v>0.5</v>
      </c>
      <c r="D159" s="243">
        <v>15692</v>
      </c>
      <c r="E159" s="166">
        <v>-23</v>
      </c>
      <c r="F159" s="150">
        <v>114</v>
      </c>
      <c r="G159" s="173">
        <v>330</v>
      </c>
      <c r="H159" s="29">
        <v>-572</v>
      </c>
      <c r="I159" s="29">
        <v>-1453</v>
      </c>
      <c r="J159" s="29">
        <v>-218</v>
      </c>
    </row>
    <row r="160" spans="1:10" x14ac:dyDescent="0.15">
      <c r="A160" s="200" t="s">
        <v>20</v>
      </c>
      <c r="B160" s="173">
        <v>8</v>
      </c>
      <c r="C160" s="242">
        <v>0.75</v>
      </c>
      <c r="D160" s="243">
        <v>14686</v>
      </c>
      <c r="E160" s="166">
        <v>107</v>
      </c>
      <c r="F160" s="150">
        <v>189</v>
      </c>
      <c r="G160" s="173">
        <v>330</v>
      </c>
      <c r="H160" s="29">
        <v>-573</v>
      </c>
      <c r="I160" s="29">
        <v>-1454</v>
      </c>
      <c r="J160" s="29">
        <v>-218</v>
      </c>
    </row>
    <row r="161" spans="1:10" x14ac:dyDescent="0.15">
      <c r="A161" s="200" t="s">
        <v>20</v>
      </c>
      <c r="B161" s="173">
        <v>9</v>
      </c>
      <c r="C161" s="242">
        <v>0.875</v>
      </c>
      <c r="D161" s="243">
        <v>15512</v>
      </c>
      <c r="E161" s="166">
        <v>-30</v>
      </c>
      <c r="F161" s="150">
        <v>190</v>
      </c>
      <c r="G161" s="173">
        <v>330</v>
      </c>
      <c r="H161" s="29">
        <v>-573</v>
      </c>
      <c r="I161" s="29">
        <v>-1454</v>
      </c>
      <c r="J161" s="29">
        <v>-218</v>
      </c>
    </row>
    <row r="162" spans="1:10" x14ac:dyDescent="0.15">
      <c r="A162" s="200" t="s">
        <v>20</v>
      </c>
      <c r="B162" s="173">
        <v>10</v>
      </c>
      <c r="C162" s="242">
        <v>0.58333333333333337</v>
      </c>
      <c r="D162" s="243">
        <v>16413</v>
      </c>
      <c r="E162" s="166">
        <v>11</v>
      </c>
      <c r="F162" s="150">
        <v>136</v>
      </c>
      <c r="G162" s="173">
        <v>330</v>
      </c>
      <c r="H162" s="29">
        <v>-320</v>
      </c>
      <c r="I162" s="29">
        <v>-1452</v>
      </c>
      <c r="J162" s="29">
        <v>-218</v>
      </c>
    </row>
    <row r="163" spans="1:10" x14ac:dyDescent="0.15">
      <c r="A163" s="200" t="s">
        <v>20</v>
      </c>
      <c r="B163" s="173">
        <v>11</v>
      </c>
      <c r="C163" s="242">
        <v>0.75</v>
      </c>
      <c r="D163" s="243">
        <v>16433</v>
      </c>
      <c r="E163" s="166">
        <v>-188</v>
      </c>
      <c r="F163" s="150">
        <v>101</v>
      </c>
      <c r="G163" s="173">
        <v>330</v>
      </c>
      <c r="H163" s="29">
        <v>-469</v>
      </c>
      <c r="I163" s="29">
        <v>-1452</v>
      </c>
      <c r="J163" s="29">
        <v>-218</v>
      </c>
    </row>
    <row r="164" spans="1:10" x14ac:dyDescent="0.15">
      <c r="A164" s="200" t="s">
        <v>20</v>
      </c>
      <c r="B164" s="173">
        <v>12</v>
      </c>
      <c r="C164" s="242">
        <v>0.58333333333333337</v>
      </c>
      <c r="D164" s="243">
        <v>15874</v>
      </c>
      <c r="E164" s="166">
        <v>-85</v>
      </c>
      <c r="F164" s="150">
        <v>200</v>
      </c>
      <c r="G164" s="173">
        <v>330</v>
      </c>
      <c r="H164" s="29">
        <v>-334</v>
      </c>
      <c r="I164" s="29">
        <v>-1352</v>
      </c>
      <c r="J164" s="29">
        <v>-218</v>
      </c>
    </row>
    <row r="165" spans="1:10" x14ac:dyDescent="0.15">
      <c r="A165" s="200" t="s">
        <v>20</v>
      </c>
      <c r="B165" s="173">
        <v>13</v>
      </c>
      <c r="C165" s="242">
        <v>0.5</v>
      </c>
      <c r="D165" s="243">
        <v>15773</v>
      </c>
      <c r="E165" s="166">
        <v>12</v>
      </c>
      <c r="F165" s="150">
        <v>200</v>
      </c>
      <c r="G165" s="173">
        <v>330</v>
      </c>
      <c r="H165" s="29">
        <v>-458</v>
      </c>
      <c r="I165" s="29">
        <v>-1452</v>
      </c>
      <c r="J165" s="29">
        <v>-218</v>
      </c>
    </row>
    <row r="166" spans="1:10" x14ac:dyDescent="0.15">
      <c r="A166" s="200" t="s">
        <v>20</v>
      </c>
      <c r="B166" s="173">
        <v>14</v>
      </c>
      <c r="C166" s="242">
        <v>0.58333333333333337</v>
      </c>
      <c r="D166" s="243">
        <v>15294</v>
      </c>
      <c r="E166" s="166">
        <v>-248</v>
      </c>
      <c r="F166" s="150">
        <v>120</v>
      </c>
      <c r="G166" s="173">
        <v>330</v>
      </c>
      <c r="H166" s="29">
        <v>-320</v>
      </c>
      <c r="I166" s="29">
        <v>-1453</v>
      </c>
      <c r="J166" s="29">
        <v>-218</v>
      </c>
    </row>
    <row r="167" spans="1:10" x14ac:dyDescent="0.15">
      <c r="A167" s="200" t="s">
        <v>20</v>
      </c>
      <c r="B167" s="173">
        <v>15</v>
      </c>
      <c r="C167" s="242">
        <v>0.75</v>
      </c>
      <c r="D167" s="243">
        <v>14727</v>
      </c>
      <c r="E167" s="166">
        <v>-157</v>
      </c>
      <c r="F167" s="150">
        <v>125</v>
      </c>
      <c r="G167" s="173">
        <v>330</v>
      </c>
      <c r="H167" s="29">
        <v>-321</v>
      </c>
      <c r="I167" s="29">
        <v>-1449</v>
      </c>
      <c r="J167" s="29">
        <v>-218</v>
      </c>
    </row>
    <row r="168" spans="1:10" x14ac:dyDescent="0.15">
      <c r="A168" s="200" t="s">
        <v>20</v>
      </c>
      <c r="B168" s="173">
        <v>16</v>
      </c>
      <c r="C168" s="242">
        <v>0.875</v>
      </c>
      <c r="D168" s="243">
        <v>14906</v>
      </c>
      <c r="E168" s="166">
        <v>-294</v>
      </c>
      <c r="F168" s="150">
        <v>175</v>
      </c>
      <c r="G168" s="173">
        <v>330</v>
      </c>
      <c r="H168" s="29">
        <v>-407</v>
      </c>
      <c r="I168" s="29">
        <v>-1454</v>
      </c>
      <c r="J168" s="29">
        <v>-218</v>
      </c>
    </row>
    <row r="169" spans="1:10" x14ac:dyDescent="0.15">
      <c r="A169" s="200" t="s">
        <v>20</v>
      </c>
      <c r="B169" s="173">
        <v>17</v>
      </c>
      <c r="C169" s="242">
        <v>0.70833333333333337</v>
      </c>
      <c r="D169" s="243">
        <v>19296</v>
      </c>
      <c r="E169" s="166">
        <v>-94</v>
      </c>
      <c r="F169" s="150">
        <v>175</v>
      </c>
      <c r="G169" s="173">
        <v>330</v>
      </c>
      <c r="H169" s="29">
        <v>-599</v>
      </c>
      <c r="I169" s="29">
        <v>-1453</v>
      </c>
      <c r="J169" s="29">
        <v>-218</v>
      </c>
    </row>
    <row r="170" spans="1:10" x14ac:dyDescent="0.15">
      <c r="A170" s="200" t="s">
        <v>20</v>
      </c>
      <c r="B170" s="173">
        <v>18</v>
      </c>
      <c r="C170" s="242">
        <v>0.58333333333333337</v>
      </c>
      <c r="D170" s="243">
        <v>18312</v>
      </c>
      <c r="E170" s="166">
        <v>-187</v>
      </c>
      <c r="F170" s="150">
        <v>50</v>
      </c>
      <c r="G170" s="173">
        <v>330</v>
      </c>
      <c r="H170" s="29">
        <v>-639</v>
      </c>
      <c r="I170" s="29">
        <v>-1452</v>
      </c>
      <c r="J170" s="29">
        <v>-218</v>
      </c>
    </row>
    <row r="171" spans="1:10" x14ac:dyDescent="0.15">
      <c r="A171" s="200" t="s">
        <v>20</v>
      </c>
      <c r="B171" s="173">
        <v>19</v>
      </c>
      <c r="C171" s="242">
        <v>0.70833333333333337</v>
      </c>
      <c r="D171" s="243">
        <v>16676</v>
      </c>
      <c r="E171" s="166">
        <v>261</v>
      </c>
      <c r="F171" s="150">
        <v>100</v>
      </c>
      <c r="G171" s="173">
        <v>330</v>
      </c>
      <c r="H171" s="29">
        <v>-526</v>
      </c>
      <c r="I171" s="29">
        <v>-1453</v>
      </c>
      <c r="J171" s="29">
        <v>-218</v>
      </c>
    </row>
    <row r="172" spans="1:10" x14ac:dyDescent="0.15">
      <c r="A172" s="200" t="s">
        <v>20</v>
      </c>
      <c r="B172" s="173">
        <v>20</v>
      </c>
      <c r="C172" s="242">
        <v>0.70833333333333337</v>
      </c>
      <c r="D172" s="243">
        <v>17354</v>
      </c>
      <c r="E172" s="166">
        <v>-134</v>
      </c>
      <c r="F172" s="150">
        <v>200</v>
      </c>
      <c r="G172" s="173">
        <v>330</v>
      </c>
      <c r="H172" s="29">
        <v>-677</v>
      </c>
      <c r="I172" s="29">
        <v>-1453</v>
      </c>
      <c r="J172" s="29">
        <v>-218</v>
      </c>
    </row>
    <row r="173" spans="1:10" x14ac:dyDescent="0.15">
      <c r="A173" s="200" t="s">
        <v>20</v>
      </c>
      <c r="B173" s="173">
        <v>21</v>
      </c>
      <c r="C173" s="242">
        <v>0.70833333333333337</v>
      </c>
      <c r="D173" s="243">
        <v>18683</v>
      </c>
      <c r="E173" s="166">
        <v>-135</v>
      </c>
      <c r="F173" s="150">
        <v>100</v>
      </c>
      <c r="G173" s="173">
        <v>330</v>
      </c>
      <c r="H173" s="29">
        <v>-697</v>
      </c>
      <c r="I173" s="29">
        <v>-1453</v>
      </c>
      <c r="J173" s="29">
        <v>-218</v>
      </c>
    </row>
    <row r="174" spans="1:10" x14ac:dyDescent="0.15">
      <c r="A174" s="200" t="s">
        <v>20</v>
      </c>
      <c r="B174" s="173">
        <v>22</v>
      </c>
      <c r="C174" s="242">
        <v>0.70833333333333337</v>
      </c>
      <c r="D174" s="243">
        <v>17624</v>
      </c>
      <c r="E174" s="166">
        <v>-130</v>
      </c>
      <c r="F174" s="150">
        <v>200</v>
      </c>
      <c r="G174" s="173">
        <v>330</v>
      </c>
      <c r="H174" s="29">
        <v>-565</v>
      </c>
      <c r="I174" s="29">
        <v>-1454</v>
      </c>
      <c r="J174" s="29">
        <v>-218</v>
      </c>
    </row>
    <row r="175" spans="1:10" x14ac:dyDescent="0.15">
      <c r="A175" s="200" t="s">
        <v>20</v>
      </c>
      <c r="B175" s="173">
        <v>23</v>
      </c>
      <c r="C175" s="242">
        <v>0.75</v>
      </c>
      <c r="D175" s="243">
        <v>20255</v>
      </c>
      <c r="E175" s="166">
        <v>-223</v>
      </c>
      <c r="F175" s="150">
        <v>150</v>
      </c>
      <c r="G175" s="173">
        <v>330</v>
      </c>
      <c r="H175" s="29">
        <v>-584</v>
      </c>
      <c r="I175" s="29">
        <v>-1454</v>
      </c>
      <c r="J175" s="29">
        <v>-218</v>
      </c>
    </row>
    <row r="176" spans="1:10" x14ac:dyDescent="0.15">
      <c r="A176" s="200" t="s">
        <v>20</v>
      </c>
      <c r="B176" s="173">
        <v>24</v>
      </c>
      <c r="C176" s="242">
        <v>0.70833333333333337</v>
      </c>
      <c r="D176" s="243">
        <v>25092</v>
      </c>
      <c r="E176" s="166">
        <v>-115</v>
      </c>
      <c r="F176" s="150">
        <v>104</v>
      </c>
      <c r="G176" s="173">
        <v>330</v>
      </c>
      <c r="H176" s="29">
        <v>-706</v>
      </c>
      <c r="I176" s="29">
        <v>-1353</v>
      </c>
      <c r="J176" s="29">
        <v>-219</v>
      </c>
    </row>
    <row r="177" spans="1:10" x14ac:dyDescent="0.15">
      <c r="A177" s="200" t="s">
        <v>20</v>
      </c>
      <c r="B177" s="173">
        <v>25</v>
      </c>
      <c r="C177" s="242">
        <v>0.70833333333333337</v>
      </c>
      <c r="D177" s="243">
        <v>24620</v>
      </c>
      <c r="E177" s="166">
        <v>-680</v>
      </c>
      <c r="F177" s="150">
        <v>200</v>
      </c>
      <c r="G177" s="173">
        <v>330</v>
      </c>
      <c r="H177" s="29">
        <v>-669</v>
      </c>
      <c r="I177" s="29">
        <v>-1452</v>
      </c>
      <c r="J177" s="29">
        <v>-218</v>
      </c>
    </row>
    <row r="178" spans="1:10" x14ac:dyDescent="0.15">
      <c r="A178" s="200" t="s">
        <v>20</v>
      </c>
      <c r="B178" s="173">
        <v>26</v>
      </c>
      <c r="C178" s="242">
        <v>0.58333333333333337</v>
      </c>
      <c r="D178" s="243">
        <v>22339</v>
      </c>
      <c r="E178" s="166">
        <v>-363</v>
      </c>
      <c r="F178" s="150">
        <v>200</v>
      </c>
      <c r="G178" s="173">
        <v>330</v>
      </c>
      <c r="H178" s="29">
        <v>-748</v>
      </c>
      <c r="I178" s="29">
        <v>-1427</v>
      </c>
      <c r="J178" s="29">
        <v>-218</v>
      </c>
    </row>
    <row r="179" spans="1:10" x14ac:dyDescent="0.15">
      <c r="A179" s="200" t="s">
        <v>20</v>
      </c>
      <c r="B179" s="173">
        <v>27</v>
      </c>
      <c r="C179" s="242">
        <v>0.625</v>
      </c>
      <c r="D179" s="243">
        <v>19240</v>
      </c>
      <c r="E179" s="166">
        <v>-288</v>
      </c>
      <c r="F179" s="150">
        <v>200</v>
      </c>
      <c r="G179" s="173">
        <v>330</v>
      </c>
      <c r="H179" s="29">
        <v>-713</v>
      </c>
      <c r="I179" s="29">
        <v>-1427</v>
      </c>
      <c r="J179" s="29">
        <v>-218</v>
      </c>
    </row>
    <row r="180" spans="1:10" x14ac:dyDescent="0.15">
      <c r="A180" s="200" t="s">
        <v>20</v>
      </c>
      <c r="B180" s="173">
        <v>28</v>
      </c>
      <c r="C180" s="242">
        <v>0.70833333333333337</v>
      </c>
      <c r="D180" s="243">
        <v>19845</v>
      </c>
      <c r="E180" s="166">
        <v>-297</v>
      </c>
      <c r="F180" s="150">
        <v>200</v>
      </c>
      <c r="G180" s="173">
        <v>330</v>
      </c>
      <c r="H180" s="29">
        <v>-699</v>
      </c>
      <c r="I180" s="29">
        <v>-1428</v>
      </c>
      <c r="J180" s="29">
        <v>-218</v>
      </c>
    </row>
    <row r="181" spans="1:10" x14ac:dyDescent="0.15">
      <c r="A181" s="334" t="s">
        <v>20</v>
      </c>
      <c r="B181" s="173">
        <v>29</v>
      </c>
      <c r="C181" s="242">
        <v>0.70833333333333337</v>
      </c>
      <c r="D181" s="243">
        <v>19009</v>
      </c>
      <c r="E181" s="166">
        <v>-189</v>
      </c>
      <c r="F181" s="150">
        <v>200</v>
      </c>
      <c r="G181" s="173">
        <v>330</v>
      </c>
      <c r="H181" s="29">
        <v>-713</v>
      </c>
      <c r="I181" s="29">
        <v>-1429</v>
      </c>
      <c r="J181" s="29">
        <v>-218</v>
      </c>
    </row>
    <row r="182" spans="1:10" x14ac:dyDescent="0.15">
      <c r="A182" s="333" t="s">
        <v>20</v>
      </c>
      <c r="B182" s="175">
        <v>30</v>
      </c>
      <c r="C182" s="244">
        <v>0.625</v>
      </c>
      <c r="D182" s="245">
        <v>19306</v>
      </c>
      <c r="E182" s="167">
        <v>-197</v>
      </c>
      <c r="F182" s="253">
        <v>200</v>
      </c>
      <c r="G182" s="175">
        <v>330</v>
      </c>
      <c r="H182" s="35">
        <v>-763</v>
      </c>
      <c r="I182" s="35">
        <v>-1429</v>
      </c>
      <c r="J182" s="35">
        <v>-218</v>
      </c>
    </row>
    <row r="183" spans="1:10" x14ac:dyDescent="0.15">
      <c r="A183" s="200" t="s">
        <v>21</v>
      </c>
      <c r="B183" s="173">
        <v>1</v>
      </c>
      <c r="C183" s="242">
        <v>0.58333333333333337</v>
      </c>
      <c r="D183" s="243">
        <v>20450</v>
      </c>
      <c r="E183" s="166">
        <v>-229</v>
      </c>
      <c r="F183" s="150">
        <v>100</v>
      </c>
      <c r="G183" s="173">
        <v>330</v>
      </c>
      <c r="H183" s="29">
        <v>-589</v>
      </c>
      <c r="I183" s="29">
        <v>-1401</v>
      </c>
      <c r="J183" s="29">
        <v>-218</v>
      </c>
    </row>
    <row r="184" spans="1:10" x14ac:dyDescent="0.15">
      <c r="A184" s="200" t="s">
        <v>21</v>
      </c>
      <c r="B184" s="173">
        <v>2</v>
      </c>
      <c r="C184" s="242">
        <v>0.70833333333333337</v>
      </c>
      <c r="D184" s="243">
        <v>20734</v>
      </c>
      <c r="E184" s="166">
        <v>-419</v>
      </c>
      <c r="F184" s="150">
        <v>200</v>
      </c>
      <c r="G184" s="173">
        <v>330</v>
      </c>
      <c r="H184" s="29">
        <v>-601</v>
      </c>
      <c r="I184" s="29">
        <v>-1400</v>
      </c>
      <c r="J184" s="29">
        <v>-218</v>
      </c>
    </row>
    <row r="185" spans="1:10" x14ac:dyDescent="0.15">
      <c r="A185" s="200" t="s">
        <v>21</v>
      </c>
      <c r="B185" s="173">
        <v>3</v>
      </c>
      <c r="C185" s="242">
        <v>0.70833333333333337</v>
      </c>
      <c r="D185" s="243">
        <v>22604</v>
      </c>
      <c r="E185" s="166">
        <v>-271</v>
      </c>
      <c r="F185" s="150">
        <v>114</v>
      </c>
      <c r="G185" s="173">
        <v>330</v>
      </c>
      <c r="H185" s="29">
        <v>-729</v>
      </c>
      <c r="I185" s="29">
        <v>-1326</v>
      </c>
      <c r="J185" s="29">
        <v>-218</v>
      </c>
    </row>
    <row r="186" spans="1:10" x14ac:dyDescent="0.15">
      <c r="A186" s="200" t="s">
        <v>21</v>
      </c>
      <c r="B186" s="173">
        <v>4</v>
      </c>
      <c r="C186" s="242">
        <v>0.75</v>
      </c>
      <c r="D186" s="243">
        <v>22380</v>
      </c>
      <c r="E186" s="166">
        <v>-447</v>
      </c>
      <c r="F186" s="150">
        <v>200</v>
      </c>
      <c r="G186" s="173">
        <v>330</v>
      </c>
      <c r="H186" s="29">
        <v>-733</v>
      </c>
      <c r="I186" s="29">
        <v>-1404</v>
      </c>
      <c r="J186" s="29">
        <v>-218</v>
      </c>
    </row>
    <row r="187" spans="1:10" x14ac:dyDescent="0.15">
      <c r="A187" s="200" t="s">
        <v>21</v>
      </c>
      <c r="B187" s="173">
        <v>5</v>
      </c>
      <c r="C187" s="242">
        <v>0.70833333333333337</v>
      </c>
      <c r="D187" s="243">
        <v>25005</v>
      </c>
      <c r="E187" s="166">
        <v>-1143</v>
      </c>
      <c r="F187" s="150">
        <v>200</v>
      </c>
      <c r="G187" s="173">
        <v>330</v>
      </c>
      <c r="H187" s="29">
        <v>-350</v>
      </c>
      <c r="I187" s="29">
        <v>0</v>
      </c>
      <c r="J187" s="29">
        <v>-218</v>
      </c>
    </row>
    <row r="188" spans="1:10" x14ac:dyDescent="0.15">
      <c r="A188" s="200" t="s">
        <v>21</v>
      </c>
      <c r="B188" s="173">
        <v>6</v>
      </c>
      <c r="C188" s="242">
        <v>0.70833333333333337</v>
      </c>
      <c r="D188" s="243">
        <v>23289</v>
      </c>
      <c r="E188" s="166">
        <v>-818</v>
      </c>
      <c r="F188" s="150">
        <v>200</v>
      </c>
      <c r="G188" s="173">
        <v>330</v>
      </c>
      <c r="H188" s="29">
        <v>-737</v>
      </c>
      <c r="I188" s="29">
        <v>0</v>
      </c>
      <c r="J188" s="29">
        <v>-218</v>
      </c>
    </row>
    <row r="189" spans="1:10" x14ac:dyDescent="0.15">
      <c r="A189" s="200" t="s">
        <v>21</v>
      </c>
      <c r="B189" s="173">
        <v>7</v>
      </c>
      <c r="C189" s="242">
        <v>0.66666666666666663</v>
      </c>
      <c r="D189" s="243">
        <v>23332</v>
      </c>
      <c r="E189" s="166">
        <v>-875</v>
      </c>
      <c r="F189" s="150">
        <v>0</v>
      </c>
      <c r="G189" s="173">
        <v>330</v>
      </c>
      <c r="H189" s="29">
        <v>-786</v>
      </c>
      <c r="I189" s="29">
        <v>0</v>
      </c>
      <c r="J189" s="29">
        <v>-218</v>
      </c>
    </row>
    <row r="190" spans="1:10" x14ac:dyDescent="0.15">
      <c r="A190" s="200" t="s">
        <v>21</v>
      </c>
      <c r="B190" s="173">
        <v>8</v>
      </c>
      <c r="C190" s="242">
        <v>0.66666666666666663</v>
      </c>
      <c r="D190" s="243">
        <v>24222</v>
      </c>
      <c r="E190" s="166">
        <v>-798</v>
      </c>
      <c r="F190" s="150">
        <v>200</v>
      </c>
      <c r="G190" s="173">
        <v>330</v>
      </c>
      <c r="H190" s="29">
        <v>-716</v>
      </c>
      <c r="I190" s="29">
        <v>-1000</v>
      </c>
      <c r="J190" s="29">
        <v>-218</v>
      </c>
    </row>
    <row r="191" spans="1:10" x14ac:dyDescent="0.15">
      <c r="A191" s="200" t="s">
        <v>21</v>
      </c>
      <c r="B191" s="173">
        <v>9</v>
      </c>
      <c r="C191" s="242">
        <v>0.58333333333333337</v>
      </c>
      <c r="D191" s="243">
        <v>20666</v>
      </c>
      <c r="E191" s="166">
        <v>-143</v>
      </c>
      <c r="F191" s="150">
        <v>75</v>
      </c>
      <c r="G191" s="173">
        <v>330</v>
      </c>
      <c r="H191" s="29">
        <v>-736</v>
      </c>
      <c r="I191" s="29">
        <v>-1400</v>
      </c>
      <c r="J191" s="29">
        <v>-218</v>
      </c>
    </row>
    <row r="192" spans="1:10" x14ac:dyDescent="0.15">
      <c r="A192" s="200" t="s">
        <v>21</v>
      </c>
      <c r="B192" s="173">
        <v>10</v>
      </c>
      <c r="C192" s="242">
        <v>0.625</v>
      </c>
      <c r="D192" s="243">
        <v>22359</v>
      </c>
      <c r="E192" s="166">
        <v>514</v>
      </c>
      <c r="F192" s="150">
        <v>200</v>
      </c>
      <c r="G192" s="173">
        <v>330</v>
      </c>
      <c r="H192" s="29">
        <v>-726</v>
      </c>
      <c r="I192" s="29">
        <v>-1300</v>
      </c>
      <c r="J192" s="29">
        <v>-218</v>
      </c>
    </row>
    <row r="193" spans="1:10" x14ac:dyDescent="0.15">
      <c r="A193" s="200" t="s">
        <v>21</v>
      </c>
      <c r="B193" s="173">
        <v>11</v>
      </c>
      <c r="C193" s="242">
        <v>0.70833333333333337</v>
      </c>
      <c r="D193" s="243">
        <v>21685</v>
      </c>
      <c r="E193" s="166">
        <v>-640</v>
      </c>
      <c r="F193" s="150">
        <v>200</v>
      </c>
      <c r="G193" s="173">
        <v>330</v>
      </c>
      <c r="H193" s="29">
        <v>-581</v>
      </c>
      <c r="I193" s="29">
        <v>-1400</v>
      </c>
      <c r="J193" s="29">
        <v>-218</v>
      </c>
    </row>
    <row r="194" spans="1:10" x14ac:dyDescent="0.15">
      <c r="A194" s="200" t="s">
        <v>21</v>
      </c>
      <c r="B194" s="173">
        <v>12</v>
      </c>
      <c r="C194" s="242">
        <v>0.625</v>
      </c>
      <c r="D194" s="243">
        <v>19453</v>
      </c>
      <c r="E194" s="166">
        <v>-105</v>
      </c>
      <c r="F194" s="150">
        <v>100</v>
      </c>
      <c r="G194" s="173">
        <v>330</v>
      </c>
      <c r="H194" s="29">
        <v>-716</v>
      </c>
      <c r="I194" s="29">
        <v>-1399</v>
      </c>
      <c r="J194" s="29">
        <v>-218</v>
      </c>
    </row>
    <row r="195" spans="1:10" x14ac:dyDescent="0.15">
      <c r="A195" s="200" t="s">
        <v>21</v>
      </c>
      <c r="B195" s="173">
        <v>13</v>
      </c>
      <c r="C195" s="242">
        <v>0.75</v>
      </c>
      <c r="D195" s="243">
        <v>17663</v>
      </c>
      <c r="E195" s="166">
        <v>-154</v>
      </c>
      <c r="F195" s="150">
        <v>200</v>
      </c>
      <c r="G195" s="173">
        <v>330</v>
      </c>
      <c r="H195" s="29">
        <v>-800</v>
      </c>
      <c r="I195" s="29">
        <v>-1411</v>
      </c>
      <c r="J195" s="29">
        <v>-218</v>
      </c>
    </row>
    <row r="196" spans="1:10" x14ac:dyDescent="0.15">
      <c r="A196" s="200" t="s">
        <v>21</v>
      </c>
      <c r="B196" s="173">
        <v>14</v>
      </c>
      <c r="C196" s="242">
        <v>0.75</v>
      </c>
      <c r="D196" s="243">
        <v>22420</v>
      </c>
      <c r="E196" s="166">
        <v>-229</v>
      </c>
      <c r="F196" s="150">
        <v>200</v>
      </c>
      <c r="G196" s="173">
        <v>330</v>
      </c>
      <c r="H196" s="29">
        <v>-481</v>
      </c>
      <c r="I196" s="29">
        <v>-1411</v>
      </c>
      <c r="J196" s="29">
        <v>-218</v>
      </c>
    </row>
    <row r="197" spans="1:10" x14ac:dyDescent="0.15">
      <c r="A197" s="200" t="s">
        <v>21</v>
      </c>
      <c r="B197" s="173">
        <v>15</v>
      </c>
      <c r="C197" s="242">
        <v>0.70833333333333337</v>
      </c>
      <c r="D197" s="243">
        <v>26102</v>
      </c>
      <c r="E197" s="166">
        <v>-237</v>
      </c>
      <c r="F197" s="150">
        <v>177</v>
      </c>
      <c r="G197" s="173">
        <v>330</v>
      </c>
      <c r="H197" s="29">
        <v>-481</v>
      </c>
      <c r="I197" s="29">
        <v>-1356</v>
      </c>
      <c r="J197" s="29">
        <v>-218</v>
      </c>
    </row>
    <row r="198" spans="1:10" x14ac:dyDescent="0.15">
      <c r="A198" s="200" t="s">
        <v>21</v>
      </c>
      <c r="B198" s="173">
        <v>16</v>
      </c>
      <c r="C198" s="242">
        <v>0.70833333333333337</v>
      </c>
      <c r="D198" s="243">
        <v>26210</v>
      </c>
      <c r="E198" s="166">
        <v>-201</v>
      </c>
      <c r="F198" s="150">
        <v>0</v>
      </c>
      <c r="G198" s="173">
        <v>330</v>
      </c>
      <c r="H198" s="29">
        <v>-505</v>
      </c>
      <c r="I198" s="29">
        <v>-1356</v>
      </c>
      <c r="J198" s="29">
        <v>-218</v>
      </c>
    </row>
    <row r="199" spans="1:10" x14ac:dyDescent="0.15">
      <c r="A199" s="200" t="s">
        <v>21</v>
      </c>
      <c r="B199" s="173">
        <v>17</v>
      </c>
      <c r="C199" s="242">
        <v>0.70833333333333337</v>
      </c>
      <c r="D199" s="243">
        <v>26655</v>
      </c>
      <c r="E199" s="166">
        <v>-199</v>
      </c>
      <c r="F199" s="150">
        <v>150</v>
      </c>
      <c r="G199" s="173">
        <v>330</v>
      </c>
      <c r="H199" s="29">
        <v>-656</v>
      </c>
      <c r="I199" s="29">
        <v>-1407</v>
      </c>
      <c r="J199" s="29">
        <v>-218</v>
      </c>
    </row>
    <row r="200" spans="1:10" x14ac:dyDescent="0.15">
      <c r="A200" s="200" t="s">
        <v>21</v>
      </c>
      <c r="B200" s="173">
        <v>18</v>
      </c>
      <c r="C200" s="242">
        <v>0.625</v>
      </c>
      <c r="D200" s="243">
        <v>26827</v>
      </c>
      <c r="E200" s="166">
        <v>115</v>
      </c>
      <c r="F200" s="150">
        <v>114</v>
      </c>
      <c r="G200" s="173">
        <v>330</v>
      </c>
      <c r="H200" s="29">
        <v>-680</v>
      </c>
      <c r="I200" s="29">
        <v>-1410</v>
      </c>
      <c r="J200" s="29">
        <v>-218</v>
      </c>
    </row>
    <row r="201" spans="1:10" x14ac:dyDescent="0.15">
      <c r="A201" s="200" t="s">
        <v>21</v>
      </c>
      <c r="B201" s="173">
        <v>19</v>
      </c>
      <c r="C201" s="242">
        <v>0.70833333333333337</v>
      </c>
      <c r="D201" s="243">
        <v>27377</v>
      </c>
      <c r="E201" s="166">
        <v>143</v>
      </c>
      <c r="F201" s="150">
        <v>75</v>
      </c>
      <c r="G201" s="173">
        <v>330</v>
      </c>
      <c r="H201" s="29">
        <v>-735</v>
      </c>
      <c r="I201" s="29">
        <v>-1313</v>
      </c>
      <c r="J201" s="29">
        <v>-218</v>
      </c>
    </row>
    <row r="202" spans="1:10" x14ac:dyDescent="0.15">
      <c r="A202" s="200" t="s">
        <v>21</v>
      </c>
      <c r="B202" s="173">
        <v>20</v>
      </c>
      <c r="C202" s="242">
        <v>0.625</v>
      </c>
      <c r="D202" s="243">
        <v>24653</v>
      </c>
      <c r="E202" s="166">
        <v>-315</v>
      </c>
      <c r="F202" s="150">
        <v>79</v>
      </c>
      <c r="G202" s="173">
        <v>330</v>
      </c>
      <c r="H202" s="29">
        <v>-721</v>
      </c>
      <c r="I202" s="29">
        <v>-1409</v>
      </c>
      <c r="J202" s="29">
        <v>-218</v>
      </c>
    </row>
    <row r="203" spans="1:10" x14ac:dyDescent="0.15">
      <c r="A203" s="200" t="s">
        <v>21</v>
      </c>
      <c r="B203" s="173">
        <v>21</v>
      </c>
      <c r="C203" s="242">
        <v>0.75</v>
      </c>
      <c r="D203" s="243">
        <v>20099</v>
      </c>
      <c r="E203" s="166">
        <v>-426</v>
      </c>
      <c r="F203" s="150">
        <v>118</v>
      </c>
      <c r="G203" s="173">
        <v>330</v>
      </c>
      <c r="H203" s="29">
        <v>-745</v>
      </c>
      <c r="I203" s="29">
        <v>-1403</v>
      </c>
      <c r="J203" s="29">
        <v>-218</v>
      </c>
    </row>
    <row r="204" spans="1:10" x14ac:dyDescent="0.15">
      <c r="A204" s="200" t="s">
        <v>21</v>
      </c>
      <c r="B204" s="173">
        <v>22</v>
      </c>
      <c r="C204" s="242">
        <v>0.625</v>
      </c>
      <c r="D204" s="243">
        <v>21922</v>
      </c>
      <c r="E204" s="166">
        <v>31</v>
      </c>
      <c r="F204" s="150">
        <v>200</v>
      </c>
      <c r="G204" s="173">
        <v>330</v>
      </c>
      <c r="H204" s="29">
        <v>-571</v>
      </c>
      <c r="I204" s="29">
        <v>-1400</v>
      </c>
      <c r="J204" s="29">
        <v>-218</v>
      </c>
    </row>
    <row r="205" spans="1:10" x14ac:dyDescent="0.15">
      <c r="A205" s="200" t="s">
        <v>21</v>
      </c>
      <c r="B205" s="173">
        <v>23</v>
      </c>
      <c r="C205" s="242">
        <v>0.66666666666666663</v>
      </c>
      <c r="D205" s="243">
        <v>22186</v>
      </c>
      <c r="E205" s="166">
        <v>-271</v>
      </c>
      <c r="F205" s="150">
        <v>200</v>
      </c>
      <c r="G205" s="173">
        <v>330</v>
      </c>
      <c r="H205" s="29">
        <v>-688</v>
      </c>
      <c r="I205" s="29">
        <v>-1401</v>
      </c>
      <c r="J205" s="29">
        <v>-218</v>
      </c>
    </row>
    <row r="206" spans="1:10" x14ac:dyDescent="0.15">
      <c r="A206" s="200" t="s">
        <v>21</v>
      </c>
      <c r="B206" s="173">
        <v>24</v>
      </c>
      <c r="C206" s="242">
        <v>0.58333333333333337</v>
      </c>
      <c r="D206" s="243">
        <v>22286</v>
      </c>
      <c r="E206" s="166">
        <v>-423</v>
      </c>
      <c r="F206" s="150">
        <v>200</v>
      </c>
      <c r="G206" s="173">
        <v>330</v>
      </c>
      <c r="H206" s="29">
        <v>-688</v>
      </c>
      <c r="I206" s="29">
        <v>-1400</v>
      </c>
      <c r="J206" s="29">
        <v>-218</v>
      </c>
    </row>
    <row r="207" spans="1:10" x14ac:dyDescent="0.15">
      <c r="A207" s="200" t="s">
        <v>21</v>
      </c>
      <c r="B207" s="173">
        <v>25</v>
      </c>
      <c r="C207" s="242">
        <v>0.5</v>
      </c>
      <c r="D207" s="243">
        <v>16439</v>
      </c>
      <c r="E207" s="166">
        <v>-59</v>
      </c>
      <c r="F207" s="150">
        <v>31</v>
      </c>
      <c r="G207" s="173">
        <v>330</v>
      </c>
      <c r="H207" s="29">
        <v>-701</v>
      </c>
      <c r="I207" s="29">
        <v>-1401</v>
      </c>
      <c r="J207" s="29">
        <v>-218</v>
      </c>
    </row>
    <row r="208" spans="1:10" x14ac:dyDescent="0.15">
      <c r="A208" s="200" t="s">
        <v>21</v>
      </c>
      <c r="B208" s="173">
        <v>26</v>
      </c>
      <c r="C208" s="242">
        <v>0.58333333333333337</v>
      </c>
      <c r="D208" s="243">
        <v>16839</v>
      </c>
      <c r="E208" s="166">
        <v>362</v>
      </c>
      <c r="F208" s="150">
        <v>100</v>
      </c>
      <c r="G208" s="173">
        <v>330</v>
      </c>
      <c r="H208" s="29">
        <v>-717</v>
      </c>
      <c r="I208" s="29">
        <v>-1402</v>
      </c>
      <c r="J208" s="29">
        <v>-218</v>
      </c>
    </row>
    <row r="209" spans="1:10" x14ac:dyDescent="0.15">
      <c r="A209" s="200" t="s">
        <v>21</v>
      </c>
      <c r="B209" s="173">
        <v>27</v>
      </c>
      <c r="C209" s="242">
        <v>0.75</v>
      </c>
      <c r="D209" s="243">
        <v>17911</v>
      </c>
      <c r="E209" s="166">
        <v>-229</v>
      </c>
      <c r="F209" s="150">
        <v>200</v>
      </c>
      <c r="G209" s="173">
        <v>330</v>
      </c>
      <c r="H209" s="29">
        <v>-506</v>
      </c>
      <c r="I209" s="29">
        <v>-1403</v>
      </c>
      <c r="J209" s="29">
        <v>-218</v>
      </c>
    </row>
    <row r="210" spans="1:10" x14ac:dyDescent="0.15">
      <c r="A210" s="200" t="s">
        <v>21</v>
      </c>
      <c r="B210" s="173">
        <v>28</v>
      </c>
      <c r="C210" s="242">
        <v>0.75</v>
      </c>
      <c r="D210" s="243">
        <v>17839</v>
      </c>
      <c r="E210" s="166">
        <v>-329</v>
      </c>
      <c r="F210" s="150">
        <v>100</v>
      </c>
      <c r="G210" s="173">
        <v>330</v>
      </c>
      <c r="H210" s="29">
        <v>-506</v>
      </c>
      <c r="I210" s="29">
        <v>-1403</v>
      </c>
      <c r="J210" s="29">
        <v>-218</v>
      </c>
    </row>
    <row r="211" spans="1:10" x14ac:dyDescent="0.15">
      <c r="A211" s="200" t="s">
        <v>21</v>
      </c>
      <c r="B211" s="173">
        <v>29</v>
      </c>
      <c r="C211" s="242">
        <v>0.66666666666666663</v>
      </c>
      <c r="D211" s="243">
        <v>21711</v>
      </c>
      <c r="E211" s="166">
        <v>-390</v>
      </c>
      <c r="F211" s="150">
        <v>100</v>
      </c>
      <c r="G211" s="173">
        <v>330</v>
      </c>
      <c r="H211" s="29">
        <v>-736</v>
      </c>
      <c r="I211" s="29">
        <v>-1401</v>
      </c>
      <c r="J211" s="29">
        <v>-218</v>
      </c>
    </row>
    <row r="212" spans="1:10" x14ac:dyDescent="0.15">
      <c r="A212" s="334" t="s">
        <v>21</v>
      </c>
      <c r="B212" s="173">
        <v>30</v>
      </c>
      <c r="C212" s="242">
        <v>0.70833333333333337</v>
      </c>
      <c r="D212" s="243">
        <v>19981</v>
      </c>
      <c r="E212" s="166">
        <v>44</v>
      </c>
      <c r="F212" s="150">
        <v>200</v>
      </c>
      <c r="G212" s="173">
        <v>330</v>
      </c>
      <c r="H212" s="29">
        <v>-756</v>
      </c>
      <c r="I212" s="29">
        <v>-1401</v>
      </c>
      <c r="J212" s="29">
        <v>-218</v>
      </c>
    </row>
    <row r="213" spans="1:10" x14ac:dyDescent="0.15">
      <c r="A213" s="333" t="s">
        <v>21</v>
      </c>
      <c r="B213" s="175">
        <v>31</v>
      </c>
      <c r="C213" s="244">
        <v>0.70833333333333337</v>
      </c>
      <c r="D213" s="245">
        <v>20000</v>
      </c>
      <c r="E213" s="167">
        <v>373</v>
      </c>
      <c r="F213" s="253">
        <v>167</v>
      </c>
      <c r="G213" s="175">
        <v>330</v>
      </c>
      <c r="H213" s="35">
        <v>-756</v>
      </c>
      <c r="I213" s="35">
        <v>-1351</v>
      </c>
      <c r="J213" s="35">
        <v>-218</v>
      </c>
    </row>
    <row r="214" spans="1:10" x14ac:dyDescent="0.15">
      <c r="A214" s="200" t="s">
        <v>22</v>
      </c>
      <c r="B214" s="173">
        <v>1</v>
      </c>
      <c r="C214" s="242">
        <v>0.58333333333333337</v>
      </c>
      <c r="D214" s="243">
        <v>19584</v>
      </c>
      <c r="E214" s="166">
        <v>-468</v>
      </c>
      <c r="F214" s="150">
        <v>171</v>
      </c>
      <c r="G214" s="173">
        <v>330</v>
      </c>
      <c r="H214" s="29">
        <v>-756</v>
      </c>
      <c r="I214" s="29">
        <v>-1399</v>
      </c>
      <c r="J214" s="29">
        <v>-218</v>
      </c>
    </row>
    <row r="215" spans="1:10" x14ac:dyDescent="0.15">
      <c r="A215" s="200" t="s">
        <v>22</v>
      </c>
      <c r="B215" s="173">
        <v>2</v>
      </c>
      <c r="C215" s="242">
        <v>0.66666666666666663</v>
      </c>
      <c r="D215" s="243">
        <v>19982</v>
      </c>
      <c r="E215" s="166">
        <v>-240</v>
      </c>
      <c r="F215" s="150">
        <v>125</v>
      </c>
      <c r="G215" s="173">
        <v>330</v>
      </c>
      <c r="H215" s="29">
        <v>-753</v>
      </c>
      <c r="I215" s="29">
        <v>-1451</v>
      </c>
      <c r="J215" s="29">
        <v>-218</v>
      </c>
    </row>
    <row r="216" spans="1:10" x14ac:dyDescent="0.15">
      <c r="A216" s="200" t="s">
        <v>22</v>
      </c>
      <c r="B216" s="173">
        <v>3</v>
      </c>
      <c r="C216" s="242">
        <v>0.75</v>
      </c>
      <c r="D216" s="243">
        <v>16768</v>
      </c>
      <c r="E216" s="166">
        <v>-334</v>
      </c>
      <c r="F216" s="150">
        <v>109</v>
      </c>
      <c r="G216" s="173">
        <v>330</v>
      </c>
      <c r="H216" s="29">
        <v>-676</v>
      </c>
      <c r="I216" s="29">
        <v>-1477</v>
      </c>
      <c r="J216" s="29">
        <v>-218</v>
      </c>
    </row>
    <row r="217" spans="1:10" x14ac:dyDescent="0.15">
      <c r="A217" s="200" t="s">
        <v>22</v>
      </c>
      <c r="B217" s="173">
        <v>4</v>
      </c>
      <c r="C217" s="242">
        <v>0.75</v>
      </c>
      <c r="D217" s="243">
        <v>16368</v>
      </c>
      <c r="E217" s="166">
        <v>-274</v>
      </c>
      <c r="F217" s="150">
        <v>96</v>
      </c>
      <c r="G217" s="173">
        <v>330</v>
      </c>
      <c r="H217" s="29">
        <v>-681</v>
      </c>
      <c r="I217" s="29">
        <v>-1477</v>
      </c>
      <c r="J217" s="29">
        <v>-218</v>
      </c>
    </row>
    <row r="218" spans="1:10" x14ac:dyDescent="0.15">
      <c r="A218" s="200" t="s">
        <v>22</v>
      </c>
      <c r="B218" s="173">
        <v>5</v>
      </c>
      <c r="C218" s="242">
        <v>0.75</v>
      </c>
      <c r="D218" s="243">
        <v>17185</v>
      </c>
      <c r="E218" s="166">
        <v>-237</v>
      </c>
      <c r="F218" s="150">
        <v>25</v>
      </c>
      <c r="G218" s="173">
        <v>330</v>
      </c>
      <c r="H218" s="29">
        <v>-681</v>
      </c>
      <c r="I218" s="29">
        <v>-1474</v>
      </c>
      <c r="J218" s="29">
        <v>-218</v>
      </c>
    </row>
    <row r="219" spans="1:10" x14ac:dyDescent="0.15">
      <c r="A219" s="200" t="s">
        <v>22</v>
      </c>
      <c r="B219" s="173">
        <v>6</v>
      </c>
      <c r="C219" s="242">
        <v>0.70833333333333337</v>
      </c>
      <c r="D219" s="243">
        <v>17648</v>
      </c>
      <c r="E219" s="166">
        <v>-185</v>
      </c>
      <c r="F219" s="150">
        <v>100</v>
      </c>
      <c r="G219" s="173">
        <v>330</v>
      </c>
      <c r="H219" s="29">
        <v>-633</v>
      </c>
      <c r="I219" s="29">
        <v>-1500</v>
      </c>
      <c r="J219" s="29">
        <v>-218</v>
      </c>
    </row>
    <row r="220" spans="1:10" x14ac:dyDescent="0.15">
      <c r="A220" s="200" t="s">
        <v>22</v>
      </c>
      <c r="B220" s="173">
        <v>7</v>
      </c>
      <c r="C220" s="242">
        <v>0.70833333333333337</v>
      </c>
      <c r="D220" s="243">
        <v>18040</v>
      </c>
      <c r="E220" s="166">
        <v>107</v>
      </c>
      <c r="F220" s="150">
        <v>200</v>
      </c>
      <c r="G220" s="173">
        <v>330</v>
      </c>
      <c r="H220" s="29">
        <v>-509</v>
      </c>
      <c r="I220" s="29">
        <v>-1449</v>
      </c>
      <c r="J220" s="29">
        <v>-218</v>
      </c>
    </row>
    <row r="221" spans="1:10" x14ac:dyDescent="0.15">
      <c r="A221" s="200" t="s">
        <v>22</v>
      </c>
      <c r="B221" s="173">
        <v>8</v>
      </c>
      <c r="C221" s="242">
        <v>0.70833333333333337</v>
      </c>
      <c r="D221" s="243">
        <v>19889</v>
      </c>
      <c r="E221" s="166">
        <v>223</v>
      </c>
      <c r="F221" s="150">
        <v>100</v>
      </c>
      <c r="G221" s="173">
        <v>330</v>
      </c>
      <c r="H221" s="29">
        <v>-683</v>
      </c>
      <c r="I221" s="29">
        <v>-1450</v>
      </c>
      <c r="J221" s="29">
        <v>-218</v>
      </c>
    </row>
    <row r="222" spans="1:10" x14ac:dyDescent="0.15">
      <c r="A222" s="200" t="s">
        <v>22</v>
      </c>
      <c r="B222" s="173">
        <v>9</v>
      </c>
      <c r="C222" s="242">
        <v>0.5</v>
      </c>
      <c r="D222" s="243">
        <v>19498</v>
      </c>
      <c r="E222" s="166">
        <v>-169</v>
      </c>
      <c r="F222" s="150">
        <v>200</v>
      </c>
      <c r="G222" s="173">
        <v>330</v>
      </c>
      <c r="H222" s="29">
        <v>-680</v>
      </c>
      <c r="I222" s="29">
        <v>-1501</v>
      </c>
      <c r="J222" s="29">
        <v>-218</v>
      </c>
    </row>
    <row r="223" spans="1:10" x14ac:dyDescent="0.15">
      <c r="A223" s="200" t="s">
        <v>22</v>
      </c>
      <c r="B223" s="173">
        <v>10</v>
      </c>
      <c r="C223" s="242">
        <v>0.70833333333333337</v>
      </c>
      <c r="D223" s="243">
        <v>17798</v>
      </c>
      <c r="E223" s="166">
        <v>-267</v>
      </c>
      <c r="F223" s="150">
        <v>181</v>
      </c>
      <c r="G223" s="173">
        <v>330</v>
      </c>
      <c r="H223" s="29">
        <v>-679</v>
      </c>
      <c r="I223" s="29">
        <v>-1454</v>
      </c>
      <c r="J223" s="29">
        <v>-218</v>
      </c>
    </row>
    <row r="224" spans="1:10" x14ac:dyDescent="0.15">
      <c r="A224" s="200" t="s">
        <v>22</v>
      </c>
      <c r="B224" s="173">
        <v>11</v>
      </c>
      <c r="C224" s="242">
        <v>0.75</v>
      </c>
      <c r="D224" s="243">
        <v>16480</v>
      </c>
      <c r="E224" s="166">
        <v>-331</v>
      </c>
      <c r="F224" s="150">
        <v>200</v>
      </c>
      <c r="G224" s="173">
        <v>330</v>
      </c>
      <c r="H224" s="29">
        <v>-730</v>
      </c>
      <c r="I224" s="29">
        <v>-1503</v>
      </c>
      <c r="J224" s="29">
        <v>-218</v>
      </c>
    </row>
    <row r="225" spans="1:10" x14ac:dyDescent="0.15">
      <c r="A225" s="200" t="s">
        <v>22</v>
      </c>
      <c r="B225" s="173">
        <v>12</v>
      </c>
      <c r="C225" s="242">
        <v>0.75</v>
      </c>
      <c r="D225" s="243">
        <v>19546</v>
      </c>
      <c r="E225" s="166">
        <v>-272</v>
      </c>
      <c r="F225" s="150">
        <v>106</v>
      </c>
      <c r="G225" s="173">
        <v>330</v>
      </c>
      <c r="H225" s="29">
        <v>-647</v>
      </c>
      <c r="I225" s="29">
        <v>-1500</v>
      </c>
      <c r="J225" s="29">
        <v>-218</v>
      </c>
    </row>
    <row r="226" spans="1:10" x14ac:dyDescent="0.15">
      <c r="A226" s="200" t="s">
        <v>22</v>
      </c>
      <c r="B226" s="173">
        <v>13</v>
      </c>
      <c r="C226" s="242">
        <v>0.54166666666666663</v>
      </c>
      <c r="D226" s="243">
        <v>18170</v>
      </c>
      <c r="E226" s="166">
        <v>-691</v>
      </c>
      <c r="F226" s="150">
        <v>191</v>
      </c>
      <c r="G226" s="173">
        <v>330</v>
      </c>
      <c r="H226" s="29">
        <v>-656</v>
      </c>
      <c r="I226" s="29">
        <v>-1449</v>
      </c>
      <c r="J226" s="29">
        <v>-218</v>
      </c>
    </row>
    <row r="227" spans="1:10" x14ac:dyDescent="0.15">
      <c r="A227" s="200" t="s">
        <v>22</v>
      </c>
      <c r="B227" s="173">
        <v>14</v>
      </c>
      <c r="C227" s="242">
        <v>0.70833333333333337</v>
      </c>
      <c r="D227" s="243">
        <v>17100</v>
      </c>
      <c r="E227" s="166">
        <v>-294</v>
      </c>
      <c r="F227" s="150">
        <v>125</v>
      </c>
      <c r="G227" s="173">
        <v>330</v>
      </c>
      <c r="H227" s="29">
        <v>-693</v>
      </c>
      <c r="I227" s="29">
        <v>-1500</v>
      </c>
      <c r="J227" s="29">
        <v>-218</v>
      </c>
    </row>
    <row r="228" spans="1:10" x14ac:dyDescent="0.15">
      <c r="A228" s="200" t="s">
        <v>22</v>
      </c>
      <c r="B228" s="173">
        <v>15</v>
      </c>
      <c r="C228" s="242">
        <v>0.70833333333333337</v>
      </c>
      <c r="D228" s="243">
        <v>17150</v>
      </c>
      <c r="E228" s="166">
        <v>5</v>
      </c>
      <c r="F228" s="150">
        <v>96</v>
      </c>
      <c r="G228" s="173">
        <v>330</v>
      </c>
      <c r="H228" s="29">
        <v>-642</v>
      </c>
      <c r="I228" s="29">
        <v>-1451</v>
      </c>
      <c r="J228" s="29">
        <v>-218</v>
      </c>
    </row>
    <row r="229" spans="1:10" x14ac:dyDescent="0.15">
      <c r="A229" s="200" t="s">
        <v>22</v>
      </c>
      <c r="B229" s="173">
        <v>16</v>
      </c>
      <c r="C229" s="242">
        <v>0.625</v>
      </c>
      <c r="D229" s="243">
        <v>17331</v>
      </c>
      <c r="E229" s="166">
        <v>138</v>
      </c>
      <c r="F229" s="150">
        <v>64</v>
      </c>
      <c r="G229" s="173">
        <v>330</v>
      </c>
      <c r="H229" s="29">
        <v>-484</v>
      </c>
      <c r="I229" s="29">
        <v>-1452</v>
      </c>
      <c r="J229" s="29">
        <v>-218</v>
      </c>
    </row>
    <row r="230" spans="1:10" x14ac:dyDescent="0.15">
      <c r="A230" s="200" t="s">
        <v>22</v>
      </c>
      <c r="B230" s="173">
        <v>17</v>
      </c>
      <c r="C230" s="242">
        <v>0.75</v>
      </c>
      <c r="D230" s="243">
        <v>16133</v>
      </c>
      <c r="E230" s="166">
        <v>-156</v>
      </c>
      <c r="F230" s="150">
        <v>69</v>
      </c>
      <c r="G230" s="173">
        <v>330</v>
      </c>
      <c r="H230" s="29">
        <v>-746</v>
      </c>
      <c r="I230" s="29">
        <v>-1473</v>
      </c>
      <c r="J230" s="29">
        <v>-218</v>
      </c>
    </row>
    <row r="231" spans="1:10" x14ac:dyDescent="0.15">
      <c r="A231" s="200" t="s">
        <v>22</v>
      </c>
      <c r="B231" s="173">
        <v>18</v>
      </c>
      <c r="C231" s="242">
        <v>0.875</v>
      </c>
      <c r="D231" s="243">
        <v>15999</v>
      </c>
      <c r="E231" s="166">
        <v>-30</v>
      </c>
      <c r="F231" s="150">
        <v>100</v>
      </c>
      <c r="G231" s="173">
        <v>330</v>
      </c>
      <c r="H231" s="29">
        <v>-746</v>
      </c>
      <c r="I231" s="29">
        <v>-1473</v>
      </c>
      <c r="J231" s="29">
        <v>-218</v>
      </c>
    </row>
    <row r="232" spans="1:10" x14ac:dyDescent="0.15">
      <c r="A232" s="200" t="s">
        <v>22</v>
      </c>
      <c r="B232" s="173">
        <v>19</v>
      </c>
      <c r="C232" s="242">
        <v>0.625</v>
      </c>
      <c r="D232" s="243">
        <v>18997</v>
      </c>
      <c r="E232" s="166">
        <v>-128</v>
      </c>
      <c r="F232" s="150">
        <v>200</v>
      </c>
      <c r="G232" s="173">
        <v>330</v>
      </c>
      <c r="H232" s="29">
        <v>-736</v>
      </c>
      <c r="I232" s="29">
        <v>-1401</v>
      </c>
      <c r="J232" s="29">
        <v>-218</v>
      </c>
    </row>
    <row r="233" spans="1:10" x14ac:dyDescent="0.15">
      <c r="A233" s="200" t="s">
        <v>22</v>
      </c>
      <c r="B233" s="173">
        <v>20</v>
      </c>
      <c r="C233" s="242">
        <v>0.70833333333333337</v>
      </c>
      <c r="D233" s="243">
        <v>21092</v>
      </c>
      <c r="E233" s="166">
        <v>-351</v>
      </c>
      <c r="F233" s="150">
        <v>200</v>
      </c>
      <c r="G233" s="173">
        <v>330</v>
      </c>
      <c r="H233" s="29">
        <v>-786</v>
      </c>
      <c r="I233" s="29">
        <v>-1401</v>
      </c>
      <c r="J233" s="29">
        <v>-218</v>
      </c>
    </row>
    <row r="234" spans="1:10" x14ac:dyDescent="0.15">
      <c r="A234" s="200" t="s">
        <v>22</v>
      </c>
      <c r="B234" s="173">
        <v>21</v>
      </c>
      <c r="C234" s="242">
        <v>0.70833333333333337</v>
      </c>
      <c r="D234" s="243">
        <v>22486</v>
      </c>
      <c r="E234" s="166">
        <v>-137</v>
      </c>
      <c r="F234" s="150">
        <v>200</v>
      </c>
      <c r="G234" s="173">
        <v>330</v>
      </c>
      <c r="H234" s="29">
        <v>-757</v>
      </c>
      <c r="I234" s="29">
        <v>-1401</v>
      </c>
      <c r="J234" s="29">
        <v>-218</v>
      </c>
    </row>
    <row r="235" spans="1:10" x14ac:dyDescent="0.15">
      <c r="A235" s="200" t="s">
        <v>22</v>
      </c>
      <c r="B235" s="173">
        <v>22</v>
      </c>
      <c r="C235" s="242">
        <v>0.625</v>
      </c>
      <c r="D235" s="243">
        <v>21316</v>
      </c>
      <c r="E235" s="166">
        <v>-255</v>
      </c>
      <c r="F235" s="150">
        <v>200</v>
      </c>
      <c r="G235" s="173">
        <v>330</v>
      </c>
      <c r="H235" s="29">
        <v>-770</v>
      </c>
      <c r="I235" s="29">
        <v>-1400</v>
      </c>
      <c r="J235" s="29">
        <v>-218</v>
      </c>
    </row>
    <row r="236" spans="1:10" x14ac:dyDescent="0.15">
      <c r="A236" s="200" t="s">
        <v>22</v>
      </c>
      <c r="B236" s="173">
        <v>23</v>
      </c>
      <c r="C236" s="242">
        <v>0.58333333333333337</v>
      </c>
      <c r="D236" s="243">
        <v>19285</v>
      </c>
      <c r="E236" s="166">
        <v>-162</v>
      </c>
      <c r="F236" s="150">
        <v>200</v>
      </c>
      <c r="G236" s="173">
        <v>330</v>
      </c>
      <c r="H236" s="29">
        <v>-789</v>
      </c>
      <c r="I236" s="29">
        <v>-1502</v>
      </c>
      <c r="J236" s="29">
        <v>-218</v>
      </c>
    </row>
    <row r="237" spans="1:10" x14ac:dyDescent="0.15">
      <c r="A237" s="200" t="s">
        <v>22</v>
      </c>
      <c r="B237" s="173">
        <v>24</v>
      </c>
      <c r="C237" s="242">
        <v>0.75</v>
      </c>
      <c r="D237" s="243">
        <v>15691</v>
      </c>
      <c r="E237" s="166">
        <v>187</v>
      </c>
      <c r="F237" s="150">
        <v>200</v>
      </c>
      <c r="G237" s="173">
        <v>330</v>
      </c>
      <c r="H237" s="29">
        <v>-798</v>
      </c>
      <c r="I237" s="29">
        <v>-1426</v>
      </c>
      <c r="J237" s="29">
        <v>-218</v>
      </c>
    </row>
    <row r="238" spans="1:10" x14ac:dyDescent="0.15">
      <c r="A238" s="200" t="s">
        <v>22</v>
      </c>
      <c r="B238" s="173">
        <v>25</v>
      </c>
      <c r="C238" s="242">
        <v>0.75</v>
      </c>
      <c r="D238" s="243">
        <v>16391</v>
      </c>
      <c r="E238" s="166">
        <v>-77</v>
      </c>
      <c r="F238" s="150">
        <v>50</v>
      </c>
      <c r="G238" s="173">
        <v>330</v>
      </c>
      <c r="H238" s="29">
        <v>-792</v>
      </c>
      <c r="I238" s="29">
        <v>-1526</v>
      </c>
      <c r="J238" s="29">
        <v>-218</v>
      </c>
    </row>
    <row r="239" spans="1:10" x14ac:dyDescent="0.15">
      <c r="A239" s="200" t="s">
        <v>22</v>
      </c>
      <c r="B239" s="173">
        <v>26</v>
      </c>
      <c r="C239" s="242">
        <v>0.83333333333333337</v>
      </c>
      <c r="D239" s="243">
        <v>18710</v>
      </c>
      <c r="E239" s="166">
        <v>192</v>
      </c>
      <c r="F239" s="150">
        <v>167</v>
      </c>
      <c r="G239" s="173">
        <v>330</v>
      </c>
      <c r="H239" s="29">
        <v>-799</v>
      </c>
      <c r="I239" s="29">
        <v>-1410</v>
      </c>
      <c r="J239" s="29">
        <v>-218</v>
      </c>
    </row>
    <row r="240" spans="1:10" x14ac:dyDescent="0.15">
      <c r="A240" s="200" t="s">
        <v>22</v>
      </c>
      <c r="B240" s="173">
        <v>27</v>
      </c>
      <c r="C240" s="242">
        <v>0.70833333333333337</v>
      </c>
      <c r="D240" s="243">
        <v>21136</v>
      </c>
      <c r="E240" s="166">
        <v>311</v>
      </c>
      <c r="F240" s="150">
        <v>200</v>
      </c>
      <c r="G240" s="173">
        <v>330</v>
      </c>
      <c r="H240" s="29">
        <v>-779</v>
      </c>
      <c r="I240" s="29">
        <v>-1401</v>
      </c>
      <c r="J240" s="29">
        <v>-218</v>
      </c>
    </row>
    <row r="241" spans="1:10" x14ac:dyDescent="0.15">
      <c r="A241" s="200" t="s">
        <v>22</v>
      </c>
      <c r="B241" s="173">
        <v>28</v>
      </c>
      <c r="C241" s="242">
        <v>0.66666666666666663</v>
      </c>
      <c r="D241" s="243">
        <v>21586</v>
      </c>
      <c r="E241" s="166">
        <v>-43</v>
      </c>
      <c r="F241" s="150">
        <v>200</v>
      </c>
      <c r="G241" s="173">
        <v>330</v>
      </c>
      <c r="H241" s="29">
        <v>-780</v>
      </c>
      <c r="I241" s="29">
        <v>-1500</v>
      </c>
      <c r="J241" s="29">
        <v>-218</v>
      </c>
    </row>
    <row r="242" spans="1:10" x14ac:dyDescent="0.15">
      <c r="A242" s="200" t="s">
        <v>22</v>
      </c>
      <c r="B242" s="173">
        <v>29</v>
      </c>
      <c r="C242" s="242">
        <v>0.5</v>
      </c>
      <c r="D242" s="243">
        <v>17943</v>
      </c>
      <c r="E242" s="166">
        <v>552</v>
      </c>
      <c r="F242" s="150">
        <v>200</v>
      </c>
      <c r="G242" s="173">
        <v>330</v>
      </c>
      <c r="H242" s="29">
        <v>-800</v>
      </c>
      <c r="I242" s="29">
        <v>-1243</v>
      </c>
      <c r="J242" s="29">
        <v>-218</v>
      </c>
    </row>
    <row r="243" spans="1:10" x14ac:dyDescent="0.15">
      <c r="A243" s="334" t="s">
        <v>22</v>
      </c>
      <c r="B243" s="173">
        <v>30</v>
      </c>
      <c r="C243" s="242">
        <v>0.70833333333333337</v>
      </c>
      <c r="D243" s="243">
        <v>19386</v>
      </c>
      <c r="E243" s="166">
        <v>325</v>
      </c>
      <c r="F243" s="150">
        <v>148</v>
      </c>
      <c r="G243" s="173">
        <v>330</v>
      </c>
      <c r="H243" s="29">
        <v>-800</v>
      </c>
      <c r="I243" s="29">
        <v>-1502</v>
      </c>
      <c r="J243" s="29">
        <v>-218</v>
      </c>
    </row>
    <row r="244" spans="1:10" x14ac:dyDescent="0.15">
      <c r="A244" s="333" t="s">
        <v>22</v>
      </c>
      <c r="B244" s="175">
        <v>31</v>
      </c>
      <c r="C244" s="244">
        <v>0.83333333333333337</v>
      </c>
      <c r="D244" s="245">
        <v>18148</v>
      </c>
      <c r="E244" s="167">
        <v>-113</v>
      </c>
      <c r="F244" s="253">
        <v>99</v>
      </c>
      <c r="G244" s="175">
        <v>330</v>
      </c>
      <c r="H244" s="35">
        <v>-796</v>
      </c>
      <c r="I244" s="35">
        <v>-1521</v>
      </c>
      <c r="J244" s="35">
        <v>-218</v>
      </c>
    </row>
    <row r="245" spans="1:10" x14ac:dyDescent="0.15">
      <c r="A245" s="200" t="s">
        <v>23</v>
      </c>
      <c r="B245" s="173">
        <v>1</v>
      </c>
      <c r="C245" s="242">
        <v>0.75</v>
      </c>
      <c r="D245" s="243">
        <v>18137</v>
      </c>
      <c r="E245" s="166">
        <v>-183</v>
      </c>
      <c r="F245" s="150">
        <v>98</v>
      </c>
      <c r="G245" s="173">
        <v>330</v>
      </c>
      <c r="H245" s="29">
        <v>-701</v>
      </c>
      <c r="I245" s="29">
        <v>-1521</v>
      </c>
      <c r="J245" s="29">
        <v>-218</v>
      </c>
    </row>
    <row r="246" spans="1:10" x14ac:dyDescent="0.15">
      <c r="A246" s="200" t="s">
        <v>23</v>
      </c>
      <c r="B246" s="173">
        <v>2</v>
      </c>
      <c r="C246" s="242">
        <v>0.83333333333333337</v>
      </c>
      <c r="D246" s="243">
        <v>18965</v>
      </c>
      <c r="E246" s="166">
        <v>-134</v>
      </c>
      <c r="F246" s="150">
        <v>89</v>
      </c>
      <c r="G246" s="173">
        <v>330</v>
      </c>
      <c r="H246" s="29">
        <v>-723</v>
      </c>
      <c r="I246" s="29">
        <v>-1521</v>
      </c>
      <c r="J246" s="29">
        <v>-218</v>
      </c>
    </row>
    <row r="247" spans="1:10" x14ac:dyDescent="0.15">
      <c r="A247" s="200" t="s">
        <v>23</v>
      </c>
      <c r="B247" s="173">
        <v>3</v>
      </c>
      <c r="C247" s="242">
        <v>0.54166666666666663</v>
      </c>
      <c r="D247" s="243">
        <v>19889</v>
      </c>
      <c r="E247" s="166">
        <v>96</v>
      </c>
      <c r="F247" s="150">
        <v>151</v>
      </c>
      <c r="G247" s="173">
        <v>330</v>
      </c>
      <c r="H247" s="29">
        <v>-691</v>
      </c>
      <c r="I247" s="29">
        <v>-1504</v>
      </c>
      <c r="J247" s="29">
        <v>-218</v>
      </c>
    </row>
    <row r="248" spans="1:10" x14ac:dyDescent="0.15">
      <c r="A248" s="200" t="s">
        <v>23</v>
      </c>
      <c r="B248" s="173">
        <v>4</v>
      </c>
      <c r="C248" s="242">
        <v>0.70833333333333337</v>
      </c>
      <c r="D248" s="243">
        <v>18721</v>
      </c>
      <c r="E248" s="166">
        <v>277</v>
      </c>
      <c r="F248" s="150">
        <v>51</v>
      </c>
      <c r="G248" s="173">
        <v>330</v>
      </c>
      <c r="H248" s="29">
        <v>-758</v>
      </c>
      <c r="I248" s="29">
        <v>-1506</v>
      </c>
      <c r="J248" s="29">
        <v>-218</v>
      </c>
    </row>
    <row r="249" spans="1:10" x14ac:dyDescent="0.15">
      <c r="A249" s="200" t="s">
        <v>23</v>
      </c>
      <c r="B249" s="173">
        <v>5</v>
      </c>
      <c r="C249" s="242">
        <v>0.58333333333333337</v>
      </c>
      <c r="D249" s="243">
        <v>16819</v>
      </c>
      <c r="E249" s="166">
        <v>488</v>
      </c>
      <c r="F249" s="150">
        <v>71</v>
      </c>
      <c r="G249" s="173">
        <v>330</v>
      </c>
      <c r="H249" s="29">
        <v>-630</v>
      </c>
      <c r="I249" s="29">
        <v>-1406</v>
      </c>
      <c r="J249" s="29">
        <v>-218</v>
      </c>
    </row>
    <row r="250" spans="1:10" x14ac:dyDescent="0.15">
      <c r="A250" s="200" t="s">
        <v>23</v>
      </c>
      <c r="B250" s="173">
        <v>6</v>
      </c>
      <c r="C250" s="242">
        <v>0.58333333333333337</v>
      </c>
      <c r="D250" s="243">
        <v>15431</v>
      </c>
      <c r="E250" s="166">
        <v>96</v>
      </c>
      <c r="F250" s="150">
        <v>88</v>
      </c>
      <c r="G250" s="173">
        <v>330</v>
      </c>
      <c r="H250" s="29">
        <v>-568</v>
      </c>
      <c r="I250" s="29">
        <v>-1403</v>
      </c>
      <c r="J250" s="29">
        <v>-218</v>
      </c>
    </row>
    <row r="251" spans="1:10" x14ac:dyDescent="0.15">
      <c r="A251" s="200" t="s">
        <v>23</v>
      </c>
      <c r="B251" s="173">
        <v>7</v>
      </c>
      <c r="C251" s="242">
        <v>0.83333333333333337</v>
      </c>
      <c r="D251" s="243">
        <v>14917</v>
      </c>
      <c r="E251" s="166">
        <v>286</v>
      </c>
      <c r="F251" s="150">
        <v>75</v>
      </c>
      <c r="G251" s="173">
        <v>330</v>
      </c>
      <c r="H251" s="29">
        <v>-447</v>
      </c>
      <c r="I251" s="29">
        <v>-1405</v>
      </c>
      <c r="J251" s="29">
        <v>-218</v>
      </c>
    </row>
    <row r="252" spans="1:10" x14ac:dyDescent="0.15">
      <c r="A252" s="200" t="s">
        <v>23</v>
      </c>
      <c r="B252" s="173">
        <v>8</v>
      </c>
      <c r="C252" s="242">
        <v>0.83333333333333337</v>
      </c>
      <c r="D252" s="243">
        <v>15016</v>
      </c>
      <c r="E252" s="166">
        <v>291</v>
      </c>
      <c r="F252" s="150">
        <v>168</v>
      </c>
      <c r="G252" s="173">
        <v>330</v>
      </c>
      <c r="H252" s="29">
        <v>-427</v>
      </c>
      <c r="I252" s="29">
        <v>-895</v>
      </c>
      <c r="J252" s="29">
        <v>-218</v>
      </c>
    </row>
    <row r="253" spans="1:10" x14ac:dyDescent="0.15">
      <c r="A253" s="200" t="s">
        <v>23</v>
      </c>
      <c r="B253" s="173">
        <v>9</v>
      </c>
      <c r="C253" s="242">
        <v>0.83333333333333337</v>
      </c>
      <c r="D253" s="243">
        <v>16007</v>
      </c>
      <c r="E253" s="166">
        <v>204</v>
      </c>
      <c r="F253" s="150">
        <v>14</v>
      </c>
      <c r="G253" s="173">
        <v>330</v>
      </c>
      <c r="H253" s="29">
        <v>-536</v>
      </c>
      <c r="I253" s="29">
        <v>-1505</v>
      </c>
      <c r="J253" s="29">
        <v>-218</v>
      </c>
    </row>
    <row r="254" spans="1:10" x14ac:dyDescent="0.15">
      <c r="A254" s="200" t="s">
        <v>23</v>
      </c>
      <c r="B254" s="173">
        <v>10</v>
      </c>
      <c r="C254" s="242">
        <v>0.83333333333333337</v>
      </c>
      <c r="D254" s="243">
        <v>18040</v>
      </c>
      <c r="E254" s="166">
        <v>420</v>
      </c>
      <c r="F254" s="150">
        <v>128</v>
      </c>
      <c r="G254" s="173">
        <v>330</v>
      </c>
      <c r="H254" s="29">
        <v>-400</v>
      </c>
      <c r="I254" s="29">
        <v>-1505</v>
      </c>
      <c r="J254" s="29">
        <v>-218</v>
      </c>
    </row>
    <row r="255" spans="1:10" x14ac:dyDescent="0.15">
      <c r="A255" s="200" t="s">
        <v>23</v>
      </c>
      <c r="B255" s="173">
        <v>11</v>
      </c>
      <c r="C255" s="242">
        <v>0.70833333333333337</v>
      </c>
      <c r="D255" s="243">
        <v>24532</v>
      </c>
      <c r="E255" s="166">
        <v>803</v>
      </c>
      <c r="F255" s="150">
        <v>65</v>
      </c>
      <c r="G255" s="173">
        <v>330</v>
      </c>
      <c r="H255" s="29">
        <v>-602</v>
      </c>
      <c r="I255" s="29">
        <v>-1356</v>
      </c>
      <c r="J255" s="29">
        <v>-218</v>
      </c>
    </row>
    <row r="256" spans="1:10" x14ac:dyDescent="0.15">
      <c r="A256" s="200" t="s">
        <v>23</v>
      </c>
      <c r="B256" s="173">
        <v>12</v>
      </c>
      <c r="C256" s="242">
        <v>0.58333333333333337</v>
      </c>
      <c r="D256" s="243">
        <v>22185</v>
      </c>
      <c r="E256" s="166">
        <v>398</v>
      </c>
      <c r="F256" s="150">
        <v>200</v>
      </c>
      <c r="G256" s="173">
        <v>330</v>
      </c>
      <c r="H256" s="29">
        <v>-535</v>
      </c>
      <c r="I256" s="29">
        <v>-1460</v>
      </c>
      <c r="J256" s="29">
        <v>-218</v>
      </c>
    </row>
    <row r="257" spans="1:10" x14ac:dyDescent="0.15">
      <c r="A257" s="200" t="s">
        <v>23</v>
      </c>
      <c r="B257" s="173">
        <v>13</v>
      </c>
      <c r="C257" s="242">
        <v>0.58333333333333337</v>
      </c>
      <c r="D257" s="243">
        <v>18795</v>
      </c>
      <c r="E257" s="166">
        <v>273</v>
      </c>
      <c r="F257" s="150">
        <v>0</v>
      </c>
      <c r="G257" s="173">
        <v>330</v>
      </c>
      <c r="H257" s="29">
        <v>-793</v>
      </c>
      <c r="I257" s="29">
        <v>-1511</v>
      </c>
      <c r="J257" s="29">
        <v>-218</v>
      </c>
    </row>
    <row r="258" spans="1:10" x14ac:dyDescent="0.15">
      <c r="A258" s="200" t="s">
        <v>23</v>
      </c>
      <c r="B258" s="173">
        <v>14</v>
      </c>
      <c r="C258" s="242">
        <v>0.83333333333333337</v>
      </c>
      <c r="D258" s="243">
        <v>14440</v>
      </c>
      <c r="E258" s="166">
        <v>-211</v>
      </c>
      <c r="F258" s="150">
        <v>0</v>
      </c>
      <c r="G258" s="173">
        <v>330</v>
      </c>
      <c r="H258" s="29">
        <v>-800</v>
      </c>
      <c r="I258" s="29">
        <v>0</v>
      </c>
      <c r="J258" s="29">
        <v>-218</v>
      </c>
    </row>
    <row r="259" spans="1:10" x14ac:dyDescent="0.15">
      <c r="A259" s="200" t="s">
        <v>23</v>
      </c>
      <c r="B259" s="173">
        <v>15</v>
      </c>
      <c r="C259" s="242">
        <v>0.83333333333333337</v>
      </c>
      <c r="D259" s="243">
        <v>14928</v>
      </c>
      <c r="E259" s="166">
        <v>-641</v>
      </c>
      <c r="F259" s="150">
        <v>0</v>
      </c>
      <c r="G259" s="173">
        <v>100</v>
      </c>
      <c r="H259" s="29">
        <v>-800</v>
      </c>
      <c r="I259" s="29">
        <v>0</v>
      </c>
      <c r="J259" s="29">
        <v>-218</v>
      </c>
    </row>
    <row r="260" spans="1:10" x14ac:dyDescent="0.15">
      <c r="A260" s="200" t="s">
        <v>23</v>
      </c>
      <c r="B260" s="173">
        <v>16</v>
      </c>
      <c r="C260" s="242">
        <v>0.83333333333333337</v>
      </c>
      <c r="D260" s="243">
        <v>15985</v>
      </c>
      <c r="E260" s="166">
        <v>-446</v>
      </c>
      <c r="F260" s="150">
        <v>152</v>
      </c>
      <c r="G260" s="173">
        <v>330</v>
      </c>
      <c r="H260" s="29">
        <v>-680</v>
      </c>
      <c r="I260" s="29">
        <v>0</v>
      </c>
      <c r="J260" s="29">
        <v>-218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15729</v>
      </c>
      <c r="E261" s="166">
        <v>-198</v>
      </c>
      <c r="F261" s="150">
        <v>0</v>
      </c>
      <c r="G261" s="173">
        <v>330</v>
      </c>
      <c r="H261" s="29">
        <v>-450</v>
      </c>
      <c r="I261" s="29">
        <v>0</v>
      </c>
      <c r="J261" s="29">
        <v>-218</v>
      </c>
    </row>
    <row r="262" spans="1:10" x14ac:dyDescent="0.15">
      <c r="A262" s="200" t="s">
        <v>23</v>
      </c>
      <c r="B262" s="173">
        <v>18</v>
      </c>
      <c r="C262" s="242">
        <v>0.83333333333333337</v>
      </c>
      <c r="D262" s="243">
        <v>15975</v>
      </c>
      <c r="E262" s="166">
        <v>-167</v>
      </c>
      <c r="F262" s="150">
        <v>0</v>
      </c>
      <c r="G262" s="173">
        <v>330</v>
      </c>
      <c r="H262" s="29">
        <v>-800</v>
      </c>
      <c r="I262" s="29">
        <v>0</v>
      </c>
      <c r="J262" s="29">
        <v>-218</v>
      </c>
    </row>
    <row r="263" spans="1:10" x14ac:dyDescent="0.15">
      <c r="A263" s="200" t="s">
        <v>23</v>
      </c>
      <c r="B263" s="173">
        <v>19</v>
      </c>
      <c r="C263" s="242">
        <v>0.83333333333333337</v>
      </c>
      <c r="D263" s="243">
        <v>16416</v>
      </c>
      <c r="E263" s="166">
        <v>-89</v>
      </c>
      <c r="F263" s="150">
        <v>93</v>
      </c>
      <c r="G263" s="173">
        <v>100</v>
      </c>
      <c r="H263" s="29">
        <v>-643</v>
      </c>
      <c r="I263" s="29">
        <v>0</v>
      </c>
      <c r="J263" s="29">
        <v>-218</v>
      </c>
    </row>
    <row r="264" spans="1:10" x14ac:dyDescent="0.15">
      <c r="A264" s="200" t="s">
        <v>23</v>
      </c>
      <c r="B264" s="173">
        <v>20</v>
      </c>
      <c r="C264" s="242">
        <v>0.625</v>
      </c>
      <c r="D264" s="243">
        <v>16283</v>
      </c>
      <c r="E264" s="166">
        <v>743</v>
      </c>
      <c r="F264" s="150">
        <v>128</v>
      </c>
      <c r="G264" s="173">
        <v>330</v>
      </c>
      <c r="H264" s="29">
        <v>-599</v>
      </c>
      <c r="I264" s="29">
        <v>0</v>
      </c>
      <c r="J264" s="29">
        <v>-218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15406</v>
      </c>
      <c r="E265" s="166">
        <v>119</v>
      </c>
      <c r="F265" s="150">
        <v>168</v>
      </c>
      <c r="G265" s="173">
        <v>330</v>
      </c>
      <c r="H265" s="29">
        <v>-785</v>
      </c>
      <c r="I265" s="29">
        <v>0</v>
      </c>
      <c r="J265" s="29">
        <v>-218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15137</v>
      </c>
      <c r="E266" s="166">
        <v>-58</v>
      </c>
      <c r="F266" s="150">
        <v>155</v>
      </c>
      <c r="G266" s="173">
        <v>330</v>
      </c>
      <c r="H266" s="29">
        <v>-800</v>
      </c>
      <c r="I266" s="29">
        <v>0</v>
      </c>
      <c r="J266" s="29">
        <v>-218</v>
      </c>
    </row>
    <row r="267" spans="1:10" x14ac:dyDescent="0.15">
      <c r="A267" s="200" t="s">
        <v>23</v>
      </c>
      <c r="B267" s="173">
        <v>23</v>
      </c>
      <c r="C267" s="242">
        <v>0.83333333333333337</v>
      </c>
      <c r="D267" s="243">
        <v>15878</v>
      </c>
      <c r="E267" s="166">
        <v>279</v>
      </c>
      <c r="F267" s="150">
        <v>167</v>
      </c>
      <c r="G267" s="173">
        <v>330</v>
      </c>
      <c r="H267" s="29">
        <v>-650</v>
      </c>
      <c r="I267" s="29">
        <v>-1000</v>
      </c>
      <c r="J267" s="29">
        <v>-218</v>
      </c>
    </row>
    <row r="268" spans="1:10" x14ac:dyDescent="0.15">
      <c r="A268" s="200" t="s">
        <v>23</v>
      </c>
      <c r="B268" s="173">
        <v>24</v>
      </c>
      <c r="C268" s="242">
        <v>0.83333333333333337</v>
      </c>
      <c r="D268" s="243">
        <v>15951</v>
      </c>
      <c r="E268" s="166">
        <v>185</v>
      </c>
      <c r="F268" s="150">
        <v>168</v>
      </c>
      <c r="G268" s="173">
        <v>330</v>
      </c>
      <c r="H268" s="29">
        <v>-650</v>
      </c>
      <c r="I268" s="29">
        <v>-1129</v>
      </c>
      <c r="J268" s="29">
        <v>-218</v>
      </c>
    </row>
    <row r="269" spans="1:10" x14ac:dyDescent="0.15">
      <c r="A269" s="200" t="s">
        <v>23</v>
      </c>
      <c r="B269" s="173">
        <v>25</v>
      </c>
      <c r="C269" s="242">
        <v>0.83333333333333337</v>
      </c>
      <c r="D269" s="243">
        <v>16001</v>
      </c>
      <c r="E269" s="166">
        <v>206</v>
      </c>
      <c r="F269" s="150">
        <v>200</v>
      </c>
      <c r="G269" s="173">
        <v>330</v>
      </c>
      <c r="H269" s="29">
        <v>-547</v>
      </c>
      <c r="I269" s="29">
        <v>-1000</v>
      </c>
      <c r="J269" s="29">
        <v>-218</v>
      </c>
    </row>
    <row r="270" spans="1:10" x14ac:dyDescent="0.15">
      <c r="A270" s="200" t="s">
        <v>23</v>
      </c>
      <c r="B270" s="173">
        <v>26</v>
      </c>
      <c r="C270" s="242">
        <v>0.83333333333333337</v>
      </c>
      <c r="D270" s="243">
        <v>15845</v>
      </c>
      <c r="E270" s="166">
        <v>55</v>
      </c>
      <c r="F270" s="150">
        <v>200</v>
      </c>
      <c r="G270" s="173">
        <v>330</v>
      </c>
      <c r="H270" s="29">
        <v>-549</v>
      </c>
      <c r="I270" s="29">
        <v>-1511</v>
      </c>
      <c r="J270" s="29">
        <v>-218</v>
      </c>
    </row>
    <row r="271" spans="1:10" x14ac:dyDescent="0.15">
      <c r="A271" s="200" t="s">
        <v>23</v>
      </c>
      <c r="B271" s="173">
        <v>27</v>
      </c>
      <c r="C271" s="242">
        <v>0.83333333333333337</v>
      </c>
      <c r="D271" s="243">
        <v>15153</v>
      </c>
      <c r="E271" s="166">
        <v>453</v>
      </c>
      <c r="F271" s="150">
        <v>100</v>
      </c>
      <c r="G271" s="173">
        <v>330</v>
      </c>
      <c r="H271" s="29">
        <v>-484</v>
      </c>
      <c r="I271" s="29">
        <v>-1511</v>
      </c>
      <c r="J271" s="29">
        <v>-218</v>
      </c>
    </row>
    <row r="272" spans="1:10" x14ac:dyDescent="0.15">
      <c r="A272" s="200" t="s">
        <v>23</v>
      </c>
      <c r="B272" s="173">
        <v>28</v>
      </c>
      <c r="C272" s="242">
        <v>0.83333333333333337</v>
      </c>
      <c r="D272" s="243">
        <v>14401</v>
      </c>
      <c r="E272" s="166">
        <v>262</v>
      </c>
      <c r="F272" s="150">
        <v>175</v>
      </c>
      <c r="G272" s="173">
        <v>330</v>
      </c>
      <c r="H272" s="29">
        <v>-597</v>
      </c>
      <c r="I272" s="29">
        <v>-1507</v>
      </c>
      <c r="J272" s="29">
        <v>-218</v>
      </c>
    </row>
    <row r="273" spans="1:10" x14ac:dyDescent="0.15">
      <c r="A273" s="334" t="s">
        <v>23</v>
      </c>
      <c r="B273" s="173">
        <v>29</v>
      </c>
      <c r="C273" s="242">
        <v>0.83333333333333337</v>
      </c>
      <c r="D273" s="243">
        <v>14915</v>
      </c>
      <c r="E273" s="166">
        <v>94</v>
      </c>
      <c r="F273" s="150">
        <v>100</v>
      </c>
      <c r="G273" s="173">
        <v>330</v>
      </c>
      <c r="H273" s="29">
        <v>-598</v>
      </c>
      <c r="I273" s="29">
        <v>-1512</v>
      </c>
      <c r="J273" s="29">
        <v>-218</v>
      </c>
    </row>
    <row r="274" spans="1:10" x14ac:dyDescent="0.15">
      <c r="A274" s="333" t="s">
        <v>23</v>
      </c>
      <c r="B274" s="175">
        <v>30</v>
      </c>
      <c r="C274" s="244">
        <v>0.83333333333333337</v>
      </c>
      <c r="D274" s="245">
        <v>16191</v>
      </c>
      <c r="E274" s="167">
        <v>545</v>
      </c>
      <c r="F274" s="253">
        <v>113</v>
      </c>
      <c r="G274" s="175">
        <v>330</v>
      </c>
      <c r="H274" s="35">
        <v>-600</v>
      </c>
      <c r="I274" s="35">
        <v>-1511</v>
      </c>
      <c r="J274" s="35">
        <v>-218</v>
      </c>
    </row>
    <row r="275" spans="1:10" x14ac:dyDescent="0.15">
      <c r="A275" s="200" t="s">
        <v>24</v>
      </c>
      <c r="B275" s="173">
        <v>1</v>
      </c>
      <c r="C275" s="242">
        <v>0.83333333333333337</v>
      </c>
      <c r="D275" s="243">
        <v>16589</v>
      </c>
      <c r="E275" s="166">
        <v>-160</v>
      </c>
      <c r="F275" s="150">
        <v>200</v>
      </c>
      <c r="G275" s="173">
        <v>0</v>
      </c>
      <c r="H275" s="29">
        <v>-561</v>
      </c>
      <c r="I275" s="29">
        <v>-1511</v>
      </c>
      <c r="J275" s="29">
        <v>-218</v>
      </c>
    </row>
    <row r="276" spans="1:10" x14ac:dyDescent="0.15">
      <c r="A276" s="200" t="s">
        <v>24</v>
      </c>
      <c r="B276" s="173">
        <v>2</v>
      </c>
      <c r="C276" s="242">
        <v>0.83333333333333337</v>
      </c>
      <c r="D276" s="243">
        <v>16998</v>
      </c>
      <c r="E276" s="166">
        <v>-1</v>
      </c>
      <c r="F276" s="150">
        <v>200</v>
      </c>
      <c r="G276" s="173">
        <v>0</v>
      </c>
      <c r="H276" s="29">
        <v>-626</v>
      </c>
      <c r="I276" s="29">
        <v>-1511</v>
      </c>
      <c r="J276" s="29">
        <v>-218</v>
      </c>
    </row>
    <row r="277" spans="1:10" x14ac:dyDescent="0.15">
      <c r="A277" s="200" t="s">
        <v>24</v>
      </c>
      <c r="B277" s="173">
        <v>3</v>
      </c>
      <c r="C277" s="242">
        <v>0.83333333333333337</v>
      </c>
      <c r="D277" s="243">
        <v>16441</v>
      </c>
      <c r="E277" s="166">
        <v>577</v>
      </c>
      <c r="F277" s="150">
        <v>175</v>
      </c>
      <c r="G277" s="173">
        <v>330</v>
      </c>
      <c r="H277" s="29">
        <v>-637</v>
      </c>
      <c r="I277" s="29">
        <v>-1311</v>
      </c>
      <c r="J277" s="29">
        <v>-218</v>
      </c>
    </row>
    <row r="278" spans="1:10" x14ac:dyDescent="0.15">
      <c r="A278" s="200" t="s">
        <v>24</v>
      </c>
      <c r="B278" s="173">
        <v>4</v>
      </c>
      <c r="C278" s="242">
        <v>0.83333333333333337</v>
      </c>
      <c r="D278" s="243">
        <v>15696</v>
      </c>
      <c r="E278" s="166">
        <v>406</v>
      </c>
      <c r="F278" s="150">
        <v>150</v>
      </c>
      <c r="G278" s="173">
        <v>330</v>
      </c>
      <c r="H278" s="29">
        <v>-696</v>
      </c>
      <c r="I278" s="29">
        <v>-1311</v>
      </c>
      <c r="J278" s="29">
        <v>-218</v>
      </c>
    </row>
    <row r="279" spans="1:10" x14ac:dyDescent="0.15">
      <c r="A279" s="200" t="s">
        <v>24</v>
      </c>
      <c r="B279" s="173">
        <v>5</v>
      </c>
      <c r="C279" s="242">
        <v>0.83333333333333337</v>
      </c>
      <c r="D279" s="243">
        <v>14770</v>
      </c>
      <c r="E279" s="166">
        <v>330</v>
      </c>
      <c r="F279" s="150">
        <v>200</v>
      </c>
      <c r="G279" s="173">
        <v>330</v>
      </c>
      <c r="H279" s="29">
        <v>-388</v>
      </c>
      <c r="I279" s="29">
        <v>-1305</v>
      </c>
      <c r="J279" s="29">
        <v>-218</v>
      </c>
    </row>
    <row r="280" spans="1:10" x14ac:dyDescent="0.15">
      <c r="A280" s="200" t="s">
        <v>24</v>
      </c>
      <c r="B280" s="173">
        <v>6</v>
      </c>
      <c r="C280" s="242">
        <v>0.79166666666666663</v>
      </c>
      <c r="D280" s="243">
        <v>15153</v>
      </c>
      <c r="E280" s="166">
        <v>960</v>
      </c>
      <c r="F280" s="150">
        <v>200</v>
      </c>
      <c r="G280" s="173">
        <v>330</v>
      </c>
      <c r="H280" s="29">
        <v>-519</v>
      </c>
      <c r="I280" s="29">
        <v>-1505</v>
      </c>
      <c r="J280" s="29">
        <v>-218</v>
      </c>
    </row>
    <row r="281" spans="1:10" x14ac:dyDescent="0.15">
      <c r="A281" s="200" t="s">
        <v>24</v>
      </c>
      <c r="B281" s="173">
        <v>7</v>
      </c>
      <c r="C281" s="242">
        <v>0.79166666666666663</v>
      </c>
      <c r="D281" s="243">
        <v>17220</v>
      </c>
      <c r="E281" s="166">
        <v>290</v>
      </c>
      <c r="F281" s="150">
        <v>200</v>
      </c>
      <c r="G281" s="173">
        <v>330</v>
      </c>
      <c r="H281" s="29">
        <v>-441</v>
      </c>
      <c r="I281" s="29">
        <v>-1506</v>
      </c>
      <c r="J281" s="29">
        <v>-218</v>
      </c>
    </row>
    <row r="282" spans="1:10" x14ac:dyDescent="0.15">
      <c r="A282" s="200" t="s">
        <v>24</v>
      </c>
      <c r="B282" s="173">
        <v>8</v>
      </c>
      <c r="C282" s="242">
        <v>0.83333333333333337</v>
      </c>
      <c r="D282" s="243">
        <v>15932</v>
      </c>
      <c r="E282" s="166">
        <v>-245</v>
      </c>
      <c r="F282" s="150">
        <v>101</v>
      </c>
      <c r="G282" s="173">
        <v>330</v>
      </c>
      <c r="H282" s="29">
        <v>-466</v>
      </c>
      <c r="I282" s="29">
        <v>-1506</v>
      </c>
      <c r="J282" s="29">
        <v>-218</v>
      </c>
    </row>
    <row r="283" spans="1:10" x14ac:dyDescent="0.15">
      <c r="A283" s="200" t="s">
        <v>24</v>
      </c>
      <c r="B283" s="173">
        <v>9</v>
      </c>
      <c r="C283" s="242">
        <v>0.83333333333333337</v>
      </c>
      <c r="D283" s="243">
        <v>15845</v>
      </c>
      <c r="E283" s="166">
        <v>105</v>
      </c>
      <c r="F283" s="150">
        <v>175</v>
      </c>
      <c r="G283" s="173">
        <v>330</v>
      </c>
      <c r="H283" s="29">
        <v>-466</v>
      </c>
      <c r="I283" s="29">
        <v>-1306</v>
      </c>
      <c r="J283" s="29">
        <v>-218</v>
      </c>
    </row>
    <row r="284" spans="1:10" x14ac:dyDescent="0.15">
      <c r="A284" s="200" t="s">
        <v>24</v>
      </c>
      <c r="B284" s="173">
        <v>10</v>
      </c>
      <c r="C284" s="242">
        <v>0.83333333333333337</v>
      </c>
      <c r="D284" s="243">
        <v>15976</v>
      </c>
      <c r="E284" s="166">
        <v>-243</v>
      </c>
      <c r="F284" s="150">
        <v>0</v>
      </c>
      <c r="G284" s="173">
        <v>330</v>
      </c>
      <c r="H284" s="29">
        <v>-357</v>
      </c>
      <c r="I284" s="29">
        <v>-1506</v>
      </c>
      <c r="J284" s="29">
        <v>-218</v>
      </c>
    </row>
    <row r="285" spans="1:10" x14ac:dyDescent="0.15">
      <c r="A285" s="200" t="s">
        <v>24</v>
      </c>
      <c r="B285" s="173">
        <v>11</v>
      </c>
      <c r="C285" s="242">
        <v>0.79166666666666663</v>
      </c>
      <c r="D285" s="243">
        <v>15308</v>
      </c>
      <c r="E285" s="166">
        <v>198</v>
      </c>
      <c r="F285" s="150">
        <v>70</v>
      </c>
      <c r="G285" s="173">
        <v>215</v>
      </c>
      <c r="H285" s="29">
        <v>-423</v>
      </c>
      <c r="I285" s="29">
        <v>-1504</v>
      </c>
      <c r="J285" s="29">
        <v>-218</v>
      </c>
    </row>
    <row r="286" spans="1:10" x14ac:dyDescent="0.15">
      <c r="A286" s="200" t="s">
        <v>24</v>
      </c>
      <c r="B286" s="173">
        <v>12</v>
      </c>
      <c r="C286" s="242">
        <v>0.79166666666666663</v>
      </c>
      <c r="D286" s="243">
        <v>14377</v>
      </c>
      <c r="E286" s="166">
        <v>37</v>
      </c>
      <c r="F286" s="150">
        <v>50</v>
      </c>
      <c r="G286" s="173">
        <v>330</v>
      </c>
      <c r="H286" s="29">
        <v>-541</v>
      </c>
      <c r="I286" s="29">
        <v>-1306</v>
      </c>
      <c r="J286" s="29">
        <v>-218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14276</v>
      </c>
      <c r="E287" s="166">
        <v>77</v>
      </c>
      <c r="F287" s="150">
        <v>50</v>
      </c>
      <c r="G287" s="173">
        <v>330</v>
      </c>
      <c r="H287" s="29">
        <v>-543</v>
      </c>
      <c r="I287" s="29">
        <v>-1306</v>
      </c>
      <c r="J287" s="29">
        <v>-218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15743</v>
      </c>
      <c r="E288" s="166">
        <v>266</v>
      </c>
      <c r="F288" s="150">
        <v>175</v>
      </c>
      <c r="G288" s="173">
        <v>330</v>
      </c>
      <c r="H288" s="29">
        <v>-556</v>
      </c>
      <c r="I288" s="29">
        <v>-1501</v>
      </c>
      <c r="J288" s="29">
        <v>-218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16067</v>
      </c>
      <c r="E289" s="166">
        <v>63</v>
      </c>
      <c r="F289" s="150">
        <v>100</v>
      </c>
      <c r="G289" s="173">
        <v>330</v>
      </c>
      <c r="H289" s="29">
        <v>-551</v>
      </c>
      <c r="I289" s="29">
        <v>-1501</v>
      </c>
      <c r="J289" s="29">
        <v>-218</v>
      </c>
    </row>
    <row r="290" spans="1:10" x14ac:dyDescent="0.15">
      <c r="A290" s="200" t="s">
        <v>24</v>
      </c>
      <c r="B290" s="173">
        <v>16</v>
      </c>
      <c r="C290" s="242">
        <v>0.79166666666666663</v>
      </c>
      <c r="D290" s="243">
        <v>16177</v>
      </c>
      <c r="E290" s="166">
        <v>231</v>
      </c>
      <c r="F290" s="150">
        <v>50</v>
      </c>
      <c r="G290" s="173">
        <v>330</v>
      </c>
      <c r="H290" s="29">
        <v>-689</v>
      </c>
      <c r="I290" s="29">
        <v>-1501</v>
      </c>
      <c r="J290" s="29">
        <v>-218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16161</v>
      </c>
      <c r="E291" s="166">
        <v>-460</v>
      </c>
      <c r="F291" s="150">
        <v>3</v>
      </c>
      <c r="G291" s="173">
        <v>330</v>
      </c>
      <c r="H291" s="29">
        <v>-716</v>
      </c>
      <c r="I291" s="29">
        <v>-895</v>
      </c>
      <c r="J291" s="29">
        <v>-218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15215</v>
      </c>
      <c r="E292" s="166">
        <v>-461</v>
      </c>
      <c r="F292" s="150">
        <v>50</v>
      </c>
      <c r="G292" s="173">
        <v>215</v>
      </c>
      <c r="H292" s="29">
        <v>-691</v>
      </c>
      <c r="I292" s="29">
        <v>-1000</v>
      </c>
      <c r="J292" s="29">
        <v>-218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14333</v>
      </c>
      <c r="E293" s="166">
        <v>-146</v>
      </c>
      <c r="F293" s="150">
        <v>94</v>
      </c>
      <c r="G293" s="173">
        <v>330</v>
      </c>
      <c r="H293" s="29">
        <v>-393</v>
      </c>
      <c r="I293" s="29">
        <v>-999</v>
      </c>
      <c r="J293" s="29">
        <v>-218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14712</v>
      </c>
      <c r="E294" s="166">
        <v>-151</v>
      </c>
      <c r="F294" s="150">
        <v>200</v>
      </c>
      <c r="G294" s="173">
        <v>330</v>
      </c>
      <c r="H294" s="29">
        <v>-412</v>
      </c>
      <c r="I294" s="29">
        <v>-1472</v>
      </c>
      <c r="J294" s="29">
        <v>-218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16149</v>
      </c>
      <c r="E295" s="166">
        <v>-90</v>
      </c>
      <c r="F295" s="150">
        <v>0</v>
      </c>
      <c r="G295" s="173">
        <v>330</v>
      </c>
      <c r="H295" s="29">
        <v>-400</v>
      </c>
      <c r="I295" s="29">
        <v>-1501</v>
      </c>
      <c r="J295" s="29">
        <v>-218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16243</v>
      </c>
      <c r="E296" s="166">
        <v>-307</v>
      </c>
      <c r="F296" s="150">
        <v>0</v>
      </c>
      <c r="G296" s="173">
        <v>330</v>
      </c>
      <c r="H296" s="29">
        <v>-329</v>
      </c>
      <c r="I296" s="29">
        <v>-1501</v>
      </c>
      <c r="J296" s="29">
        <v>-218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16461</v>
      </c>
      <c r="E297" s="166">
        <v>-382</v>
      </c>
      <c r="F297" s="150">
        <v>75</v>
      </c>
      <c r="G297" s="173">
        <v>330</v>
      </c>
      <c r="H297" s="29">
        <v>-94</v>
      </c>
      <c r="I297" s="29">
        <v>-1501</v>
      </c>
      <c r="J297" s="29">
        <v>-218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16350</v>
      </c>
      <c r="E298" s="166">
        <v>330</v>
      </c>
      <c r="F298" s="150">
        <v>150</v>
      </c>
      <c r="G298" s="173">
        <v>330</v>
      </c>
      <c r="H298" s="29">
        <v>-391</v>
      </c>
      <c r="I298" s="29">
        <v>-1501</v>
      </c>
      <c r="J298" s="29">
        <v>-218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15920</v>
      </c>
      <c r="E299" s="166">
        <v>129</v>
      </c>
      <c r="F299" s="150">
        <v>75</v>
      </c>
      <c r="G299" s="173">
        <v>330</v>
      </c>
      <c r="H299" s="29">
        <v>-349</v>
      </c>
      <c r="I299" s="29">
        <v>-1299</v>
      </c>
      <c r="J299" s="29">
        <v>-218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14991</v>
      </c>
      <c r="E300" s="166">
        <v>-8</v>
      </c>
      <c r="F300" s="150">
        <v>50</v>
      </c>
      <c r="G300" s="173">
        <v>330</v>
      </c>
      <c r="H300" s="29">
        <v>-337</v>
      </c>
      <c r="I300" s="29">
        <v>-1571</v>
      </c>
      <c r="J300" s="29">
        <v>0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15333</v>
      </c>
      <c r="E301" s="166">
        <v>92</v>
      </c>
      <c r="F301" s="150">
        <v>89</v>
      </c>
      <c r="G301" s="173">
        <v>330</v>
      </c>
      <c r="H301" s="29">
        <v>-370</v>
      </c>
      <c r="I301" s="29">
        <v>-1571</v>
      </c>
      <c r="J301" s="29">
        <v>0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16695</v>
      </c>
      <c r="E302" s="166">
        <v>-313</v>
      </c>
      <c r="F302" s="150">
        <v>21</v>
      </c>
      <c r="G302" s="173">
        <v>330</v>
      </c>
      <c r="H302" s="29">
        <v>-400</v>
      </c>
      <c r="I302" s="29">
        <v>-1571</v>
      </c>
      <c r="J302" s="29">
        <v>0</v>
      </c>
    </row>
    <row r="303" spans="1:10" x14ac:dyDescent="0.15">
      <c r="A303" s="200" t="s">
        <v>24</v>
      </c>
      <c r="B303" s="173">
        <v>29</v>
      </c>
      <c r="C303" s="242">
        <v>0.79166666666666663</v>
      </c>
      <c r="D303" s="243">
        <v>16894</v>
      </c>
      <c r="E303" s="166">
        <v>-357</v>
      </c>
      <c r="F303" s="150">
        <v>25</v>
      </c>
      <c r="G303" s="173">
        <v>330</v>
      </c>
      <c r="H303" s="29">
        <v>-155</v>
      </c>
      <c r="I303" s="29">
        <v>-1571</v>
      </c>
      <c r="J303" s="29">
        <v>0</v>
      </c>
    </row>
    <row r="304" spans="1:10" x14ac:dyDescent="0.15">
      <c r="A304" s="334" t="s">
        <v>24</v>
      </c>
      <c r="B304" s="173">
        <v>30</v>
      </c>
      <c r="C304" s="242">
        <v>0.79166666666666663</v>
      </c>
      <c r="D304" s="243">
        <v>16823</v>
      </c>
      <c r="E304" s="166">
        <v>-508</v>
      </c>
      <c r="F304" s="150">
        <v>0</v>
      </c>
      <c r="G304" s="173">
        <v>330</v>
      </c>
      <c r="H304" s="29">
        <v>10</v>
      </c>
      <c r="I304" s="29">
        <v>-1506</v>
      </c>
      <c r="J304" s="29">
        <v>-140</v>
      </c>
    </row>
    <row r="305" spans="1:10" x14ac:dyDescent="0.15">
      <c r="A305" s="333" t="s">
        <v>24</v>
      </c>
      <c r="B305" s="175">
        <v>31</v>
      </c>
      <c r="C305" s="244">
        <v>0.75</v>
      </c>
      <c r="D305" s="245">
        <v>16192</v>
      </c>
      <c r="E305" s="167">
        <v>-403</v>
      </c>
      <c r="F305" s="253">
        <v>100</v>
      </c>
      <c r="G305" s="175">
        <v>330</v>
      </c>
      <c r="H305" s="35">
        <v>-184</v>
      </c>
      <c r="I305" s="35">
        <v>-1506</v>
      </c>
      <c r="J305" s="35">
        <v>-140</v>
      </c>
    </row>
    <row r="306" spans="1:10" x14ac:dyDescent="0.15">
      <c r="A306" s="200" t="s">
        <v>25</v>
      </c>
      <c r="B306" s="173">
        <v>1</v>
      </c>
      <c r="C306" s="242">
        <v>0.79166666666666663</v>
      </c>
      <c r="D306" s="243">
        <v>15714</v>
      </c>
      <c r="E306" s="166">
        <v>-340</v>
      </c>
      <c r="F306" s="150">
        <v>108</v>
      </c>
      <c r="G306" s="173">
        <v>330</v>
      </c>
      <c r="H306" s="29">
        <v>-360</v>
      </c>
      <c r="I306" s="29">
        <v>-1519</v>
      </c>
      <c r="J306" s="29">
        <v>-218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14639</v>
      </c>
      <c r="E307" s="166">
        <v>-496</v>
      </c>
      <c r="F307" s="150">
        <v>20</v>
      </c>
      <c r="G307" s="173">
        <v>275</v>
      </c>
      <c r="H307" s="29">
        <v>-319</v>
      </c>
      <c r="I307" s="29">
        <v>-1514</v>
      </c>
      <c r="J307" s="29">
        <v>-218</v>
      </c>
    </row>
    <row r="308" spans="1:10" x14ac:dyDescent="0.15">
      <c r="A308" s="200" t="s">
        <v>25</v>
      </c>
      <c r="B308" s="173">
        <v>3</v>
      </c>
      <c r="C308" s="242">
        <v>0.75</v>
      </c>
      <c r="D308" s="243">
        <v>15992</v>
      </c>
      <c r="E308" s="166">
        <v>-321</v>
      </c>
      <c r="F308" s="150">
        <v>25</v>
      </c>
      <c r="G308" s="173">
        <v>330</v>
      </c>
      <c r="H308" s="29">
        <v>-233</v>
      </c>
      <c r="I308" s="29">
        <v>-1514</v>
      </c>
      <c r="J308" s="29">
        <v>-218</v>
      </c>
    </row>
    <row r="309" spans="1:10" x14ac:dyDescent="0.15">
      <c r="A309" s="200" t="s">
        <v>25</v>
      </c>
      <c r="B309" s="173">
        <v>4</v>
      </c>
      <c r="C309" s="242">
        <v>0.75</v>
      </c>
      <c r="D309" s="243">
        <v>17554</v>
      </c>
      <c r="E309" s="166">
        <v>-44</v>
      </c>
      <c r="F309" s="150">
        <v>36</v>
      </c>
      <c r="G309" s="173">
        <v>330</v>
      </c>
      <c r="H309" s="29">
        <v>-100</v>
      </c>
      <c r="I309" s="29">
        <v>-1516</v>
      </c>
      <c r="J309" s="29">
        <v>-218</v>
      </c>
    </row>
    <row r="310" spans="1:10" x14ac:dyDescent="0.15">
      <c r="A310" s="200" t="s">
        <v>25</v>
      </c>
      <c r="B310" s="173">
        <v>5</v>
      </c>
      <c r="C310" s="242">
        <v>0.79166666666666663</v>
      </c>
      <c r="D310" s="243">
        <v>17133</v>
      </c>
      <c r="E310" s="166">
        <v>-283</v>
      </c>
      <c r="F310" s="150">
        <v>100</v>
      </c>
      <c r="G310" s="173">
        <v>330</v>
      </c>
      <c r="H310" s="29">
        <v>-280</v>
      </c>
      <c r="I310" s="29">
        <v>-1557</v>
      </c>
      <c r="J310" s="29">
        <v>-218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16755</v>
      </c>
      <c r="E311" s="166">
        <v>2</v>
      </c>
      <c r="F311" s="150">
        <v>100</v>
      </c>
      <c r="G311" s="173">
        <v>330</v>
      </c>
      <c r="H311" s="29">
        <v>-361</v>
      </c>
      <c r="I311" s="29">
        <v>-1514</v>
      </c>
      <c r="J311" s="29">
        <v>-218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16758</v>
      </c>
      <c r="E312" s="166">
        <v>-180</v>
      </c>
      <c r="F312" s="150">
        <v>100</v>
      </c>
      <c r="G312" s="173">
        <v>330</v>
      </c>
      <c r="H312" s="29">
        <v>-723</v>
      </c>
      <c r="I312" s="29">
        <v>-1414</v>
      </c>
      <c r="J312" s="29">
        <v>-218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16922</v>
      </c>
      <c r="E313" s="166">
        <v>-173</v>
      </c>
      <c r="F313" s="150">
        <v>0</v>
      </c>
      <c r="G313" s="173">
        <v>330</v>
      </c>
      <c r="H313" s="29">
        <v>-674</v>
      </c>
      <c r="I313" s="29">
        <v>-1514</v>
      </c>
      <c r="J313" s="29">
        <v>-218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15917</v>
      </c>
      <c r="E314" s="166">
        <v>-473</v>
      </c>
      <c r="F314" s="150">
        <v>100</v>
      </c>
      <c r="G314" s="173">
        <v>330</v>
      </c>
      <c r="H314" s="29">
        <v>-376</v>
      </c>
      <c r="I314" s="29">
        <v>-1514</v>
      </c>
      <c r="J314" s="29">
        <v>-218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15842</v>
      </c>
      <c r="E315" s="166">
        <v>-386</v>
      </c>
      <c r="F315" s="150">
        <v>100</v>
      </c>
      <c r="G315" s="173">
        <v>330</v>
      </c>
      <c r="H315" s="29">
        <v>-405</v>
      </c>
      <c r="I315" s="29">
        <v>-1514</v>
      </c>
      <c r="J315" s="29">
        <v>-218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17288</v>
      </c>
      <c r="E316" s="166">
        <v>-428</v>
      </c>
      <c r="F316" s="150">
        <v>100</v>
      </c>
      <c r="G316" s="173">
        <v>330</v>
      </c>
      <c r="H316" s="29">
        <v>-459</v>
      </c>
      <c r="I316" s="29">
        <v>-1514</v>
      </c>
      <c r="J316" s="29">
        <v>-218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18411</v>
      </c>
      <c r="E317" s="166">
        <v>-370</v>
      </c>
      <c r="F317" s="150">
        <v>0</v>
      </c>
      <c r="G317" s="173">
        <v>330</v>
      </c>
      <c r="H317" s="29">
        <v>-311</v>
      </c>
      <c r="I317" s="29">
        <v>-1414</v>
      </c>
      <c r="J317" s="29">
        <v>-218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18350</v>
      </c>
      <c r="E318" s="166">
        <v>-799</v>
      </c>
      <c r="F318" s="150">
        <v>-15</v>
      </c>
      <c r="G318" s="173">
        <v>330</v>
      </c>
      <c r="H318" s="29">
        <v>-309</v>
      </c>
      <c r="I318" s="29">
        <v>-1415</v>
      </c>
      <c r="J318" s="29">
        <v>-218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17316</v>
      </c>
      <c r="E319" s="166">
        <v>-637</v>
      </c>
      <c r="F319" s="150">
        <v>0</v>
      </c>
      <c r="G319" s="173">
        <v>330</v>
      </c>
      <c r="H319" s="29">
        <v>-380</v>
      </c>
      <c r="I319" s="29">
        <v>-1509</v>
      </c>
      <c r="J319" s="29">
        <v>-218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16626</v>
      </c>
      <c r="E320" s="166">
        <v>-79</v>
      </c>
      <c r="F320" s="150">
        <v>36</v>
      </c>
      <c r="G320" s="173">
        <v>330</v>
      </c>
      <c r="H320" s="29">
        <v>-420</v>
      </c>
      <c r="I320" s="29">
        <v>-1414</v>
      </c>
      <c r="J320" s="29">
        <v>-218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15450</v>
      </c>
      <c r="E321" s="166">
        <v>-448</v>
      </c>
      <c r="F321" s="150">
        <v>76</v>
      </c>
      <c r="G321" s="173">
        <v>330</v>
      </c>
      <c r="H321" s="29">
        <v>-332</v>
      </c>
      <c r="I321" s="29">
        <v>-1516</v>
      </c>
      <c r="J321" s="29">
        <v>-218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16197</v>
      </c>
      <c r="E322" s="166">
        <v>-484</v>
      </c>
      <c r="F322" s="150">
        <v>51</v>
      </c>
      <c r="G322" s="173">
        <v>330</v>
      </c>
      <c r="H322" s="29">
        <v>-395</v>
      </c>
      <c r="I322" s="29">
        <v>-1516</v>
      </c>
      <c r="J322" s="29">
        <v>-218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16714</v>
      </c>
      <c r="E323" s="166">
        <v>-237</v>
      </c>
      <c r="F323" s="150">
        <v>100</v>
      </c>
      <c r="G323" s="173">
        <v>330</v>
      </c>
      <c r="H323" s="29">
        <v>-436</v>
      </c>
      <c r="I323" s="29">
        <v>-1516</v>
      </c>
      <c r="J323" s="29">
        <v>-218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17811</v>
      </c>
      <c r="E324" s="166">
        <v>-800</v>
      </c>
      <c r="F324" s="150">
        <v>100</v>
      </c>
      <c r="G324" s="173">
        <v>330</v>
      </c>
      <c r="H324" s="29">
        <v>-402</v>
      </c>
      <c r="I324" s="29">
        <v>-1416</v>
      </c>
      <c r="J324" s="29">
        <v>-218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18041</v>
      </c>
      <c r="E325" s="166">
        <v>-800</v>
      </c>
      <c r="F325" s="150">
        <v>100</v>
      </c>
      <c r="G325" s="173">
        <v>330</v>
      </c>
      <c r="H325" s="29">
        <v>-205</v>
      </c>
      <c r="I325" s="29">
        <v>-1434</v>
      </c>
      <c r="J325" s="29">
        <v>-218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17639</v>
      </c>
      <c r="E326" s="166">
        <v>-800</v>
      </c>
      <c r="F326" s="150">
        <v>0</v>
      </c>
      <c r="G326" s="173">
        <v>330</v>
      </c>
      <c r="H326" s="29">
        <v>-319</v>
      </c>
      <c r="I326" s="29">
        <v>-1505</v>
      </c>
      <c r="J326" s="29">
        <v>-190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17018</v>
      </c>
      <c r="E327" s="166">
        <v>-784</v>
      </c>
      <c r="F327" s="150">
        <v>0</v>
      </c>
      <c r="G327" s="173">
        <v>330</v>
      </c>
      <c r="H327" s="29">
        <v>-229</v>
      </c>
      <c r="I327" s="29">
        <v>-1504</v>
      </c>
      <c r="J327" s="29">
        <v>-218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16401</v>
      </c>
      <c r="E328" s="166">
        <v>-1400</v>
      </c>
      <c r="F328" s="150">
        <v>0</v>
      </c>
      <c r="G328" s="173">
        <v>330</v>
      </c>
      <c r="H328" s="29">
        <v>-468</v>
      </c>
      <c r="I328" s="29">
        <v>-1502</v>
      </c>
      <c r="J328" s="29">
        <v>-218</v>
      </c>
    </row>
    <row r="329" spans="1:10" x14ac:dyDescent="0.15">
      <c r="A329" s="200" t="s">
        <v>25</v>
      </c>
      <c r="B329" s="173">
        <v>24</v>
      </c>
      <c r="C329" s="242">
        <v>0.75</v>
      </c>
      <c r="D329" s="243">
        <v>18651</v>
      </c>
      <c r="E329" s="166">
        <v>-1400</v>
      </c>
      <c r="F329" s="150">
        <v>0</v>
      </c>
      <c r="G329" s="173">
        <v>100</v>
      </c>
      <c r="H329" s="29">
        <v>-461</v>
      </c>
      <c r="I329" s="29">
        <v>-1402</v>
      </c>
      <c r="J329" s="29">
        <v>-218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19175</v>
      </c>
      <c r="E330" s="166">
        <v>-1400</v>
      </c>
      <c r="F330" s="150">
        <v>-184</v>
      </c>
      <c r="G330" s="173">
        <v>100</v>
      </c>
      <c r="H330" s="29">
        <v>-449</v>
      </c>
      <c r="I330" s="29">
        <v>-1402</v>
      </c>
      <c r="J330" s="29">
        <v>-218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18178</v>
      </c>
      <c r="E331" s="166">
        <v>-1400</v>
      </c>
      <c r="F331" s="150">
        <v>-50</v>
      </c>
      <c r="G331" s="173">
        <v>0</v>
      </c>
      <c r="H331" s="29">
        <v>-196</v>
      </c>
      <c r="I331" s="29">
        <v>-1414</v>
      </c>
      <c r="J331" s="29">
        <v>-218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17320</v>
      </c>
      <c r="E332" s="166">
        <v>-783</v>
      </c>
      <c r="F332" s="150">
        <v>0</v>
      </c>
      <c r="G332" s="173">
        <v>330</v>
      </c>
      <c r="H332" s="29">
        <v>-470</v>
      </c>
      <c r="I332" s="29">
        <v>-1502</v>
      </c>
      <c r="J332" s="29">
        <v>-218</v>
      </c>
    </row>
    <row r="333" spans="1:10" x14ac:dyDescent="0.15">
      <c r="A333" s="200" t="s">
        <v>25</v>
      </c>
      <c r="B333" s="173">
        <v>28</v>
      </c>
      <c r="C333" s="242">
        <v>0.5</v>
      </c>
      <c r="D333" s="243">
        <v>15657</v>
      </c>
      <c r="E333" s="166">
        <v>-1400</v>
      </c>
      <c r="F333" s="150">
        <v>-200</v>
      </c>
      <c r="G333" s="173">
        <v>100</v>
      </c>
      <c r="H333" s="29">
        <v>-580</v>
      </c>
      <c r="I333" s="29">
        <v>-1502</v>
      </c>
      <c r="J333" s="29">
        <v>-218</v>
      </c>
    </row>
    <row r="334" spans="1:10" x14ac:dyDescent="0.15">
      <c r="A334" s="334" t="s">
        <v>25</v>
      </c>
      <c r="B334" s="173">
        <v>29</v>
      </c>
      <c r="C334" s="242">
        <v>0.75</v>
      </c>
      <c r="D334" s="243">
        <v>17336</v>
      </c>
      <c r="E334" s="166">
        <v>-1400</v>
      </c>
      <c r="F334" s="150">
        <v>-150</v>
      </c>
      <c r="G334" s="173">
        <v>100</v>
      </c>
      <c r="H334" s="29">
        <v>-367</v>
      </c>
      <c r="I334" s="29">
        <v>-1402</v>
      </c>
      <c r="J334" s="29">
        <v>-218</v>
      </c>
    </row>
    <row r="335" spans="1:10" x14ac:dyDescent="0.15">
      <c r="A335" s="333" t="s">
        <v>25</v>
      </c>
      <c r="B335" s="175">
        <v>30</v>
      </c>
      <c r="C335" s="244">
        <v>0.75</v>
      </c>
      <c r="D335" s="245">
        <v>17289</v>
      </c>
      <c r="E335" s="167">
        <v>-1400</v>
      </c>
      <c r="F335" s="253">
        <v>-150</v>
      </c>
      <c r="G335" s="175">
        <v>215</v>
      </c>
      <c r="H335" s="35">
        <v>-504</v>
      </c>
      <c r="I335" s="35">
        <v>-1502</v>
      </c>
      <c r="J335" s="35">
        <v>-218</v>
      </c>
    </row>
    <row r="336" spans="1:10" x14ac:dyDescent="0.15">
      <c r="A336" s="200" t="s">
        <v>26</v>
      </c>
      <c r="B336" s="173">
        <v>1</v>
      </c>
      <c r="C336" s="242">
        <v>0.75</v>
      </c>
      <c r="D336" s="243">
        <v>17231</v>
      </c>
      <c r="E336" s="166">
        <v>-1400</v>
      </c>
      <c r="F336" s="150">
        <v>-200</v>
      </c>
      <c r="G336" s="173">
        <v>215</v>
      </c>
      <c r="H336" s="29">
        <v>-647</v>
      </c>
      <c r="I336" s="29">
        <v>-1500</v>
      </c>
      <c r="J336" s="29">
        <v>-218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18349</v>
      </c>
      <c r="E337" s="166">
        <v>-1400</v>
      </c>
      <c r="F337" s="150">
        <v>38</v>
      </c>
      <c r="G337" s="173">
        <v>330</v>
      </c>
      <c r="H337" s="29">
        <v>-699</v>
      </c>
      <c r="I337" s="29">
        <v>-1518</v>
      </c>
      <c r="J337" s="29">
        <v>-218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18014</v>
      </c>
      <c r="E338" s="166">
        <v>-1388</v>
      </c>
      <c r="F338" s="150">
        <v>100</v>
      </c>
      <c r="G338" s="173">
        <v>330</v>
      </c>
      <c r="H338" s="29">
        <v>-686</v>
      </c>
      <c r="I338" s="29">
        <v>-1518</v>
      </c>
      <c r="J338" s="29">
        <v>-218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18201</v>
      </c>
      <c r="E339" s="166">
        <v>-1024</v>
      </c>
      <c r="F339" s="150">
        <v>200</v>
      </c>
      <c r="G339" s="173">
        <v>0</v>
      </c>
      <c r="H339" s="29">
        <v>-800</v>
      </c>
      <c r="I339" s="29">
        <v>-1518</v>
      </c>
      <c r="J339" s="29">
        <v>-218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17985</v>
      </c>
      <c r="E340" s="166">
        <v>-764</v>
      </c>
      <c r="F340" s="150">
        <v>0</v>
      </c>
      <c r="G340" s="173">
        <v>330</v>
      </c>
      <c r="H340" s="29">
        <v>-800</v>
      </c>
      <c r="I340" s="29">
        <v>-1518</v>
      </c>
      <c r="J340" s="29">
        <v>-218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17532</v>
      </c>
      <c r="E341" s="166">
        <v>-614</v>
      </c>
      <c r="F341" s="150">
        <v>61</v>
      </c>
      <c r="G341" s="173">
        <v>330</v>
      </c>
      <c r="H341" s="29">
        <v>-772</v>
      </c>
      <c r="I341" s="29">
        <v>-1518</v>
      </c>
      <c r="J341" s="29">
        <v>-218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17355</v>
      </c>
      <c r="E342" s="166">
        <v>-1150</v>
      </c>
      <c r="F342" s="150">
        <v>0</v>
      </c>
      <c r="G342" s="173">
        <v>330</v>
      </c>
      <c r="H342" s="29">
        <v>-800</v>
      </c>
      <c r="I342" s="29">
        <v>-1518</v>
      </c>
      <c r="J342" s="29">
        <v>-218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18530</v>
      </c>
      <c r="E343" s="166">
        <v>-900</v>
      </c>
      <c r="F343" s="150">
        <v>-34</v>
      </c>
      <c r="G343" s="173">
        <v>215</v>
      </c>
      <c r="H343" s="29">
        <v>-800</v>
      </c>
      <c r="I343" s="29">
        <v>-1418</v>
      </c>
      <c r="J343" s="29">
        <v>-218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19346</v>
      </c>
      <c r="E344" s="166">
        <v>-550</v>
      </c>
      <c r="F344" s="150">
        <v>-17</v>
      </c>
      <c r="G344" s="173">
        <v>100</v>
      </c>
      <c r="H344" s="29">
        <v>-441</v>
      </c>
      <c r="I344" s="29">
        <v>-1418</v>
      </c>
      <c r="J344" s="29">
        <v>-218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19646</v>
      </c>
      <c r="E345" s="166">
        <v>-550</v>
      </c>
      <c r="F345" s="150">
        <v>-83</v>
      </c>
      <c r="G345" s="173">
        <v>0</v>
      </c>
      <c r="H345" s="29">
        <v>-583</v>
      </c>
      <c r="I345" s="29">
        <v>-1418</v>
      </c>
      <c r="J345" s="29">
        <v>-218</v>
      </c>
    </row>
    <row r="346" spans="1:10" x14ac:dyDescent="0.15">
      <c r="A346" s="200" t="s">
        <v>26</v>
      </c>
      <c r="B346" s="173">
        <v>11</v>
      </c>
      <c r="C346" s="242">
        <v>0.75</v>
      </c>
      <c r="D346" s="243">
        <v>19802</v>
      </c>
      <c r="E346" s="166">
        <v>-550</v>
      </c>
      <c r="F346" s="150">
        <v>25</v>
      </c>
      <c r="G346" s="173">
        <v>0</v>
      </c>
      <c r="H346" s="29">
        <v>-500</v>
      </c>
      <c r="I346" s="29">
        <v>-1518</v>
      </c>
      <c r="J346" s="29">
        <v>-218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20073</v>
      </c>
      <c r="E347" s="166">
        <v>-550</v>
      </c>
      <c r="F347" s="150">
        <v>-50</v>
      </c>
      <c r="G347" s="173">
        <v>0</v>
      </c>
      <c r="H347" s="29">
        <v>-428</v>
      </c>
      <c r="I347" s="29">
        <v>-1561</v>
      </c>
      <c r="J347" s="29">
        <v>-218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19616</v>
      </c>
      <c r="E348" s="166">
        <v>-549</v>
      </c>
      <c r="F348" s="150">
        <v>-52</v>
      </c>
      <c r="G348" s="173">
        <v>0</v>
      </c>
      <c r="H348" s="29">
        <v>-348</v>
      </c>
      <c r="I348" s="29">
        <v>-1361</v>
      </c>
      <c r="J348" s="29">
        <v>-218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20182</v>
      </c>
      <c r="E349" s="166">
        <v>-1391</v>
      </c>
      <c r="F349" s="150">
        <v>-16</v>
      </c>
      <c r="G349" s="173">
        <v>0</v>
      </c>
      <c r="H349" s="29">
        <v>-234</v>
      </c>
      <c r="I349" s="29">
        <v>-1418</v>
      </c>
      <c r="J349" s="29">
        <v>-218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19334</v>
      </c>
      <c r="E350" s="166">
        <v>-1400</v>
      </c>
      <c r="F350" s="150">
        <v>-160</v>
      </c>
      <c r="G350" s="173">
        <v>330</v>
      </c>
      <c r="H350" s="29">
        <v>-355</v>
      </c>
      <c r="I350" s="29">
        <v>-1418</v>
      </c>
      <c r="J350" s="29">
        <v>-218</v>
      </c>
    </row>
    <row r="351" spans="1:10" x14ac:dyDescent="0.15">
      <c r="A351" s="200" t="s">
        <v>26</v>
      </c>
      <c r="B351" s="173">
        <v>16</v>
      </c>
      <c r="C351" s="242">
        <v>0.79166666666666663</v>
      </c>
      <c r="D351" s="243">
        <v>20321</v>
      </c>
      <c r="E351" s="166">
        <v>-1400</v>
      </c>
      <c r="F351" s="150">
        <v>-200</v>
      </c>
      <c r="G351" s="173">
        <v>-50</v>
      </c>
      <c r="H351" s="29">
        <v>-260</v>
      </c>
      <c r="I351" s="29">
        <v>-1300</v>
      </c>
      <c r="J351" s="29">
        <v>-218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21514</v>
      </c>
      <c r="E352" s="166">
        <v>-1188</v>
      </c>
      <c r="F352" s="150">
        <v>25</v>
      </c>
      <c r="G352" s="173">
        <v>0</v>
      </c>
      <c r="H352" s="29">
        <v>-336</v>
      </c>
      <c r="I352" s="29">
        <v>-1368</v>
      </c>
      <c r="J352" s="29">
        <v>-218</v>
      </c>
    </row>
    <row r="353" spans="1:10" x14ac:dyDescent="0.15">
      <c r="A353" s="200" t="s">
        <v>26</v>
      </c>
      <c r="B353" s="173">
        <v>18</v>
      </c>
      <c r="C353" s="242">
        <v>0.75</v>
      </c>
      <c r="D353" s="243">
        <v>19898</v>
      </c>
      <c r="E353" s="166">
        <v>-550</v>
      </c>
      <c r="F353" s="150">
        <v>0</v>
      </c>
      <c r="G353" s="173">
        <v>0</v>
      </c>
      <c r="H353" s="29">
        <v>-521</v>
      </c>
      <c r="I353" s="29">
        <v>-1418</v>
      </c>
      <c r="J353" s="29">
        <v>-218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18980</v>
      </c>
      <c r="E354" s="166">
        <v>-550</v>
      </c>
      <c r="F354" s="150">
        <v>0</v>
      </c>
      <c r="G354" s="173">
        <v>-50</v>
      </c>
      <c r="H354" s="29">
        <v>-570</v>
      </c>
      <c r="I354" s="29">
        <v>-1418</v>
      </c>
      <c r="J354" s="29">
        <v>-218</v>
      </c>
    </row>
    <row r="355" spans="1:10" x14ac:dyDescent="0.15">
      <c r="A355" s="200" t="s">
        <v>26</v>
      </c>
      <c r="B355" s="173">
        <v>20</v>
      </c>
      <c r="C355" s="242">
        <v>0.75</v>
      </c>
      <c r="D355" s="243">
        <v>17950</v>
      </c>
      <c r="E355" s="166">
        <v>-550</v>
      </c>
      <c r="F355" s="150">
        <v>-23</v>
      </c>
      <c r="G355" s="173">
        <v>0</v>
      </c>
      <c r="H355" s="29">
        <v>-364</v>
      </c>
      <c r="I355" s="29">
        <v>-1418</v>
      </c>
      <c r="J355" s="29">
        <v>-218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16591</v>
      </c>
      <c r="E356" s="166">
        <v>-478</v>
      </c>
      <c r="F356" s="150">
        <v>-90</v>
      </c>
      <c r="G356" s="173">
        <v>0</v>
      </c>
      <c r="H356" s="29">
        <v>-359</v>
      </c>
      <c r="I356" s="29">
        <v>-1418</v>
      </c>
      <c r="J356" s="29">
        <v>-218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16789</v>
      </c>
      <c r="E357" s="166">
        <v>-1147</v>
      </c>
      <c r="F357" s="150">
        <v>6</v>
      </c>
      <c r="G357" s="173">
        <v>0</v>
      </c>
      <c r="H357" s="29">
        <v>-597</v>
      </c>
      <c r="I357" s="29">
        <v>-1419</v>
      </c>
      <c r="J357" s="29">
        <v>-218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18083</v>
      </c>
      <c r="E358" s="166">
        <v>-1286</v>
      </c>
      <c r="F358" s="150">
        <v>-75</v>
      </c>
      <c r="G358" s="173">
        <v>330</v>
      </c>
      <c r="H358" s="29">
        <v>-444</v>
      </c>
      <c r="I358" s="29">
        <v>-1418</v>
      </c>
      <c r="J358" s="29">
        <v>-218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17610</v>
      </c>
      <c r="E359" s="166">
        <v>-1400</v>
      </c>
      <c r="F359" s="150">
        <v>-175</v>
      </c>
      <c r="G359" s="173">
        <v>-150</v>
      </c>
      <c r="H359" s="29">
        <v>-598</v>
      </c>
      <c r="I359" s="29">
        <v>-1418</v>
      </c>
      <c r="J359" s="29">
        <v>-218</v>
      </c>
    </row>
    <row r="360" spans="1:10" x14ac:dyDescent="0.15">
      <c r="A360" s="200" t="s">
        <v>26</v>
      </c>
      <c r="B360" s="173">
        <v>25</v>
      </c>
      <c r="C360" s="242">
        <v>0.75</v>
      </c>
      <c r="D360" s="243">
        <v>16632</v>
      </c>
      <c r="E360" s="166">
        <v>-1400</v>
      </c>
      <c r="F360" s="150">
        <v>-89</v>
      </c>
      <c r="G360" s="173">
        <v>0</v>
      </c>
      <c r="H360" s="29">
        <v>-602</v>
      </c>
      <c r="I360" s="29">
        <v>-1418</v>
      </c>
      <c r="J360" s="29">
        <v>-218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19075</v>
      </c>
      <c r="E361" s="166">
        <v>-1139</v>
      </c>
      <c r="F361" s="150">
        <v>0</v>
      </c>
      <c r="G361" s="173">
        <v>0</v>
      </c>
      <c r="H361" s="29">
        <v>-462</v>
      </c>
      <c r="I361" s="29">
        <v>-1418</v>
      </c>
      <c r="J361" s="29">
        <v>-218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18673</v>
      </c>
      <c r="E362" s="166">
        <v>-1400</v>
      </c>
      <c r="F362" s="150">
        <v>0</v>
      </c>
      <c r="G362" s="173">
        <v>0</v>
      </c>
      <c r="H362" s="29">
        <v>-416</v>
      </c>
      <c r="I362" s="29">
        <v>-1418</v>
      </c>
      <c r="J362" s="29">
        <v>-218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16930</v>
      </c>
      <c r="E363" s="166">
        <v>-1400</v>
      </c>
      <c r="F363" s="150">
        <v>-45</v>
      </c>
      <c r="G363" s="173">
        <v>0</v>
      </c>
      <c r="H363" s="29">
        <v>-434</v>
      </c>
      <c r="I363" s="29">
        <v>-1418</v>
      </c>
      <c r="J363" s="29">
        <v>-218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17483</v>
      </c>
      <c r="E364" s="166">
        <v>-1400</v>
      </c>
      <c r="F364" s="150">
        <v>-35</v>
      </c>
      <c r="G364" s="173">
        <v>0</v>
      </c>
      <c r="H364" s="29">
        <v>-296</v>
      </c>
      <c r="I364" s="29">
        <v>-1418</v>
      </c>
      <c r="J364" s="29">
        <v>-218</v>
      </c>
    </row>
    <row r="365" spans="1:10" x14ac:dyDescent="0.15">
      <c r="A365" s="334" t="s">
        <v>26</v>
      </c>
      <c r="B365" s="173">
        <v>30</v>
      </c>
      <c r="C365" s="242">
        <v>0.75</v>
      </c>
      <c r="D365" s="243">
        <v>18902</v>
      </c>
      <c r="E365" s="166">
        <v>-1322</v>
      </c>
      <c r="F365" s="150">
        <v>200</v>
      </c>
      <c r="G365" s="173">
        <v>0</v>
      </c>
      <c r="H365" s="29">
        <v>-338</v>
      </c>
      <c r="I365" s="29">
        <v>-1400</v>
      </c>
      <c r="J365" s="29">
        <v>-218</v>
      </c>
    </row>
    <row r="366" spans="1:10" x14ac:dyDescent="0.15">
      <c r="A366" s="333" t="s">
        <v>26</v>
      </c>
      <c r="B366" s="175">
        <v>31</v>
      </c>
      <c r="C366" s="242">
        <v>0.75</v>
      </c>
      <c r="D366" s="243">
        <v>16192</v>
      </c>
      <c r="E366" s="166">
        <v>-1336</v>
      </c>
      <c r="F366" s="150">
        <v>200</v>
      </c>
      <c r="G366" s="173">
        <v>-70</v>
      </c>
      <c r="H366" s="29">
        <v>-191</v>
      </c>
      <c r="I366" s="29">
        <v>-1250</v>
      </c>
      <c r="J366" s="29">
        <v>-218</v>
      </c>
    </row>
    <row r="367" spans="1:10" x14ac:dyDescent="0.15">
      <c r="C367" s="249"/>
      <c r="D367" s="250"/>
      <c r="E367" s="248"/>
      <c r="F367" s="248"/>
      <c r="G367" s="248"/>
      <c r="H367" s="248"/>
      <c r="I367" s="248"/>
      <c r="J367" s="248"/>
    </row>
    <row r="368" spans="1:10" x14ac:dyDescent="0.15">
      <c r="D368" s="247"/>
    </row>
  </sheetData>
  <conditionalFormatting sqref="D2:D32">
    <cfRule type="top10" dxfId="125" priority="325" stopIfTrue="1" rank="1"/>
  </conditionalFormatting>
  <conditionalFormatting sqref="D33:D60">
    <cfRule type="top10" dxfId="124" priority="324" stopIfTrue="1" rank="1"/>
  </conditionalFormatting>
  <conditionalFormatting sqref="D61:D91">
    <cfRule type="top10" dxfId="123" priority="292" stopIfTrue="1" rank="1"/>
  </conditionalFormatting>
  <conditionalFormatting sqref="D92:D121">
    <cfRule type="top10" dxfId="122" priority="260" stopIfTrue="1" rank="1"/>
  </conditionalFormatting>
  <conditionalFormatting sqref="D122:D152">
    <cfRule type="top10" dxfId="121" priority="227" stopIfTrue="1" rank="1"/>
  </conditionalFormatting>
  <conditionalFormatting sqref="D153:D182">
    <cfRule type="top10" dxfId="120" priority="196" stopIfTrue="1" rank="1"/>
  </conditionalFormatting>
  <conditionalFormatting sqref="D183:D213">
    <cfRule type="top10" dxfId="119" priority="164" stopIfTrue="1" rank="1"/>
  </conditionalFormatting>
  <conditionalFormatting sqref="D214:D244">
    <cfRule type="top10" dxfId="118" priority="131" stopIfTrue="1" rank="1"/>
  </conditionalFormatting>
  <conditionalFormatting sqref="D245:D274">
    <cfRule type="top10" dxfId="117" priority="100" stopIfTrue="1" rank="1"/>
  </conditionalFormatting>
  <conditionalFormatting sqref="D275:D305">
    <cfRule type="top10" dxfId="116" priority="68" stopIfTrue="1" rank="1"/>
    <cfRule type="top10" dxfId="115" priority="67" stopIfTrue="1" rank="1"/>
  </conditionalFormatting>
  <conditionalFormatting sqref="D306:D335">
    <cfRule type="top10" dxfId="114" priority="66" stopIfTrue="1" rank="1"/>
    <cfRule type="top10" dxfId="113" priority="65" stopIfTrue="1" rank="1"/>
  </conditionalFormatting>
  <conditionalFormatting sqref="D336:D366">
    <cfRule type="top10" dxfId="112" priority="2" stopIfTrue="1" rank="1"/>
    <cfRule type="top10" dxfId="111" priority="1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369"/>
  <sheetViews>
    <sheetView zoomScaleNormal="100" zoomScaleSheetLayoutView="100" workbookViewId="0">
      <pane xSplit="4" ySplit="1" topLeftCell="E2" activePane="bottomRight" state="frozen"/>
      <selection pane="topRight" activeCell="G1" sqref="G1"/>
      <selection pane="bottomLeft" activeCell="A7" sqref="A7"/>
      <selection pane="bottomRight" activeCell="K1" sqref="K1:AP65536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1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  <c r="K1" s="25"/>
    </row>
    <row r="2" spans="1:11" x14ac:dyDescent="0.15">
      <c r="A2" s="200" t="s">
        <v>15</v>
      </c>
      <c r="B2" s="173">
        <v>1</v>
      </c>
      <c r="C2" s="242">
        <v>0.75</v>
      </c>
      <c r="D2" s="243">
        <v>15790</v>
      </c>
      <c r="E2" s="166">
        <v>366</v>
      </c>
      <c r="F2" s="150">
        <v>200</v>
      </c>
      <c r="G2" s="173">
        <v>330</v>
      </c>
      <c r="H2" s="29">
        <v>-69</v>
      </c>
      <c r="I2" s="29">
        <v>-1425</v>
      </c>
      <c r="J2" s="29">
        <v>-218</v>
      </c>
    </row>
    <row r="3" spans="1:11" x14ac:dyDescent="0.15">
      <c r="A3" s="200" t="s">
        <v>15</v>
      </c>
      <c r="B3" s="173">
        <v>2</v>
      </c>
      <c r="C3" s="242">
        <v>0.75</v>
      </c>
      <c r="D3" s="243">
        <v>17804</v>
      </c>
      <c r="E3" s="166">
        <v>76</v>
      </c>
      <c r="F3" s="150">
        <v>200</v>
      </c>
      <c r="G3" s="173">
        <v>330</v>
      </c>
      <c r="H3" s="29">
        <v>-119</v>
      </c>
      <c r="I3" s="29">
        <v>-1494</v>
      </c>
      <c r="J3" s="29">
        <v>-218</v>
      </c>
    </row>
    <row r="4" spans="1:11" x14ac:dyDescent="0.15">
      <c r="A4" s="200" t="s">
        <v>15</v>
      </c>
      <c r="B4" s="173">
        <v>3</v>
      </c>
      <c r="C4" s="242">
        <v>0.79166666666666663</v>
      </c>
      <c r="D4" s="243">
        <v>19834</v>
      </c>
      <c r="E4" s="166">
        <v>-207</v>
      </c>
      <c r="F4" s="150">
        <v>200</v>
      </c>
      <c r="G4" s="173">
        <v>330</v>
      </c>
      <c r="H4" s="29">
        <v>132</v>
      </c>
      <c r="I4" s="29">
        <v>-1532</v>
      </c>
      <c r="J4" s="29">
        <v>-218</v>
      </c>
    </row>
    <row r="5" spans="1:11" x14ac:dyDescent="0.15">
      <c r="A5" s="200" t="s">
        <v>15</v>
      </c>
      <c r="B5" s="173">
        <v>4</v>
      </c>
      <c r="C5" s="242">
        <v>0.75</v>
      </c>
      <c r="D5" s="243">
        <v>19895</v>
      </c>
      <c r="E5" s="166">
        <v>-196</v>
      </c>
      <c r="F5" s="150">
        <v>200</v>
      </c>
      <c r="G5" s="173">
        <v>330</v>
      </c>
      <c r="H5" s="29">
        <v>116</v>
      </c>
      <c r="I5" s="29">
        <v>-1127</v>
      </c>
      <c r="J5" s="29">
        <v>-218</v>
      </c>
    </row>
    <row r="6" spans="1:11" x14ac:dyDescent="0.15">
      <c r="A6" s="200" t="s">
        <v>15</v>
      </c>
      <c r="B6" s="173">
        <v>5</v>
      </c>
      <c r="C6" s="242">
        <v>0.75</v>
      </c>
      <c r="D6" s="243">
        <v>18994</v>
      </c>
      <c r="E6" s="166">
        <v>-282</v>
      </c>
      <c r="F6" s="150">
        <v>200</v>
      </c>
      <c r="G6" s="173">
        <v>330</v>
      </c>
      <c r="H6" s="29">
        <v>81</v>
      </c>
      <c r="I6" s="29">
        <v>-1081</v>
      </c>
      <c r="J6" s="29">
        <v>-218</v>
      </c>
    </row>
    <row r="7" spans="1:11" x14ac:dyDescent="0.15">
      <c r="A7" s="200" t="s">
        <v>15</v>
      </c>
      <c r="B7" s="173">
        <v>6</v>
      </c>
      <c r="C7" s="242">
        <v>0.75</v>
      </c>
      <c r="D7" s="243">
        <v>17742</v>
      </c>
      <c r="E7" s="166">
        <v>-174</v>
      </c>
      <c r="F7" s="150">
        <v>175</v>
      </c>
      <c r="G7" s="173">
        <v>275</v>
      </c>
      <c r="H7" s="29">
        <v>215</v>
      </c>
      <c r="I7" s="29">
        <v>-1424</v>
      </c>
      <c r="J7" s="29">
        <v>-218</v>
      </c>
    </row>
    <row r="8" spans="1:11" x14ac:dyDescent="0.15">
      <c r="A8" s="200" t="s">
        <v>15</v>
      </c>
      <c r="B8" s="173">
        <v>7</v>
      </c>
      <c r="C8" s="242">
        <v>0.75</v>
      </c>
      <c r="D8" s="243">
        <v>16056</v>
      </c>
      <c r="E8" s="166">
        <v>-577</v>
      </c>
      <c r="F8" s="150">
        <v>200</v>
      </c>
      <c r="G8" s="173">
        <v>230</v>
      </c>
      <c r="H8" s="29">
        <v>81</v>
      </c>
      <c r="I8" s="29">
        <v>-1397</v>
      </c>
      <c r="J8" s="29">
        <v>-218</v>
      </c>
    </row>
    <row r="9" spans="1:11" x14ac:dyDescent="0.15">
      <c r="A9" s="200" t="s">
        <v>15</v>
      </c>
      <c r="B9" s="173">
        <v>8</v>
      </c>
      <c r="C9" s="242">
        <v>0.75</v>
      </c>
      <c r="D9" s="243">
        <v>17137</v>
      </c>
      <c r="E9" s="166">
        <v>-137</v>
      </c>
      <c r="F9" s="150">
        <v>175</v>
      </c>
      <c r="G9" s="173">
        <v>330</v>
      </c>
      <c r="H9" s="29">
        <v>131</v>
      </c>
      <c r="I9" s="29">
        <v>-1375</v>
      </c>
      <c r="J9" s="29">
        <v>-218</v>
      </c>
    </row>
    <row r="10" spans="1:11" x14ac:dyDescent="0.15">
      <c r="A10" s="200" t="s">
        <v>15</v>
      </c>
      <c r="B10" s="173">
        <v>9</v>
      </c>
      <c r="C10" s="242">
        <v>0.75</v>
      </c>
      <c r="D10" s="243">
        <v>18652</v>
      </c>
      <c r="E10" s="166">
        <v>-485</v>
      </c>
      <c r="F10" s="150">
        <v>175</v>
      </c>
      <c r="G10" s="173">
        <v>326</v>
      </c>
      <c r="H10" s="29">
        <v>375</v>
      </c>
      <c r="I10" s="29">
        <v>-1398</v>
      </c>
      <c r="J10" s="29">
        <v>-218</v>
      </c>
    </row>
    <row r="11" spans="1:11" x14ac:dyDescent="0.15">
      <c r="A11" s="200" t="s">
        <v>15</v>
      </c>
      <c r="B11" s="173">
        <v>10</v>
      </c>
      <c r="C11" s="242">
        <v>0.75</v>
      </c>
      <c r="D11" s="243">
        <v>18175</v>
      </c>
      <c r="E11" s="166">
        <v>-486</v>
      </c>
      <c r="F11" s="150">
        <v>75</v>
      </c>
      <c r="G11" s="173">
        <v>275</v>
      </c>
      <c r="H11" s="29">
        <v>-119</v>
      </c>
      <c r="I11" s="29">
        <v>-1398</v>
      </c>
      <c r="J11" s="29">
        <v>-218</v>
      </c>
    </row>
    <row r="12" spans="1:11" x14ac:dyDescent="0.15">
      <c r="A12" s="200" t="s">
        <v>15</v>
      </c>
      <c r="B12" s="173">
        <v>11</v>
      </c>
      <c r="C12" s="242">
        <v>0.75</v>
      </c>
      <c r="D12" s="243">
        <v>18223</v>
      </c>
      <c r="E12" s="166">
        <v>-150</v>
      </c>
      <c r="F12" s="150">
        <v>75</v>
      </c>
      <c r="G12" s="173">
        <v>330</v>
      </c>
      <c r="H12" s="29">
        <v>442</v>
      </c>
      <c r="I12" s="29">
        <v>-1025</v>
      </c>
      <c r="J12" s="29">
        <v>-218</v>
      </c>
    </row>
    <row r="13" spans="1:11" x14ac:dyDescent="0.15">
      <c r="A13" s="200" t="s">
        <v>15</v>
      </c>
      <c r="B13" s="173">
        <v>12</v>
      </c>
      <c r="C13" s="242">
        <v>0.75</v>
      </c>
      <c r="D13" s="243">
        <v>18442</v>
      </c>
      <c r="E13" s="166">
        <v>-88</v>
      </c>
      <c r="F13" s="150">
        <v>75</v>
      </c>
      <c r="G13" s="173">
        <v>330</v>
      </c>
      <c r="H13" s="29">
        <v>204</v>
      </c>
      <c r="I13" s="29">
        <v>-1398</v>
      </c>
      <c r="J13" s="29">
        <v>-218</v>
      </c>
    </row>
    <row r="14" spans="1:11" x14ac:dyDescent="0.15">
      <c r="A14" s="200" t="s">
        <v>15</v>
      </c>
      <c r="B14" s="173">
        <v>13</v>
      </c>
      <c r="C14" s="242">
        <v>0.75</v>
      </c>
      <c r="D14" s="243">
        <v>18187</v>
      </c>
      <c r="E14" s="166">
        <v>-110</v>
      </c>
      <c r="F14" s="150">
        <v>135</v>
      </c>
      <c r="G14" s="173">
        <v>330</v>
      </c>
      <c r="H14" s="29">
        <v>-5</v>
      </c>
      <c r="I14" s="29">
        <v>-1397</v>
      </c>
      <c r="J14" s="29">
        <v>-218</v>
      </c>
    </row>
    <row r="15" spans="1:11" x14ac:dyDescent="0.15">
      <c r="A15" s="200" t="s">
        <v>15</v>
      </c>
      <c r="B15" s="173">
        <v>14</v>
      </c>
      <c r="C15" s="242">
        <v>0.75</v>
      </c>
      <c r="D15" s="243">
        <v>17679</v>
      </c>
      <c r="E15" s="166">
        <v>288</v>
      </c>
      <c r="F15" s="150">
        <v>185</v>
      </c>
      <c r="G15" s="173">
        <v>330</v>
      </c>
      <c r="H15" s="29">
        <v>-19</v>
      </c>
      <c r="I15" s="29">
        <v>-1398</v>
      </c>
      <c r="J15" s="29">
        <v>-218</v>
      </c>
    </row>
    <row r="16" spans="1:11" x14ac:dyDescent="0.15">
      <c r="A16" s="200" t="s">
        <v>15</v>
      </c>
      <c r="B16" s="173">
        <v>15</v>
      </c>
      <c r="C16" s="242">
        <v>0.79166666666666663</v>
      </c>
      <c r="D16" s="243">
        <v>19122</v>
      </c>
      <c r="E16" s="166">
        <v>-149</v>
      </c>
      <c r="F16" s="150">
        <v>185</v>
      </c>
      <c r="G16" s="173">
        <v>330</v>
      </c>
      <c r="H16" s="29">
        <v>396</v>
      </c>
      <c r="I16" s="29">
        <v>-1400</v>
      </c>
      <c r="J16" s="29">
        <v>-218</v>
      </c>
    </row>
    <row r="17" spans="1:10" x14ac:dyDescent="0.15">
      <c r="A17" s="200" t="s">
        <v>15</v>
      </c>
      <c r="B17" s="173">
        <v>16</v>
      </c>
      <c r="C17" s="242">
        <v>0.75</v>
      </c>
      <c r="D17" s="243">
        <v>19628</v>
      </c>
      <c r="E17" s="166">
        <v>56</v>
      </c>
      <c r="F17" s="150">
        <v>185</v>
      </c>
      <c r="G17" s="173">
        <v>330</v>
      </c>
      <c r="H17" s="29">
        <v>352</v>
      </c>
      <c r="I17" s="29">
        <v>-1448</v>
      </c>
      <c r="J17" s="29">
        <v>-218</v>
      </c>
    </row>
    <row r="18" spans="1:10" x14ac:dyDescent="0.15">
      <c r="A18" s="200" t="s">
        <v>15</v>
      </c>
      <c r="B18" s="173">
        <v>17</v>
      </c>
      <c r="C18" s="242">
        <v>0.75</v>
      </c>
      <c r="D18" s="243">
        <v>18497</v>
      </c>
      <c r="E18" s="166">
        <v>-200</v>
      </c>
      <c r="F18" s="150">
        <v>100</v>
      </c>
      <c r="G18" s="173">
        <v>275</v>
      </c>
      <c r="H18" s="29">
        <v>235</v>
      </c>
      <c r="I18" s="29">
        <v>-1398</v>
      </c>
      <c r="J18" s="29">
        <v>-218</v>
      </c>
    </row>
    <row r="19" spans="1:10" x14ac:dyDescent="0.15">
      <c r="A19" s="200" t="s">
        <v>15</v>
      </c>
      <c r="B19" s="173">
        <v>18</v>
      </c>
      <c r="C19" s="242">
        <v>0.79166666666666663</v>
      </c>
      <c r="D19" s="243">
        <v>19031</v>
      </c>
      <c r="E19" s="166">
        <v>-273</v>
      </c>
      <c r="F19" s="150">
        <v>185</v>
      </c>
      <c r="G19" s="173">
        <v>330</v>
      </c>
      <c r="H19" s="29">
        <v>98</v>
      </c>
      <c r="I19" s="29">
        <v>-1025</v>
      </c>
      <c r="J19" s="29">
        <v>-218</v>
      </c>
    </row>
    <row r="20" spans="1:10" x14ac:dyDescent="0.15">
      <c r="A20" s="200" t="s">
        <v>15</v>
      </c>
      <c r="B20" s="173">
        <v>19</v>
      </c>
      <c r="C20" s="242">
        <v>0.79166666666666663</v>
      </c>
      <c r="D20" s="243">
        <v>19112</v>
      </c>
      <c r="E20" s="166">
        <v>-514</v>
      </c>
      <c r="F20" s="150">
        <v>200</v>
      </c>
      <c r="G20" s="173">
        <v>330</v>
      </c>
      <c r="H20" s="29">
        <v>152</v>
      </c>
      <c r="I20" s="29">
        <v>-1025</v>
      </c>
      <c r="J20" s="29">
        <v>-211</v>
      </c>
    </row>
    <row r="21" spans="1:10" x14ac:dyDescent="0.15">
      <c r="A21" s="200" t="s">
        <v>15</v>
      </c>
      <c r="B21" s="173">
        <v>20</v>
      </c>
      <c r="C21" s="242">
        <v>0.75</v>
      </c>
      <c r="D21" s="243">
        <v>18590</v>
      </c>
      <c r="E21" s="166">
        <v>-562</v>
      </c>
      <c r="F21" s="150">
        <v>185</v>
      </c>
      <c r="G21" s="173">
        <v>330</v>
      </c>
      <c r="H21" s="29">
        <v>277</v>
      </c>
      <c r="I21" s="29">
        <v>-1374</v>
      </c>
      <c r="J21" s="29">
        <v>-218</v>
      </c>
    </row>
    <row r="22" spans="1:10" x14ac:dyDescent="0.15">
      <c r="A22" s="200" t="s">
        <v>15</v>
      </c>
      <c r="B22" s="173">
        <v>21</v>
      </c>
      <c r="C22" s="242">
        <v>0.75</v>
      </c>
      <c r="D22" s="243">
        <v>18826</v>
      </c>
      <c r="E22" s="166">
        <v>-317</v>
      </c>
      <c r="F22" s="150">
        <v>200</v>
      </c>
      <c r="G22" s="173">
        <v>330</v>
      </c>
      <c r="H22" s="29">
        <v>383</v>
      </c>
      <c r="I22" s="29">
        <v>-1398</v>
      </c>
      <c r="J22" s="29">
        <v>-218</v>
      </c>
    </row>
    <row r="23" spans="1:10" x14ac:dyDescent="0.15">
      <c r="A23" s="200" t="s">
        <v>15</v>
      </c>
      <c r="B23" s="173">
        <v>22</v>
      </c>
      <c r="C23" s="242">
        <v>0.79166666666666663</v>
      </c>
      <c r="D23" s="243">
        <v>17883</v>
      </c>
      <c r="E23" s="166">
        <v>-634</v>
      </c>
      <c r="F23" s="150">
        <v>185</v>
      </c>
      <c r="G23" s="173">
        <v>330</v>
      </c>
      <c r="H23" s="29">
        <v>390</v>
      </c>
      <c r="I23" s="29">
        <v>-1397</v>
      </c>
      <c r="J23" s="29">
        <v>-218</v>
      </c>
    </row>
    <row r="24" spans="1:10" x14ac:dyDescent="0.15">
      <c r="A24" s="200" t="s">
        <v>15</v>
      </c>
      <c r="B24" s="173">
        <v>23</v>
      </c>
      <c r="C24" s="242">
        <v>0.75</v>
      </c>
      <c r="D24" s="243">
        <v>18622</v>
      </c>
      <c r="E24" s="166">
        <v>-875</v>
      </c>
      <c r="F24" s="150">
        <v>163</v>
      </c>
      <c r="G24" s="173">
        <v>330</v>
      </c>
      <c r="H24" s="29">
        <v>392</v>
      </c>
      <c r="I24" s="29">
        <v>-1397</v>
      </c>
      <c r="J24" s="29">
        <v>-218</v>
      </c>
    </row>
    <row r="25" spans="1:10" x14ac:dyDescent="0.15">
      <c r="A25" s="200" t="s">
        <v>15</v>
      </c>
      <c r="B25" s="173">
        <v>24</v>
      </c>
      <c r="C25" s="242">
        <v>0.79166666666666663</v>
      </c>
      <c r="D25" s="243">
        <v>17311</v>
      </c>
      <c r="E25" s="166">
        <v>-692</v>
      </c>
      <c r="F25" s="150">
        <v>166</v>
      </c>
      <c r="G25" s="173">
        <v>330</v>
      </c>
      <c r="H25" s="29">
        <v>81</v>
      </c>
      <c r="I25" s="29">
        <v>-1310</v>
      </c>
      <c r="J25" s="29">
        <v>-218</v>
      </c>
    </row>
    <row r="26" spans="1:10" x14ac:dyDescent="0.15">
      <c r="A26" s="200" t="s">
        <v>15</v>
      </c>
      <c r="B26" s="173">
        <v>25</v>
      </c>
      <c r="C26" s="242">
        <v>0.79166666666666663</v>
      </c>
      <c r="D26" s="243">
        <v>18022</v>
      </c>
      <c r="E26" s="166">
        <v>-479</v>
      </c>
      <c r="F26" s="150">
        <v>100</v>
      </c>
      <c r="G26" s="173">
        <v>330</v>
      </c>
      <c r="H26" s="29">
        <v>162</v>
      </c>
      <c r="I26" s="29">
        <v>-1310</v>
      </c>
      <c r="J26" s="29">
        <v>-218</v>
      </c>
    </row>
    <row r="27" spans="1:10" x14ac:dyDescent="0.15">
      <c r="A27" s="200" t="s">
        <v>15</v>
      </c>
      <c r="B27" s="173">
        <v>26</v>
      </c>
      <c r="C27" s="242">
        <v>0.75</v>
      </c>
      <c r="D27" s="243">
        <v>17990</v>
      </c>
      <c r="E27" s="166">
        <v>-580</v>
      </c>
      <c r="F27" s="150">
        <v>185</v>
      </c>
      <c r="G27" s="173">
        <v>276</v>
      </c>
      <c r="H27" s="29">
        <v>375</v>
      </c>
      <c r="I27" s="29">
        <v>-1310</v>
      </c>
      <c r="J27" s="29">
        <v>-218</v>
      </c>
    </row>
    <row r="28" spans="1:10" x14ac:dyDescent="0.15">
      <c r="A28" s="200" t="s">
        <v>15</v>
      </c>
      <c r="B28" s="173">
        <v>27</v>
      </c>
      <c r="C28" s="242">
        <v>0.75</v>
      </c>
      <c r="D28" s="243">
        <v>17342</v>
      </c>
      <c r="E28" s="166">
        <v>-619</v>
      </c>
      <c r="F28" s="150">
        <v>100</v>
      </c>
      <c r="G28" s="173">
        <v>330</v>
      </c>
      <c r="H28" s="29">
        <v>97</v>
      </c>
      <c r="I28" s="29">
        <v>-1310</v>
      </c>
      <c r="J28" s="29">
        <v>-218</v>
      </c>
    </row>
    <row r="29" spans="1:10" x14ac:dyDescent="0.15">
      <c r="A29" s="200" t="s">
        <v>15</v>
      </c>
      <c r="B29" s="173">
        <v>28</v>
      </c>
      <c r="C29" s="242">
        <v>0.79166666666666663</v>
      </c>
      <c r="D29" s="243">
        <v>16033</v>
      </c>
      <c r="E29" s="166">
        <v>-152</v>
      </c>
      <c r="F29" s="150">
        <v>100</v>
      </c>
      <c r="G29" s="173">
        <v>275</v>
      </c>
      <c r="H29" s="29">
        <v>-4</v>
      </c>
      <c r="I29" s="29">
        <v>-1344</v>
      </c>
      <c r="J29" s="29">
        <v>-218</v>
      </c>
    </row>
    <row r="30" spans="1:10" x14ac:dyDescent="0.15">
      <c r="A30" s="200" t="s">
        <v>15</v>
      </c>
      <c r="B30" s="173">
        <v>29</v>
      </c>
      <c r="C30" s="242">
        <v>0.79166666666666663</v>
      </c>
      <c r="D30" s="243">
        <v>16871</v>
      </c>
      <c r="E30" s="166">
        <v>-391</v>
      </c>
      <c r="F30" s="150">
        <v>0</v>
      </c>
      <c r="G30" s="173">
        <v>52</v>
      </c>
      <c r="H30" s="29">
        <v>-54</v>
      </c>
      <c r="I30" s="29">
        <v>-1253</v>
      </c>
      <c r="J30" s="29">
        <v>-218</v>
      </c>
    </row>
    <row r="31" spans="1:10" x14ac:dyDescent="0.15">
      <c r="A31" s="200" t="s">
        <v>15</v>
      </c>
      <c r="B31" s="173">
        <v>30</v>
      </c>
      <c r="C31" s="242">
        <v>0.79166666666666663</v>
      </c>
      <c r="D31" s="243">
        <v>18486</v>
      </c>
      <c r="E31" s="166">
        <v>-170</v>
      </c>
      <c r="F31" s="150">
        <v>185</v>
      </c>
      <c r="G31" s="173">
        <v>330</v>
      </c>
      <c r="H31" s="29">
        <v>231</v>
      </c>
      <c r="I31" s="29">
        <v>-1287</v>
      </c>
      <c r="J31" s="29">
        <v>-218</v>
      </c>
    </row>
    <row r="32" spans="1:10" x14ac:dyDescent="0.15">
      <c r="A32" s="333" t="s">
        <v>15</v>
      </c>
      <c r="B32" s="203">
        <v>31</v>
      </c>
      <c r="C32" s="244">
        <v>0.79166666666666663</v>
      </c>
      <c r="D32" s="245">
        <v>17636</v>
      </c>
      <c r="E32" s="167">
        <v>-460</v>
      </c>
      <c r="F32" s="253">
        <v>100</v>
      </c>
      <c r="G32" s="175">
        <v>318</v>
      </c>
      <c r="H32" s="35">
        <v>240</v>
      </c>
      <c r="I32" s="35">
        <v>-1310</v>
      </c>
      <c r="J32" s="35">
        <v>-218</v>
      </c>
    </row>
    <row r="33" spans="1:10" x14ac:dyDescent="0.15">
      <c r="A33" s="200" t="s">
        <v>16</v>
      </c>
      <c r="B33" s="204">
        <v>1</v>
      </c>
      <c r="C33" s="242">
        <v>0.79166666666666663</v>
      </c>
      <c r="D33" s="243">
        <v>17084</v>
      </c>
      <c r="E33" s="166">
        <v>-84</v>
      </c>
      <c r="F33" s="150">
        <v>185</v>
      </c>
      <c r="G33" s="173">
        <v>330</v>
      </c>
      <c r="H33" s="29">
        <v>348</v>
      </c>
      <c r="I33" s="29">
        <v>-1286</v>
      </c>
      <c r="J33" s="29">
        <v>-218</v>
      </c>
    </row>
    <row r="34" spans="1:10" x14ac:dyDescent="0.15">
      <c r="A34" s="200" t="s">
        <v>16</v>
      </c>
      <c r="B34" s="173">
        <v>2</v>
      </c>
      <c r="C34" s="242">
        <v>0.79166666666666663</v>
      </c>
      <c r="D34" s="243">
        <v>17909</v>
      </c>
      <c r="E34" s="166">
        <v>53</v>
      </c>
      <c r="F34" s="150">
        <v>185</v>
      </c>
      <c r="G34" s="173">
        <v>330</v>
      </c>
      <c r="H34" s="29">
        <v>404</v>
      </c>
      <c r="I34" s="29">
        <v>-1319</v>
      </c>
      <c r="J34" s="29">
        <v>-218</v>
      </c>
    </row>
    <row r="35" spans="1:10" x14ac:dyDescent="0.15">
      <c r="A35" s="200" t="s">
        <v>16</v>
      </c>
      <c r="B35" s="173">
        <v>3</v>
      </c>
      <c r="C35" s="242">
        <v>0.79166666666666663</v>
      </c>
      <c r="D35" s="243">
        <v>17364</v>
      </c>
      <c r="E35" s="166">
        <v>-320</v>
      </c>
      <c r="F35" s="150">
        <v>100</v>
      </c>
      <c r="G35" s="173">
        <v>330</v>
      </c>
      <c r="H35" s="29">
        <v>459</v>
      </c>
      <c r="I35" s="29">
        <v>-1373</v>
      </c>
      <c r="J35" s="29">
        <v>-218</v>
      </c>
    </row>
    <row r="36" spans="1:10" x14ac:dyDescent="0.15">
      <c r="A36" s="200" t="s">
        <v>16</v>
      </c>
      <c r="B36" s="173">
        <v>4</v>
      </c>
      <c r="C36" s="242">
        <v>0.79166666666666663</v>
      </c>
      <c r="D36" s="243">
        <v>16492</v>
      </c>
      <c r="E36" s="166">
        <v>-393</v>
      </c>
      <c r="F36" s="150">
        <v>185</v>
      </c>
      <c r="G36" s="173">
        <v>330</v>
      </c>
      <c r="H36" s="29">
        <v>448</v>
      </c>
      <c r="I36" s="29">
        <v>-1373</v>
      </c>
      <c r="J36" s="29">
        <v>-218</v>
      </c>
    </row>
    <row r="37" spans="1:10" x14ac:dyDescent="0.15">
      <c r="A37" s="200" t="s">
        <v>16</v>
      </c>
      <c r="B37" s="173">
        <v>5</v>
      </c>
      <c r="C37" s="242">
        <v>0.75</v>
      </c>
      <c r="D37" s="243">
        <v>16797</v>
      </c>
      <c r="E37" s="166">
        <v>-690</v>
      </c>
      <c r="F37" s="150">
        <v>112</v>
      </c>
      <c r="G37" s="173">
        <v>330</v>
      </c>
      <c r="H37" s="29">
        <v>448</v>
      </c>
      <c r="I37" s="29">
        <v>-1373</v>
      </c>
      <c r="J37" s="29">
        <v>-218</v>
      </c>
    </row>
    <row r="38" spans="1:10" x14ac:dyDescent="0.15">
      <c r="A38" s="200" t="s">
        <v>16</v>
      </c>
      <c r="B38" s="173">
        <v>6</v>
      </c>
      <c r="C38" s="242">
        <v>0.79166666666666663</v>
      </c>
      <c r="D38" s="243">
        <v>17521</v>
      </c>
      <c r="E38" s="166">
        <v>-492</v>
      </c>
      <c r="F38" s="150">
        <v>185</v>
      </c>
      <c r="G38" s="173">
        <v>330</v>
      </c>
      <c r="H38" s="29">
        <v>448</v>
      </c>
      <c r="I38" s="29">
        <v>-1373</v>
      </c>
      <c r="J38" s="29">
        <v>-218</v>
      </c>
    </row>
    <row r="39" spans="1:10" x14ac:dyDescent="0.15">
      <c r="A39" s="200" t="s">
        <v>16</v>
      </c>
      <c r="B39" s="173">
        <v>7</v>
      </c>
      <c r="C39" s="242">
        <v>0.79166666666666663</v>
      </c>
      <c r="D39" s="243">
        <v>17711</v>
      </c>
      <c r="E39" s="166">
        <v>-563</v>
      </c>
      <c r="F39" s="150">
        <v>100</v>
      </c>
      <c r="G39" s="173">
        <v>275</v>
      </c>
      <c r="H39" s="29">
        <v>448</v>
      </c>
      <c r="I39" s="29">
        <v>-1373</v>
      </c>
      <c r="J39" s="29">
        <v>-218</v>
      </c>
    </row>
    <row r="40" spans="1:10" x14ac:dyDescent="0.15">
      <c r="A40" s="200" t="s">
        <v>16</v>
      </c>
      <c r="B40" s="173">
        <v>8</v>
      </c>
      <c r="C40" s="242">
        <v>0.79166666666666663</v>
      </c>
      <c r="D40" s="243">
        <v>18194</v>
      </c>
      <c r="E40" s="166">
        <v>-533</v>
      </c>
      <c r="F40" s="150">
        <v>180</v>
      </c>
      <c r="G40" s="173">
        <v>330</v>
      </c>
      <c r="H40" s="29">
        <v>437</v>
      </c>
      <c r="I40" s="29">
        <v>-1374</v>
      </c>
      <c r="J40" s="29">
        <v>-218</v>
      </c>
    </row>
    <row r="41" spans="1:10" x14ac:dyDescent="0.15">
      <c r="A41" s="200" t="s">
        <v>16</v>
      </c>
      <c r="B41" s="173">
        <v>9</v>
      </c>
      <c r="C41" s="242">
        <v>0.79166666666666663</v>
      </c>
      <c r="D41" s="243">
        <v>17553</v>
      </c>
      <c r="E41" s="166">
        <v>-409</v>
      </c>
      <c r="F41" s="150">
        <v>100</v>
      </c>
      <c r="G41" s="173">
        <v>330</v>
      </c>
      <c r="H41" s="29">
        <v>448</v>
      </c>
      <c r="I41" s="29">
        <v>-1373</v>
      </c>
      <c r="J41" s="29">
        <v>-218</v>
      </c>
    </row>
    <row r="42" spans="1:10" x14ac:dyDescent="0.15">
      <c r="A42" s="200" t="s">
        <v>16</v>
      </c>
      <c r="B42" s="173">
        <v>10</v>
      </c>
      <c r="C42" s="242">
        <v>0.79166666666666663</v>
      </c>
      <c r="D42" s="243">
        <v>16870</v>
      </c>
      <c r="E42" s="166">
        <v>-432</v>
      </c>
      <c r="F42" s="150">
        <v>125</v>
      </c>
      <c r="G42" s="173">
        <v>330</v>
      </c>
      <c r="H42" s="29">
        <v>198</v>
      </c>
      <c r="I42" s="29">
        <v>-1374</v>
      </c>
      <c r="J42" s="29">
        <v>-218</v>
      </c>
    </row>
    <row r="43" spans="1:10" x14ac:dyDescent="0.15">
      <c r="A43" s="200" t="s">
        <v>16</v>
      </c>
      <c r="B43" s="173">
        <v>11</v>
      </c>
      <c r="C43" s="242">
        <v>0.79166666666666663</v>
      </c>
      <c r="D43" s="243">
        <v>16614</v>
      </c>
      <c r="E43" s="166">
        <v>-448</v>
      </c>
      <c r="F43" s="150">
        <v>185</v>
      </c>
      <c r="G43" s="173">
        <v>330</v>
      </c>
      <c r="H43" s="29">
        <v>298</v>
      </c>
      <c r="I43" s="29">
        <v>-1398</v>
      </c>
      <c r="J43" s="29">
        <v>-218</v>
      </c>
    </row>
    <row r="44" spans="1:10" x14ac:dyDescent="0.15">
      <c r="A44" s="200" t="s">
        <v>16</v>
      </c>
      <c r="B44" s="173">
        <v>12</v>
      </c>
      <c r="C44" s="242">
        <v>0.79166666666666663</v>
      </c>
      <c r="D44" s="243">
        <v>18204</v>
      </c>
      <c r="E44" s="166">
        <v>-665</v>
      </c>
      <c r="F44" s="150">
        <v>185</v>
      </c>
      <c r="G44" s="173">
        <v>330</v>
      </c>
      <c r="H44" s="29">
        <v>248</v>
      </c>
      <c r="I44" s="29">
        <v>-1398</v>
      </c>
      <c r="J44" s="29">
        <v>-218</v>
      </c>
    </row>
    <row r="45" spans="1:10" x14ac:dyDescent="0.15">
      <c r="A45" s="200" t="s">
        <v>16</v>
      </c>
      <c r="B45" s="173">
        <v>13</v>
      </c>
      <c r="C45" s="242">
        <v>0.79166666666666663</v>
      </c>
      <c r="D45" s="243">
        <v>18213</v>
      </c>
      <c r="E45" s="166">
        <v>-446</v>
      </c>
      <c r="F45" s="150">
        <v>200</v>
      </c>
      <c r="G45" s="173">
        <v>330</v>
      </c>
      <c r="H45" s="29">
        <v>281</v>
      </c>
      <c r="I45" s="29">
        <v>-1398</v>
      </c>
      <c r="J45" s="29">
        <v>-218</v>
      </c>
    </row>
    <row r="46" spans="1:10" x14ac:dyDescent="0.15">
      <c r="A46" s="200" t="s">
        <v>16</v>
      </c>
      <c r="B46" s="173">
        <v>14</v>
      </c>
      <c r="C46" s="242">
        <v>0.79166666666666663</v>
      </c>
      <c r="D46" s="243">
        <v>17774</v>
      </c>
      <c r="E46" s="166">
        <v>-513</v>
      </c>
      <c r="F46" s="150">
        <v>66</v>
      </c>
      <c r="G46" s="173">
        <v>220</v>
      </c>
      <c r="H46" s="29">
        <v>205</v>
      </c>
      <c r="I46" s="29">
        <v>-1374</v>
      </c>
      <c r="J46" s="29">
        <v>-218</v>
      </c>
    </row>
    <row r="47" spans="1:10" x14ac:dyDescent="0.15">
      <c r="A47" s="200" t="s">
        <v>16</v>
      </c>
      <c r="B47" s="173">
        <v>15</v>
      </c>
      <c r="C47" s="242">
        <v>0.79166666666666663</v>
      </c>
      <c r="D47" s="243">
        <v>17580</v>
      </c>
      <c r="E47" s="166">
        <v>-223</v>
      </c>
      <c r="F47" s="150">
        <v>111</v>
      </c>
      <c r="G47" s="173">
        <v>330</v>
      </c>
      <c r="H47" s="29">
        <v>156</v>
      </c>
      <c r="I47" s="29">
        <v>-1373</v>
      </c>
      <c r="J47" s="29">
        <v>-218</v>
      </c>
    </row>
    <row r="48" spans="1:10" x14ac:dyDescent="0.15">
      <c r="A48" s="200" t="s">
        <v>16</v>
      </c>
      <c r="B48" s="173">
        <v>16</v>
      </c>
      <c r="C48" s="242">
        <v>0.79166666666666663</v>
      </c>
      <c r="D48" s="243">
        <v>17704</v>
      </c>
      <c r="E48" s="166">
        <v>-251</v>
      </c>
      <c r="F48" s="150">
        <v>100</v>
      </c>
      <c r="G48" s="173">
        <v>330</v>
      </c>
      <c r="H48" s="29">
        <v>106</v>
      </c>
      <c r="I48" s="29">
        <v>-1373</v>
      </c>
      <c r="J48" s="29">
        <v>-218</v>
      </c>
    </row>
    <row r="49" spans="1:10" x14ac:dyDescent="0.15">
      <c r="A49" s="200" t="s">
        <v>16</v>
      </c>
      <c r="B49" s="173">
        <v>17</v>
      </c>
      <c r="C49" s="242">
        <v>0.79166666666666663</v>
      </c>
      <c r="D49" s="243">
        <v>16636</v>
      </c>
      <c r="E49" s="166">
        <v>-366</v>
      </c>
      <c r="F49" s="150">
        <v>100</v>
      </c>
      <c r="G49" s="173">
        <v>330</v>
      </c>
      <c r="H49" s="29">
        <v>-19</v>
      </c>
      <c r="I49" s="29">
        <v>-1373</v>
      </c>
      <c r="J49" s="29">
        <v>-218</v>
      </c>
    </row>
    <row r="50" spans="1:10" x14ac:dyDescent="0.15">
      <c r="A50" s="200" t="s">
        <v>16</v>
      </c>
      <c r="B50" s="173">
        <v>18</v>
      </c>
      <c r="C50" s="242">
        <v>0.79166666666666663</v>
      </c>
      <c r="D50" s="243">
        <v>15837</v>
      </c>
      <c r="E50" s="166">
        <v>-404</v>
      </c>
      <c r="F50" s="150">
        <v>125</v>
      </c>
      <c r="G50" s="173">
        <v>330</v>
      </c>
      <c r="H50" s="29">
        <v>-2</v>
      </c>
      <c r="I50" s="29">
        <v>-1373</v>
      </c>
      <c r="J50" s="29">
        <v>-218</v>
      </c>
    </row>
    <row r="51" spans="1:10" x14ac:dyDescent="0.15">
      <c r="A51" s="200" t="s">
        <v>16</v>
      </c>
      <c r="B51" s="173">
        <v>19</v>
      </c>
      <c r="C51" s="242">
        <v>0.79166666666666663</v>
      </c>
      <c r="D51" s="243">
        <v>15956</v>
      </c>
      <c r="E51" s="166">
        <v>-501</v>
      </c>
      <c r="F51" s="150">
        <v>112</v>
      </c>
      <c r="G51" s="173">
        <v>330</v>
      </c>
      <c r="H51" s="29">
        <v>198</v>
      </c>
      <c r="I51" s="29">
        <v>-1254</v>
      </c>
      <c r="J51" s="29">
        <v>-218</v>
      </c>
    </row>
    <row r="52" spans="1:10" x14ac:dyDescent="0.15">
      <c r="A52" s="200" t="s">
        <v>16</v>
      </c>
      <c r="B52" s="173">
        <v>20</v>
      </c>
      <c r="C52" s="242">
        <v>0.79166666666666663</v>
      </c>
      <c r="D52" s="243">
        <v>17537</v>
      </c>
      <c r="E52" s="166">
        <v>-459</v>
      </c>
      <c r="F52" s="150">
        <v>100</v>
      </c>
      <c r="G52" s="173">
        <v>330</v>
      </c>
      <c r="H52" s="29">
        <v>322</v>
      </c>
      <c r="I52" s="29">
        <v>-1373</v>
      </c>
      <c r="J52" s="29">
        <v>-218</v>
      </c>
    </row>
    <row r="53" spans="1:10" x14ac:dyDescent="0.15">
      <c r="A53" s="200" t="s">
        <v>16</v>
      </c>
      <c r="B53" s="173">
        <v>21</v>
      </c>
      <c r="C53" s="242">
        <v>0.79166666666666663</v>
      </c>
      <c r="D53" s="243">
        <v>17716</v>
      </c>
      <c r="E53" s="166">
        <v>-717</v>
      </c>
      <c r="F53" s="150">
        <v>169</v>
      </c>
      <c r="G53" s="173">
        <v>330</v>
      </c>
      <c r="H53" s="29">
        <v>273</v>
      </c>
      <c r="I53" s="29">
        <v>-1373</v>
      </c>
      <c r="J53" s="29">
        <v>-218</v>
      </c>
    </row>
    <row r="54" spans="1:10" x14ac:dyDescent="0.15">
      <c r="A54" s="200" t="s">
        <v>16</v>
      </c>
      <c r="B54" s="173">
        <v>22</v>
      </c>
      <c r="C54" s="242">
        <v>0.79166666666666663</v>
      </c>
      <c r="D54" s="243">
        <v>16773</v>
      </c>
      <c r="E54" s="166">
        <v>-595</v>
      </c>
      <c r="F54" s="150">
        <v>100</v>
      </c>
      <c r="G54" s="173">
        <v>330</v>
      </c>
      <c r="H54" s="29">
        <v>148</v>
      </c>
      <c r="I54" s="29">
        <v>-1373</v>
      </c>
      <c r="J54" s="29">
        <v>-218</v>
      </c>
    </row>
    <row r="55" spans="1:10" x14ac:dyDescent="0.15">
      <c r="A55" s="200" t="s">
        <v>16</v>
      </c>
      <c r="B55" s="173">
        <v>23</v>
      </c>
      <c r="C55" s="242">
        <v>0.79166666666666663</v>
      </c>
      <c r="D55" s="243">
        <v>16792</v>
      </c>
      <c r="E55" s="166">
        <v>-386</v>
      </c>
      <c r="F55" s="150">
        <v>185</v>
      </c>
      <c r="G55" s="173">
        <v>330</v>
      </c>
      <c r="H55" s="29">
        <v>98</v>
      </c>
      <c r="I55" s="29">
        <v>-1373</v>
      </c>
      <c r="J55" s="29">
        <v>-218</v>
      </c>
    </row>
    <row r="56" spans="1:10" x14ac:dyDescent="0.15">
      <c r="A56" s="200" t="s">
        <v>16</v>
      </c>
      <c r="B56" s="173">
        <v>24</v>
      </c>
      <c r="C56" s="242">
        <v>0.79166666666666663</v>
      </c>
      <c r="D56" s="243">
        <v>17233</v>
      </c>
      <c r="E56" s="166">
        <v>-521</v>
      </c>
      <c r="F56" s="150">
        <v>97</v>
      </c>
      <c r="G56" s="173">
        <v>330</v>
      </c>
      <c r="H56" s="29">
        <v>148</v>
      </c>
      <c r="I56" s="29">
        <v>-1372</v>
      </c>
      <c r="J56" s="29">
        <v>-215</v>
      </c>
    </row>
    <row r="57" spans="1:10" x14ac:dyDescent="0.15">
      <c r="A57" s="200" t="s">
        <v>16</v>
      </c>
      <c r="B57" s="173">
        <v>25</v>
      </c>
      <c r="C57" s="242">
        <v>0.79166666666666663</v>
      </c>
      <c r="D57" s="243">
        <v>16249</v>
      </c>
      <c r="E57" s="166">
        <v>41</v>
      </c>
      <c r="F57" s="150">
        <v>135</v>
      </c>
      <c r="G57" s="173">
        <v>220</v>
      </c>
      <c r="H57" s="29">
        <v>-2</v>
      </c>
      <c r="I57" s="29">
        <v>-1373</v>
      </c>
      <c r="J57" s="29">
        <v>-218</v>
      </c>
    </row>
    <row r="58" spans="1:10" x14ac:dyDescent="0.15">
      <c r="A58" s="200" t="s">
        <v>16</v>
      </c>
      <c r="B58" s="173">
        <v>26</v>
      </c>
      <c r="C58" s="242">
        <v>0.79166666666666663</v>
      </c>
      <c r="D58" s="243">
        <v>16700</v>
      </c>
      <c r="E58" s="166">
        <v>482</v>
      </c>
      <c r="F58" s="150">
        <v>185</v>
      </c>
      <c r="G58" s="173">
        <v>275</v>
      </c>
      <c r="H58" s="29">
        <v>-2</v>
      </c>
      <c r="I58" s="29">
        <v>-1373</v>
      </c>
      <c r="J58" s="29">
        <v>-218</v>
      </c>
    </row>
    <row r="59" spans="1:10" x14ac:dyDescent="0.15">
      <c r="A59" s="200" t="s">
        <v>16</v>
      </c>
      <c r="B59" s="173">
        <v>27</v>
      </c>
      <c r="C59" s="242">
        <v>0.79166666666666663</v>
      </c>
      <c r="D59" s="243">
        <v>17507</v>
      </c>
      <c r="E59" s="166">
        <v>9</v>
      </c>
      <c r="F59" s="150">
        <v>185</v>
      </c>
      <c r="G59" s="173">
        <v>330</v>
      </c>
      <c r="H59" s="29">
        <v>448</v>
      </c>
      <c r="I59" s="29">
        <v>-1373</v>
      </c>
      <c r="J59" s="29">
        <v>-218</v>
      </c>
    </row>
    <row r="60" spans="1:10" x14ac:dyDescent="0.15">
      <c r="A60" s="200" t="s">
        <v>16</v>
      </c>
      <c r="B60" s="173">
        <v>28</v>
      </c>
      <c r="C60" s="242">
        <v>0.79166666666666663</v>
      </c>
      <c r="D60" s="243">
        <v>17302</v>
      </c>
      <c r="E60" s="166">
        <v>-561</v>
      </c>
      <c r="F60" s="150">
        <v>185</v>
      </c>
      <c r="G60" s="173">
        <v>330</v>
      </c>
      <c r="H60" s="29">
        <v>322</v>
      </c>
      <c r="I60" s="29">
        <v>-1373</v>
      </c>
      <c r="J60" s="29">
        <v>-218</v>
      </c>
    </row>
    <row r="61" spans="1:10" x14ac:dyDescent="0.15">
      <c r="A61" s="333" t="s">
        <v>16</v>
      </c>
      <c r="B61" s="175">
        <v>29</v>
      </c>
      <c r="C61" s="244">
        <v>0.79166666666666663</v>
      </c>
      <c r="D61" s="245">
        <v>18334</v>
      </c>
      <c r="E61" s="167">
        <v>-395</v>
      </c>
      <c r="F61" s="253">
        <v>185</v>
      </c>
      <c r="G61" s="175">
        <v>330</v>
      </c>
      <c r="H61" s="35">
        <v>372</v>
      </c>
      <c r="I61" s="35">
        <v>-1373</v>
      </c>
      <c r="J61" s="35">
        <v>-218</v>
      </c>
    </row>
    <row r="62" spans="1:10" x14ac:dyDescent="0.15">
      <c r="A62" s="200" t="s">
        <v>17</v>
      </c>
      <c r="B62" s="173">
        <v>1</v>
      </c>
      <c r="C62" s="242">
        <v>0.79166666666666663</v>
      </c>
      <c r="D62" s="243">
        <v>18367</v>
      </c>
      <c r="E62" s="166">
        <v>13</v>
      </c>
      <c r="F62" s="150">
        <v>185</v>
      </c>
      <c r="G62" s="173">
        <v>330</v>
      </c>
      <c r="H62" s="29">
        <v>422</v>
      </c>
      <c r="I62" s="29">
        <v>-1373</v>
      </c>
      <c r="J62" s="29">
        <v>-218</v>
      </c>
    </row>
    <row r="63" spans="1:10" x14ac:dyDescent="0.15">
      <c r="A63" s="200" t="s">
        <v>17</v>
      </c>
      <c r="B63" s="173">
        <v>2</v>
      </c>
      <c r="C63" s="242">
        <v>0.79166666666666663</v>
      </c>
      <c r="D63" s="243">
        <v>17534</v>
      </c>
      <c r="E63" s="166">
        <v>-260</v>
      </c>
      <c r="F63" s="150">
        <v>138</v>
      </c>
      <c r="G63" s="173">
        <v>330</v>
      </c>
      <c r="H63" s="29">
        <v>322</v>
      </c>
      <c r="I63" s="29">
        <v>-1373</v>
      </c>
      <c r="J63" s="29">
        <v>-218</v>
      </c>
    </row>
    <row r="64" spans="1:10" x14ac:dyDescent="0.15">
      <c r="A64" s="200" t="s">
        <v>17</v>
      </c>
      <c r="B64" s="173">
        <v>3</v>
      </c>
      <c r="C64" s="242">
        <v>0.79166666666666663</v>
      </c>
      <c r="D64" s="243">
        <v>15825</v>
      </c>
      <c r="E64" s="166">
        <v>-283</v>
      </c>
      <c r="F64" s="150">
        <v>185</v>
      </c>
      <c r="G64" s="173">
        <v>330</v>
      </c>
      <c r="H64" s="29">
        <v>120</v>
      </c>
      <c r="I64" s="29">
        <v>-1372</v>
      </c>
      <c r="J64" s="29">
        <v>-218</v>
      </c>
    </row>
    <row r="65" spans="1:10" x14ac:dyDescent="0.15">
      <c r="A65" s="200" t="s">
        <v>17</v>
      </c>
      <c r="B65" s="173">
        <v>4</v>
      </c>
      <c r="C65" s="242">
        <v>0.79166666666666663</v>
      </c>
      <c r="D65" s="243">
        <v>16519</v>
      </c>
      <c r="E65" s="166">
        <v>-583</v>
      </c>
      <c r="F65" s="150">
        <v>185</v>
      </c>
      <c r="G65" s="173">
        <v>330</v>
      </c>
      <c r="H65" s="29">
        <v>231</v>
      </c>
      <c r="I65" s="29">
        <v>-1373</v>
      </c>
      <c r="J65" s="29">
        <v>-218</v>
      </c>
    </row>
    <row r="66" spans="1:10" x14ac:dyDescent="0.15">
      <c r="A66" s="200" t="s">
        <v>17</v>
      </c>
      <c r="B66" s="173">
        <v>5</v>
      </c>
      <c r="C66" s="242">
        <v>0.79166666666666663</v>
      </c>
      <c r="D66" s="243">
        <v>17985</v>
      </c>
      <c r="E66" s="166">
        <v>-241</v>
      </c>
      <c r="F66" s="150">
        <v>200</v>
      </c>
      <c r="G66" s="173">
        <v>330</v>
      </c>
      <c r="H66" s="29">
        <v>348</v>
      </c>
      <c r="I66" s="29">
        <v>-1398</v>
      </c>
      <c r="J66" s="29">
        <v>-218</v>
      </c>
    </row>
    <row r="67" spans="1:10" x14ac:dyDescent="0.15">
      <c r="A67" s="200" t="s">
        <v>17</v>
      </c>
      <c r="B67" s="173">
        <v>6</v>
      </c>
      <c r="C67" s="242">
        <v>0.79166666666666663</v>
      </c>
      <c r="D67" s="243">
        <v>17768</v>
      </c>
      <c r="E67" s="166">
        <v>-561</v>
      </c>
      <c r="F67" s="150">
        <v>50</v>
      </c>
      <c r="G67" s="173">
        <v>330</v>
      </c>
      <c r="H67" s="29">
        <v>398</v>
      </c>
      <c r="I67" s="29">
        <v>-1398</v>
      </c>
      <c r="J67" s="29">
        <v>-218</v>
      </c>
    </row>
    <row r="68" spans="1:10" x14ac:dyDescent="0.15">
      <c r="A68" s="200" t="s">
        <v>17</v>
      </c>
      <c r="B68" s="173">
        <v>7</v>
      </c>
      <c r="C68" s="242">
        <v>0.79166666666666663</v>
      </c>
      <c r="D68" s="243">
        <v>16742</v>
      </c>
      <c r="E68" s="166">
        <v>-420</v>
      </c>
      <c r="F68" s="150">
        <v>185</v>
      </c>
      <c r="G68" s="173">
        <v>330</v>
      </c>
      <c r="H68" s="29">
        <v>198</v>
      </c>
      <c r="I68" s="29">
        <v>-1397</v>
      </c>
      <c r="J68" s="29">
        <v>-218</v>
      </c>
    </row>
    <row r="69" spans="1:10" x14ac:dyDescent="0.15">
      <c r="A69" s="200" t="s">
        <v>17</v>
      </c>
      <c r="B69" s="173">
        <v>8</v>
      </c>
      <c r="C69" s="242">
        <v>0.79166666666666663</v>
      </c>
      <c r="D69" s="243">
        <v>16238</v>
      </c>
      <c r="E69" s="166">
        <v>-175</v>
      </c>
      <c r="F69" s="150">
        <v>185</v>
      </c>
      <c r="G69" s="173">
        <v>330</v>
      </c>
      <c r="H69" s="29">
        <v>-52</v>
      </c>
      <c r="I69" s="29">
        <v>-1380</v>
      </c>
      <c r="J69" s="29">
        <v>-218</v>
      </c>
    </row>
    <row r="70" spans="1:10" x14ac:dyDescent="0.15">
      <c r="A70" s="200" t="s">
        <v>17</v>
      </c>
      <c r="B70" s="173">
        <v>9</v>
      </c>
      <c r="C70" s="242">
        <v>0.79166666666666663</v>
      </c>
      <c r="D70" s="243">
        <v>16201</v>
      </c>
      <c r="E70" s="166">
        <v>-98</v>
      </c>
      <c r="F70" s="150">
        <v>200</v>
      </c>
      <c r="G70" s="173">
        <v>330</v>
      </c>
      <c r="H70" s="29">
        <v>-52</v>
      </c>
      <c r="I70" s="29">
        <v>-1381</v>
      </c>
      <c r="J70" s="29">
        <v>-218</v>
      </c>
    </row>
    <row r="71" spans="1:10" x14ac:dyDescent="0.15">
      <c r="A71" s="200" t="s">
        <v>17</v>
      </c>
      <c r="B71" s="173">
        <v>10</v>
      </c>
      <c r="C71" s="242">
        <v>0.79166666666666663</v>
      </c>
      <c r="D71" s="243">
        <v>15698</v>
      </c>
      <c r="E71" s="166">
        <v>-284</v>
      </c>
      <c r="F71" s="150">
        <v>185</v>
      </c>
      <c r="G71" s="173">
        <v>330</v>
      </c>
      <c r="H71" s="29">
        <v>-119</v>
      </c>
      <c r="I71" s="29">
        <v>-1373</v>
      </c>
      <c r="J71" s="29">
        <v>-218</v>
      </c>
    </row>
    <row r="72" spans="1:10" x14ac:dyDescent="0.15">
      <c r="A72" s="200" t="s">
        <v>17</v>
      </c>
      <c r="B72" s="173">
        <v>11</v>
      </c>
      <c r="C72" s="242">
        <v>0.83333333333333337</v>
      </c>
      <c r="D72" s="243">
        <v>15131</v>
      </c>
      <c r="E72" s="166">
        <v>10</v>
      </c>
      <c r="F72" s="150">
        <v>185</v>
      </c>
      <c r="G72" s="173">
        <v>330</v>
      </c>
      <c r="H72" s="29">
        <v>-119</v>
      </c>
      <c r="I72" s="29">
        <v>-1371</v>
      </c>
      <c r="J72" s="29">
        <v>-218</v>
      </c>
    </row>
    <row r="73" spans="1:10" x14ac:dyDescent="0.15">
      <c r="A73" s="200" t="s">
        <v>17</v>
      </c>
      <c r="B73" s="173">
        <v>12</v>
      </c>
      <c r="C73" s="242">
        <v>0.83333333333333337</v>
      </c>
      <c r="D73" s="243">
        <v>15770</v>
      </c>
      <c r="E73" s="166">
        <v>137</v>
      </c>
      <c r="F73" s="150">
        <v>185</v>
      </c>
      <c r="G73" s="173">
        <v>330</v>
      </c>
      <c r="H73" s="29">
        <v>50</v>
      </c>
      <c r="I73" s="29">
        <v>-1373</v>
      </c>
      <c r="J73" s="29">
        <v>-218</v>
      </c>
    </row>
    <row r="74" spans="1:10" x14ac:dyDescent="0.15">
      <c r="A74" s="200" t="s">
        <v>17</v>
      </c>
      <c r="B74" s="173">
        <v>13</v>
      </c>
      <c r="C74" s="242">
        <v>0.83333333333333337</v>
      </c>
      <c r="D74" s="243">
        <v>15636</v>
      </c>
      <c r="E74" s="166">
        <v>98</v>
      </c>
      <c r="F74" s="150">
        <v>0</v>
      </c>
      <c r="G74" s="173">
        <v>330</v>
      </c>
      <c r="H74" s="29">
        <v>-52</v>
      </c>
      <c r="I74" s="29">
        <v>-1249</v>
      </c>
      <c r="J74" s="29">
        <v>-218</v>
      </c>
    </row>
    <row r="75" spans="1:10" x14ac:dyDescent="0.15">
      <c r="A75" s="200" t="s">
        <v>17</v>
      </c>
      <c r="B75" s="173">
        <v>14</v>
      </c>
      <c r="C75" s="242">
        <v>0.83333333333333337</v>
      </c>
      <c r="D75" s="243">
        <v>15696</v>
      </c>
      <c r="E75" s="166">
        <v>293</v>
      </c>
      <c r="F75" s="150">
        <v>0</v>
      </c>
      <c r="G75" s="173">
        <v>330</v>
      </c>
      <c r="H75" s="29">
        <v>-52</v>
      </c>
      <c r="I75" s="29">
        <v>-1350</v>
      </c>
      <c r="J75" s="29">
        <v>-218</v>
      </c>
    </row>
    <row r="76" spans="1:10" x14ac:dyDescent="0.15">
      <c r="A76" s="200" t="s">
        <v>17</v>
      </c>
      <c r="B76" s="173">
        <v>15</v>
      </c>
      <c r="C76" s="242">
        <v>0.83333333333333337</v>
      </c>
      <c r="D76" s="243">
        <v>16124</v>
      </c>
      <c r="E76" s="166">
        <v>346</v>
      </c>
      <c r="F76" s="150">
        <v>0</v>
      </c>
      <c r="G76" s="173">
        <v>330</v>
      </c>
      <c r="H76" s="29">
        <v>98</v>
      </c>
      <c r="I76" s="29">
        <v>-1360</v>
      </c>
      <c r="J76" s="29">
        <v>-218</v>
      </c>
    </row>
    <row r="77" spans="1:10" x14ac:dyDescent="0.15">
      <c r="A77" s="200" t="s">
        <v>17</v>
      </c>
      <c r="B77" s="173">
        <v>16</v>
      </c>
      <c r="C77" s="242">
        <v>0.83333333333333337</v>
      </c>
      <c r="D77" s="243">
        <v>15632</v>
      </c>
      <c r="E77" s="166">
        <v>537</v>
      </c>
      <c r="F77" s="150">
        <v>50</v>
      </c>
      <c r="G77" s="173">
        <v>330</v>
      </c>
      <c r="H77" s="29">
        <v>-52</v>
      </c>
      <c r="I77" s="29">
        <v>-1371</v>
      </c>
      <c r="J77" s="29">
        <v>-218</v>
      </c>
    </row>
    <row r="78" spans="1:10" x14ac:dyDescent="0.15">
      <c r="A78" s="200" t="s">
        <v>17</v>
      </c>
      <c r="B78" s="173">
        <v>17</v>
      </c>
      <c r="C78" s="242">
        <v>0.45833333333333331</v>
      </c>
      <c r="D78" s="243">
        <v>14145</v>
      </c>
      <c r="E78" s="166">
        <v>157</v>
      </c>
      <c r="F78" s="150">
        <v>38</v>
      </c>
      <c r="G78" s="173">
        <v>330</v>
      </c>
      <c r="H78" s="29">
        <v>-119</v>
      </c>
      <c r="I78" s="29">
        <v>-1353</v>
      </c>
      <c r="J78" s="29">
        <v>-218</v>
      </c>
    </row>
    <row r="79" spans="1:10" x14ac:dyDescent="0.15">
      <c r="A79" s="200" t="s">
        <v>17</v>
      </c>
      <c r="B79" s="173">
        <v>18</v>
      </c>
      <c r="C79" s="242">
        <v>0.83333333333333337</v>
      </c>
      <c r="D79" s="243">
        <v>14412</v>
      </c>
      <c r="E79" s="166">
        <v>111</v>
      </c>
      <c r="F79" s="150">
        <v>9</v>
      </c>
      <c r="G79" s="173">
        <v>330</v>
      </c>
      <c r="H79" s="29">
        <v>-119</v>
      </c>
      <c r="I79" s="29">
        <v>-1345</v>
      </c>
      <c r="J79" s="29">
        <v>-218</v>
      </c>
    </row>
    <row r="80" spans="1:10" x14ac:dyDescent="0.15">
      <c r="A80" s="200" t="s">
        <v>17</v>
      </c>
      <c r="B80" s="173">
        <v>19</v>
      </c>
      <c r="C80" s="242">
        <v>0.83333333333333337</v>
      </c>
      <c r="D80" s="243">
        <v>15510</v>
      </c>
      <c r="E80" s="166">
        <v>642</v>
      </c>
      <c r="F80" s="150">
        <v>11</v>
      </c>
      <c r="G80" s="173">
        <v>330</v>
      </c>
      <c r="H80" s="29">
        <v>-52</v>
      </c>
      <c r="I80" s="29">
        <v>-1371</v>
      </c>
      <c r="J80" s="29">
        <v>-218</v>
      </c>
    </row>
    <row r="81" spans="1:10" x14ac:dyDescent="0.15">
      <c r="A81" s="200" t="s">
        <v>17</v>
      </c>
      <c r="B81" s="173">
        <v>20</v>
      </c>
      <c r="C81" s="242">
        <v>0.83333333333333337</v>
      </c>
      <c r="D81" s="243">
        <v>15709</v>
      </c>
      <c r="E81" s="166">
        <v>358</v>
      </c>
      <c r="F81" s="150">
        <v>0</v>
      </c>
      <c r="G81" s="173">
        <v>330</v>
      </c>
      <c r="H81" s="29">
        <v>-102</v>
      </c>
      <c r="I81" s="29">
        <v>-1369</v>
      </c>
      <c r="J81" s="29">
        <v>-218</v>
      </c>
    </row>
    <row r="82" spans="1:10" x14ac:dyDescent="0.15">
      <c r="A82" s="200" t="s">
        <v>17</v>
      </c>
      <c r="B82" s="173">
        <v>21</v>
      </c>
      <c r="C82" s="242">
        <v>0.83333333333333337</v>
      </c>
      <c r="D82" s="243">
        <v>15854</v>
      </c>
      <c r="E82" s="166">
        <v>459</v>
      </c>
      <c r="F82" s="150">
        <v>185</v>
      </c>
      <c r="G82" s="173">
        <v>330</v>
      </c>
      <c r="H82" s="29">
        <v>-127</v>
      </c>
      <c r="I82" s="29">
        <v>-1368</v>
      </c>
      <c r="J82" s="29">
        <v>-218</v>
      </c>
    </row>
    <row r="83" spans="1:10" x14ac:dyDescent="0.15">
      <c r="A83" s="200" t="s">
        <v>17</v>
      </c>
      <c r="B83" s="173">
        <v>22</v>
      </c>
      <c r="C83" s="242">
        <v>0.83333333333333337</v>
      </c>
      <c r="D83" s="243">
        <v>16027</v>
      </c>
      <c r="E83" s="166">
        <v>677</v>
      </c>
      <c r="F83" s="150">
        <v>100</v>
      </c>
      <c r="G83" s="173">
        <v>330</v>
      </c>
      <c r="H83" s="29">
        <v>-248</v>
      </c>
      <c r="I83" s="29">
        <v>-1313</v>
      </c>
      <c r="J83" s="29">
        <v>-218</v>
      </c>
    </row>
    <row r="84" spans="1:10" x14ac:dyDescent="0.15">
      <c r="A84" s="200" t="s">
        <v>17</v>
      </c>
      <c r="B84" s="173">
        <v>23</v>
      </c>
      <c r="C84" s="242">
        <v>0.5</v>
      </c>
      <c r="D84" s="243">
        <v>15098</v>
      </c>
      <c r="E84" s="166">
        <v>592</v>
      </c>
      <c r="F84" s="150">
        <v>100</v>
      </c>
      <c r="G84" s="173">
        <v>330</v>
      </c>
      <c r="H84" s="29">
        <v>-373</v>
      </c>
      <c r="I84" s="29">
        <v>-1393</v>
      </c>
      <c r="J84" s="29">
        <v>-218</v>
      </c>
    </row>
    <row r="85" spans="1:10" x14ac:dyDescent="0.15">
      <c r="A85" s="200" t="s">
        <v>17</v>
      </c>
      <c r="B85" s="173">
        <v>24</v>
      </c>
      <c r="C85" s="242">
        <v>0.83333333333333337</v>
      </c>
      <c r="D85" s="243">
        <v>13816</v>
      </c>
      <c r="E85" s="166">
        <v>316</v>
      </c>
      <c r="F85" s="150">
        <v>185</v>
      </c>
      <c r="G85" s="173">
        <v>330</v>
      </c>
      <c r="H85" s="29">
        <v>-269</v>
      </c>
      <c r="I85" s="29">
        <v>-1084</v>
      </c>
      <c r="J85" s="29">
        <v>-218</v>
      </c>
    </row>
    <row r="86" spans="1:10" x14ac:dyDescent="0.15">
      <c r="A86" s="200" t="s">
        <v>17</v>
      </c>
      <c r="B86" s="173">
        <v>25</v>
      </c>
      <c r="C86" s="242">
        <v>0.83333333333333337</v>
      </c>
      <c r="D86" s="243">
        <v>14714</v>
      </c>
      <c r="E86" s="166">
        <v>712</v>
      </c>
      <c r="F86" s="150">
        <v>185</v>
      </c>
      <c r="G86" s="173">
        <v>330</v>
      </c>
      <c r="H86" s="29">
        <v>-119</v>
      </c>
      <c r="I86" s="29">
        <v>-1291</v>
      </c>
      <c r="J86" s="29">
        <v>-218</v>
      </c>
    </row>
    <row r="87" spans="1:10" x14ac:dyDescent="0.15">
      <c r="A87" s="200" t="s">
        <v>17</v>
      </c>
      <c r="B87" s="173">
        <v>26</v>
      </c>
      <c r="C87" s="242">
        <v>0.83333333333333337</v>
      </c>
      <c r="D87" s="243">
        <v>16308</v>
      </c>
      <c r="E87" s="166">
        <v>797</v>
      </c>
      <c r="F87" s="150">
        <v>171</v>
      </c>
      <c r="G87" s="173">
        <v>330</v>
      </c>
      <c r="H87" s="29">
        <v>-52</v>
      </c>
      <c r="I87" s="29">
        <v>-1362</v>
      </c>
      <c r="J87" s="29">
        <v>-217</v>
      </c>
    </row>
    <row r="88" spans="1:10" x14ac:dyDescent="0.15">
      <c r="A88" s="200" t="s">
        <v>17</v>
      </c>
      <c r="B88" s="173">
        <v>27</v>
      </c>
      <c r="C88" s="242">
        <v>0.83333333333333337</v>
      </c>
      <c r="D88" s="243">
        <v>16121</v>
      </c>
      <c r="E88" s="166">
        <v>895</v>
      </c>
      <c r="F88" s="150">
        <v>130</v>
      </c>
      <c r="G88" s="173">
        <v>330</v>
      </c>
      <c r="H88" s="29">
        <v>-52</v>
      </c>
      <c r="I88" s="29">
        <v>-1363</v>
      </c>
      <c r="J88" s="29">
        <v>-218</v>
      </c>
    </row>
    <row r="89" spans="1:10" x14ac:dyDescent="0.15">
      <c r="A89" s="200" t="s">
        <v>17</v>
      </c>
      <c r="B89" s="173">
        <v>28</v>
      </c>
      <c r="C89" s="242">
        <v>0.83333333333333337</v>
      </c>
      <c r="D89" s="243">
        <v>15913</v>
      </c>
      <c r="E89" s="166">
        <v>515</v>
      </c>
      <c r="F89" s="150">
        <v>100</v>
      </c>
      <c r="G89" s="173">
        <v>330</v>
      </c>
      <c r="H89" s="29">
        <v>-52</v>
      </c>
      <c r="I89" s="29">
        <v>-1370</v>
      </c>
      <c r="J89" s="29">
        <v>-218</v>
      </c>
    </row>
    <row r="90" spans="1:10" x14ac:dyDescent="0.15">
      <c r="A90" s="200" t="s">
        <v>17</v>
      </c>
      <c r="B90" s="173">
        <v>29</v>
      </c>
      <c r="C90" s="242">
        <v>0.83333333333333337</v>
      </c>
      <c r="D90" s="243">
        <v>16134</v>
      </c>
      <c r="E90" s="166">
        <v>726</v>
      </c>
      <c r="F90" s="150">
        <v>171</v>
      </c>
      <c r="G90" s="173">
        <v>330</v>
      </c>
      <c r="H90" s="29">
        <v>-52</v>
      </c>
      <c r="I90" s="29">
        <v>-1371</v>
      </c>
      <c r="J90" s="29">
        <v>-218</v>
      </c>
    </row>
    <row r="91" spans="1:10" x14ac:dyDescent="0.15">
      <c r="A91" s="334" t="s">
        <v>17</v>
      </c>
      <c r="B91" s="173">
        <v>30</v>
      </c>
      <c r="C91" s="242">
        <v>0.83333333333333337</v>
      </c>
      <c r="D91" s="243">
        <v>16134</v>
      </c>
      <c r="E91" s="166">
        <v>889</v>
      </c>
      <c r="F91" s="150">
        <v>185</v>
      </c>
      <c r="G91" s="173">
        <v>330</v>
      </c>
      <c r="H91" s="29">
        <v>-52</v>
      </c>
      <c r="I91" s="29">
        <v>-1370</v>
      </c>
      <c r="J91" s="29">
        <v>-218</v>
      </c>
    </row>
    <row r="92" spans="1:10" x14ac:dyDescent="0.15">
      <c r="A92" s="333" t="s">
        <v>17</v>
      </c>
      <c r="B92" s="175">
        <v>31</v>
      </c>
      <c r="C92" s="244">
        <v>0.45833333333333331</v>
      </c>
      <c r="D92" s="245">
        <v>15136</v>
      </c>
      <c r="E92" s="167">
        <v>178</v>
      </c>
      <c r="F92" s="253">
        <v>185</v>
      </c>
      <c r="G92" s="175">
        <v>330</v>
      </c>
      <c r="H92" s="35">
        <v>-119</v>
      </c>
      <c r="I92" s="35">
        <v>-1370</v>
      </c>
      <c r="J92" s="35">
        <v>-218</v>
      </c>
    </row>
    <row r="93" spans="1:10" x14ac:dyDescent="0.15">
      <c r="A93" s="200" t="s">
        <v>18</v>
      </c>
      <c r="B93" s="173">
        <v>1</v>
      </c>
      <c r="C93" s="242">
        <v>0.83333333333333337</v>
      </c>
      <c r="D93" s="243">
        <v>15078</v>
      </c>
      <c r="E93" s="166">
        <v>-326</v>
      </c>
      <c r="F93" s="150">
        <v>100</v>
      </c>
      <c r="G93" s="173">
        <v>330</v>
      </c>
      <c r="H93" s="29">
        <v>-293</v>
      </c>
      <c r="I93" s="29">
        <v>-1372</v>
      </c>
      <c r="J93" s="29">
        <v>-218</v>
      </c>
    </row>
    <row r="94" spans="1:10" x14ac:dyDescent="0.15">
      <c r="A94" s="200" t="s">
        <v>18</v>
      </c>
      <c r="B94" s="173">
        <v>2</v>
      </c>
      <c r="C94" s="242">
        <v>0.875</v>
      </c>
      <c r="D94" s="243">
        <v>15690</v>
      </c>
      <c r="E94" s="166">
        <v>51</v>
      </c>
      <c r="F94" s="150">
        <v>174</v>
      </c>
      <c r="G94" s="173">
        <v>330</v>
      </c>
      <c r="H94" s="29">
        <v>-162</v>
      </c>
      <c r="I94" s="29">
        <v>-1370</v>
      </c>
      <c r="J94" s="29">
        <v>-218</v>
      </c>
    </row>
    <row r="95" spans="1:10" x14ac:dyDescent="0.15">
      <c r="A95" s="200" t="s">
        <v>18</v>
      </c>
      <c r="B95" s="173">
        <v>3</v>
      </c>
      <c r="C95" s="242">
        <v>0.875</v>
      </c>
      <c r="D95" s="243">
        <v>15498</v>
      </c>
      <c r="E95" s="166">
        <v>101</v>
      </c>
      <c r="F95" s="150">
        <v>100</v>
      </c>
      <c r="G95" s="173">
        <v>330</v>
      </c>
      <c r="H95" s="29">
        <v>-239</v>
      </c>
      <c r="I95" s="29">
        <v>-1371</v>
      </c>
      <c r="J95" s="29">
        <v>-218</v>
      </c>
    </row>
    <row r="96" spans="1:10" x14ac:dyDescent="0.15">
      <c r="A96" s="200" t="s">
        <v>18</v>
      </c>
      <c r="B96" s="173">
        <v>4</v>
      </c>
      <c r="C96" s="242">
        <v>0.83333333333333337</v>
      </c>
      <c r="D96" s="243">
        <v>15302</v>
      </c>
      <c r="E96" s="166">
        <v>51</v>
      </c>
      <c r="F96" s="150">
        <v>185</v>
      </c>
      <c r="G96" s="173">
        <v>330</v>
      </c>
      <c r="H96" s="29">
        <v>-278</v>
      </c>
      <c r="I96" s="29">
        <v>-1371</v>
      </c>
      <c r="J96" s="29">
        <v>-218</v>
      </c>
    </row>
    <row r="97" spans="1:10" x14ac:dyDescent="0.15">
      <c r="A97" s="200" t="s">
        <v>18</v>
      </c>
      <c r="B97" s="173">
        <v>5</v>
      </c>
      <c r="C97" s="242">
        <v>0.875</v>
      </c>
      <c r="D97" s="243">
        <v>15257</v>
      </c>
      <c r="E97" s="166">
        <v>-57</v>
      </c>
      <c r="F97" s="150">
        <v>100</v>
      </c>
      <c r="G97" s="173">
        <v>330</v>
      </c>
      <c r="H97" s="29">
        <v>-341</v>
      </c>
      <c r="I97" s="29">
        <v>-1371</v>
      </c>
      <c r="J97" s="29">
        <v>-218</v>
      </c>
    </row>
    <row r="98" spans="1:10" x14ac:dyDescent="0.15">
      <c r="A98" s="200" t="s">
        <v>18</v>
      </c>
      <c r="B98" s="173">
        <v>6</v>
      </c>
      <c r="C98" s="242">
        <v>0.45833333333333331</v>
      </c>
      <c r="D98" s="243">
        <v>14774</v>
      </c>
      <c r="E98" s="166">
        <v>-118</v>
      </c>
      <c r="F98" s="150">
        <v>100</v>
      </c>
      <c r="G98" s="173">
        <v>330</v>
      </c>
      <c r="H98" s="29">
        <v>-341</v>
      </c>
      <c r="I98" s="29">
        <v>-1371</v>
      </c>
      <c r="J98" s="29">
        <v>-218</v>
      </c>
    </row>
    <row r="99" spans="1:10" x14ac:dyDescent="0.15">
      <c r="A99" s="200" t="s">
        <v>18</v>
      </c>
      <c r="B99" s="173">
        <v>7</v>
      </c>
      <c r="C99" s="242">
        <v>0.83333333333333337</v>
      </c>
      <c r="D99" s="243">
        <v>14229</v>
      </c>
      <c r="E99" s="166">
        <v>5</v>
      </c>
      <c r="F99" s="150">
        <v>100</v>
      </c>
      <c r="G99" s="173">
        <v>330</v>
      </c>
      <c r="H99" s="29">
        <v>-293</v>
      </c>
      <c r="I99" s="29">
        <v>-1374</v>
      </c>
      <c r="J99" s="29">
        <v>-218</v>
      </c>
    </row>
    <row r="100" spans="1:10" x14ac:dyDescent="0.15">
      <c r="A100" s="200" t="s">
        <v>18</v>
      </c>
      <c r="B100" s="173">
        <v>8</v>
      </c>
      <c r="C100" s="242">
        <v>0.875</v>
      </c>
      <c r="D100" s="243">
        <v>13875</v>
      </c>
      <c r="E100" s="166">
        <v>-163</v>
      </c>
      <c r="F100" s="150">
        <v>50</v>
      </c>
      <c r="G100" s="173">
        <v>261</v>
      </c>
      <c r="H100" s="29">
        <v>-190</v>
      </c>
      <c r="I100" s="29">
        <v>-1374</v>
      </c>
      <c r="J100" s="29">
        <v>-218</v>
      </c>
    </row>
    <row r="101" spans="1:10" x14ac:dyDescent="0.15">
      <c r="A101" s="200" t="s">
        <v>18</v>
      </c>
      <c r="B101" s="173">
        <v>9</v>
      </c>
      <c r="C101" s="242">
        <v>0.875</v>
      </c>
      <c r="D101" s="243">
        <v>15422</v>
      </c>
      <c r="E101" s="166">
        <v>-498</v>
      </c>
      <c r="F101" s="150">
        <v>149</v>
      </c>
      <c r="G101" s="173">
        <v>330</v>
      </c>
      <c r="H101" s="29">
        <v>-130</v>
      </c>
      <c r="I101" s="29">
        <v>-1371</v>
      </c>
      <c r="J101" s="29">
        <v>-218</v>
      </c>
    </row>
    <row r="102" spans="1:10" x14ac:dyDescent="0.15">
      <c r="A102" s="200" t="s">
        <v>18</v>
      </c>
      <c r="B102" s="173">
        <v>10</v>
      </c>
      <c r="C102" s="242">
        <v>0.875</v>
      </c>
      <c r="D102" s="243">
        <v>15284</v>
      </c>
      <c r="E102" s="166">
        <v>-51</v>
      </c>
      <c r="F102" s="150">
        <v>100</v>
      </c>
      <c r="G102" s="173">
        <v>330</v>
      </c>
      <c r="H102" s="29">
        <v>-249</v>
      </c>
      <c r="I102" s="29">
        <v>-1371</v>
      </c>
      <c r="J102" s="29">
        <v>-218</v>
      </c>
    </row>
    <row r="103" spans="1:10" x14ac:dyDescent="0.15">
      <c r="A103" s="200" t="s">
        <v>18</v>
      </c>
      <c r="B103" s="173">
        <v>11</v>
      </c>
      <c r="C103" s="242">
        <v>0.875</v>
      </c>
      <c r="D103" s="243">
        <v>15364</v>
      </c>
      <c r="E103" s="166">
        <v>29</v>
      </c>
      <c r="F103" s="150">
        <v>100</v>
      </c>
      <c r="G103" s="173">
        <v>330</v>
      </c>
      <c r="H103" s="29">
        <v>-239</v>
      </c>
      <c r="I103" s="29">
        <v>-1371</v>
      </c>
      <c r="J103" s="29">
        <v>-218</v>
      </c>
    </row>
    <row r="104" spans="1:10" x14ac:dyDescent="0.15">
      <c r="A104" s="200" t="s">
        <v>18</v>
      </c>
      <c r="B104" s="173">
        <v>12</v>
      </c>
      <c r="C104" s="242">
        <v>0.875</v>
      </c>
      <c r="D104" s="243">
        <v>15332</v>
      </c>
      <c r="E104" s="166">
        <v>-807</v>
      </c>
      <c r="F104" s="150">
        <v>100</v>
      </c>
      <c r="G104" s="173">
        <v>275</v>
      </c>
      <c r="H104" s="29">
        <v>-278</v>
      </c>
      <c r="I104" s="29">
        <v>-1371</v>
      </c>
      <c r="J104" s="29">
        <v>-218</v>
      </c>
    </row>
    <row r="105" spans="1:10" x14ac:dyDescent="0.15">
      <c r="A105" s="200" t="s">
        <v>18</v>
      </c>
      <c r="B105" s="173">
        <v>13</v>
      </c>
      <c r="C105" s="242">
        <v>0.45833333333333331</v>
      </c>
      <c r="D105" s="243">
        <v>14802</v>
      </c>
      <c r="E105" s="166">
        <v>-456</v>
      </c>
      <c r="F105" s="150">
        <v>50</v>
      </c>
      <c r="G105" s="173">
        <v>330</v>
      </c>
      <c r="H105" s="29">
        <v>-316</v>
      </c>
      <c r="I105" s="29">
        <v>-1371</v>
      </c>
      <c r="J105" s="29">
        <v>-218</v>
      </c>
    </row>
    <row r="106" spans="1:10" x14ac:dyDescent="0.15">
      <c r="A106" s="200" t="s">
        <v>18</v>
      </c>
      <c r="B106" s="173">
        <v>14</v>
      </c>
      <c r="C106" s="242">
        <v>0.875</v>
      </c>
      <c r="D106" s="243">
        <v>13523</v>
      </c>
      <c r="E106" s="166">
        <v>-360</v>
      </c>
      <c r="F106" s="150">
        <v>100</v>
      </c>
      <c r="G106" s="173">
        <v>330</v>
      </c>
      <c r="H106" s="29">
        <v>-341</v>
      </c>
      <c r="I106" s="29">
        <v>-1374</v>
      </c>
      <c r="J106" s="29">
        <v>-218</v>
      </c>
    </row>
    <row r="107" spans="1:10" x14ac:dyDescent="0.15">
      <c r="A107" s="200" t="s">
        <v>18</v>
      </c>
      <c r="B107" s="173">
        <v>15</v>
      </c>
      <c r="C107" s="242">
        <v>0.875</v>
      </c>
      <c r="D107" s="243">
        <v>14015</v>
      </c>
      <c r="E107" s="166">
        <v>-135</v>
      </c>
      <c r="F107" s="150">
        <v>100</v>
      </c>
      <c r="G107" s="173">
        <v>330</v>
      </c>
      <c r="H107" s="29">
        <v>-341</v>
      </c>
      <c r="I107" s="29">
        <v>-1374</v>
      </c>
      <c r="J107" s="29">
        <v>-218</v>
      </c>
    </row>
    <row r="108" spans="1:10" x14ac:dyDescent="0.15">
      <c r="A108" s="200" t="s">
        <v>18</v>
      </c>
      <c r="B108" s="173">
        <v>16</v>
      </c>
      <c r="C108" s="242">
        <v>0.66666666666666663</v>
      </c>
      <c r="D108" s="243">
        <v>16429</v>
      </c>
      <c r="E108" s="166">
        <v>432</v>
      </c>
      <c r="F108" s="150">
        <v>150</v>
      </c>
      <c r="G108" s="173">
        <v>330</v>
      </c>
      <c r="H108" s="29">
        <v>-341</v>
      </c>
      <c r="I108" s="29">
        <v>-1174</v>
      </c>
      <c r="J108" s="29">
        <v>-218</v>
      </c>
    </row>
    <row r="109" spans="1:10" x14ac:dyDescent="0.15">
      <c r="A109" s="200" t="s">
        <v>18</v>
      </c>
      <c r="B109" s="173">
        <v>17</v>
      </c>
      <c r="C109" s="242">
        <v>0.625</v>
      </c>
      <c r="D109" s="243">
        <v>16094</v>
      </c>
      <c r="E109" s="166">
        <v>-305</v>
      </c>
      <c r="F109" s="150">
        <v>50</v>
      </c>
      <c r="G109" s="173">
        <v>49</v>
      </c>
      <c r="H109" s="29">
        <v>-318</v>
      </c>
      <c r="I109" s="29">
        <v>-1374</v>
      </c>
      <c r="J109" s="29">
        <v>-218</v>
      </c>
    </row>
    <row r="110" spans="1:10" x14ac:dyDescent="0.15">
      <c r="A110" s="200" t="s">
        <v>18</v>
      </c>
      <c r="B110" s="173">
        <v>18</v>
      </c>
      <c r="C110" s="242">
        <v>0.875</v>
      </c>
      <c r="D110" s="243">
        <v>14729</v>
      </c>
      <c r="E110" s="166">
        <v>-45</v>
      </c>
      <c r="F110" s="150">
        <v>100</v>
      </c>
      <c r="G110" s="173">
        <v>275</v>
      </c>
      <c r="H110" s="29">
        <v>-318</v>
      </c>
      <c r="I110" s="29">
        <v>-1374</v>
      </c>
      <c r="J110" s="29">
        <v>-218</v>
      </c>
    </row>
    <row r="111" spans="1:10" x14ac:dyDescent="0.15">
      <c r="A111" s="200" t="s">
        <v>18</v>
      </c>
      <c r="B111" s="173">
        <v>19</v>
      </c>
      <c r="C111" s="242">
        <v>0.875</v>
      </c>
      <c r="D111" s="243">
        <v>14851</v>
      </c>
      <c r="E111" s="166">
        <v>27</v>
      </c>
      <c r="F111" s="150">
        <v>100</v>
      </c>
      <c r="G111" s="173">
        <v>330</v>
      </c>
      <c r="H111" s="29">
        <v>-318</v>
      </c>
      <c r="I111" s="29">
        <v>-1373</v>
      </c>
      <c r="J111" s="29">
        <v>-218</v>
      </c>
    </row>
    <row r="112" spans="1:10" x14ac:dyDescent="0.15">
      <c r="A112" s="200" t="s">
        <v>18</v>
      </c>
      <c r="B112" s="173">
        <v>20</v>
      </c>
      <c r="C112" s="242">
        <v>0.58333333333333337</v>
      </c>
      <c r="D112" s="243">
        <v>15014</v>
      </c>
      <c r="E112" s="166">
        <v>56</v>
      </c>
      <c r="F112" s="150">
        <v>100</v>
      </c>
      <c r="G112" s="173">
        <v>330</v>
      </c>
      <c r="H112" s="29">
        <v>-318</v>
      </c>
      <c r="I112" s="29">
        <v>-1372</v>
      </c>
      <c r="J112" s="29">
        <v>-218</v>
      </c>
    </row>
    <row r="113" spans="1:10" x14ac:dyDescent="0.15">
      <c r="A113" s="200" t="s">
        <v>18</v>
      </c>
      <c r="B113" s="173">
        <v>21</v>
      </c>
      <c r="C113" s="242">
        <v>0.875</v>
      </c>
      <c r="D113" s="243">
        <v>13981</v>
      </c>
      <c r="E113" s="166">
        <v>324</v>
      </c>
      <c r="F113" s="150">
        <v>100</v>
      </c>
      <c r="G113" s="173">
        <v>330</v>
      </c>
      <c r="H113" s="29">
        <v>-341</v>
      </c>
      <c r="I113" s="29">
        <v>-1374</v>
      </c>
      <c r="J113" s="29">
        <v>-218</v>
      </c>
    </row>
    <row r="114" spans="1:10" x14ac:dyDescent="0.15">
      <c r="A114" s="200" t="s">
        <v>18</v>
      </c>
      <c r="B114" s="173">
        <v>22</v>
      </c>
      <c r="C114" s="242">
        <v>0.83333333333333337</v>
      </c>
      <c r="D114" s="243">
        <v>14328</v>
      </c>
      <c r="E114" s="166">
        <v>-262</v>
      </c>
      <c r="F114" s="150">
        <v>100</v>
      </c>
      <c r="G114" s="173">
        <v>330</v>
      </c>
      <c r="H114" s="29">
        <v>-351</v>
      </c>
      <c r="I114" s="29">
        <v>-1374</v>
      </c>
      <c r="J114" s="29">
        <v>-218</v>
      </c>
    </row>
    <row r="115" spans="1:10" x14ac:dyDescent="0.15">
      <c r="A115" s="200" t="s">
        <v>18</v>
      </c>
      <c r="B115" s="173">
        <v>23</v>
      </c>
      <c r="C115" s="242">
        <v>0.5</v>
      </c>
      <c r="D115" s="243">
        <v>15311</v>
      </c>
      <c r="E115" s="166">
        <v>-198</v>
      </c>
      <c r="F115" s="150">
        <v>64</v>
      </c>
      <c r="G115" s="173">
        <v>330</v>
      </c>
      <c r="H115" s="29">
        <v>-351</v>
      </c>
      <c r="I115" s="29">
        <v>-1374</v>
      </c>
      <c r="J115" s="29">
        <v>-218</v>
      </c>
    </row>
    <row r="116" spans="1:10" x14ac:dyDescent="0.15">
      <c r="A116" s="200" t="s">
        <v>18</v>
      </c>
      <c r="B116" s="173">
        <v>24</v>
      </c>
      <c r="C116" s="242">
        <v>0.875</v>
      </c>
      <c r="D116" s="243">
        <v>15148</v>
      </c>
      <c r="E116" s="166">
        <v>146</v>
      </c>
      <c r="F116" s="150">
        <v>185</v>
      </c>
      <c r="G116" s="173">
        <v>330</v>
      </c>
      <c r="H116" s="29">
        <v>-274</v>
      </c>
      <c r="I116" s="29">
        <v>-1374</v>
      </c>
      <c r="J116" s="29">
        <v>-218</v>
      </c>
    </row>
    <row r="117" spans="1:10" x14ac:dyDescent="0.15">
      <c r="A117" s="200" t="s">
        <v>18</v>
      </c>
      <c r="B117" s="173">
        <v>25</v>
      </c>
      <c r="C117" s="242">
        <v>0.875</v>
      </c>
      <c r="D117" s="243">
        <v>14848</v>
      </c>
      <c r="E117" s="166">
        <v>226</v>
      </c>
      <c r="F117" s="150">
        <v>0</v>
      </c>
      <c r="G117" s="173">
        <v>330</v>
      </c>
      <c r="H117" s="29">
        <v>-293</v>
      </c>
      <c r="I117" s="29">
        <v>-1374</v>
      </c>
      <c r="J117" s="29">
        <v>-218</v>
      </c>
    </row>
    <row r="118" spans="1:10" x14ac:dyDescent="0.15">
      <c r="A118" s="200" t="s">
        <v>18</v>
      </c>
      <c r="B118" s="173">
        <v>26</v>
      </c>
      <c r="C118" s="242">
        <v>0.83333333333333337</v>
      </c>
      <c r="D118" s="243">
        <v>15067</v>
      </c>
      <c r="E118" s="166">
        <v>-22</v>
      </c>
      <c r="F118" s="150">
        <v>85</v>
      </c>
      <c r="G118" s="173">
        <v>330</v>
      </c>
      <c r="H118" s="29">
        <v>-320</v>
      </c>
      <c r="I118" s="29">
        <v>-1374</v>
      </c>
      <c r="J118" s="29">
        <v>-218</v>
      </c>
    </row>
    <row r="119" spans="1:10" x14ac:dyDescent="0.15">
      <c r="A119" s="200" t="s">
        <v>18</v>
      </c>
      <c r="B119" s="173">
        <v>27</v>
      </c>
      <c r="C119" s="242">
        <v>0.5</v>
      </c>
      <c r="D119" s="243">
        <v>14574</v>
      </c>
      <c r="E119" s="166">
        <v>186</v>
      </c>
      <c r="F119" s="150">
        <v>135</v>
      </c>
      <c r="G119" s="173">
        <v>330</v>
      </c>
      <c r="H119" s="29">
        <v>-341</v>
      </c>
      <c r="I119" s="29">
        <v>-1371</v>
      </c>
      <c r="J119" s="29">
        <v>-218</v>
      </c>
    </row>
    <row r="120" spans="1:10" x14ac:dyDescent="0.15">
      <c r="A120" s="200" t="s">
        <v>18</v>
      </c>
      <c r="B120" s="173">
        <v>28</v>
      </c>
      <c r="C120" s="242">
        <v>0.875</v>
      </c>
      <c r="D120" s="243">
        <v>13598</v>
      </c>
      <c r="E120" s="166">
        <v>-114</v>
      </c>
      <c r="F120" s="150">
        <v>185</v>
      </c>
      <c r="G120" s="173">
        <v>330</v>
      </c>
      <c r="H120" s="29">
        <v>-341</v>
      </c>
      <c r="I120" s="29">
        <v>0</v>
      </c>
      <c r="J120" s="29">
        <v>-218</v>
      </c>
    </row>
    <row r="121" spans="1:10" x14ac:dyDescent="0.15">
      <c r="A121" s="334" t="s">
        <v>18</v>
      </c>
      <c r="B121" s="173">
        <v>29</v>
      </c>
      <c r="C121" s="242">
        <v>0.875</v>
      </c>
      <c r="D121" s="243">
        <v>13980</v>
      </c>
      <c r="E121" s="166">
        <v>-225</v>
      </c>
      <c r="F121" s="150">
        <v>50</v>
      </c>
      <c r="G121" s="173">
        <v>330</v>
      </c>
      <c r="H121" s="29">
        <v>-293</v>
      </c>
      <c r="I121" s="29">
        <v>0</v>
      </c>
      <c r="J121" s="29">
        <v>-218</v>
      </c>
    </row>
    <row r="122" spans="1:10" x14ac:dyDescent="0.15">
      <c r="A122" s="333" t="s">
        <v>18</v>
      </c>
      <c r="B122" s="175">
        <v>30</v>
      </c>
      <c r="C122" s="244">
        <v>0.875</v>
      </c>
      <c r="D122" s="245">
        <v>13980</v>
      </c>
      <c r="E122" s="167">
        <v>-1055</v>
      </c>
      <c r="F122" s="253">
        <v>100</v>
      </c>
      <c r="G122" s="175">
        <v>330</v>
      </c>
      <c r="H122" s="35">
        <v>-293</v>
      </c>
      <c r="I122" s="35">
        <v>0</v>
      </c>
      <c r="J122" s="35">
        <v>-218</v>
      </c>
    </row>
    <row r="123" spans="1:10" x14ac:dyDescent="0.15">
      <c r="A123" s="200" t="s">
        <v>19</v>
      </c>
      <c r="B123" s="173">
        <v>1</v>
      </c>
      <c r="C123" s="242">
        <v>0.5</v>
      </c>
      <c r="D123" s="243">
        <v>15409</v>
      </c>
      <c r="E123" s="166">
        <v>-296</v>
      </c>
      <c r="F123" s="150">
        <v>100</v>
      </c>
      <c r="G123" s="173">
        <v>330</v>
      </c>
      <c r="H123" s="29">
        <v>-270</v>
      </c>
      <c r="I123" s="29">
        <v>0</v>
      </c>
      <c r="J123" s="29">
        <v>-218</v>
      </c>
    </row>
    <row r="124" spans="1:10" x14ac:dyDescent="0.15">
      <c r="A124" s="200" t="s">
        <v>19</v>
      </c>
      <c r="B124" s="173">
        <v>2</v>
      </c>
      <c r="C124" s="242">
        <v>0.875</v>
      </c>
      <c r="D124" s="243">
        <v>15236</v>
      </c>
      <c r="E124" s="166">
        <v>-471</v>
      </c>
      <c r="F124" s="150">
        <v>30</v>
      </c>
      <c r="G124" s="173">
        <v>146</v>
      </c>
      <c r="H124" s="29">
        <v>-340</v>
      </c>
      <c r="I124" s="29">
        <v>0</v>
      </c>
      <c r="J124" s="29">
        <v>-218</v>
      </c>
    </row>
    <row r="125" spans="1:10" x14ac:dyDescent="0.15">
      <c r="A125" s="200" t="s">
        <v>19</v>
      </c>
      <c r="B125" s="173">
        <v>3</v>
      </c>
      <c r="C125" s="242">
        <v>0.875</v>
      </c>
      <c r="D125" s="243">
        <v>15227</v>
      </c>
      <c r="E125" s="166">
        <v>723</v>
      </c>
      <c r="F125" s="150">
        <v>135</v>
      </c>
      <c r="G125" s="173">
        <v>330</v>
      </c>
      <c r="H125" s="29">
        <v>-340</v>
      </c>
      <c r="I125" s="29">
        <v>0</v>
      </c>
      <c r="J125" s="29">
        <v>-218</v>
      </c>
    </row>
    <row r="126" spans="1:10" x14ac:dyDescent="0.15">
      <c r="A126" s="200" t="s">
        <v>19</v>
      </c>
      <c r="B126" s="173">
        <v>4</v>
      </c>
      <c r="C126" s="242">
        <v>0.5</v>
      </c>
      <c r="D126" s="243">
        <v>15136</v>
      </c>
      <c r="E126" s="166">
        <v>228</v>
      </c>
      <c r="F126" s="150">
        <v>85</v>
      </c>
      <c r="G126" s="173">
        <v>330</v>
      </c>
      <c r="H126" s="29">
        <v>-340</v>
      </c>
      <c r="I126" s="29">
        <v>0</v>
      </c>
      <c r="J126" s="29">
        <v>-218</v>
      </c>
    </row>
    <row r="127" spans="1:10" x14ac:dyDescent="0.15">
      <c r="A127" s="200" t="s">
        <v>19</v>
      </c>
      <c r="B127" s="173">
        <v>5</v>
      </c>
      <c r="C127" s="242">
        <v>0.5</v>
      </c>
      <c r="D127" s="243">
        <v>13473</v>
      </c>
      <c r="E127" s="166">
        <v>-139</v>
      </c>
      <c r="F127" s="150">
        <v>64</v>
      </c>
      <c r="G127" s="173">
        <v>110</v>
      </c>
      <c r="H127" s="29">
        <v>-341</v>
      </c>
      <c r="I127" s="29">
        <v>0</v>
      </c>
      <c r="J127" s="29">
        <v>-218</v>
      </c>
    </row>
    <row r="128" spans="1:10" x14ac:dyDescent="0.15">
      <c r="A128" s="200" t="s">
        <v>19</v>
      </c>
      <c r="B128" s="173">
        <v>6</v>
      </c>
      <c r="C128" s="242">
        <v>0.875</v>
      </c>
      <c r="D128" s="243">
        <v>13987</v>
      </c>
      <c r="E128" s="166">
        <v>-326</v>
      </c>
      <c r="F128" s="150">
        <v>85</v>
      </c>
      <c r="G128" s="173">
        <v>110</v>
      </c>
      <c r="H128" s="29">
        <v>-341</v>
      </c>
      <c r="I128" s="29">
        <v>0</v>
      </c>
      <c r="J128" s="29">
        <v>-218</v>
      </c>
    </row>
    <row r="129" spans="1:10" x14ac:dyDescent="0.15">
      <c r="A129" s="200" t="s">
        <v>19</v>
      </c>
      <c r="B129" s="173">
        <v>7</v>
      </c>
      <c r="C129" s="242">
        <v>0.875</v>
      </c>
      <c r="D129" s="243">
        <v>15045</v>
      </c>
      <c r="E129" s="166">
        <v>-99</v>
      </c>
      <c r="F129" s="150">
        <v>100</v>
      </c>
      <c r="G129" s="173">
        <v>0</v>
      </c>
      <c r="H129" s="29">
        <v>-340</v>
      </c>
      <c r="I129" s="29">
        <v>-1399</v>
      </c>
      <c r="J129" s="29">
        <v>-150</v>
      </c>
    </row>
    <row r="130" spans="1:10" x14ac:dyDescent="0.15">
      <c r="A130" s="200" t="s">
        <v>19</v>
      </c>
      <c r="B130" s="173">
        <v>8</v>
      </c>
      <c r="C130" s="242">
        <v>0.83333333333333337</v>
      </c>
      <c r="D130" s="243">
        <v>15265</v>
      </c>
      <c r="E130" s="166">
        <v>-85</v>
      </c>
      <c r="F130" s="150">
        <v>185</v>
      </c>
      <c r="G130" s="173">
        <v>0</v>
      </c>
      <c r="H130" s="29">
        <v>-292</v>
      </c>
      <c r="I130" s="29">
        <v>-1399</v>
      </c>
      <c r="J130" s="29">
        <v>-150</v>
      </c>
    </row>
    <row r="131" spans="1:10" x14ac:dyDescent="0.15">
      <c r="A131" s="200" t="s">
        <v>19</v>
      </c>
      <c r="B131" s="173">
        <v>9</v>
      </c>
      <c r="C131" s="242">
        <v>0.5</v>
      </c>
      <c r="D131" s="243">
        <v>15445</v>
      </c>
      <c r="E131" s="166">
        <v>195</v>
      </c>
      <c r="F131" s="150">
        <v>150</v>
      </c>
      <c r="G131" s="173">
        <v>0</v>
      </c>
      <c r="H131" s="29">
        <v>-340</v>
      </c>
      <c r="I131" s="29">
        <v>-1399</v>
      </c>
      <c r="J131" s="29">
        <v>-150</v>
      </c>
    </row>
    <row r="132" spans="1:10" x14ac:dyDescent="0.15">
      <c r="A132" s="200" t="s">
        <v>19</v>
      </c>
      <c r="B132" s="173">
        <v>10</v>
      </c>
      <c r="C132" s="242">
        <v>0.5</v>
      </c>
      <c r="D132" s="243">
        <v>15098</v>
      </c>
      <c r="E132" s="166">
        <v>357</v>
      </c>
      <c r="F132" s="150">
        <v>125</v>
      </c>
      <c r="G132" s="173">
        <v>0</v>
      </c>
      <c r="H132" s="29">
        <v>-340</v>
      </c>
      <c r="I132" s="29">
        <v>-1431</v>
      </c>
      <c r="J132" s="29">
        <v>-150</v>
      </c>
    </row>
    <row r="133" spans="1:10" x14ac:dyDescent="0.15">
      <c r="A133" s="200" t="s">
        <v>19</v>
      </c>
      <c r="B133" s="173">
        <v>11</v>
      </c>
      <c r="C133" s="242">
        <v>0.5</v>
      </c>
      <c r="D133" s="243">
        <v>14671</v>
      </c>
      <c r="E133" s="166">
        <v>-96</v>
      </c>
      <c r="F133" s="150">
        <v>0</v>
      </c>
      <c r="G133" s="173">
        <v>125</v>
      </c>
      <c r="H133" s="29">
        <v>-340</v>
      </c>
      <c r="I133" s="29">
        <v>-1431</v>
      </c>
      <c r="J133" s="29">
        <v>-218</v>
      </c>
    </row>
    <row r="134" spans="1:10" x14ac:dyDescent="0.15">
      <c r="A134" s="200" t="s">
        <v>19</v>
      </c>
      <c r="B134" s="173">
        <v>12</v>
      </c>
      <c r="C134" s="242">
        <v>0.875</v>
      </c>
      <c r="D134" s="243">
        <v>13699</v>
      </c>
      <c r="E134" s="166">
        <v>-184</v>
      </c>
      <c r="F134" s="150">
        <v>100</v>
      </c>
      <c r="G134" s="173">
        <v>330</v>
      </c>
      <c r="H134" s="29">
        <v>-70</v>
      </c>
      <c r="I134" s="29">
        <v>-1356</v>
      </c>
      <c r="J134" s="29">
        <v>0</v>
      </c>
    </row>
    <row r="135" spans="1:10" x14ac:dyDescent="0.15">
      <c r="A135" s="200" t="s">
        <v>19</v>
      </c>
      <c r="B135" s="173">
        <v>13</v>
      </c>
      <c r="C135" s="242">
        <v>0.875</v>
      </c>
      <c r="D135" s="243">
        <v>14422</v>
      </c>
      <c r="E135" s="166">
        <v>-331</v>
      </c>
      <c r="F135" s="150">
        <v>100</v>
      </c>
      <c r="G135" s="173">
        <v>330</v>
      </c>
      <c r="H135" s="29">
        <v>-70</v>
      </c>
      <c r="I135" s="29">
        <v>-1357</v>
      </c>
      <c r="J135" s="29">
        <v>0</v>
      </c>
    </row>
    <row r="136" spans="1:10" x14ac:dyDescent="0.15">
      <c r="A136" s="200" t="s">
        <v>19</v>
      </c>
      <c r="B136" s="173">
        <v>14</v>
      </c>
      <c r="C136" s="242">
        <v>0.54166666666666663</v>
      </c>
      <c r="D136" s="243">
        <v>15805</v>
      </c>
      <c r="E136" s="166">
        <v>-49</v>
      </c>
      <c r="F136" s="150">
        <v>0</v>
      </c>
      <c r="G136" s="173">
        <v>275</v>
      </c>
      <c r="H136" s="29">
        <v>30</v>
      </c>
      <c r="I136" s="29">
        <v>-1451</v>
      </c>
      <c r="J136" s="29">
        <v>0</v>
      </c>
    </row>
    <row r="137" spans="1:10" x14ac:dyDescent="0.15">
      <c r="A137" s="200" t="s">
        <v>19</v>
      </c>
      <c r="B137" s="173">
        <v>15</v>
      </c>
      <c r="C137" s="242">
        <v>0.5</v>
      </c>
      <c r="D137" s="243">
        <v>15776</v>
      </c>
      <c r="E137" s="166">
        <v>-178</v>
      </c>
      <c r="F137" s="150">
        <v>100</v>
      </c>
      <c r="G137" s="173">
        <v>330</v>
      </c>
      <c r="H137" s="29">
        <v>358</v>
      </c>
      <c r="I137" s="29">
        <v>-1368</v>
      </c>
      <c r="J137" s="29">
        <v>0</v>
      </c>
    </row>
    <row r="138" spans="1:10" x14ac:dyDescent="0.15">
      <c r="A138" s="200" t="s">
        <v>19</v>
      </c>
      <c r="B138" s="173">
        <v>16</v>
      </c>
      <c r="C138" s="242">
        <v>0.875</v>
      </c>
      <c r="D138" s="243">
        <v>15952</v>
      </c>
      <c r="E138" s="166">
        <v>326</v>
      </c>
      <c r="F138" s="150">
        <v>100</v>
      </c>
      <c r="G138" s="173">
        <v>330</v>
      </c>
      <c r="H138" s="29">
        <v>30</v>
      </c>
      <c r="I138" s="29">
        <v>-1427</v>
      </c>
      <c r="J138" s="29">
        <v>-150</v>
      </c>
    </row>
    <row r="139" spans="1:10" x14ac:dyDescent="0.15">
      <c r="A139" s="200" t="s">
        <v>19</v>
      </c>
      <c r="B139" s="173">
        <v>17</v>
      </c>
      <c r="C139" s="242">
        <v>0.58333333333333337</v>
      </c>
      <c r="D139" s="243">
        <v>15217</v>
      </c>
      <c r="E139" s="166">
        <v>211</v>
      </c>
      <c r="F139" s="150">
        <v>104</v>
      </c>
      <c r="G139" s="173">
        <v>330</v>
      </c>
      <c r="H139" s="29">
        <v>-118</v>
      </c>
      <c r="I139" s="29">
        <v>-1411</v>
      </c>
      <c r="J139" s="29">
        <v>-218</v>
      </c>
    </row>
    <row r="140" spans="1:10" x14ac:dyDescent="0.15">
      <c r="A140" s="200" t="s">
        <v>19</v>
      </c>
      <c r="B140" s="173">
        <v>18</v>
      </c>
      <c r="C140" s="242">
        <v>0.58333333333333337</v>
      </c>
      <c r="D140" s="243">
        <v>15145</v>
      </c>
      <c r="E140" s="166">
        <v>232</v>
      </c>
      <c r="F140" s="150">
        <v>100</v>
      </c>
      <c r="G140" s="173">
        <v>330</v>
      </c>
      <c r="H140" s="29">
        <v>-118</v>
      </c>
      <c r="I140" s="29">
        <v>-1412</v>
      </c>
      <c r="J140" s="29">
        <v>-218</v>
      </c>
    </row>
    <row r="141" spans="1:10" x14ac:dyDescent="0.15">
      <c r="A141" s="200" t="s">
        <v>19</v>
      </c>
      <c r="B141" s="173">
        <v>19</v>
      </c>
      <c r="C141" s="242">
        <v>0.875</v>
      </c>
      <c r="D141" s="243">
        <v>13972</v>
      </c>
      <c r="E141" s="166">
        <v>-201</v>
      </c>
      <c r="F141" s="150">
        <v>0</v>
      </c>
      <c r="G141" s="173">
        <v>220</v>
      </c>
      <c r="H141" s="29">
        <v>-70</v>
      </c>
      <c r="I141" s="29">
        <v>-1254</v>
      </c>
      <c r="J141" s="29">
        <v>-218</v>
      </c>
    </row>
    <row r="142" spans="1:10" x14ac:dyDescent="0.15">
      <c r="A142" s="200" t="s">
        <v>19</v>
      </c>
      <c r="B142" s="173">
        <v>20</v>
      </c>
      <c r="C142" s="242">
        <v>0.875</v>
      </c>
      <c r="D142" s="243">
        <v>14668</v>
      </c>
      <c r="E142" s="166">
        <v>-5</v>
      </c>
      <c r="F142" s="150">
        <v>100</v>
      </c>
      <c r="G142" s="173">
        <v>330</v>
      </c>
      <c r="H142" s="29">
        <v>-70</v>
      </c>
      <c r="I142" s="29">
        <v>-1254</v>
      </c>
      <c r="J142" s="29">
        <v>-218</v>
      </c>
    </row>
    <row r="143" spans="1:10" x14ac:dyDescent="0.15">
      <c r="A143" s="200" t="s">
        <v>19</v>
      </c>
      <c r="B143" s="173">
        <v>21</v>
      </c>
      <c r="C143" s="242">
        <v>0.58333333333333337</v>
      </c>
      <c r="D143" s="243">
        <v>15969</v>
      </c>
      <c r="E143" s="166">
        <v>706</v>
      </c>
      <c r="F143" s="150">
        <v>185</v>
      </c>
      <c r="G143" s="173">
        <v>330</v>
      </c>
      <c r="H143" s="29">
        <v>30</v>
      </c>
      <c r="I143" s="29">
        <v>-1412</v>
      </c>
      <c r="J143" s="29">
        <v>-218</v>
      </c>
    </row>
    <row r="144" spans="1:10" x14ac:dyDescent="0.15">
      <c r="A144" s="200" t="s">
        <v>19</v>
      </c>
      <c r="B144" s="173">
        <v>22</v>
      </c>
      <c r="C144" s="242">
        <v>0.58333333333333337</v>
      </c>
      <c r="D144" s="243">
        <v>15990</v>
      </c>
      <c r="E144" s="166">
        <v>260</v>
      </c>
      <c r="F144" s="150">
        <v>0</v>
      </c>
      <c r="G144" s="173">
        <v>330</v>
      </c>
      <c r="H144" s="29">
        <v>5</v>
      </c>
      <c r="I144" s="29">
        <v>-1262</v>
      </c>
      <c r="J144" s="29">
        <v>-218</v>
      </c>
    </row>
    <row r="145" spans="1:10" x14ac:dyDescent="0.15">
      <c r="A145" s="200" t="s">
        <v>19</v>
      </c>
      <c r="B145" s="173">
        <v>23</v>
      </c>
      <c r="C145" s="242">
        <v>0.58333333333333337</v>
      </c>
      <c r="D145" s="243">
        <v>16688</v>
      </c>
      <c r="E145" s="166">
        <v>475</v>
      </c>
      <c r="F145" s="150">
        <v>0</v>
      </c>
      <c r="G145" s="173">
        <v>330</v>
      </c>
      <c r="H145" s="29">
        <v>-116</v>
      </c>
      <c r="I145" s="29">
        <v>-1316</v>
      </c>
      <c r="J145" s="29">
        <v>-218</v>
      </c>
    </row>
    <row r="146" spans="1:10" x14ac:dyDescent="0.15">
      <c r="A146" s="200" t="s">
        <v>19</v>
      </c>
      <c r="B146" s="173">
        <v>24</v>
      </c>
      <c r="C146" s="242">
        <v>0.58333333333333337</v>
      </c>
      <c r="D146" s="243">
        <v>16992</v>
      </c>
      <c r="E146" s="166">
        <v>443</v>
      </c>
      <c r="F146" s="150">
        <v>0</v>
      </c>
      <c r="G146" s="173">
        <v>330</v>
      </c>
      <c r="H146" s="29">
        <v>-46</v>
      </c>
      <c r="I146" s="29">
        <v>-1237</v>
      </c>
      <c r="J146" s="29">
        <v>-218</v>
      </c>
    </row>
    <row r="147" spans="1:10" x14ac:dyDescent="0.15">
      <c r="A147" s="200" t="s">
        <v>19</v>
      </c>
      <c r="B147" s="173">
        <v>25</v>
      </c>
      <c r="C147" s="242">
        <v>0.58333333333333337</v>
      </c>
      <c r="D147" s="243">
        <v>16299</v>
      </c>
      <c r="E147" s="166">
        <v>247</v>
      </c>
      <c r="F147" s="150">
        <v>0</v>
      </c>
      <c r="G147" s="173">
        <v>220</v>
      </c>
      <c r="H147" s="29">
        <v>-2</v>
      </c>
      <c r="I147" s="29">
        <v>-1413</v>
      </c>
      <c r="J147" s="29">
        <v>-218</v>
      </c>
    </row>
    <row r="148" spans="1:10" x14ac:dyDescent="0.15">
      <c r="A148" s="200" t="s">
        <v>19</v>
      </c>
      <c r="B148" s="173">
        <v>26</v>
      </c>
      <c r="C148" s="242">
        <v>0.75</v>
      </c>
      <c r="D148" s="243">
        <v>16569</v>
      </c>
      <c r="E148" s="166">
        <v>436</v>
      </c>
      <c r="F148" s="150">
        <v>0</v>
      </c>
      <c r="G148" s="173">
        <v>220</v>
      </c>
      <c r="H148" s="29">
        <v>-293</v>
      </c>
      <c r="I148" s="29">
        <v>-1120</v>
      </c>
      <c r="J148" s="29">
        <v>-218</v>
      </c>
    </row>
    <row r="149" spans="1:10" x14ac:dyDescent="0.15">
      <c r="A149" s="200" t="s">
        <v>19</v>
      </c>
      <c r="B149" s="173">
        <v>27</v>
      </c>
      <c r="C149" s="242">
        <v>0.75</v>
      </c>
      <c r="D149" s="243">
        <v>15089</v>
      </c>
      <c r="E149" s="166">
        <v>958</v>
      </c>
      <c r="F149" s="150">
        <v>111</v>
      </c>
      <c r="G149" s="173">
        <v>330</v>
      </c>
      <c r="H149" s="29">
        <v>-252</v>
      </c>
      <c r="I149" s="29">
        <v>-1278</v>
      </c>
      <c r="J149" s="29">
        <v>-218</v>
      </c>
    </row>
    <row r="150" spans="1:10" x14ac:dyDescent="0.15">
      <c r="A150" s="200" t="s">
        <v>19</v>
      </c>
      <c r="B150" s="173">
        <v>28</v>
      </c>
      <c r="C150" s="242">
        <v>0.75</v>
      </c>
      <c r="D150" s="243">
        <v>16929</v>
      </c>
      <c r="E150" s="166">
        <v>768</v>
      </c>
      <c r="F150" s="150">
        <v>185</v>
      </c>
      <c r="G150" s="173">
        <v>330</v>
      </c>
      <c r="H150" s="29">
        <v>-293</v>
      </c>
      <c r="I150" s="29">
        <v>-1321</v>
      </c>
      <c r="J150" s="29">
        <v>-218</v>
      </c>
    </row>
    <row r="151" spans="1:10" x14ac:dyDescent="0.15">
      <c r="A151" s="200" t="s">
        <v>19</v>
      </c>
      <c r="B151" s="173">
        <v>29</v>
      </c>
      <c r="C151" s="242">
        <v>0.70833333333333337</v>
      </c>
      <c r="D151" s="243">
        <v>19877</v>
      </c>
      <c r="E151" s="166">
        <v>638</v>
      </c>
      <c r="F151" s="150">
        <v>185</v>
      </c>
      <c r="G151" s="173">
        <v>330</v>
      </c>
      <c r="H151" s="29">
        <v>-46</v>
      </c>
      <c r="I151" s="29">
        <v>-1319</v>
      </c>
      <c r="J151" s="29">
        <v>-218</v>
      </c>
    </row>
    <row r="152" spans="1:10" x14ac:dyDescent="0.15">
      <c r="A152" s="334" t="s">
        <v>19</v>
      </c>
      <c r="B152" s="173">
        <v>30</v>
      </c>
      <c r="C152" s="242">
        <v>0.70833333333333337</v>
      </c>
      <c r="D152" s="243">
        <v>19877</v>
      </c>
      <c r="E152" s="166">
        <v>157</v>
      </c>
      <c r="F152" s="150">
        <v>185</v>
      </c>
      <c r="G152" s="173">
        <v>330</v>
      </c>
      <c r="H152" s="29">
        <v>-65</v>
      </c>
      <c r="I152" s="29">
        <v>-1420</v>
      </c>
      <c r="J152" s="29">
        <v>-218</v>
      </c>
    </row>
    <row r="153" spans="1:10" x14ac:dyDescent="0.15">
      <c r="A153" s="333" t="s">
        <v>19</v>
      </c>
      <c r="B153" s="175">
        <v>31</v>
      </c>
      <c r="C153" s="244">
        <v>0.58333333333333337</v>
      </c>
      <c r="D153" s="245">
        <v>17905</v>
      </c>
      <c r="E153" s="167">
        <v>-28</v>
      </c>
      <c r="F153" s="253">
        <v>100</v>
      </c>
      <c r="G153" s="175">
        <v>330</v>
      </c>
      <c r="H153" s="35">
        <v>-24</v>
      </c>
      <c r="I153" s="35">
        <v>-1420</v>
      </c>
      <c r="J153" s="35">
        <v>-218</v>
      </c>
    </row>
    <row r="154" spans="1:10" x14ac:dyDescent="0.15">
      <c r="A154" s="200" t="s">
        <v>20</v>
      </c>
      <c r="B154" s="173">
        <v>1</v>
      </c>
      <c r="C154" s="242">
        <v>0.58333333333333337</v>
      </c>
      <c r="D154" s="243">
        <v>16368</v>
      </c>
      <c r="E154" s="166">
        <v>88</v>
      </c>
      <c r="F154" s="150">
        <v>83</v>
      </c>
      <c r="G154" s="173">
        <v>330</v>
      </c>
      <c r="H154" s="29">
        <v>-39</v>
      </c>
      <c r="I154" s="29">
        <v>-1244</v>
      </c>
      <c r="J154" s="29">
        <v>-218</v>
      </c>
    </row>
    <row r="155" spans="1:10" x14ac:dyDescent="0.15">
      <c r="A155" s="200" t="s">
        <v>20</v>
      </c>
      <c r="B155" s="173">
        <v>2</v>
      </c>
      <c r="C155" s="242">
        <v>0.5</v>
      </c>
      <c r="D155" s="243">
        <v>14548</v>
      </c>
      <c r="E155" s="166">
        <v>77</v>
      </c>
      <c r="F155" s="150">
        <v>185</v>
      </c>
      <c r="G155" s="173">
        <v>330</v>
      </c>
      <c r="H155" s="29">
        <v>-13</v>
      </c>
      <c r="I155" s="29">
        <v>-1246</v>
      </c>
      <c r="J155" s="29">
        <v>-218</v>
      </c>
    </row>
    <row r="156" spans="1:10" x14ac:dyDescent="0.15">
      <c r="A156" s="200" t="s">
        <v>20</v>
      </c>
      <c r="B156" s="173">
        <v>3</v>
      </c>
      <c r="C156" s="242">
        <v>0.875</v>
      </c>
      <c r="D156" s="243">
        <v>14218</v>
      </c>
      <c r="E156" s="166">
        <v>589</v>
      </c>
      <c r="F156" s="150">
        <v>135</v>
      </c>
      <c r="G156" s="173">
        <v>275</v>
      </c>
      <c r="H156" s="29">
        <v>-69</v>
      </c>
      <c r="I156" s="29">
        <v>-1246</v>
      </c>
      <c r="J156" s="29">
        <v>-218</v>
      </c>
    </row>
    <row r="157" spans="1:10" x14ac:dyDescent="0.15">
      <c r="A157" s="200" t="s">
        <v>20</v>
      </c>
      <c r="B157" s="173">
        <v>4</v>
      </c>
      <c r="C157" s="242">
        <v>0.5</v>
      </c>
      <c r="D157" s="243">
        <v>15395</v>
      </c>
      <c r="E157" s="166">
        <v>713</v>
      </c>
      <c r="F157" s="150">
        <v>135</v>
      </c>
      <c r="G157" s="173">
        <v>210</v>
      </c>
      <c r="H157" s="29">
        <v>59</v>
      </c>
      <c r="I157" s="29">
        <v>-1282</v>
      </c>
      <c r="J157" s="29">
        <v>-218</v>
      </c>
    </row>
    <row r="158" spans="1:10" x14ac:dyDescent="0.15">
      <c r="A158" s="200" t="s">
        <v>20</v>
      </c>
      <c r="B158" s="173">
        <v>5</v>
      </c>
      <c r="C158" s="242">
        <v>0.5</v>
      </c>
      <c r="D158" s="243">
        <v>15235</v>
      </c>
      <c r="E158" s="166">
        <v>114</v>
      </c>
      <c r="F158" s="150">
        <v>85</v>
      </c>
      <c r="G158" s="173">
        <v>110</v>
      </c>
      <c r="H158" s="29">
        <v>-10</v>
      </c>
      <c r="I158" s="29">
        <v>-1278</v>
      </c>
      <c r="J158" s="29">
        <v>-150</v>
      </c>
    </row>
    <row r="159" spans="1:10" x14ac:dyDescent="0.15">
      <c r="A159" s="200" t="s">
        <v>20</v>
      </c>
      <c r="B159" s="173">
        <v>6</v>
      </c>
      <c r="C159" s="242">
        <v>0.5</v>
      </c>
      <c r="D159" s="243">
        <v>15466</v>
      </c>
      <c r="E159" s="166">
        <v>-1</v>
      </c>
      <c r="F159" s="150">
        <v>185</v>
      </c>
      <c r="G159" s="173">
        <v>330</v>
      </c>
      <c r="H159" s="29">
        <v>-110</v>
      </c>
      <c r="I159" s="29">
        <v>-1293</v>
      </c>
      <c r="J159" s="29">
        <v>-150</v>
      </c>
    </row>
    <row r="160" spans="1:10" x14ac:dyDescent="0.15">
      <c r="A160" s="200" t="s">
        <v>20</v>
      </c>
      <c r="B160" s="173">
        <v>7</v>
      </c>
      <c r="C160" s="242">
        <v>0.58333333333333337</v>
      </c>
      <c r="D160" s="243">
        <v>15989</v>
      </c>
      <c r="E160" s="166">
        <v>352</v>
      </c>
      <c r="F160" s="150">
        <v>185</v>
      </c>
      <c r="G160" s="173">
        <v>330</v>
      </c>
      <c r="H160" s="29">
        <v>-90</v>
      </c>
      <c r="I160" s="29">
        <v>-1466</v>
      </c>
      <c r="J160" s="29">
        <v>-150</v>
      </c>
    </row>
    <row r="161" spans="1:10" x14ac:dyDescent="0.15">
      <c r="A161" s="200" t="s">
        <v>20</v>
      </c>
      <c r="B161" s="173">
        <v>8</v>
      </c>
      <c r="C161" s="242">
        <v>0.58333333333333337</v>
      </c>
      <c r="D161" s="243">
        <v>16607</v>
      </c>
      <c r="E161" s="166">
        <v>616</v>
      </c>
      <c r="F161" s="150">
        <v>175</v>
      </c>
      <c r="G161" s="173">
        <v>330</v>
      </c>
      <c r="H161" s="29">
        <v>13</v>
      </c>
      <c r="I161" s="29">
        <v>-1462</v>
      </c>
      <c r="J161" s="29">
        <v>-218</v>
      </c>
    </row>
    <row r="162" spans="1:10" x14ac:dyDescent="0.15">
      <c r="A162" s="200" t="s">
        <v>20</v>
      </c>
      <c r="B162" s="173">
        <v>9</v>
      </c>
      <c r="C162" s="242">
        <v>0.75</v>
      </c>
      <c r="D162" s="243">
        <v>14605</v>
      </c>
      <c r="E162" s="166">
        <v>-27</v>
      </c>
      <c r="F162" s="150">
        <v>175</v>
      </c>
      <c r="G162" s="173">
        <v>330</v>
      </c>
      <c r="H162" s="29">
        <v>-193</v>
      </c>
      <c r="I162" s="29">
        <v>0</v>
      </c>
      <c r="J162" s="29">
        <v>-218</v>
      </c>
    </row>
    <row r="163" spans="1:10" x14ac:dyDescent="0.15">
      <c r="A163" s="200" t="s">
        <v>20</v>
      </c>
      <c r="B163" s="173">
        <v>10</v>
      </c>
      <c r="C163" s="242">
        <v>0.75</v>
      </c>
      <c r="D163" s="243">
        <v>15537</v>
      </c>
      <c r="E163" s="166">
        <v>618</v>
      </c>
      <c r="F163" s="150">
        <v>200</v>
      </c>
      <c r="G163" s="173">
        <v>330</v>
      </c>
      <c r="H163" s="29">
        <v>-102</v>
      </c>
      <c r="I163" s="29">
        <v>-1261</v>
      </c>
      <c r="J163" s="29">
        <v>-218</v>
      </c>
    </row>
    <row r="164" spans="1:10" x14ac:dyDescent="0.15">
      <c r="A164" s="200" t="s">
        <v>20</v>
      </c>
      <c r="B164" s="173">
        <v>11</v>
      </c>
      <c r="C164" s="242">
        <v>0.70833333333333337</v>
      </c>
      <c r="D164" s="243">
        <v>17038</v>
      </c>
      <c r="E164" s="166">
        <v>1101</v>
      </c>
      <c r="F164" s="150">
        <v>200</v>
      </c>
      <c r="G164" s="173">
        <v>330</v>
      </c>
      <c r="H164" s="29">
        <v>-70</v>
      </c>
      <c r="I164" s="29">
        <v>-1335</v>
      </c>
      <c r="J164" s="29">
        <v>-218</v>
      </c>
    </row>
    <row r="165" spans="1:10" x14ac:dyDescent="0.15">
      <c r="A165" s="200" t="s">
        <v>20</v>
      </c>
      <c r="B165" s="173">
        <v>12</v>
      </c>
      <c r="C165" s="242">
        <v>0.58333333333333337</v>
      </c>
      <c r="D165" s="243">
        <v>16954</v>
      </c>
      <c r="E165" s="166">
        <v>299</v>
      </c>
      <c r="F165" s="150">
        <v>175</v>
      </c>
      <c r="G165" s="173">
        <v>330</v>
      </c>
      <c r="H165" s="29">
        <v>-20</v>
      </c>
      <c r="I165" s="29">
        <v>-1162</v>
      </c>
      <c r="J165" s="29">
        <v>-218</v>
      </c>
    </row>
    <row r="166" spans="1:10" x14ac:dyDescent="0.15">
      <c r="A166" s="200" t="s">
        <v>20</v>
      </c>
      <c r="B166" s="173">
        <v>13</v>
      </c>
      <c r="C166" s="242">
        <v>0.58333333333333337</v>
      </c>
      <c r="D166" s="243">
        <v>16548</v>
      </c>
      <c r="E166" s="166">
        <v>253</v>
      </c>
      <c r="F166" s="150">
        <v>144</v>
      </c>
      <c r="G166" s="173">
        <v>330</v>
      </c>
      <c r="H166" s="29">
        <v>-30</v>
      </c>
      <c r="I166" s="29">
        <v>-1290</v>
      </c>
      <c r="J166" s="29">
        <v>-218</v>
      </c>
    </row>
    <row r="167" spans="1:10" x14ac:dyDescent="0.15">
      <c r="A167" s="200" t="s">
        <v>20</v>
      </c>
      <c r="B167" s="173">
        <v>14</v>
      </c>
      <c r="C167" s="242">
        <v>0.70833333333333337</v>
      </c>
      <c r="D167" s="243">
        <v>16584</v>
      </c>
      <c r="E167" s="166">
        <v>603</v>
      </c>
      <c r="F167" s="150">
        <v>165</v>
      </c>
      <c r="G167" s="173">
        <v>330</v>
      </c>
      <c r="H167" s="29">
        <v>-90</v>
      </c>
      <c r="I167" s="29">
        <v>-1433</v>
      </c>
      <c r="J167" s="29">
        <v>-218</v>
      </c>
    </row>
    <row r="168" spans="1:10" x14ac:dyDescent="0.15">
      <c r="A168" s="200" t="s">
        <v>20</v>
      </c>
      <c r="B168" s="173">
        <v>15</v>
      </c>
      <c r="C168" s="242">
        <v>0.58333333333333337</v>
      </c>
      <c r="D168" s="243">
        <v>16610</v>
      </c>
      <c r="E168" s="166">
        <v>552</v>
      </c>
      <c r="F168" s="150">
        <v>78</v>
      </c>
      <c r="G168" s="173">
        <v>330</v>
      </c>
      <c r="H168" s="29">
        <v>-102</v>
      </c>
      <c r="I168" s="29">
        <v>-1413</v>
      </c>
      <c r="J168" s="29">
        <v>-218</v>
      </c>
    </row>
    <row r="169" spans="1:10" x14ac:dyDescent="0.15">
      <c r="A169" s="200" t="s">
        <v>20</v>
      </c>
      <c r="B169" s="173">
        <v>16</v>
      </c>
      <c r="C169" s="242">
        <v>0.5</v>
      </c>
      <c r="D169" s="243">
        <v>14516</v>
      </c>
      <c r="E169" s="166">
        <v>227</v>
      </c>
      <c r="F169" s="150">
        <v>50</v>
      </c>
      <c r="G169" s="173">
        <v>330</v>
      </c>
      <c r="H169" s="29">
        <v>-102</v>
      </c>
      <c r="I169" s="29">
        <v>-1278</v>
      </c>
      <c r="J169" s="29">
        <v>-218</v>
      </c>
    </row>
    <row r="170" spans="1:10" x14ac:dyDescent="0.15">
      <c r="A170" s="200" t="s">
        <v>20</v>
      </c>
      <c r="B170" s="173">
        <v>17</v>
      </c>
      <c r="C170" s="242">
        <v>0.875</v>
      </c>
      <c r="D170" s="243">
        <v>14011</v>
      </c>
      <c r="E170" s="166">
        <v>94</v>
      </c>
      <c r="F170" s="150">
        <v>175</v>
      </c>
      <c r="G170" s="173">
        <v>275</v>
      </c>
      <c r="H170" s="29">
        <v>-100</v>
      </c>
      <c r="I170" s="29">
        <v>-1278</v>
      </c>
      <c r="J170" s="29">
        <v>-218</v>
      </c>
    </row>
    <row r="171" spans="1:10" x14ac:dyDescent="0.15">
      <c r="A171" s="200" t="s">
        <v>20</v>
      </c>
      <c r="B171" s="173">
        <v>18</v>
      </c>
      <c r="C171" s="242">
        <v>0.58333333333333337</v>
      </c>
      <c r="D171" s="243">
        <v>16262</v>
      </c>
      <c r="E171" s="166">
        <v>101</v>
      </c>
      <c r="F171" s="150">
        <v>100</v>
      </c>
      <c r="G171" s="173">
        <v>330</v>
      </c>
      <c r="H171" s="29">
        <v>-100</v>
      </c>
      <c r="I171" s="29">
        <v>-1228</v>
      </c>
      <c r="J171" s="29">
        <v>-218</v>
      </c>
    </row>
    <row r="172" spans="1:10" x14ac:dyDescent="0.15">
      <c r="A172" s="200" t="s">
        <v>20</v>
      </c>
      <c r="B172" s="173">
        <v>19</v>
      </c>
      <c r="C172" s="242">
        <v>0.625</v>
      </c>
      <c r="D172" s="243">
        <v>16931</v>
      </c>
      <c r="E172" s="166">
        <v>1200</v>
      </c>
      <c r="F172" s="150">
        <v>175</v>
      </c>
      <c r="G172" s="173">
        <v>330</v>
      </c>
      <c r="H172" s="29">
        <v>-100</v>
      </c>
      <c r="I172" s="29">
        <v>-1481</v>
      </c>
      <c r="J172" s="29">
        <v>-218</v>
      </c>
    </row>
    <row r="173" spans="1:10" x14ac:dyDescent="0.15">
      <c r="A173" s="200" t="s">
        <v>20</v>
      </c>
      <c r="B173" s="173">
        <v>20</v>
      </c>
      <c r="C173" s="242">
        <v>0.75</v>
      </c>
      <c r="D173" s="243">
        <v>24715</v>
      </c>
      <c r="E173" s="166">
        <v>935</v>
      </c>
      <c r="F173" s="150">
        <v>200</v>
      </c>
      <c r="G173" s="173">
        <v>330</v>
      </c>
      <c r="H173" s="29">
        <v>53</v>
      </c>
      <c r="I173" s="29">
        <v>-1449</v>
      </c>
      <c r="J173" s="29">
        <v>-218</v>
      </c>
    </row>
    <row r="174" spans="1:10" x14ac:dyDescent="0.15">
      <c r="A174" s="200" t="s">
        <v>20</v>
      </c>
      <c r="B174" s="173">
        <v>21</v>
      </c>
      <c r="C174" s="242">
        <v>0.70833333333333337</v>
      </c>
      <c r="D174" s="243">
        <v>25757</v>
      </c>
      <c r="E174" s="166">
        <v>62</v>
      </c>
      <c r="F174" s="150">
        <v>200</v>
      </c>
      <c r="G174" s="173">
        <v>330</v>
      </c>
      <c r="H174" s="29">
        <v>-290</v>
      </c>
      <c r="I174" s="29">
        <v>-1350</v>
      </c>
      <c r="J174" s="29">
        <v>-218</v>
      </c>
    </row>
    <row r="175" spans="1:10" x14ac:dyDescent="0.15">
      <c r="A175" s="200" t="s">
        <v>20</v>
      </c>
      <c r="B175" s="173">
        <v>22</v>
      </c>
      <c r="C175" s="242">
        <v>0.58333333333333337</v>
      </c>
      <c r="D175" s="243">
        <v>25240</v>
      </c>
      <c r="E175" s="166">
        <v>-299</v>
      </c>
      <c r="F175" s="150">
        <v>49</v>
      </c>
      <c r="G175" s="173">
        <v>330</v>
      </c>
      <c r="H175" s="29">
        <v>-94</v>
      </c>
      <c r="I175" s="29">
        <v>-1478</v>
      </c>
      <c r="J175" s="29">
        <v>-218</v>
      </c>
    </row>
    <row r="176" spans="1:10" x14ac:dyDescent="0.15">
      <c r="A176" s="200" t="s">
        <v>20</v>
      </c>
      <c r="B176" s="173">
        <v>23</v>
      </c>
      <c r="C176" s="242">
        <v>0.66666666666666663</v>
      </c>
      <c r="D176" s="243">
        <v>19295</v>
      </c>
      <c r="E176" s="166">
        <v>-183</v>
      </c>
      <c r="F176" s="150">
        <v>147</v>
      </c>
      <c r="G176" s="173">
        <v>330</v>
      </c>
      <c r="H176" s="29">
        <v>-54</v>
      </c>
      <c r="I176" s="29">
        <v>-1440</v>
      </c>
      <c r="J176" s="29">
        <v>-218</v>
      </c>
    </row>
    <row r="177" spans="1:10" x14ac:dyDescent="0.15">
      <c r="A177" s="200" t="s">
        <v>20</v>
      </c>
      <c r="B177" s="173">
        <v>24</v>
      </c>
      <c r="C177" s="242">
        <v>0.75</v>
      </c>
      <c r="D177" s="243">
        <v>17367</v>
      </c>
      <c r="E177" s="166">
        <v>-409</v>
      </c>
      <c r="F177" s="150">
        <v>200</v>
      </c>
      <c r="G177" s="173">
        <v>330</v>
      </c>
      <c r="H177" s="29">
        <v>-78</v>
      </c>
      <c r="I177" s="29">
        <v>-1440</v>
      </c>
      <c r="J177" s="29">
        <v>-218</v>
      </c>
    </row>
    <row r="178" spans="1:10" x14ac:dyDescent="0.15">
      <c r="A178" s="200" t="s">
        <v>20</v>
      </c>
      <c r="B178" s="173">
        <v>25</v>
      </c>
      <c r="C178" s="242">
        <v>0.5</v>
      </c>
      <c r="D178" s="243">
        <v>17821</v>
      </c>
      <c r="E178" s="166">
        <v>-351</v>
      </c>
      <c r="F178" s="150">
        <v>180</v>
      </c>
      <c r="G178" s="173">
        <v>330</v>
      </c>
      <c r="H178" s="29">
        <v>43</v>
      </c>
      <c r="I178" s="29">
        <v>-1440</v>
      </c>
      <c r="J178" s="29">
        <v>-218</v>
      </c>
    </row>
    <row r="179" spans="1:10" x14ac:dyDescent="0.15">
      <c r="A179" s="200" t="s">
        <v>20</v>
      </c>
      <c r="B179" s="173">
        <v>26</v>
      </c>
      <c r="C179" s="242">
        <v>0.58333333333333337</v>
      </c>
      <c r="D179" s="243">
        <v>16938</v>
      </c>
      <c r="E179" s="166">
        <v>-451</v>
      </c>
      <c r="F179" s="150">
        <v>100</v>
      </c>
      <c r="G179" s="173">
        <v>330</v>
      </c>
      <c r="H179" s="29">
        <v>-316</v>
      </c>
      <c r="I179" s="29">
        <v>-1440</v>
      </c>
      <c r="J179" s="29">
        <v>-218</v>
      </c>
    </row>
    <row r="180" spans="1:10" x14ac:dyDescent="0.15">
      <c r="A180" s="200" t="s">
        <v>20</v>
      </c>
      <c r="B180" s="173">
        <v>27</v>
      </c>
      <c r="C180" s="242">
        <v>0.625</v>
      </c>
      <c r="D180" s="243">
        <v>17311</v>
      </c>
      <c r="E180" s="166">
        <v>-460</v>
      </c>
      <c r="F180" s="150">
        <v>200</v>
      </c>
      <c r="G180" s="173">
        <v>330</v>
      </c>
      <c r="H180" s="29">
        <v>-245</v>
      </c>
      <c r="I180" s="29">
        <v>-1473</v>
      </c>
      <c r="J180" s="29">
        <v>-218</v>
      </c>
    </row>
    <row r="181" spans="1:10" x14ac:dyDescent="0.15">
      <c r="A181" s="200" t="s">
        <v>20</v>
      </c>
      <c r="B181" s="173">
        <v>28</v>
      </c>
      <c r="C181" s="242">
        <v>0.75</v>
      </c>
      <c r="D181" s="243">
        <v>19869</v>
      </c>
      <c r="E181" s="166">
        <v>181</v>
      </c>
      <c r="F181" s="150">
        <v>200</v>
      </c>
      <c r="G181" s="173">
        <v>330</v>
      </c>
      <c r="H181" s="29">
        <v>-284</v>
      </c>
      <c r="I181" s="29">
        <v>-1440</v>
      </c>
      <c r="J181" s="29">
        <v>-218</v>
      </c>
    </row>
    <row r="182" spans="1:10" x14ac:dyDescent="0.15">
      <c r="A182" s="334" t="s">
        <v>20</v>
      </c>
      <c r="B182" s="173">
        <v>29</v>
      </c>
      <c r="C182" s="242">
        <v>0.75</v>
      </c>
      <c r="D182" s="243">
        <v>22949</v>
      </c>
      <c r="E182" s="166">
        <v>753</v>
      </c>
      <c r="F182" s="150">
        <v>150</v>
      </c>
      <c r="G182" s="173">
        <v>330</v>
      </c>
      <c r="H182" s="29">
        <v>-266</v>
      </c>
      <c r="I182" s="29">
        <v>-1440</v>
      </c>
      <c r="J182" s="29">
        <v>-218</v>
      </c>
    </row>
    <row r="183" spans="1:10" x14ac:dyDescent="0.15">
      <c r="A183" s="333" t="s">
        <v>20</v>
      </c>
      <c r="B183" s="175">
        <v>30</v>
      </c>
      <c r="C183" s="244">
        <v>0.75</v>
      </c>
      <c r="D183" s="245">
        <v>22949</v>
      </c>
      <c r="E183" s="167">
        <v>-647</v>
      </c>
      <c r="F183" s="253">
        <v>39</v>
      </c>
      <c r="G183" s="175">
        <v>330</v>
      </c>
      <c r="H183" s="35">
        <v>-148</v>
      </c>
      <c r="I183" s="35">
        <v>-1440</v>
      </c>
      <c r="J183" s="35">
        <v>-218</v>
      </c>
    </row>
    <row r="184" spans="1:10" x14ac:dyDescent="0.15">
      <c r="A184" s="200" t="s">
        <v>21</v>
      </c>
      <c r="B184" s="173">
        <v>1</v>
      </c>
      <c r="C184" s="242">
        <v>0.625</v>
      </c>
      <c r="D184" s="243">
        <v>20813</v>
      </c>
      <c r="E184" s="166">
        <v>-333</v>
      </c>
      <c r="F184" s="150">
        <v>100</v>
      </c>
      <c r="G184" s="173">
        <v>330</v>
      </c>
      <c r="H184" s="29">
        <v>-251</v>
      </c>
      <c r="I184" s="29">
        <v>-1440</v>
      </c>
      <c r="J184" s="29">
        <v>-218</v>
      </c>
    </row>
    <row r="185" spans="1:10" x14ac:dyDescent="0.15">
      <c r="A185" s="200" t="s">
        <v>21</v>
      </c>
      <c r="B185" s="173">
        <v>2</v>
      </c>
      <c r="C185" s="242">
        <v>0.625</v>
      </c>
      <c r="D185" s="243">
        <v>21041</v>
      </c>
      <c r="E185" s="166">
        <v>-388</v>
      </c>
      <c r="F185" s="150">
        <v>100</v>
      </c>
      <c r="G185" s="173">
        <v>330</v>
      </c>
      <c r="H185" s="29">
        <v>-251</v>
      </c>
      <c r="I185" s="29">
        <v>-1440</v>
      </c>
      <c r="J185" s="29">
        <v>-218</v>
      </c>
    </row>
    <row r="186" spans="1:10" x14ac:dyDescent="0.15">
      <c r="A186" s="200" t="s">
        <v>21</v>
      </c>
      <c r="B186" s="173">
        <v>3</v>
      </c>
      <c r="C186" s="242">
        <v>0.70833333333333337</v>
      </c>
      <c r="D186" s="243">
        <v>20824</v>
      </c>
      <c r="E186" s="166">
        <v>285</v>
      </c>
      <c r="F186" s="150">
        <v>200</v>
      </c>
      <c r="G186" s="173">
        <v>330</v>
      </c>
      <c r="H186" s="29">
        <v>-251</v>
      </c>
      <c r="I186" s="29">
        <v>-1440</v>
      </c>
      <c r="J186" s="29">
        <v>-218</v>
      </c>
    </row>
    <row r="187" spans="1:10" x14ac:dyDescent="0.15">
      <c r="A187" s="200" t="s">
        <v>21</v>
      </c>
      <c r="B187" s="173">
        <v>4</v>
      </c>
      <c r="C187" s="242">
        <v>0.75</v>
      </c>
      <c r="D187" s="243">
        <v>20132</v>
      </c>
      <c r="E187" s="166">
        <v>33</v>
      </c>
      <c r="F187" s="150">
        <v>200</v>
      </c>
      <c r="G187" s="173">
        <v>330</v>
      </c>
      <c r="H187" s="29">
        <v>-251</v>
      </c>
      <c r="I187" s="29">
        <v>-1441</v>
      </c>
      <c r="J187" s="29">
        <v>-218</v>
      </c>
    </row>
    <row r="188" spans="1:10" x14ac:dyDescent="0.15">
      <c r="A188" s="200" t="s">
        <v>21</v>
      </c>
      <c r="B188" s="173">
        <v>5</v>
      </c>
      <c r="C188" s="242">
        <v>0.66666666666666663</v>
      </c>
      <c r="D188" s="243">
        <v>21915</v>
      </c>
      <c r="E188" s="166">
        <v>303</v>
      </c>
      <c r="F188" s="150">
        <v>200</v>
      </c>
      <c r="G188" s="173">
        <v>330</v>
      </c>
      <c r="H188" s="29">
        <v>-151</v>
      </c>
      <c r="I188" s="29">
        <v>-1441</v>
      </c>
      <c r="J188" s="29">
        <v>-200</v>
      </c>
    </row>
    <row r="189" spans="1:10" x14ac:dyDescent="0.15">
      <c r="A189" s="200" t="s">
        <v>21</v>
      </c>
      <c r="B189" s="173">
        <v>6</v>
      </c>
      <c r="C189" s="242">
        <v>0.70833333333333337</v>
      </c>
      <c r="D189" s="243">
        <v>22588</v>
      </c>
      <c r="E189" s="166">
        <v>704</v>
      </c>
      <c r="F189" s="150">
        <v>125</v>
      </c>
      <c r="G189" s="173">
        <v>330</v>
      </c>
      <c r="H189" s="29">
        <v>-151</v>
      </c>
      <c r="I189" s="29">
        <v>-1441</v>
      </c>
      <c r="J189" s="29">
        <v>-200</v>
      </c>
    </row>
    <row r="190" spans="1:10" x14ac:dyDescent="0.15">
      <c r="A190" s="200" t="s">
        <v>21</v>
      </c>
      <c r="B190" s="173">
        <v>7</v>
      </c>
      <c r="C190" s="242">
        <v>0.58333333333333337</v>
      </c>
      <c r="D190" s="243">
        <v>20384</v>
      </c>
      <c r="E190" s="166">
        <v>720</v>
      </c>
      <c r="F190" s="150">
        <v>135</v>
      </c>
      <c r="G190" s="173">
        <v>330</v>
      </c>
      <c r="H190" s="29">
        <v>-151</v>
      </c>
      <c r="I190" s="29">
        <v>-1441</v>
      </c>
      <c r="J190" s="29">
        <v>-218</v>
      </c>
    </row>
    <row r="191" spans="1:10" x14ac:dyDescent="0.15">
      <c r="A191" s="200" t="s">
        <v>21</v>
      </c>
      <c r="B191" s="173">
        <v>8</v>
      </c>
      <c r="C191" s="242">
        <v>0.75</v>
      </c>
      <c r="D191" s="243">
        <v>20606</v>
      </c>
      <c r="E191" s="166">
        <v>-296</v>
      </c>
      <c r="F191" s="150">
        <v>175</v>
      </c>
      <c r="G191" s="173">
        <v>330</v>
      </c>
      <c r="H191" s="29">
        <v>-151</v>
      </c>
      <c r="I191" s="29">
        <v>-1441</v>
      </c>
      <c r="J191" s="29">
        <v>-218</v>
      </c>
    </row>
    <row r="192" spans="1:10" x14ac:dyDescent="0.15">
      <c r="A192" s="200" t="s">
        <v>21</v>
      </c>
      <c r="B192" s="173">
        <v>9</v>
      </c>
      <c r="C192" s="242">
        <v>0.70833333333333337</v>
      </c>
      <c r="D192" s="243">
        <v>20543</v>
      </c>
      <c r="E192" s="166">
        <v>-475</v>
      </c>
      <c r="F192" s="150">
        <v>200</v>
      </c>
      <c r="G192" s="173">
        <v>330</v>
      </c>
      <c r="H192" s="29">
        <v>-151</v>
      </c>
      <c r="I192" s="29">
        <v>-1449</v>
      </c>
      <c r="J192" s="29">
        <v>-200</v>
      </c>
    </row>
    <row r="193" spans="1:10" x14ac:dyDescent="0.15">
      <c r="A193" s="200" t="s">
        <v>21</v>
      </c>
      <c r="B193" s="173">
        <v>10</v>
      </c>
      <c r="C193" s="242">
        <v>0.70833333333333337</v>
      </c>
      <c r="D193" s="243">
        <v>20451</v>
      </c>
      <c r="E193" s="166">
        <v>-429</v>
      </c>
      <c r="F193" s="150">
        <v>200</v>
      </c>
      <c r="G193" s="173">
        <v>330</v>
      </c>
      <c r="H193" s="29">
        <v>-151</v>
      </c>
      <c r="I193" s="29">
        <v>-1473</v>
      </c>
      <c r="J193" s="29">
        <v>-200</v>
      </c>
    </row>
    <row r="194" spans="1:10" x14ac:dyDescent="0.15">
      <c r="A194" s="200" t="s">
        <v>21</v>
      </c>
      <c r="B194" s="173">
        <v>11</v>
      </c>
      <c r="C194" s="242">
        <v>0.75</v>
      </c>
      <c r="D194" s="243">
        <v>21418</v>
      </c>
      <c r="E194" s="166">
        <v>-336</v>
      </c>
      <c r="F194" s="150">
        <v>200</v>
      </c>
      <c r="G194" s="173">
        <v>330</v>
      </c>
      <c r="H194" s="29">
        <v>-151</v>
      </c>
      <c r="I194" s="29">
        <v>-1473</v>
      </c>
      <c r="J194" s="29">
        <v>-150</v>
      </c>
    </row>
    <row r="195" spans="1:10" x14ac:dyDescent="0.15">
      <c r="A195" s="200" t="s">
        <v>21</v>
      </c>
      <c r="B195" s="173">
        <v>12</v>
      </c>
      <c r="C195" s="242">
        <v>0.70833333333333337</v>
      </c>
      <c r="D195" s="243">
        <v>23018</v>
      </c>
      <c r="E195" s="166">
        <v>-310</v>
      </c>
      <c r="F195" s="150">
        <v>200</v>
      </c>
      <c r="G195" s="173">
        <v>330</v>
      </c>
      <c r="H195" s="29">
        <v>-101</v>
      </c>
      <c r="I195" s="29">
        <v>-1473</v>
      </c>
      <c r="J195" s="29">
        <v>-150</v>
      </c>
    </row>
    <row r="196" spans="1:10" x14ac:dyDescent="0.15">
      <c r="A196" s="200" t="s">
        <v>21</v>
      </c>
      <c r="B196" s="173">
        <v>13</v>
      </c>
      <c r="C196" s="242">
        <v>0.66666666666666663</v>
      </c>
      <c r="D196" s="243">
        <v>23284</v>
      </c>
      <c r="E196" s="166">
        <v>-390</v>
      </c>
      <c r="F196" s="150">
        <v>200</v>
      </c>
      <c r="G196" s="173">
        <v>330</v>
      </c>
      <c r="H196" s="29">
        <v>-1</v>
      </c>
      <c r="I196" s="29">
        <v>-1510</v>
      </c>
      <c r="J196" s="29">
        <v>-200</v>
      </c>
    </row>
    <row r="197" spans="1:10" x14ac:dyDescent="0.15">
      <c r="A197" s="200" t="s">
        <v>21</v>
      </c>
      <c r="B197" s="173">
        <v>14</v>
      </c>
      <c r="C197" s="242">
        <v>0.75</v>
      </c>
      <c r="D197" s="243">
        <v>21803</v>
      </c>
      <c r="E197" s="166">
        <v>-352</v>
      </c>
      <c r="F197" s="150">
        <v>200</v>
      </c>
      <c r="G197" s="173">
        <v>330</v>
      </c>
      <c r="H197" s="29">
        <v>-51</v>
      </c>
      <c r="I197" s="29">
        <v>-1469</v>
      </c>
      <c r="J197" s="29">
        <v>-200</v>
      </c>
    </row>
    <row r="198" spans="1:10" x14ac:dyDescent="0.15">
      <c r="A198" s="200" t="s">
        <v>21</v>
      </c>
      <c r="B198" s="173">
        <v>15</v>
      </c>
      <c r="C198" s="242">
        <v>0.75</v>
      </c>
      <c r="D198" s="243">
        <v>21191</v>
      </c>
      <c r="E198" s="166">
        <v>-382</v>
      </c>
      <c r="F198" s="150">
        <v>200</v>
      </c>
      <c r="G198" s="173">
        <v>330</v>
      </c>
      <c r="H198" s="29">
        <v>-76</v>
      </c>
      <c r="I198" s="29">
        <v>-1469</v>
      </c>
      <c r="J198" s="29">
        <v>-200</v>
      </c>
    </row>
    <row r="199" spans="1:10" x14ac:dyDescent="0.15">
      <c r="A199" s="200" t="s">
        <v>21</v>
      </c>
      <c r="B199" s="173">
        <v>16</v>
      </c>
      <c r="C199" s="242">
        <v>0.66666666666666663</v>
      </c>
      <c r="D199" s="243">
        <v>24723</v>
      </c>
      <c r="E199" s="166">
        <v>-405</v>
      </c>
      <c r="F199" s="150">
        <v>200</v>
      </c>
      <c r="G199" s="173">
        <v>330</v>
      </c>
      <c r="H199" s="29">
        <v>-1</v>
      </c>
      <c r="I199" s="29">
        <v>-1473</v>
      </c>
      <c r="J199" s="29">
        <v>-200</v>
      </c>
    </row>
    <row r="200" spans="1:10" x14ac:dyDescent="0.15">
      <c r="A200" s="200" t="s">
        <v>21</v>
      </c>
      <c r="B200" s="173">
        <v>17</v>
      </c>
      <c r="C200" s="242">
        <v>0.70833333333333337</v>
      </c>
      <c r="D200" s="243">
        <v>25945</v>
      </c>
      <c r="E200" s="166">
        <v>-365</v>
      </c>
      <c r="F200" s="150">
        <v>125</v>
      </c>
      <c r="G200" s="173">
        <v>330</v>
      </c>
      <c r="H200" s="29">
        <v>-151</v>
      </c>
      <c r="I200" s="29">
        <v>-1480</v>
      </c>
      <c r="J200" s="29">
        <v>-200</v>
      </c>
    </row>
    <row r="201" spans="1:10" x14ac:dyDescent="0.15">
      <c r="A201" s="200" t="s">
        <v>21</v>
      </c>
      <c r="B201" s="173">
        <v>18</v>
      </c>
      <c r="C201" s="242">
        <v>0.58333333333333337</v>
      </c>
      <c r="D201" s="243">
        <v>25764</v>
      </c>
      <c r="E201" s="166">
        <v>446</v>
      </c>
      <c r="F201" s="150">
        <v>175</v>
      </c>
      <c r="G201" s="173">
        <v>330</v>
      </c>
      <c r="H201" s="29">
        <v>-3</v>
      </c>
      <c r="I201" s="29">
        <v>-1523</v>
      </c>
      <c r="J201" s="29">
        <v>-200</v>
      </c>
    </row>
    <row r="202" spans="1:10" x14ac:dyDescent="0.15">
      <c r="A202" s="200" t="s">
        <v>21</v>
      </c>
      <c r="B202" s="173">
        <v>19</v>
      </c>
      <c r="C202" s="242">
        <v>0.70833333333333337</v>
      </c>
      <c r="D202" s="243">
        <v>20101</v>
      </c>
      <c r="E202" s="166">
        <v>-565</v>
      </c>
      <c r="F202" s="150">
        <v>175</v>
      </c>
      <c r="G202" s="173">
        <v>330</v>
      </c>
      <c r="H202" s="29">
        <v>-53</v>
      </c>
      <c r="I202" s="29">
        <v>-1473</v>
      </c>
      <c r="J202" s="29">
        <v>-200</v>
      </c>
    </row>
    <row r="203" spans="1:10" x14ac:dyDescent="0.15">
      <c r="A203" s="200" t="s">
        <v>21</v>
      </c>
      <c r="B203" s="173">
        <v>20</v>
      </c>
      <c r="C203" s="242">
        <v>0.5</v>
      </c>
      <c r="D203" s="243">
        <v>17460</v>
      </c>
      <c r="E203" s="166">
        <v>-116</v>
      </c>
      <c r="F203" s="150">
        <v>100</v>
      </c>
      <c r="G203" s="173">
        <v>330</v>
      </c>
      <c r="H203" s="29">
        <v>-3</v>
      </c>
      <c r="I203" s="29">
        <v>-1465</v>
      </c>
      <c r="J203" s="29">
        <v>-218</v>
      </c>
    </row>
    <row r="204" spans="1:10" x14ac:dyDescent="0.15">
      <c r="A204" s="200" t="s">
        <v>21</v>
      </c>
      <c r="B204" s="173">
        <v>21</v>
      </c>
      <c r="C204" s="242">
        <v>0.75</v>
      </c>
      <c r="D204" s="243">
        <v>16568</v>
      </c>
      <c r="E204" s="166">
        <v>-80</v>
      </c>
      <c r="F204" s="150">
        <v>200</v>
      </c>
      <c r="G204" s="173">
        <v>330</v>
      </c>
      <c r="H204" s="29">
        <v>-153</v>
      </c>
      <c r="I204" s="29">
        <v>-1258</v>
      </c>
      <c r="J204" s="29">
        <v>-218</v>
      </c>
    </row>
    <row r="205" spans="1:10" x14ac:dyDescent="0.15">
      <c r="A205" s="200" t="s">
        <v>21</v>
      </c>
      <c r="B205" s="173">
        <v>22</v>
      </c>
      <c r="C205" s="242">
        <v>0.75</v>
      </c>
      <c r="D205" s="243">
        <v>18199</v>
      </c>
      <c r="E205" s="166">
        <v>-325</v>
      </c>
      <c r="F205" s="150">
        <v>200</v>
      </c>
      <c r="G205" s="173">
        <v>330</v>
      </c>
      <c r="H205" s="29">
        <v>-153</v>
      </c>
      <c r="I205" s="29">
        <v>-1227</v>
      </c>
      <c r="J205" s="29">
        <v>-218</v>
      </c>
    </row>
    <row r="206" spans="1:10" x14ac:dyDescent="0.15">
      <c r="A206" s="200" t="s">
        <v>21</v>
      </c>
      <c r="B206" s="173">
        <v>23</v>
      </c>
      <c r="C206" s="242">
        <v>0.70833333333333337</v>
      </c>
      <c r="D206" s="243">
        <v>22024</v>
      </c>
      <c r="E206" s="166">
        <v>502</v>
      </c>
      <c r="F206" s="150">
        <v>200</v>
      </c>
      <c r="G206" s="173">
        <v>330</v>
      </c>
      <c r="H206" s="29">
        <v>-37</v>
      </c>
      <c r="I206" s="29">
        <v>-1486</v>
      </c>
      <c r="J206" s="29">
        <v>-218</v>
      </c>
    </row>
    <row r="207" spans="1:10" x14ac:dyDescent="0.15">
      <c r="A207" s="200" t="s">
        <v>21</v>
      </c>
      <c r="B207" s="173">
        <v>24</v>
      </c>
      <c r="C207" s="242">
        <v>0.66666666666666663</v>
      </c>
      <c r="D207" s="243">
        <v>23521</v>
      </c>
      <c r="E207" s="166">
        <v>38</v>
      </c>
      <c r="F207" s="150">
        <v>200</v>
      </c>
      <c r="G207" s="173">
        <v>330</v>
      </c>
      <c r="H207" s="29">
        <v>-68</v>
      </c>
      <c r="I207" s="29">
        <v>-1341</v>
      </c>
      <c r="J207" s="29">
        <v>-218</v>
      </c>
    </row>
    <row r="208" spans="1:10" x14ac:dyDescent="0.15">
      <c r="A208" s="200" t="s">
        <v>21</v>
      </c>
      <c r="B208" s="173">
        <v>25</v>
      </c>
      <c r="C208" s="242">
        <v>0.75</v>
      </c>
      <c r="D208" s="243">
        <v>20022</v>
      </c>
      <c r="E208" s="166">
        <v>233</v>
      </c>
      <c r="F208" s="150">
        <v>199</v>
      </c>
      <c r="G208" s="173">
        <v>330</v>
      </c>
      <c r="H208" s="29">
        <v>-268</v>
      </c>
      <c r="I208" s="29">
        <v>-1254</v>
      </c>
      <c r="J208" s="29">
        <v>-218</v>
      </c>
    </row>
    <row r="209" spans="1:10" x14ac:dyDescent="0.15">
      <c r="A209" s="200" t="s">
        <v>21</v>
      </c>
      <c r="B209" s="173">
        <v>26</v>
      </c>
      <c r="C209" s="242">
        <v>0.75</v>
      </c>
      <c r="D209" s="243">
        <v>21216</v>
      </c>
      <c r="E209" s="166">
        <v>387</v>
      </c>
      <c r="F209" s="150">
        <v>200</v>
      </c>
      <c r="G209" s="173">
        <v>330</v>
      </c>
      <c r="H209" s="29">
        <v>-18</v>
      </c>
      <c r="I209" s="29">
        <v>-1439</v>
      </c>
      <c r="J209" s="29">
        <v>-218</v>
      </c>
    </row>
    <row r="210" spans="1:10" x14ac:dyDescent="0.15">
      <c r="A210" s="200" t="s">
        <v>21</v>
      </c>
      <c r="B210" s="173">
        <v>27</v>
      </c>
      <c r="C210" s="242">
        <v>0.58333333333333337</v>
      </c>
      <c r="D210" s="243">
        <v>20842</v>
      </c>
      <c r="E210" s="166">
        <v>188</v>
      </c>
      <c r="F210" s="150">
        <v>200</v>
      </c>
      <c r="G210" s="173">
        <v>330</v>
      </c>
      <c r="H210" s="29">
        <v>-18</v>
      </c>
      <c r="I210" s="29">
        <v>-1541</v>
      </c>
      <c r="J210" s="29">
        <v>-218</v>
      </c>
    </row>
    <row r="211" spans="1:10" x14ac:dyDescent="0.15">
      <c r="A211" s="200" t="s">
        <v>21</v>
      </c>
      <c r="B211" s="173">
        <v>28</v>
      </c>
      <c r="C211" s="242">
        <v>0.58333333333333337</v>
      </c>
      <c r="D211" s="243">
        <v>18400</v>
      </c>
      <c r="E211" s="166">
        <v>-77</v>
      </c>
      <c r="F211" s="150">
        <v>200</v>
      </c>
      <c r="G211" s="173">
        <v>330</v>
      </c>
      <c r="H211" s="29">
        <v>-43</v>
      </c>
      <c r="I211" s="29">
        <v>-1441</v>
      </c>
      <c r="J211" s="29">
        <v>-218</v>
      </c>
    </row>
    <row r="212" spans="1:10" x14ac:dyDescent="0.15">
      <c r="A212" s="200" t="s">
        <v>21</v>
      </c>
      <c r="B212" s="173">
        <v>29</v>
      </c>
      <c r="C212" s="242">
        <v>0.75</v>
      </c>
      <c r="D212" s="243">
        <v>16360</v>
      </c>
      <c r="E212" s="166">
        <v>-80</v>
      </c>
      <c r="F212" s="150">
        <v>200</v>
      </c>
      <c r="G212" s="173">
        <v>330</v>
      </c>
      <c r="H212" s="29">
        <v>-93</v>
      </c>
      <c r="I212" s="29">
        <v>-1351</v>
      </c>
      <c r="J212" s="29">
        <v>-218</v>
      </c>
    </row>
    <row r="213" spans="1:10" x14ac:dyDescent="0.15">
      <c r="A213" s="334" t="s">
        <v>21</v>
      </c>
      <c r="B213" s="173">
        <v>30</v>
      </c>
      <c r="C213" s="242">
        <v>0.75</v>
      </c>
      <c r="D213" s="243">
        <v>16360</v>
      </c>
      <c r="E213" s="166">
        <v>-96</v>
      </c>
      <c r="F213" s="150">
        <v>200</v>
      </c>
      <c r="G213" s="173">
        <v>330</v>
      </c>
      <c r="H213" s="29">
        <v>-192</v>
      </c>
      <c r="I213" s="29">
        <v>-1491</v>
      </c>
      <c r="J213" s="29">
        <v>-218</v>
      </c>
    </row>
    <row r="214" spans="1:10" x14ac:dyDescent="0.15">
      <c r="A214" s="333" t="s">
        <v>21</v>
      </c>
      <c r="B214" s="175">
        <v>31</v>
      </c>
      <c r="C214" s="244">
        <v>0.70833333333333337</v>
      </c>
      <c r="D214" s="245">
        <v>20467</v>
      </c>
      <c r="E214" s="167">
        <v>61</v>
      </c>
      <c r="F214" s="253">
        <v>200</v>
      </c>
      <c r="G214" s="175">
        <v>330</v>
      </c>
      <c r="H214" s="35">
        <v>-192</v>
      </c>
      <c r="I214" s="35">
        <v>-1491</v>
      </c>
      <c r="J214" s="35">
        <v>-218</v>
      </c>
    </row>
    <row r="215" spans="1:10" x14ac:dyDescent="0.15">
      <c r="A215" s="200" t="s">
        <v>22</v>
      </c>
      <c r="B215" s="173">
        <v>1</v>
      </c>
      <c r="C215" s="242">
        <v>0.625</v>
      </c>
      <c r="D215" s="243">
        <v>20801</v>
      </c>
      <c r="E215" s="166">
        <v>-136</v>
      </c>
      <c r="F215" s="150">
        <v>200</v>
      </c>
      <c r="G215" s="173">
        <v>330</v>
      </c>
      <c r="H215" s="29">
        <v>-192</v>
      </c>
      <c r="I215" s="29">
        <v>-1537</v>
      </c>
      <c r="J215" s="29">
        <v>-218</v>
      </c>
    </row>
    <row r="216" spans="1:10" x14ac:dyDescent="0.15">
      <c r="A216" s="200" t="s">
        <v>22</v>
      </c>
      <c r="B216" s="173">
        <v>2</v>
      </c>
      <c r="C216" s="242">
        <v>0.70833333333333337</v>
      </c>
      <c r="D216" s="243">
        <v>23487</v>
      </c>
      <c r="E216" s="166">
        <v>-214</v>
      </c>
      <c r="F216" s="150">
        <v>150</v>
      </c>
      <c r="G216" s="173">
        <v>330</v>
      </c>
      <c r="H216" s="29">
        <v>-133</v>
      </c>
      <c r="I216" s="29">
        <v>-1541</v>
      </c>
      <c r="J216" s="29">
        <v>-218</v>
      </c>
    </row>
    <row r="217" spans="1:10" x14ac:dyDescent="0.15">
      <c r="A217" s="200" t="s">
        <v>22</v>
      </c>
      <c r="B217" s="173">
        <v>3</v>
      </c>
      <c r="C217" s="242">
        <v>0.70833333333333337</v>
      </c>
      <c r="D217" s="243">
        <v>24857</v>
      </c>
      <c r="E217" s="166">
        <v>-424</v>
      </c>
      <c r="F217" s="150">
        <v>200</v>
      </c>
      <c r="G217" s="173">
        <v>330</v>
      </c>
      <c r="H217" s="29">
        <v>-217</v>
      </c>
      <c r="I217" s="29">
        <v>-1541</v>
      </c>
      <c r="J217" s="29">
        <v>-218</v>
      </c>
    </row>
    <row r="218" spans="1:10" x14ac:dyDescent="0.15">
      <c r="A218" s="200" t="s">
        <v>22</v>
      </c>
      <c r="B218" s="173">
        <v>4</v>
      </c>
      <c r="C218" s="242">
        <v>0.66666666666666663</v>
      </c>
      <c r="D218" s="243">
        <v>23111</v>
      </c>
      <c r="E218" s="166">
        <v>-226</v>
      </c>
      <c r="F218" s="150">
        <v>200</v>
      </c>
      <c r="G218" s="173">
        <v>330</v>
      </c>
      <c r="H218" s="29">
        <v>-293</v>
      </c>
      <c r="I218" s="29">
        <v>-1541</v>
      </c>
      <c r="J218" s="29">
        <v>-218</v>
      </c>
    </row>
    <row r="219" spans="1:10" x14ac:dyDescent="0.15">
      <c r="A219" s="200" t="s">
        <v>22</v>
      </c>
      <c r="B219" s="173">
        <v>5</v>
      </c>
      <c r="C219" s="242">
        <v>0.66666666666666663</v>
      </c>
      <c r="D219" s="243">
        <v>22310</v>
      </c>
      <c r="E219" s="166">
        <v>-320</v>
      </c>
      <c r="F219" s="150">
        <v>200</v>
      </c>
      <c r="G219" s="173">
        <v>330</v>
      </c>
      <c r="H219" s="29">
        <v>-293</v>
      </c>
      <c r="I219" s="29">
        <v>-1491</v>
      </c>
      <c r="J219" s="29">
        <v>-218</v>
      </c>
    </row>
    <row r="220" spans="1:10" x14ac:dyDescent="0.15">
      <c r="A220" s="200" t="s">
        <v>22</v>
      </c>
      <c r="B220" s="173">
        <v>6</v>
      </c>
      <c r="C220" s="242">
        <v>0.625</v>
      </c>
      <c r="D220" s="243">
        <v>22476</v>
      </c>
      <c r="E220" s="166">
        <v>-674</v>
      </c>
      <c r="F220" s="150">
        <v>200</v>
      </c>
      <c r="G220" s="173">
        <v>330</v>
      </c>
      <c r="H220" s="29">
        <v>-292</v>
      </c>
      <c r="I220" s="29">
        <v>-1532</v>
      </c>
      <c r="J220" s="29">
        <v>-200</v>
      </c>
    </row>
    <row r="221" spans="1:10" x14ac:dyDescent="0.15">
      <c r="A221" s="200" t="s">
        <v>22</v>
      </c>
      <c r="B221" s="173">
        <v>7</v>
      </c>
      <c r="C221" s="242">
        <v>0.70833333333333337</v>
      </c>
      <c r="D221" s="243">
        <v>20993</v>
      </c>
      <c r="E221" s="166">
        <v>-506</v>
      </c>
      <c r="F221" s="150">
        <v>100</v>
      </c>
      <c r="G221" s="173">
        <v>316</v>
      </c>
      <c r="H221" s="29">
        <v>-123</v>
      </c>
      <c r="I221" s="29">
        <v>-1532</v>
      </c>
      <c r="J221" s="29">
        <v>-200</v>
      </c>
    </row>
    <row r="222" spans="1:10" x14ac:dyDescent="0.15">
      <c r="A222" s="200" t="s">
        <v>22</v>
      </c>
      <c r="B222" s="173">
        <v>8</v>
      </c>
      <c r="C222" s="242">
        <v>0.66666666666666663</v>
      </c>
      <c r="D222" s="243">
        <v>22662</v>
      </c>
      <c r="E222" s="166">
        <v>-460</v>
      </c>
      <c r="F222" s="150">
        <v>200</v>
      </c>
      <c r="G222" s="173">
        <v>330</v>
      </c>
      <c r="H222" s="29">
        <v>-133</v>
      </c>
      <c r="I222" s="29">
        <v>-1507</v>
      </c>
      <c r="J222" s="29">
        <v>-200</v>
      </c>
    </row>
    <row r="223" spans="1:10" x14ac:dyDescent="0.15">
      <c r="A223" s="200" t="s">
        <v>22</v>
      </c>
      <c r="B223" s="173">
        <v>9</v>
      </c>
      <c r="C223" s="242">
        <v>0.66666666666666663</v>
      </c>
      <c r="D223" s="243">
        <v>23999</v>
      </c>
      <c r="E223" s="166">
        <v>-615</v>
      </c>
      <c r="F223" s="150">
        <v>174</v>
      </c>
      <c r="G223" s="173">
        <v>330</v>
      </c>
      <c r="H223" s="29">
        <v>-133</v>
      </c>
      <c r="I223" s="29">
        <v>-1532</v>
      </c>
      <c r="J223" s="29">
        <v>-200</v>
      </c>
    </row>
    <row r="224" spans="1:10" x14ac:dyDescent="0.15">
      <c r="A224" s="200" t="s">
        <v>22</v>
      </c>
      <c r="B224" s="173">
        <v>10</v>
      </c>
      <c r="C224" s="242">
        <v>0.54166666666666663</v>
      </c>
      <c r="D224" s="243">
        <v>22487</v>
      </c>
      <c r="E224" s="166">
        <v>-453</v>
      </c>
      <c r="F224" s="150">
        <v>200</v>
      </c>
      <c r="G224" s="173">
        <v>330</v>
      </c>
      <c r="H224" s="29">
        <v>-158</v>
      </c>
      <c r="I224" s="29">
        <v>-1532</v>
      </c>
      <c r="J224" s="29">
        <v>-200</v>
      </c>
    </row>
    <row r="225" spans="1:10" x14ac:dyDescent="0.15">
      <c r="A225" s="200" t="s">
        <v>22</v>
      </c>
      <c r="B225" s="173">
        <v>11</v>
      </c>
      <c r="C225" s="242">
        <v>0.70833333333333337</v>
      </c>
      <c r="D225" s="243">
        <v>20125</v>
      </c>
      <c r="E225" s="166">
        <v>-435</v>
      </c>
      <c r="F225" s="150">
        <v>200</v>
      </c>
      <c r="G225" s="173">
        <v>330</v>
      </c>
      <c r="H225" s="29">
        <v>-272</v>
      </c>
      <c r="I225" s="29">
        <v>-1495</v>
      </c>
      <c r="J225" s="29">
        <v>-200</v>
      </c>
    </row>
    <row r="226" spans="1:10" x14ac:dyDescent="0.15">
      <c r="A226" s="200" t="s">
        <v>22</v>
      </c>
      <c r="B226" s="173">
        <v>12</v>
      </c>
      <c r="C226" s="242">
        <v>0.75</v>
      </c>
      <c r="D226" s="243">
        <v>20531</v>
      </c>
      <c r="E226" s="166">
        <v>-495</v>
      </c>
      <c r="F226" s="150">
        <v>200</v>
      </c>
      <c r="G226" s="173">
        <v>330</v>
      </c>
      <c r="H226" s="29">
        <v>-272</v>
      </c>
      <c r="I226" s="29">
        <v>-1495</v>
      </c>
      <c r="J226" s="29">
        <v>-200</v>
      </c>
    </row>
    <row r="227" spans="1:10" x14ac:dyDescent="0.15">
      <c r="A227" s="200" t="s">
        <v>22</v>
      </c>
      <c r="B227" s="173">
        <v>13</v>
      </c>
      <c r="C227" s="242">
        <v>0.70833333333333337</v>
      </c>
      <c r="D227" s="243">
        <v>22201</v>
      </c>
      <c r="E227" s="166">
        <v>-640</v>
      </c>
      <c r="F227" s="150">
        <v>191</v>
      </c>
      <c r="G227" s="173">
        <v>330</v>
      </c>
      <c r="H227" s="29">
        <v>-58</v>
      </c>
      <c r="I227" s="29">
        <v>-1482</v>
      </c>
      <c r="J227" s="29">
        <v>-200</v>
      </c>
    </row>
    <row r="228" spans="1:10" x14ac:dyDescent="0.15">
      <c r="A228" s="200" t="s">
        <v>22</v>
      </c>
      <c r="B228" s="173">
        <v>14</v>
      </c>
      <c r="C228" s="242">
        <v>0.625</v>
      </c>
      <c r="D228" s="243">
        <v>20999</v>
      </c>
      <c r="E228" s="166">
        <v>-542</v>
      </c>
      <c r="F228" s="150">
        <v>200</v>
      </c>
      <c r="G228" s="173">
        <v>330</v>
      </c>
      <c r="H228" s="29">
        <v>-158</v>
      </c>
      <c r="I228" s="29">
        <v>-1507</v>
      </c>
      <c r="J228" s="29">
        <v>-200</v>
      </c>
    </row>
    <row r="229" spans="1:10" x14ac:dyDescent="0.15">
      <c r="A229" s="200" t="s">
        <v>22</v>
      </c>
      <c r="B229" s="173">
        <v>15</v>
      </c>
      <c r="C229" s="242">
        <v>0.66666666666666663</v>
      </c>
      <c r="D229" s="243">
        <v>21426</v>
      </c>
      <c r="E229" s="166">
        <v>-651</v>
      </c>
      <c r="F229" s="150">
        <v>55</v>
      </c>
      <c r="G229" s="173">
        <v>330</v>
      </c>
      <c r="H229" s="29">
        <v>-108</v>
      </c>
      <c r="I229" s="29">
        <v>-1427</v>
      </c>
      <c r="J229" s="29">
        <v>-200</v>
      </c>
    </row>
    <row r="230" spans="1:10" x14ac:dyDescent="0.15">
      <c r="A230" s="200" t="s">
        <v>22</v>
      </c>
      <c r="B230" s="173">
        <v>16</v>
      </c>
      <c r="C230" s="242">
        <v>0.70833333333333337</v>
      </c>
      <c r="D230" s="243">
        <v>21324</v>
      </c>
      <c r="E230" s="166">
        <v>-648</v>
      </c>
      <c r="F230" s="150">
        <v>200</v>
      </c>
      <c r="G230" s="173">
        <v>330</v>
      </c>
      <c r="H230" s="29">
        <v>-108</v>
      </c>
      <c r="I230" s="29">
        <v>-1457</v>
      </c>
      <c r="J230" s="29">
        <v>-200</v>
      </c>
    </row>
    <row r="231" spans="1:10" x14ac:dyDescent="0.15">
      <c r="A231" s="200" t="s">
        <v>22</v>
      </c>
      <c r="B231" s="173">
        <v>17</v>
      </c>
      <c r="C231" s="242">
        <v>0.70833333333333337</v>
      </c>
      <c r="D231" s="243">
        <v>22043</v>
      </c>
      <c r="E231" s="166">
        <v>-655</v>
      </c>
      <c r="F231" s="150">
        <v>200</v>
      </c>
      <c r="G231" s="173">
        <v>330</v>
      </c>
      <c r="H231" s="29">
        <v>-228</v>
      </c>
      <c r="I231" s="29">
        <v>-1441</v>
      </c>
      <c r="J231" s="29">
        <v>-218</v>
      </c>
    </row>
    <row r="232" spans="1:10" x14ac:dyDescent="0.15">
      <c r="A232" s="200" t="s">
        <v>22</v>
      </c>
      <c r="B232" s="173">
        <v>18</v>
      </c>
      <c r="C232" s="242">
        <v>0.54166666666666663</v>
      </c>
      <c r="D232" s="243">
        <v>16389</v>
      </c>
      <c r="E232" s="166">
        <v>-331</v>
      </c>
      <c r="F232" s="150">
        <v>100</v>
      </c>
      <c r="G232" s="173">
        <v>330</v>
      </c>
      <c r="H232" s="29">
        <v>-152</v>
      </c>
      <c r="I232" s="29">
        <v>-1441</v>
      </c>
      <c r="J232" s="29">
        <v>-218</v>
      </c>
    </row>
    <row r="233" spans="1:10" x14ac:dyDescent="0.15">
      <c r="A233" s="200" t="s">
        <v>22</v>
      </c>
      <c r="B233" s="173">
        <v>19</v>
      </c>
      <c r="C233" s="242">
        <v>0.875</v>
      </c>
      <c r="D233" s="243">
        <v>15852</v>
      </c>
      <c r="E233" s="166">
        <v>24</v>
      </c>
      <c r="F233" s="150">
        <v>170</v>
      </c>
      <c r="G233" s="173">
        <v>100</v>
      </c>
      <c r="H233" s="29">
        <v>-152</v>
      </c>
      <c r="I233" s="29">
        <v>-1441</v>
      </c>
      <c r="J233" s="29">
        <v>-218</v>
      </c>
    </row>
    <row r="234" spans="1:10" x14ac:dyDescent="0.15">
      <c r="A234" s="200" t="s">
        <v>22</v>
      </c>
      <c r="B234" s="173">
        <v>20</v>
      </c>
      <c r="C234" s="242">
        <v>0.70833333333333337</v>
      </c>
      <c r="D234" s="243">
        <v>18449</v>
      </c>
      <c r="E234" s="166">
        <v>-484</v>
      </c>
      <c r="F234" s="150">
        <v>150</v>
      </c>
      <c r="G234" s="173">
        <v>315</v>
      </c>
      <c r="H234" s="29">
        <v>23</v>
      </c>
      <c r="I234" s="29">
        <v>-1441</v>
      </c>
      <c r="J234" s="29">
        <v>-218</v>
      </c>
    </row>
    <row r="235" spans="1:10" x14ac:dyDescent="0.15">
      <c r="A235" s="200" t="s">
        <v>22</v>
      </c>
      <c r="B235" s="173">
        <v>21</v>
      </c>
      <c r="C235" s="242">
        <v>0.70833333333333337</v>
      </c>
      <c r="D235" s="243">
        <v>19473</v>
      </c>
      <c r="E235" s="166">
        <v>-623</v>
      </c>
      <c r="F235" s="150">
        <v>200</v>
      </c>
      <c r="G235" s="173">
        <v>330</v>
      </c>
      <c r="H235" s="29">
        <v>23</v>
      </c>
      <c r="I235" s="29">
        <v>-1441</v>
      </c>
      <c r="J235" s="29">
        <v>-218</v>
      </c>
    </row>
    <row r="236" spans="1:10" x14ac:dyDescent="0.15">
      <c r="A236" s="200" t="s">
        <v>22</v>
      </c>
      <c r="B236" s="173">
        <v>22</v>
      </c>
      <c r="C236" s="242">
        <v>0.70833333333333337</v>
      </c>
      <c r="D236" s="243">
        <v>19825</v>
      </c>
      <c r="E236" s="166">
        <v>-212</v>
      </c>
      <c r="F236" s="150">
        <v>100</v>
      </c>
      <c r="G236" s="173">
        <v>330</v>
      </c>
      <c r="H236" s="29">
        <v>33</v>
      </c>
      <c r="I236" s="29">
        <v>-1450</v>
      </c>
      <c r="J236" s="29">
        <v>-218</v>
      </c>
    </row>
    <row r="237" spans="1:10" x14ac:dyDescent="0.15">
      <c r="A237" s="200" t="s">
        <v>22</v>
      </c>
      <c r="B237" s="173">
        <v>23</v>
      </c>
      <c r="C237" s="242">
        <v>0.70833333333333337</v>
      </c>
      <c r="D237" s="243">
        <v>20995</v>
      </c>
      <c r="E237" s="166">
        <v>-361</v>
      </c>
      <c r="F237" s="150">
        <v>99</v>
      </c>
      <c r="G237" s="173">
        <v>330</v>
      </c>
      <c r="H237" s="29">
        <v>-77</v>
      </c>
      <c r="I237" s="29">
        <v>-1460</v>
      </c>
      <c r="J237" s="29">
        <v>-218</v>
      </c>
    </row>
    <row r="238" spans="1:10" x14ac:dyDescent="0.15">
      <c r="A238" s="200" t="s">
        <v>22</v>
      </c>
      <c r="B238" s="173">
        <v>24</v>
      </c>
      <c r="C238" s="242">
        <v>0.625</v>
      </c>
      <c r="D238" s="243">
        <v>21019</v>
      </c>
      <c r="E238" s="166">
        <v>-370</v>
      </c>
      <c r="F238" s="150">
        <v>200</v>
      </c>
      <c r="G238" s="173">
        <v>330</v>
      </c>
      <c r="H238" s="29">
        <v>18</v>
      </c>
      <c r="I238" s="29">
        <v>-1458</v>
      </c>
      <c r="J238" s="29">
        <v>-218</v>
      </c>
    </row>
    <row r="239" spans="1:10" x14ac:dyDescent="0.15">
      <c r="A239" s="200" t="s">
        <v>22</v>
      </c>
      <c r="B239" s="173">
        <v>25</v>
      </c>
      <c r="C239" s="242">
        <v>0.625</v>
      </c>
      <c r="D239" s="243">
        <v>18449</v>
      </c>
      <c r="E239" s="166">
        <v>-120</v>
      </c>
      <c r="F239" s="150">
        <v>200</v>
      </c>
      <c r="G239" s="173">
        <v>330</v>
      </c>
      <c r="H239" s="29">
        <v>15</v>
      </c>
      <c r="I239" s="29">
        <v>-1453</v>
      </c>
      <c r="J239" s="29">
        <v>-218</v>
      </c>
    </row>
    <row r="240" spans="1:10" x14ac:dyDescent="0.15">
      <c r="A240" s="200" t="s">
        <v>22</v>
      </c>
      <c r="B240" s="173">
        <v>26</v>
      </c>
      <c r="C240" s="242">
        <v>0.75</v>
      </c>
      <c r="D240" s="243">
        <v>18255</v>
      </c>
      <c r="E240" s="166">
        <v>-202</v>
      </c>
      <c r="F240" s="150">
        <v>200</v>
      </c>
      <c r="G240" s="173">
        <v>330</v>
      </c>
      <c r="H240" s="29">
        <v>13</v>
      </c>
      <c r="I240" s="29">
        <v>-1463</v>
      </c>
      <c r="J240" s="29">
        <v>-218</v>
      </c>
    </row>
    <row r="241" spans="1:10" x14ac:dyDescent="0.15">
      <c r="A241" s="200" t="s">
        <v>22</v>
      </c>
      <c r="B241" s="173">
        <v>27</v>
      </c>
      <c r="C241" s="242">
        <v>0.66666666666666663</v>
      </c>
      <c r="D241" s="243">
        <v>20873</v>
      </c>
      <c r="E241" s="166">
        <v>-11</v>
      </c>
      <c r="F241" s="150">
        <v>200</v>
      </c>
      <c r="G241" s="173">
        <v>330</v>
      </c>
      <c r="H241" s="29">
        <v>18</v>
      </c>
      <c r="I241" s="29">
        <v>-1468</v>
      </c>
      <c r="J241" s="29">
        <v>-218</v>
      </c>
    </row>
    <row r="242" spans="1:10" x14ac:dyDescent="0.15">
      <c r="A242" s="200" t="s">
        <v>22</v>
      </c>
      <c r="B242" s="173">
        <v>28</v>
      </c>
      <c r="C242" s="242">
        <v>0.70833333333333337</v>
      </c>
      <c r="D242" s="243">
        <v>21970</v>
      </c>
      <c r="E242" s="166">
        <v>-414</v>
      </c>
      <c r="F242" s="150">
        <v>200</v>
      </c>
      <c r="G242" s="173">
        <v>330</v>
      </c>
      <c r="H242" s="29">
        <v>-82</v>
      </c>
      <c r="I242" s="29">
        <v>-1468</v>
      </c>
      <c r="J242" s="29">
        <v>-218</v>
      </c>
    </row>
    <row r="243" spans="1:10" x14ac:dyDescent="0.15">
      <c r="A243" s="200" t="s">
        <v>22</v>
      </c>
      <c r="B243" s="173">
        <v>29</v>
      </c>
      <c r="C243" s="242">
        <v>0.70833333333333337</v>
      </c>
      <c r="D243" s="243">
        <v>18154</v>
      </c>
      <c r="E243" s="166">
        <v>-565</v>
      </c>
      <c r="F243" s="150">
        <v>100</v>
      </c>
      <c r="G243" s="173">
        <v>330</v>
      </c>
      <c r="H243" s="29">
        <v>-207</v>
      </c>
      <c r="I243" s="29">
        <v>-1468</v>
      </c>
      <c r="J243" s="29">
        <v>-218</v>
      </c>
    </row>
    <row r="244" spans="1:10" x14ac:dyDescent="0.15">
      <c r="A244" s="334" t="s">
        <v>22</v>
      </c>
      <c r="B244" s="173">
        <v>30</v>
      </c>
      <c r="C244" s="242">
        <v>0.70833333333333337</v>
      </c>
      <c r="D244" s="243">
        <v>18154</v>
      </c>
      <c r="E244" s="166">
        <v>-115</v>
      </c>
      <c r="F244" s="150">
        <v>200</v>
      </c>
      <c r="G244" s="173">
        <v>330</v>
      </c>
      <c r="H244" s="29">
        <v>-80</v>
      </c>
      <c r="I244" s="29">
        <v>-1481</v>
      </c>
      <c r="J244" s="29">
        <v>-218</v>
      </c>
    </row>
    <row r="245" spans="1:10" x14ac:dyDescent="0.15">
      <c r="A245" s="333" t="s">
        <v>22</v>
      </c>
      <c r="B245" s="175">
        <v>31</v>
      </c>
      <c r="C245" s="244">
        <v>0.70833333333333337</v>
      </c>
      <c r="D245" s="245">
        <v>18530</v>
      </c>
      <c r="E245" s="167">
        <v>-191</v>
      </c>
      <c r="F245" s="253">
        <v>200</v>
      </c>
      <c r="G245" s="175">
        <v>330</v>
      </c>
      <c r="H245" s="35">
        <v>-130</v>
      </c>
      <c r="I245" s="35">
        <v>-1482</v>
      </c>
      <c r="J245" s="35">
        <v>-218</v>
      </c>
    </row>
    <row r="246" spans="1:10" x14ac:dyDescent="0.15">
      <c r="A246" s="200" t="s">
        <v>23</v>
      </c>
      <c r="B246" s="173">
        <v>1</v>
      </c>
      <c r="C246" s="242">
        <v>0.58333333333333337</v>
      </c>
      <c r="D246" s="243">
        <v>18132</v>
      </c>
      <c r="E246" s="166">
        <v>236</v>
      </c>
      <c r="F246" s="150">
        <v>199</v>
      </c>
      <c r="G246" s="173">
        <v>330</v>
      </c>
      <c r="H246" s="29">
        <v>-273</v>
      </c>
      <c r="I246" s="29">
        <v>-1200</v>
      </c>
      <c r="J246" s="29">
        <v>-218</v>
      </c>
    </row>
    <row r="247" spans="1:10" x14ac:dyDescent="0.15">
      <c r="A247" s="200" t="s">
        <v>23</v>
      </c>
      <c r="B247" s="173">
        <v>2</v>
      </c>
      <c r="C247" s="242">
        <v>0.75</v>
      </c>
      <c r="D247" s="243">
        <v>15938</v>
      </c>
      <c r="E247" s="166">
        <v>441</v>
      </c>
      <c r="F247" s="150">
        <v>200</v>
      </c>
      <c r="G247" s="173">
        <v>330</v>
      </c>
      <c r="H247" s="29">
        <v>-198</v>
      </c>
      <c r="I247" s="29">
        <v>-1502</v>
      </c>
      <c r="J247" s="29">
        <v>-218</v>
      </c>
    </row>
    <row r="248" spans="1:10" x14ac:dyDescent="0.15">
      <c r="A248" s="200" t="s">
        <v>23</v>
      </c>
      <c r="B248" s="173">
        <v>3</v>
      </c>
      <c r="C248" s="242">
        <v>0.83333333333333337</v>
      </c>
      <c r="D248" s="243">
        <v>16665</v>
      </c>
      <c r="E248" s="166">
        <v>415</v>
      </c>
      <c r="F248" s="150">
        <v>200</v>
      </c>
      <c r="G248" s="173">
        <v>330</v>
      </c>
      <c r="H248" s="29">
        <v>-152</v>
      </c>
      <c r="I248" s="29">
        <v>-1502</v>
      </c>
      <c r="J248" s="29">
        <v>-218</v>
      </c>
    </row>
    <row r="249" spans="1:10" x14ac:dyDescent="0.15">
      <c r="A249" s="200" t="s">
        <v>23</v>
      </c>
      <c r="B249" s="173">
        <v>4</v>
      </c>
      <c r="C249" s="242">
        <v>0.83333333333333337</v>
      </c>
      <c r="D249" s="243">
        <v>18877</v>
      </c>
      <c r="E249" s="166">
        <v>87</v>
      </c>
      <c r="F249" s="150">
        <v>200</v>
      </c>
      <c r="G249" s="173">
        <v>330</v>
      </c>
      <c r="H249" s="29">
        <v>-52</v>
      </c>
      <c r="I249" s="29">
        <v>-1504</v>
      </c>
      <c r="J249" s="29">
        <v>-218</v>
      </c>
    </row>
    <row r="250" spans="1:10" x14ac:dyDescent="0.15">
      <c r="A250" s="200" t="s">
        <v>23</v>
      </c>
      <c r="B250" s="173">
        <v>5</v>
      </c>
      <c r="C250" s="242">
        <v>0.70833333333333337</v>
      </c>
      <c r="D250" s="243">
        <v>20185</v>
      </c>
      <c r="E250" s="166">
        <v>-32</v>
      </c>
      <c r="F250" s="150">
        <v>150</v>
      </c>
      <c r="G250" s="173">
        <v>330</v>
      </c>
      <c r="H250" s="29">
        <v>-163</v>
      </c>
      <c r="I250" s="29">
        <v>-1516</v>
      </c>
      <c r="J250" s="29">
        <v>-218</v>
      </c>
    </row>
    <row r="251" spans="1:10" x14ac:dyDescent="0.15">
      <c r="A251" s="200" t="s">
        <v>23</v>
      </c>
      <c r="B251" s="173">
        <v>6</v>
      </c>
      <c r="C251" s="242">
        <v>0.70833333333333337</v>
      </c>
      <c r="D251" s="243">
        <v>19489</v>
      </c>
      <c r="E251" s="166">
        <v>756</v>
      </c>
      <c r="F251" s="150">
        <v>175</v>
      </c>
      <c r="G251" s="173">
        <v>330</v>
      </c>
      <c r="H251" s="29">
        <v>-248</v>
      </c>
      <c r="I251" s="29">
        <v>-1498</v>
      </c>
      <c r="J251" s="29">
        <v>-218</v>
      </c>
    </row>
    <row r="252" spans="1:10" x14ac:dyDescent="0.15">
      <c r="A252" s="200" t="s">
        <v>23</v>
      </c>
      <c r="B252" s="173">
        <v>7</v>
      </c>
      <c r="C252" s="242">
        <v>0.66666666666666663</v>
      </c>
      <c r="D252" s="243">
        <v>21493</v>
      </c>
      <c r="E252" s="166">
        <v>710</v>
      </c>
      <c r="F252" s="150">
        <v>175</v>
      </c>
      <c r="G252" s="173">
        <v>330</v>
      </c>
      <c r="H252" s="29">
        <v>-113</v>
      </c>
      <c r="I252" s="29">
        <v>-1501</v>
      </c>
      <c r="J252" s="29">
        <v>-218</v>
      </c>
    </row>
    <row r="253" spans="1:10" x14ac:dyDescent="0.15">
      <c r="A253" s="200" t="s">
        <v>23</v>
      </c>
      <c r="B253" s="173">
        <v>8</v>
      </c>
      <c r="C253" s="242">
        <v>0.83333333333333337</v>
      </c>
      <c r="D253" s="243">
        <v>18818</v>
      </c>
      <c r="E253" s="166">
        <v>-262</v>
      </c>
      <c r="F253" s="150">
        <v>175</v>
      </c>
      <c r="G253" s="173">
        <v>330</v>
      </c>
      <c r="H253" s="29">
        <v>-276</v>
      </c>
      <c r="I253" s="29">
        <v>0</v>
      </c>
      <c r="J253" s="29">
        <v>-218</v>
      </c>
    </row>
    <row r="254" spans="1:10" x14ac:dyDescent="0.15">
      <c r="A254" s="200" t="s">
        <v>23</v>
      </c>
      <c r="B254" s="173">
        <v>9</v>
      </c>
      <c r="C254" s="242">
        <v>0.83333333333333337</v>
      </c>
      <c r="D254" s="243">
        <v>16018</v>
      </c>
      <c r="E254" s="166">
        <v>-438</v>
      </c>
      <c r="F254" s="150">
        <v>100</v>
      </c>
      <c r="G254" s="173">
        <v>330</v>
      </c>
      <c r="H254" s="29">
        <v>-288</v>
      </c>
      <c r="I254" s="29">
        <v>0</v>
      </c>
      <c r="J254" s="29">
        <v>-218</v>
      </c>
    </row>
    <row r="255" spans="1:10" x14ac:dyDescent="0.15">
      <c r="A255" s="200" t="s">
        <v>23</v>
      </c>
      <c r="B255" s="173">
        <v>10</v>
      </c>
      <c r="C255" s="242">
        <v>0.5</v>
      </c>
      <c r="D255" s="243">
        <v>16121</v>
      </c>
      <c r="E255" s="166">
        <v>-362</v>
      </c>
      <c r="F255" s="150">
        <v>100</v>
      </c>
      <c r="G255" s="173">
        <v>330</v>
      </c>
      <c r="H255" s="29">
        <v>-42</v>
      </c>
      <c r="I255" s="29">
        <v>0</v>
      </c>
      <c r="J255" s="29">
        <v>-218</v>
      </c>
    </row>
    <row r="256" spans="1:10" x14ac:dyDescent="0.15">
      <c r="A256" s="200" t="s">
        <v>23</v>
      </c>
      <c r="B256" s="173">
        <v>11</v>
      </c>
      <c r="C256" s="242">
        <v>0.83333333333333337</v>
      </c>
      <c r="D256" s="243">
        <v>16199</v>
      </c>
      <c r="E256" s="166">
        <v>-308</v>
      </c>
      <c r="F256" s="150">
        <v>97</v>
      </c>
      <c r="G256" s="173">
        <v>330</v>
      </c>
      <c r="H256" s="29">
        <v>-40</v>
      </c>
      <c r="I256" s="29">
        <v>0</v>
      </c>
      <c r="J256" s="29">
        <v>-218</v>
      </c>
    </row>
    <row r="257" spans="1:10" x14ac:dyDescent="0.15">
      <c r="A257" s="200" t="s">
        <v>23</v>
      </c>
      <c r="B257" s="173">
        <v>12</v>
      </c>
      <c r="C257" s="242">
        <v>0.83333333333333337</v>
      </c>
      <c r="D257" s="243">
        <v>16900</v>
      </c>
      <c r="E257" s="166">
        <v>-217</v>
      </c>
      <c r="F257" s="150">
        <v>50</v>
      </c>
      <c r="G257" s="173">
        <v>330</v>
      </c>
      <c r="H257" s="29">
        <v>125</v>
      </c>
      <c r="I257" s="29">
        <v>0</v>
      </c>
      <c r="J257" s="29">
        <v>-218</v>
      </c>
    </row>
    <row r="258" spans="1:10" x14ac:dyDescent="0.15">
      <c r="A258" s="200" t="s">
        <v>23</v>
      </c>
      <c r="B258" s="173">
        <v>13</v>
      </c>
      <c r="C258" s="242">
        <v>0.70833333333333337</v>
      </c>
      <c r="D258" s="243">
        <v>18013</v>
      </c>
      <c r="E258" s="166">
        <v>-174</v>
      </c>
      <c r="F258" s="150">
        <v>100</v>
      </c>
      <c r="G258" s="173">
        <v>330</v>
      </c>
      <c r="H258" s="29">
        <v>59</v>
      </c>
      <c r="I258" s="29">
        <v>0</v>
      </c>
      <c r="J258" s="29">
        <v>-218</v>
      </c>
    </row>
    <row r="259" spans="1:10" x14ac:dyDescent="0.15">
      <c r="A259" s="200" t="s">
        <v>23</v>
      </c>
      <c r="B259" s="173">
        <v>14</v>
      </c>
      <c r="C259" s="242">
        <v>0.66666666666666663</v>
      </c>
      <c r="D259" s="243">
        <v>18320</v>
      </c>
      <c r="E259" s="166">
        <v>-108</v>
      </c>
      <c r="F259" s="150">
        <v>100</v>
      </c>
      <c r="G259" s="173">
        <v>330</v>
      </c>
      <c r="H259" s="29">
        <v>89</v>
      </c>
      <c r="I259" s="29">
        <v>-1503</v>
      </c>
      <c r="J259" s="29">
        <v>-218</v>
      </c>
    </row>
    <row r="260" spans="1:10" x14ac:dyDescent="0.15">
      <c r="A260" s="200" t="s">
        <v>23</v>
      </c>
      <c r="B260" s="173">
        <v>15</v>
      </c>
      <c r="C260" s="242">
        <v>0.83333333333333337</v>
      </c>
      <c r="D260" s="243">
        <v>14799</v>
      </c>
      <c r="E260" s="166">
        <v>36</v>
      </c>
      <c r="F260" s="150">
        <v>100</v>
      </c>
      <c r="G260" s="173">
        <v>330</v>
      </c>
      <c r="H260" s="29">
        <v>200</v>
      </c>
      <c r="I260" s="29">
        <v>-1495</v>
      </c>
      <c r="J260" s="29">
        <v>-218</v>
      </c>
    </row>
    <row r="261" spans="1:10" x14ac:dyDescent="0.15">
      <c r="A261" s="200" t="s">
        <v>23</v>
      </c>
      <c r="B261" s="173">
        <v>16</v>
      </c>
      <c r="C261" s="242">
        <v>0.83333333333333337</v>
      </c>
      <c r="D261" s="243">
        <v>14960</v>
      </c>
      <c r="E261" s="166">
        <v>487</v>
      </c>
      <c r="F261" s="150">
        <v>0</v>
      </c>
      <c r="G261" s="173">
        <v>330</v>
      </c>
      <c r="H261" s="29">
        <v>77</v>
      </c>
      <c r="I261" s="29">
        <v>-1434</v>
      </c>
      <c r="J261" s="29">
        <v>-218</v>
      </c>
    </row>
    <row r="262" spans="1:10" x14ac:dyDescent="0.15">
      <c r="A262" s="200" t="s">
        <v>23</v>
      </c>
      <c r="B262" s="173">
        <v>17</v>
      </c>
      <c r="C262" s="242">
        <v>0.83333333333333337</v>
      </c>
      <c r="D262" s="243">
        <v>16668</v>
      </c>
      <c r="E262" s="166">
        <v>203</v>
      </c>
      <c r="F262" s="150">
        <v>0</v>
      </c>
      <c r="G262" s="173">
        <v>330</v>
      </c>
      <c r="H262" s="29">
        <v>200</v>
      </c>
      <c r="I262" s="29">
        <v>-1487</v>
      </c>
      <c r="J262" s="29">
        <v>-218</v>
      </c>
    </row>
    <row r="263" spans="1:10" x14ac:dyDescent="0.15">
      <c r="A263" s="200" t="s">
        <v>23</v>
      </c>
      <c r="B263" s="173">
        <v>18</v>
      </c>
      <c r="C263" s="242">
        <v>0.83333333333333337</v>
      </c>
      <c r="D263" s="243">
        <v>17543</v>
      </c>
      <c r="E263" s="166">
        <v>-98</v>
      </c>
      <c r="F263" s="150">
        <v>0</v>
      </c>
      <c r="G263" s="173">
        <v>330</v>
      </c>
      <c r="H263" s="29">
        <v>200</v>
      </c>
      <c r="I263" s="29">
        <v>-1601</v>
      </c>
      <c r="J263" s="29">
        <v>-218</v>
      </c>
    </row>
    <row r="264" spans="1:10" x14ac:dyDescent="0.15">
      <c r="A264" s="200" t="s">
        <v>23</v>
      </c>
      <c r="B264" s="173">
        <v>19</v>
      </c>
      <c r="C264" s="242">
        <v>0.83333333333333337</v>
      </c>
      <c r="D264" s="243">
        <v>16181</v>
      </c>
      <c r="E264" s="166">
        <v>35</v>
      </c>
      <c r="F264" s="150">
        <v>0</v>
      </c>
      <c r="G264" s="173">
        <v>330</v>
      </c>
      <c r="H264" s="29">
        <v>21</v>
      </c>
      <c r="I264" s="29">
        <v>-1620</v>
      </c>
      <c r="J264" s="29">
        <v>-218</v>
      </c>
    </row>
    <row r="265" spans="1:10" x14ac:dyDescent="0.15">
      <c r="A265" s="200" t="s">
        <v>23</v>
      </c>
      <c r="B265" s="173">
        <v>20</v>
      </c>
      <c r="C265" s="242">
        <v>0.83333333333333337</v>
      </c>
      <c r="D265" s="243">
        <v>15829</v>
      </c>
      <c r="E265" s="166">
        <v>296</v>
      </c>
      <c r="F265" s="150">
        <v>0</v>
      </c>
      <c r="G265" s="173">
        <v>330</v>
      </c>
      <c r="H265" s="29">
        <v>198</v>
      </c>
      <c r="I265" s="29">
        <v>-1619</v>
      </c>
      <c r="J265" s="29">
        <v>-218</v>
      </c>
    </row>
    <row r="266" spans="1:10" x14ac:dyDescent="0.15">
      <c r="A266" s="200" t="s">
        <v>23</v>
      </c>
      <c r="B266" s="173">
        <v>21</v>
      </c>
      <c r="C266" s="242">
        <v>0.83333333333333337</v>
      </c>
      <c r="D266" s="243">
        <v>15368</v>
      </c>
      <c r="E266" s="166">
        <v>254</v>
      </c>
      <c r="F266" s="150">
        <v>0</v>
      </c>
      <c r="G266" s="173">
        <v>330</v>
      </c>
      <c r="H266" s="29">
        <v>56</v>
      </c>
      <c r="I266" s="29">
        <v>-1434</v>
      </c>
      <c r="J266" s="29">
        <v>-218</v>
      </c>
    </row>
    <row r="267" spans="1:10" x14ac:dyDescent="0.15">
      <c r="A267" s="200" t="s">
        <v>23</v>
      </c>
      <c r="B267" s="173">
        <v>22</v>
      </c>
      <c r="C267" s="242">
        <v>0.83333333333333337</v>
      </c>
      <c r="D267" s="243">
        <v>14887</v>
      </c>
      <c r="E267" s="166">
        <v>569</v>
      </c>
      <c r="F267" s="150">
        <v>175</v>
      </c>
      <c r="G267" s="173">
        <v>330</v>
      </c>
      <c r="H267" s="29">
        <v>-227</v>
      </c>
      <c r="I267" s="29">
        <v>-1391</v>
      </c>
      <c r="J267" s="29">
        <v>-218</v>
      </c>
    </row>
    <row r="268" spans="1:10" x14ac:dyDescent="0.15">
      <c r="A268" s="200" t="s">
        <v>23</v>
      </c>
      <c r="B268" s="173">
        <v>23</v>
      </c>
      <c r="C268" s="242">
        <v>0.83333333333333337</v>
      </c>
      <c r="D268" s="243">
        <v>14958</v>
      </c>
      <c r="E268" s="166">
        <v>273</v>
      </c>
      <c r="F268" s="150">
        <v>200</v>
      </c>
      <c r="G268" s="173">
        <v>330</v>
      </c>
      <c r="H268" s="29">
        <v>-127</v>
      </c>
      <c r="I268" s="29">
        <v>-1565</v>
      </c>
      <c r="J268" s="29">
        <v>-218</v>
      </c>
    </row>
    <row r="269" spans="1:10" x14ac:dyDescent="0.15">
      <c r="A269" s="200" t="s">
        <v>23</v>
      </c>
      <c r="B269" s="173">
        <v>24</v>
      </c>
      <c r="C269" s="242">
        <v>0.83333333333333337</v>
      </c>
      <c r="D269" s="243">
        <v>15984</v>
      </c>
      <c r="E269" s="166">
        <v>301</v>
      </c>
      <c r="F269" s="150">
        <v>200</v>
      </c>
      <c r="G269" s="173">
        <v>330</v>
      </c>
      <c r="H269" s="29">
        <v>-50</v>
      </c>
      <c r="I269" s="29">
        <v>-1631</v>
      </c>
      <c r="J269" s="29">
        <v>-218</v>
      </c>
    </row>
    <row r="270" spans="1:10" x14ac:dyDescent="0.15">
      <c r="A270" s="200" t="s">
        <v>23</v>
      </c>
      <c r="B270" s="173">
        <v>25</v>
      </c>
      <c r="C270" s="242">
        <v>0.83333333333333337</v>
      </c>
      <c r="D270" s="243">
        <v>16149</v>
      </c>
      <c r="E270" s="166">
        <v>215</v>
      </c>
      <c r="F270" s="150">
        <v>200</v>
      </c>
      <c r="G270" s="173">
        <v>330</v>
      </c>
      <c r="H270" s="29">
        <v>-117</v>
      </c>
      <c r="I270" s="29">
        <v>-1631</v>
      </c>
      <c r="J270" s="29">
        <v>-218</v>
      </c>
    </row>
    <row r="271" spans="1:10" x14ac:dyDescent="0.15">
      <c r="A271" s="200" t="s">
        <v>23</v>
      </c>
      <c r="B271" s="173">
        <v>26</v>
      </c>
      <c r="C271" s="242">
        <v>0.83333333333333337</v>
      </c>
      <c r="D271" s="243">
        <v>16755</v>
      </c>
      <c r="E271" s="166">
        <v>287</v>
      </c>
      <c r="F271" s="150">
        <v>197</v>
      </c>
      <c r="G271" s="173">
        <v>330</v>
      </c>
      <c r="H271" s="29">
        <v>-109</v>
      </c>
      <c r="I271" s="29">
        <v>-1529</v>
      </c>
      <c r="J271" s="29">
        <v>-218</v>
      </c>
    </row>
    <row r="272" spans="1:10" x14ac:dyDescent="0.15">
      <c r="A272" s="200" t="s">
        <v>23</v>
      </c>
      <c r="B272" s="173">
        <v>27</v>
      </c>
      <c r="C272" s="242">
        <v>0.83333333333333337</v>
      </c>
      <c r="D272" s="243">
        <v>16193</v>
      </c>
      <c r="E272" s="166">
        <v>29</v>
      </c>
      <c r="F272" s="150">
        <v>100</v>
      </c>
      <c r="G272" s="173">
        <v>330</v>
      </c>
      <c r="H272" s="29">
        <v>-177</v>
      </c>
      <c r="I272" s="29">
        <v>-1631</v>
      </c>
      <c r="J272" s="29">
        <v>-218</v>
      </c>
    </row>
    <row r="273" spans="1:10" x14ac:dyDescent="0.15">
      <c r="A273" s="200" t="s">
        <v>23</v>
      </c>
      <c r="B273" s="173">
        <v>28</v>
      </c>
      <c r="C273" s="242">
        <v>0.79166666666666663</v>
      </c>
      <c r="D273" s="243">
        <v>15550</v>
      </c>
      <c r="E273" s="166">
        <v>57</v>
      </c>
      <c r="F273" s="150">
        <v>100</v>
      </c>
      <c r="G273" s="173">
        <v>330</v>
      </c>
      <c r="H273" s="29">
        <v>-107</v>
      </c>
      <c r="I273" s="29">
        <v>-1725</v>
      </c>
      <c r="J273" s="29">
        <v>-218</v>
      </c>
    </row>
    <row r="274" spans="1:10" x14ac:dyDescent="0.15">
      <c r="A274" s="334" t="s">
        <v>23</v>
      </c>
      <c r="B274" s="173">
        <v>29</v>
      </c>
      <c r="C274" s="242">
        <v>0.83333333333333337</v>
      </c>
      <c r="D274" s="243">
        <v>14419</v>
      </c>
      <c r="E274" s="166">
        <v>21</v>
      </c>
      <c r="F274" s="150">
        <v>175</v>
      </c>
      <c r="G274" s="173">
        <v>330</v>
      </c>
      <c r="H274" s="29">
        <v>-168</v>
      </c>
      <c r="I274" s="29">
        <v>-1501</v>
      </c>
      <c r="J274" s="29">
        <v>-218</v>
      </c>
    </row>
    <row r="275" spans="1:10" x14ac:dyDescent="0.15">
      <c r="A275" s="333" t="s">
        <v>23</v>
      </c>
      <c r="B275" s="175">
        <v>30</v>
      </c>
      <c r="C275" s="244">
        <v>0.83333333333333337</v>
      </c>
      <c r="D275" s="245">
        <v>14419</v>
      </c>
      <c r="E275" s="167">
        <v>-100</v>
      </c>
      <c r="F275" s="253">
        <v>175</v>
      </c>
      <c r="G275" s="175">
        <v>330</v>
      </c>
      <c r="H275" s="35">
        <v>-118</v>
      </c>
      <c r="I275" s="35">
        <v>-1464</v>
      </c>
      <c r="J275" s="35">
        <v>-218</v>
      </c>
    </row>
    <row r="276" spans="1:10" x14ac:dyDescent="0.15">
      <c r="A276" s="200" t="s">
        <v>24</v>
      </c>
      <c r="B276" s="173">
        <v>1</v>
      </c>
      <c r="C276" s="242">
        <v>0.83333333333333337</v>
      </c>
      <c r="D276" s="243">
        <v>16157</v>
      </c>
      <c r="E276" s="166">
        <v>-167</v>
      </c>
      <c r="F276" s="150">
        <v>175</v>
      </c>
      <c r="G276" s="173">
        <v>330</v>
      </c>
      <c r="H276" s="29">
        <v>-92</v>
      </c>
      <c r="I276" s="29">
        <v>-1549</v>
      </c>
      <c r="J276" s="29">
        <v>-218</v>
      </c>
    </row>
    <row r="277" spans="1:10" x14ac:dyDescent="0.15">
      <c r="A277" s="200" t="s">
        <v>24</v>
      </c>
      <c r="B277" s="173">
        <v>2</v>
      </c>
      <c r="C277" s="242">
        <v>0.83333333333333337</v>
      </c>
      <c r="D277" s="243">
        <v>16345</v>
      </c>
      <c r="E277" s="166">
        <v>108</v>
      </c>
      <c r="F277" s="150">
        <v>200</v>
      </c>
      <c r="G277" s="173">
        <v>330</v>
      </c>
      <c r="H277" s="29">
        <v>-100</v>
      </c>
      <c r="I277" s="29">
        <v>-1549</v>
      </c>
      <c r="J277" s="29">
        <v>-218</v>
      </c>
    </row>
    <row r="278" spans="1:10" x14ac:dyDescent="0.15">
      <c r="A278" s="200" t="s">
        <v>24</v>
      </c>
      <c r="B278" s="173">
        <v>3</v>
      </c>
      <c r="C278" s="242">
        <v>0.79166666666666663</v>
      </c>
      <c r="D278" s="243">
        <v>16655</v>
      </c>
      <c r="E278" s="166">
        <v>433</v>
      </c>
      <c r="F278" s="150">
        <v>115</v>
      </c>
      <c r="G278" s="173">
        <v>330</v>
      </c>
      <c r="H278" s="29">
        <v>-92</v>
      </c>
      <c r="I278" s="29">
        <v>-1542</v>
      </c>
      <c r="J278" s="29">
        <v>-218</v>
      </c>
    </row>
    <row r="279" spans="1:10" x14ac:dyDescent="0.15">
      <c r="A279" s="200" t="s">
        <v>24</v>
      </c>
      <c r="B279" s="173">
        <v>4</v>
      </c>
      <c r="C279" s="242">
        <v>0.79166666666666663</v>
      </c>
      <c r="D279" s="243">
        <v>16558</v>
      </c>
      <c r="E279" s="166">
        <v>-5</v>
      </c>
      <c r="F279" s="150">
        <v>200</v>
      </c>
      <c r="G279" s="173">
        <v>330</v>
      </c>
      <c r="H279" s="29">
        <v>-292</v>
      </c>
      <c r="I279" s="29">
        <v>-1549</v>
      </c>
      <c r="J279" s="29">
        <v>-218</v>
      </c>
    </row>
    <row r="280" spans="1:10" x14ac:dyDescent="0.15">
      <c r="A280" s="200" t="s">
        <v>24</v>
      </c>
      <c r="B280" s="173">
        <v>5</v>
      </c>
      <c r="C280" s="242">
        <v>0.58333333333333337</v>
      </c>
      <c r="D280" s="243">
        <v>16139</v>
      </c>
      <c r="E280" s="166">
        <v>590</v>
      </c>
      <c r="F280" s="150">
        <v>200</v>
      </c>
      <c r="G280" s="173">
        <v>330</v>
      </c>
      <c r="H280" s="29">
        <v>-289</v>
      </c>
      <c r="I280" s="29">
        <v>-1553</v>
      </c>
      <c r="J280" s="29">
        <v>-218</v>
      </c>
    </row>
    <row r="281" spans="1:10" x14ac:dyDescent="0.15">
      <c r="A281" s="200" t="s">
        <v>24</v>
      </c>
      <c r="B281" s="173">
        <v>6</v>
      </c>
      <c r="C281" s="242">
        <v>0.79166666666666663</v>
      </c>
      <c r="D281" s="243">
        <v>14865</v>
      </c>
      <c r="E281" s="166">
        <v>-120</v>
      </c>
      <c r="F281" s="150">
        <v>100</v>
      </c>
      <c r="G281" s="173">
        <v>330</v>
      </c>
      <c r="H281" s="29">
        <v>-293</v>
      </c>
      <c r="I281" s="29">
        <v>-1454</v>
      </c>
      <c r="J281" s="29">
        <v>-218</v>
      </c>
    </row>
    <row r="282" spans="1:10" x14ac:dyDescent="0.15">
      <c r="A282" s="200" t="s">
        <v>24</v>
      </c>
      <c r="B282" s="173">
        <v>7</v>
      </c>
      <c r="C282" s="242">
        <v>0.79166666666666663</v>
      </c>
      <c r="D282" s="243">
        <v>14480</v>
      </c>
      <c r="E282" s="166">
        <v>-113</v>
      </c>
      <c r="F282" s="150">
        <v>200</v>
      </c>
      <c r="G282" s="173">
        <v>330</v>
      </c>
      <c r="H282" s="29">
        <v>-293</v>
      </c>
      <c r="I282" s="29">
        <v>-1652</v>
      </c>
      <c r="J282" s="29">
        <v>0</v>
      </c>
    </row>
    <row r="283" spans="1:10" x14ac:dyDescent="0.15">
      <c r="A283" s="200" t="s">
        <v>24</v>
      </c>
      <c r="B283" s="173">
        <v>8</v>
      </c>
      <c r="C283" s="242">
        <v>0.83333333333333337</v>
      </c>
      <c r="D283" s="243">
        <v>15929</v>
      </c>
      <c r="E283" s="166">
        <v>-144</v>
      </c>
      <c r="F283" s="150">
        <v>50</v>
      </c>
      <c r="G283" s="173">
        <v>330</v>
      </c>
      <c r="H283" s="29">
        <v>-292</v>
      </c>
      <c r="I283" s="29">
        <v>-1749</v>
      </c>
      <c r="J283" s="29">
        <v>0</v>
      </c>
    </row>
    <row r="284" spans="1:10" x14ac:dyDescent="0.15">
      <c r="A284" s="200" t="s">
        <v>24</v>
      </c>
      <c r="B284" s="173">
        <v>9</v>
      </c>
      <c r="C284" s="242">
        <v>0.79166666666666663</v>
      </c>
      <c r="D284" s="243">
        <v>16291</v>
      </c>
      <c r="E284" s="166">
        <v>273</v>
      </c>
      <c r="F284" s="150">
        <v>50</v>
      </c>
      <c r="G284" s="173">
        <v>330</v>
      </c>
      <c r="H284" s="29">
        <v>-192</v>
      </c>
      <c r="I284" s="29">
        <v>-1742</v>
      </c>
      <c r="J284" s="29">
        <v>0</v>
      </c>
    </row>
    <row r="285" spans="1:10" x14ac:dyDescent="0.15">
      <c r="A285" s="200" t="s">
        <v>24</v>
      </c>
      <c r="B285" s="173">
        <v>10</v>
      </c>
      <c r="C285" s="242">
        <v>0.79166666666666663</v>
      </c>
      <c r="D285" s="243">
        <v>16356</v>
      </c>
      <c r="E285" s="166">
        <v>31</v>
      </c>
      <c r="F285" s="150">
        <v>50</v>
      </c>
      <c r="G285" s="173">
        <v>330</v>
      </c>
      <c r="H285" s="29">
        <v>-284</v>
      </c>
      <c r="I285" s="29">
        <v>-1742</v>
      </c>
      <c r="J285" s="29">
        <v>0</v>
      </c>
    </row>
    <row r="286" spans="1:10" x14ac:dyDescent="0.15">
      <c r="A286" s="200" t="s">
        <v>24</v>
      </c>
      <c r="B286" s="173">
        <v>11</v>
      </c>
      <c r="C286" s="242">
        <v>0.83333333333333337</v>
      </c>
      <c r="D286" s="243">
        <v>16048</v>
      </c>
      <c r="E286" s="166">
        <v>69</v>
      </c>
      <c r="F286" s="150">
        <v>50</v>
      </c>
      <c r="G286" s="173">
        <v>330</v>
      </c>
      <c r="H286" s="29">
        <v>-292</v>
      </c>
      <c r="I286" s="29">
        <v>-1742</v>
      </c>
      <c r="J286" s="29">
        <v>0</v>
      </c>
    </row>
    <row r="287" spans="1:10" x14ac:dyDescent="0.15">
      <c r="A287" s="200" t="s">
        <v>24</v>
      </c>
      <c r="B287" s="173">
        <v>12</v>
      </c>
      <c r="C287" s="242">
        <v>0.83333333333333337</v>
      </c>
      <c r="D287" s="243">
        <v>15772</v>
      </c>
      <c r="E287" s="166">
        <v>-293</v>
      </c>
      <c r="F287" s="150">
        <v>25</v>
      </c>
      <c r="G287" s="173">
        <v>330</v>
      </c>
      <c r="H287" s="29">
        <v>-292</v>
      </c>
      <c r="I287" s="29">
        <v>-1741</v>
      </c>
      <c r="J287" s="29">
        <v>0</v>
      </c>
    </row>
    <row r="288" spans="1:10" x14ac:dyDescent="0.15">
      <c r="A288" s="200" t="s">
        <v>24</v>
      </c>
      <c r="B288" s="173">
        <v>13</v>
      </c>
      <c r="C288" s="242">
        <v>0.83333333333333337</v>
      </c>
      <c r="D288" s="243">
        <v>14699</v>
      </c>
      <c r="E288" s="166">
        <v>-121</v>
      </c>
      <c r="F288" s="150">
        <v>50</v>
      </c>
      <c r="G288" s="173">
        <v>330</v>
      </c>
      <c r="H288" s="29">
        <v>-293</v>
      </c>
      <c r="I288" s="29">
        <v>-1635</v>
      </c>
      <c r="J288" s="29">
        <v>0</v>
      </c>
    </row>
    <row r="289" spans="1:10" x14ac:dyDescent="0.15">
      <c r="A289" s="200" t="s">
        <v>24</v>
      </c>
      <c r="B289" s="173">
        <v>14</v>
      </c>
      <c r="C289" s="242">
        <v>0.83333333333333337</v>
      </c>
      <c r="D289" s="243">
        <v>15031</v>
      </c>
      <c r="E289" s="166">
        <v>-128</v>
      </c>
      <c r="F289" s="150">
        <v>177</v>
      </c>
      <c r="G289" s="173">
        <v>0</v>
      </c>
      <c r="H289" s="29">
        <v>-293</v>
      </c>
      <c r="I289" s="29">
        <v>-1652</v>
      </c>
      <c r="J289" s="29">
        <v>0</v>
      </c>
    </row>
    <row r="290" spans="1:10" x14ac:dyDescent="0.15">
      <c r="A290" s="200" t="s">
        <v>24</v>
      </c>
      <c r="B290" s="173">
        <v>15</v>
      </c>
      <c r="C290" s="242">
        <v>0.79166666666666663</v>
      </c>
      <c r="D290" s="243">
        <v>16697</v>
      </c>
      <c r="E290" s="166">
        <v>103</v>
      </c>
      <c r="F290" s="150">
        <v>185</v>
      </c>
      <c r="G290" s="173">
        <v>0</v>
      </c>
      <c r="H290" s="29">
        <v>-292</v>
      </c>
      <c r="I290" s="29">
        <v>-1649</v>
      </c>
      <c r="J290" s="29">
        <v>0</v>
      </c>
    </row>
    <row r="291" spans="1:10" x14ac:dyDescent="0.15">
      <c r="A291" s="200" t="s">
        <v>24</v>
      </c>
      <c r="B291" s="173">
        <v>16</v>
      </c>
      <c r="C291" s="242">
        <v>0.83333333333333337</v>
      </c>
      <c r="D291" s="243">
        <v>16008</v>
      </c>
      <c r="E291" s="166">
        <v>-143</v>
      </c>
      <c r="F291" s="150">
        <v>185</v>
      </c>
      <c r="G291" s="173">
        <v>0</v>
      </c>
      <c r="H291" s="29">
        <v>-284</v>
      </c>
      <c r="I291" s="29">
        <v>0</v>
      </c>
      <c r="J291" s="29">
        <v>0</v>
      </c>
    </row>
    <row r="292" spans="1:10" x14ac:dyDescent="0.15">
      <c r="A292" s="200" t="s">
        <v>24</v>
      </c>
      <c r="B292" s="173">
        <v>17</v>
      </c>
      <c r="C292" s="242">
        <v>0.79166666666666663</v>
      </c>
      <c r="D292" s="243">
        <v>16043</v>
      </c>
      <c r="E292" s="166">
        <v>-443</v>
      </c>
      <c r="F292" s="150">
        <v>185</v>
      </c>
      <c r="G292" s="173">
        <v>0</v>
      </c>
      <c r="H292" s="29">
        <v>-275</v>
      </c>
      <c r="I292" s="29">
        <v>-1637</v>
      </c>
      <c r="J292" s="29">
        <v>0</v>
      </c>
    </row>
    <row r="293" spans="1:10" x14ac:dyDescent="0.15">
      <c r="A293" s="200" t="s">
        <v>24</v>
      </c>
      <c r="B293" s="173">
        <v>18</v>
      </c>
      <c r="C293" s="242">
        <v>0.79166666666666663</v>
      </c>
      <c r="D293" s="243">
        <v>15971</v>
      </c>
      <c r="E293" s="166">
        <v>56</v>
      </c>
      <c r="F293" s="150">
        <v>200</v>
      </c>
      <c r="G293" s="173">
        <v>0</v>
      </c>
      <c r="H293" s="29">
        <v>-180</v>
      </c>
      <c r="I293" s="29">
        <v>-1637</v>
      </c>
      <c r="J293" s="29">
        <v>0</v>
      </c>
    </row>
    <row r="294" spans="1:10" x14ac:dyDescent="0.15">
      <c r="A294" s="200" t="s">
        <v>24</v>
      </c>
      <c r="B294" s="173">
        <v>19</v>
      </c>
      <c r="C294" s="242">
        <v>0.79166666666666663</v>
      </c>
      <c r="D294" s="243">
        <v>16074</v>
      </c>
      <c r="E294" s="166">
        <v>-48</v>
      </c>
      <c r="F294" s="150">
        <v>200</v>
      </c>
      <c r="G294" s="173">
        <v>0</v>
      </c>
      <c r="H294" s="29">
        <v>-230</v>
      </c>
      <c r="I294" s="29">
        <v>-1650</v>
      </c>
      <c r="J294" s="29">
        <v>0</v>
      </c>
    </row>
    <row r="295" spans="1:10" x14ac:dyDescent="0.15">
      <c r="A295" s="200" t="s">
        <v>24</v>
      </c>
      <c r="B295" s="173">
        <v>20</v>
      </c>
      <c r="C295" s="242">
        <v>0.79166666666666663</v>
      </c>
      <c r="D295" s="243">
        <v>14532</v>
      </c>
      <c r="E295" s="166">
        <v>-368</v>
      </c>
      <c r="F295" s="150">
        <v>150</v>
      </c>
      <c r="G295" s="173">
        <v>330</v>
      </c>
      <c r="H295" s="29">
        <v>-218</v>
      </c>
      <c r="I295" s="29">
        <v>-1635</v>
      </c>
      <c r="J295" s="29">
        <v>0</v>
      </c>
    </row>
    <row r="296" spans="1:10" x14ac:dyDescent="0.15">
      <c r="A296" s="200" t="s">
        <v>24</v>
      </c>
      <c r="B296" s="173">
        <v>21</v>
      </c>
      <c r="C296" s="242">
        <v>0.79166666666666663</v>
      </c>
      <c r="D296" s="243">
        <v>14772</v>
      </c>
      <c r="E296" s="166">
        <v>-759</v>
      </c>
      <c r="F296" s="150">
        <v>50</v>
      </c>
      <c r="G296" s="173">
        <v>207</v>
      </c>
      <c r="H296" s="29">
        <v>-293</v>
      </c>
      <c r="I296" s="29">
        <v>-1635</v>
      </c>
      <c r="J296" s="29">
        <v>0</v>
      </c>
    </row>
    <row r="297" spans="1:10" x14ac:dyDescent="0.15">
      <c r="A297" s="200" t="s">
        <v>24</v>
      </c>
      <c r="B297" s="173">
        <v>22</v>
      </c>
      <c r="C297" s="242">
        <v>0.79166666666666663</v>
      </c>
      <c r="D297" s="243">
        <v>16084</v>
      </c>
      <c r="E297" s="166">
        <v>-98</v>
      </c>
      <c r="F297" s="150">
        <v>200</v>
      </c>
      <c r="G297" s="173">
        <v>330</v>
      </c>
      <c r="H297" s="29">
        <v>-217</v>
      </c>
      <c r="I297" s="29">
        <v>-1632</v>
      </c>
      <c r="J297" s="29">
        <v>0</v>
      </c>
    </row>
    <row r="298" spans="1:10" x14ac:dyDescent="0.15">
      <c r="A298" s="200" t="s">
        <v>24</v>
      </c>
      <c r="B298" s="173">
        <v>23</v>
      </c>
      <c r="C298" s="242">
        <v>0.79166666666666663</v>
      </c>
      <c r="D298" s="243">
        <v>16202</v>
      </c>
      <c r="E298" s="166">
        <v>-269</v>
      </c>
      <c r="F298" s="150">
        <v>0</v>
      </c>
      <c r="G298" s="173">
        <v>330</v>
      </c>
      <c r="H298" s="29">
        <v>-267</v>
      </c>
      <c r="I298" s="29">
        <v>-1632</v>
      </c>
      <c r="J298" s="29">
        <v>0</v>
      </c>
    </row>
    <row r="299" spans="1:10" x14ac:dyDescent="0.15">
      <c r="A299" s="200" t="s">
        <v>24</v>
      </c>
      <c r="B299" s="173">
        <v>24</v>
      </c>
      <c r="C299" s="242">
        <v>0.79166666666666663</v>
      </c>
      <c r="D299" s="243">
        <v>16212</v>
      </c>
      <c r="E299" s="166">
        <v>-498</v>
      </c>
      <c r="F299" s="150">
        <v>0</v>
      </c>
      <c r="G299" s="173">
        <v>330</v>
      </c>
      <c r="H299" s="29">
        <v>-267</v>
      </c>
      <c r="I299" s="29">
        <v>-1632</v>
      </c>
      <c r="J299" s="29">
        <v>0</v>
      </c>
    </row>
    <row r="300" spans="1:10" x14ac:dyDescent="0.15">
      <c r="A300" s="200" t="s">
        <v>24</v>
      </c>
      <c r="B300" s="173">
        <v>25</v>
      </c>
      <c r="C300" s="242">
        <v>0.79166666666666663</v>
      </c>
      <c r="D300" s="243">
        <v>16050</v>
      </c>
      <c r="E300" s="166">
        <v>-694</v>
      </c>
      <c r="F300" s="150">
        <v>0</v>
      </c>
      <c r="G300" s="173">
        <v>330</v>
      </c>
      <c r="H300" s="29">
        <v>-2</v>
      </c>
      <c r="I300" s="29">
        <v>-1632</v>
      </c>
      <c r="J300" s="29">
        <v>0</v>
      </c>
    </row>
    <row r="301" spans="1:10" x14ac:dyDescent="0.15">
      <c r="A301" s="200" t="s">
        <v>24</v>
      </c>
      <c r="B301" s="173">
        <v>26</v>
      </c>
      <c r="C301" s="242">
        <v>0.79166666666666663</v>
      </c>
      <c r="D301" s="243">
        <v>15502</v>
      </c>
      <c r="E301" s="166">
        <v>-593</v>
      </c>
      <c r="F301" s="150">
        <v>0</v>
      </c>
      <c r="G301" s="173">
        <v>330</v>
      </c>
      <c r="H301" s="29">
        <v>-192</v>
      </c>
      <c r="I301" s="29">
        <v>-1632</v>
      </c>
      <c r="J301" s="29">
        <v>0</v>
      </c>
    </row>
    <row r="302" spans="1:10" x14ac:dyDescent="0.15">
      <c r="A302" s="200" t="s">
        <v>24</v>
      </c>
      <c r="B302" s="173">
        <v>27</v>
      </c>
      <c r="C302" s="242">
        <v>0.79166666666666663</v>
      </c>
      <c r="D302" s="243">
        <v>14680</v>
      </c>
      <c r="E302" s="166">
        <v>-172</v>
      </c>
      <c r="F302" s="150">
        <v>6</v>
      </c>
      <c r="G302" s="173">
        <v>330</v>
      </c>
      <c r="H302" s="29">
        <v>-93</v>
      </c>
      <c r="I302" s="29">
        <v>-1635</v>
      </c>
      <c r="J302" s="29">
        <v>0</v>
      </c>
    </row>
    <row r="303" spans="1:10" x14ac:dyDescent="0.15">
      <c r="A303" s="200" t="s">
        <v>24</v>
      </c>
      <c r="B303" s="173">
        <v>28</v>
      </c>
      <c r="C303" s="242">
        <v>0.79166666666666663</v>
      </c>
      <c r="D303" s="243">
        <v>15577</v>
      </c>
      <c r="E303" s="166">
        <v>-517</v>
      </c>
      <c r="F303" s="150">
        <v>0</v>
      </c>
      <c r="G303" s="173">
        <v>330</v>
      </c>
      <c r="H303" s="29">
        <v>-93</v>
      </c>
      <c r="I303" s="29">
        <v>-1635</v>
      </c>
      <c r="J303" s="29">
        <v>0</v>
      </c>
    </row>
    <row r="304" spans="1:10" x14ac:dyDescent="0.15">
      <c r="A304" s="200" t="s">
        <v>24</v>
      </c>
      <c r="B304" s="173">
        <v>29</v>
      </c>
      <c r="C304" s="242">
        <v>0.5</v>
      </c>
      <c r="D304" s="243">
        <v>15455</v>
      </c>
      <c r="E304" s="166">
        <v>-965</v>
      </c>
      <c r="F304" s="150">
        <v>0</v>
      </c>
      <c r="G304" s="173">
        <v>100</v>
      </c>
      <c r="H304" s="29">
        <v>-92</v>
      </c>
      <c r="I304" s="29">
        <v>-1595</v>
      </c>
      <c r="J304" s="29">
        <v>0</v>
      </c>
    </row>
    <row r="305" spans="1:10" x14ac:dyDescent="0.15">
      <c r="A305" s="334" t="s">
        <v>24</v>
      </c>
      <c r="B305" s="173">
        <v>30</v>
      </c>
      <c r="C305" s="242">
        <v>0.5</v>
      </c>
      <c r="D305" s="243">
        <v>15455</v>
      </c>
      <c r="E305" s="166">
        <v>-344</v>
      </c>
      <c r="F305" s="150">
        <v>0</v>
      </c>
      <c r="G305" s="173">
        <v>0</v>
      </c>
      <c r="H305" s="29">
        <v>-267</v>
      </c>
      <c r="I305" s="29">
        <v>-1542</v>
      </c>
      <c r="J305" s="29">
        <v>0</v>
      </c>
    </row>
    <row r="306" spans="1:10" x14ac:dyDescent="0.15">
      <c r="A306" s="333" t="s">
        <v>24</v>
      </c>
      <c r="B306" s="175">
        <v>31</v>
      </c>
      <c r="C306" s="244">
        <v>0.79166666666666663</v>
      </c>
      <c r="D306" s="245">
        <v>14634</v>
      </c>
      <c r="E306" s="167">
        <v>-46</v>
      </c>
      <c r="F306" s="253">
        <v>0</v>
      </c>
      <c r="G306" s="175">
        <v>0</v>
      </c>
      <c r="H306" s="35">
        <v>-266</v>
      </c>
      <c r="I306" s="35">
        <v>-1532</v>
      </c>
      <c r="J306" s="35">
        <v>0</v>
      </c>
    </row>
    <row r="307" spans="1:10" x14ac:dyDescent="0.15">
      <c r="A307" s="200" t="s">
        <v>25</v>
      </c>
      <c r="B307" s="173">
        <v>1</v>
      </c>
      <c r="C307" s="242">
        <v>0.79166666666666663</v>
      </c>
      <c r="D307" s="243">
        <v>15675</v>
      </c>
      <c r="E307" s="166">
        <v>169</v>
      </c>
      <c r="F307" s="150">
        <v>0</v>
      </c>
      <c r="G307" s="173">
        <v>0</v>
      </c>
      <c r="H307" s="29">
        <v>3</v>
      </c>
      <c r="I307" s="29">
        <v>-1411</v>
      </c>
      <c r="J307" s="29">
        <v>0</v>
      </c>
    </row>
    <row r="308" spans="1:10" x14ac:dyDescent="0.15">
      <c r="A308" s="200" t="s">
        <v>25</v>
      </c>
      <c r="B308" s="173">
        <v>2</v>
      </c>
      <c r="C308" s="242">
        <v>0.79166666666666663</v>
      </c>
      <c r="D308" s="243">
        <v>15565</v>
      </c>
      <c r="E308" s="166">
        <v>-439</v>
      </c>
      <c r="F308" s="150">
        <v>0</v>
      </c>
      <c r="G308" s="173">
        <v>17</v>
      </c>
      <c r="H308" s="29">
        <v>-122</v>
      </c>
      <c r="I308" s="29">
        <v>-1410</v>
      </c>
      <c r="J308" s="29">
        <v>0</v>
      </c>
    </row>
    <row r="309" spans="1:10" x14ac:dyDescent="0.15">
      <c r="A309" s="200" t="s">
        <v>25</v>
      </c>
      <c r="B309" s="173">
        <v>3</v>
      </c>
      <c r="C309" s="242">
        <v>0.79166666666666663</v>
      </c>
      <c r="D309" s="243">
        <v>14831</v>
      </c>
      <c r="E309" s="166">
        <v>-257</v>
      </c>
      <c r="F309" s="150">
        <v>50</v>
      </c>
      <c r="G309" s="173">
        <v>330</v>
      </c>
      <c r="H309" s="29">
        <v>-147</v>
      </c>
      <c r="I309" s="29">
        <v>0</v>
      </c>
      <c r="J309" s="29">
        <v>0</v>
      </c>
    </row>
    <row r="310" spans="1:10" x14ac:dyDescent="0.15">
      <c r="A310" s="200" t="s">
        <v>25</v>
      </c>
      <c r="B310" s="173">
        <v>4</v>
      </c>
      <c r="C310" s="242">
        <v>0.75</v>
      </c>
      <c r="D310" s="243">
        <v>15669</v>
      </c>
      <c r="E310" s="166">
        <v>-699</v>
      </c>
      <c r="F310" s="150">
        <v>89</v>
      </c>
      <c r="G310" s="173">
        <v>220</v>
      </c>
      <c r="H310" s="29">
        <v>-190</v>
      </c>
      <c r="I310" s="29">
        <v>0</v>
      </c>
      <c r="J310" s="29">
        <v>0</v>
      </c>
    </row>
    <row r="311" spans="1:10" x14ac:dyDescent="0.15">
      <c r="A311" s="200" t="s">
        <v>25</v>
      </c>
      <c r="B311" s="173">
        <v>5</v>
      </c>
      <c r="C311" s="242">
        <v>0.75</v>
      </c>
      <c r="D311" s="243">
        <v>17430</v>
      </c>
      <c r="E311" s="166">
        <v>-1250</v>
      </c>
      <c r="F311" s="150">
        <v>50</v>
      </c>
      <c r="G311" s="173">
        <v>274</v>
      </c>
      <c r="H311" s="29">
        <v>-200</v>
      </c>
      <c r="I311" s="29">
        <v>-1440</v>
      </c>
      <c r="J311" s="29">
        <v>0</v>
      </c>
    </row>
    <row r="312" spans="1:10" x14ac:dyDescent="0.15">
      <c r="A312" s="200" t="s">
        <v>25</v>
      </c>
      <c r="B312" s="173">
        <v>6</v>
      </c>
      <c r="C312" s="242">
        <v>0.79166666666666663</v>
      </c>
      <c r="D312" s="243">
        <v>17559</v>
      </c>
      <c r="E312" s="166">
        <v>-752</v>
      </c>
      <c r="F312" s="150">
        <v>100</v>
      </c>
      <c r="G312" s="173">
        <v>330</v>
      </c>
      <c r="H312" s="29">
        <v>-2</v>
      </c>
      <c r="I312" s="29">
        <v>-1495</v>
      </c>
      <c r="J312" s="29">
        <v>-202</v>
      </c>
    </row>
    <row r="313" spans="1:10" x14ac:dyDescent="0.15">
      <c r="A313" s="200" t="s">
        <v>25</v>
      </c>
      <c r="B313" s="173">
        <v>7</v>
      </c>
      <c r="C313" s="242">
        <v>0.75</v>
      </c>
      <c r="D313" s="243">
        <v>18613</v>
      </c>
      <c r="E313" s="166">
        <v>-405</v>
      </c>
      <c r="F313" s="150">
        <v>0</v>
      </c>
      <c r="G313" s="173">
        <v>61</v>
      </c>
      <c r="H313" s="29">
        <v>-152</v>
      </c>
      <c r="I313" s="29">
        <v>-1531</v>
      </c>
      <c r="J313" s="29">
        <v>-202</v>
      </c>
    </row>
    <row r="314" spans="1:10" x14ac:dyDescent="0.15">
      <c r="A314" s="200" t="s">
        <v>25</v>
      </c>
      <c r="B314" s="173">
        <v>8</v>
      </c>
      <c r="C314" s="242">
        <v>0.75</v>
      </c>
      <c r="D314" s="243">
        <v>18089</v>
      </c>
      <c r="E314" s="166">
        <v>-1341</v>
      </c>
      <c r="F314" s="150">
        <v>50</v>
      </c>
      <c r="G314" s="173">
        <v>249</v>
      </c>
      <c r="H314" s="29">
        <v>-292</v>
      </c>
      <c r="I314" s="29">
        <v>-1579</v>
      </c>
      <c r="J314" s="29">
        <v>-190</v>
      </c>
    </row>
    <row r="315" spans="1:10" x14ac:dyDescent="0.15">
      <c r="A315" s="200" t="s">
        <v>25</v>
      </c>
      <c r="B315" s="173">
        <v>9</v>
      </c>
      <c r="C315" s="242">
        <v>0.75</v>
      </c>
      <c r="D315" s="243">
        <v>16648</v>
      </c>
      <c r="E315" s="166">
        <v>-1311</v>
      </c>
      <c r="F315" s="150">
        <v>100</v>
      </c>
      <c r="G315" s="173">
        <v>0</v>
      </c>
      <c r="H315" s="29">
        <v>-52</v>
      </c>
      <c r="I315" s="29">
        <v>-1519</v>
      </c>
      <c r="J315" s="29">
        <v>-202</v>
      </c>
    </row>
    <row r="316" spans="1:10" x14ac:dyDescent="0.15">
      <c r="A316" s="200" t="s">
        <v>25</v>
      </c>
      <c r="B316" s="173">
        <v>10</v>
      </c>
      <c r="C316" s="242">
        <v>0.75</v>
      </c>
      <c r="D316" s="243">
        <v>15388</v>
      </c>
      <c r="E316" s="166">
        <v>-550</v>
      </c>
      <c r="F316" s="150">
        <v>44</v>
      </c>
      <c r="G316" s="173">
        <v>100</v>
      </c>
      <c r="H316" s="29">
        <v>-200</v>
      </c>
      <c r="I316" s="29">
        <v>-1558</v>
      </c>
      <c r="J316" s="29">
        <v>-205</v>
      </c>
    </row>
    <row r="317" spans="1:10" x14ac:dyDescent="0.15">
      <c r="A317" s="200" t="s">
        <v>25</v>
      </c>
      <c r="B317" s="173">
        <v>11</v>
      </c>
      <c r="C317" s="242">
        <v>0.75</v>
      </c>
      <c r="D317" s="243">
        <v>15327</v>
      </c>
      <c r="E317" s="166">
        <v>-582</v>
      </c>
      <c r="F317" s="150">
        <v>0</v>
      </c>
      <c r="G317" s="173">
        <v>283</v>
      </c>
      <c r="H317" s="29">
        <v>-2</v>
      </c>
      <c r="I317" s="29">
        <v>-1568</v>
      </c>
      <c r="J317" s="29">
        <v>-205</v>
      </c>
    </row>
    <row r="318" spans="1:10" x14ac:dyDescent="0.15">
      <c r="A318" s="200" t="s">
        <v>25</v>
      </c>
      <c r="B318" s="173">
        <v>12</v>
      </c>
      <c r="C318" s="242">
        <v>0.75</v>
      </c>
      <c r="D318" s="243">
        <v>16773</v>
      </c>
      <c r="E318" s="166">
        <v>-248</v>
      </c>
      <c r="F318" s="150">
        <v>100</v>
      </c>
      <c r="G318" s="173">
        <v>330</v>
      </c>
      <c r="H318" s="29">
        <v>-292</v>
      </c>
      <c r="I318" s="29">
        <v>-1415</v>
      </c>
      <c r="J318" s="29">
        <v>-202</v>
      </c>
    </row>
    <row r="319" spans="1:10" x14ac:dyDescent="0.15">
      <c r="A319" s="200" t="s">
        <v>25</v>
      </c>
      <c r="B319" s="173">
        <v>13</v>
      </c>
      <c r="C319" s="242">
        <v>0.75</v>
      </c>
      <c r="D319" s="243">
        <v>17132</v>
      </c>
      <c r="E319" s="166">
        <v>-430</v>
      </c>
      <c r="F319" s="150">
        <v>100</v>
      </c>
      <c r="G319" s="173">
        <v>330</v>
      </c>
      <c r="H319" s="29">
        <v>-2</v>
      </c>
      <c r="I319" s="29">
        <v>-1531</v>
      </c>
      <c r="J319" s="29">
        <v>-202</v>
      </c>
    </row>
    <row r="320" spans="1:10" x14ac:dyDescent="0.15">
      <c r="A320" s="200" t="s">
        <v>25</v>
      </c>
      <c r="B320" s="173">
        <v>14</v>
      </c>
      <c r="C320" s="242">
        <v>0.75</v>
      </c>
      <c r="D320" s="243">
        <v>17437</v>
      </c>
      <c r="E320" s="166">
        <v>-668</v>
      </c>
      <c r="F320" s="150">
        <v>0</v>
      </c>
      <c r="G320" s="173">
        <v>330</v>
      </c>
      <c r="H320" s="29">
        <v>148</v>
      </c>
      <c r="I320" s="29">
        <v>-1510</v>
      </c>
      <c r="J320" s="29">
        <v>-202</v>
      </c>
    </row>
    <row r="321" spans="1:10" x14ac:dyDescent="0.15">
      <c r="A321" s="200" t="s">
        <v>25</v>
      </c>
      <c r="B321" s="173">
        <v>15</v>
      </c>
      <c r="C321" s="242">
        <v>0.75</v>
      </c>
      <c r="D321" s="243">
        <v>17699</v>
      </c>
      <c r="E321" s="166">
        <v>-1400</v>
      </c>
      <c r="F321" s="150">
        <v>200</v>
      </c>
      <c r="G321" s="173">
        <v>330</v>
      </c>
      <c r="H321" s="29">
        <v>198</v>
      </c>
      <c r="I321" s="29">
        <v>-1511</v>
      </c>
      <c r="J321" s="29">
        <v>-202</v>
      </c>
    </row>
    <row r="322" spans="1:10" x14ac:dyDescent="0.15">
      <c r="A322" s="200" t="s">
        <v>25</v>
      </c>
      <c r="B322" s="173">
        <v>16</v>
      </c>
      <c r="C322" s="242">
        <v>0.75</v>
      </c>
      <c r="D322" s="243">
        <v>17119</v>
      </c>
      <c r="E322" s="166">
        <v>-799</v>
      </c>
      <c r="F322" s="150">
        <v>100</v>
      </c>
      <c r="G322" s="173">
        <v>330</v>
      </c>
      <c r="H322" s="29">
        <v>-2</v>
      </c>
      <c r="I322" s="29">
        <v>-1496</v>
      </c>
      <c r="J322" s="29">
        <v>-202</v>
      </c>
    </row>
    <row r="323" spans="1:10" x14ac:dyDescent="0.15">
      <c r="A323" s="200" t="s">
        <v>25</v>
      </c>
      <c r="B323" s="173">
        <v>17</v>
      </c>
      <c r="C323" s="242">
        <v>0.75</v>
      </c>
      <c r="D323" s="243">
        <v>15914</v>
      </c>
      <c r="E323" s="166">
        <v>102</v>
      </c>
      <c r="F323" s="150">
        <v>100</v>
      </c>
      <c r="G323" s="173">
        <v>330</v>
      </c>
      <c r="H323" s="29">
        <v>-91</v>
      </c>
      <c r="I323" s="29">
        <v>-1264</v>
      </c>
      <c r="J323" s="29">
        <v>-205</v>
      </c>
    </row>
    <row r="324" spans="1:10" x14ac:dyDescent="0.15">
      <c r="A324" s="200" t="s">
        <v>25</v>
      </c>
      <c r="B324" s="173">
        <v>18</v>
      </c>
      <c r="C324" s="242">
        <v>0.75</v>
      </c>
      <c r="D324" s="243">
        <v>16516</v>
      </c>
      <c r="E324" s="166">
        <v>-647</v>
      </c>
      <c r="F324" s="150">
        <v>100</v>
      </c>
      <c r="G324" s="173">
        <v>164</v>
      </c>
      <c r="H324" s="29">
        <v>-293</v>
      </c>
      <c r="I324" s="29">
        <v>-1395</v>
      </c>
      <c r="J324" s="29">
        <v>-205</v>
      </c>
    </row>
    <row r="325" spans="1:10" x14ac:dyDescent="0.15">
      <c r="A325" s="200" t="s">
        <v>25</v>
      </c>
      <c r="B325" s="173">
        <v>19</v>
      </c>
      <c r="C325" s="242">
        <v>0.75</v>
      </c>
      <c r="D325" s="243">
        <v>17644</v>
      </c>
      <c r="E325" s="166">
        <v>-500</v>
      </c>
      <c r="F325" s="150">
        <v>100</v>
      </c>
      <c r="G325" s="173">
        <v>330</v>
      </c>
      <c r="H325" s="29">
        <v>-136</v>
      </c>
      <c r="I325" s="29">
        <v>-1400</v>
      </c>
      <c r="J325" s="29">
        <v>0</v>
      </c>
    </row>
    <row r="326" spans="1:10" x14ac:dyDescent="0.15">
      <c r="A326" s="200" t="s">
        <v>25</v>
      </c>
      <c r="B326" s="173">
        <v>20</v>
      </c>
      <c r="C326" s="242">
        <v>0.75</v>
      </c>
      <c r="D326" s="243">
        <v>17405</v>
      </c>
      <c r="E326" s="166">
        <v>-500</v>
      </c>
      <c r="F326" s="150">
        <v>0</v>
      </c>
      <c r="G326" s="173">
        <v>0</v>
      </c>
      <c r="H326" s="29">
        <v>-160</v>
      </c>
      <c r="I326" s="29">
        <v>-1400</v>
      </c>
      <c r="J326" s="29">
        <v>0</v>
      </c>
    </row>
    <row r="327" spans="1:10" x14ac:dyDescent="0.15">
      <c r="A327" s="200" t="s">
        <v>25</v>
      </c>
      <c r="B327" s="173">
        <v>21</v>
      </c>
      <c r="C327" s="242">
        <v>0.75</v>
      </c>
      <c r="D327" s="243">
        <v>17109</v>
      </c>
      <c r="E327" s="166">
        <v>-500</v>
      </c>
      <c r="F327" s="150">
        <v>0</v>
      </c>
      <c r="G327" s="173">
        <v>0</v>
      </c>
      <c r="H327" s="29">
        <v>-136</v>
      </c>
      <c r="I327" s="29">
        <v>-1400</v>
      </c>
      <c r="J327" s="29">
        <v>0</v>
      </c>
    </row>
    <row r="328" spans="1:10" x14ac:dyDescent="0.15">
      <c r="A328" s="200" t="s">
        <v>25</v>
      </c>
      <c r="B328" s="173">
        <v>22</v>
      </c>
      <c r="C328" s="242">
        <v>0.5</v>
      </c>
      <c r="D328" s="243">
        <v>14628</v>
      </c>
      <c r="E328" s="166">
        <v>-500</v>
      </c>
      <c r="F328" s="150">
        <v>0</v>
      </c>
      <c r="G328" s="173">
        <v>61</v>
      </c>
      <c r="H328" s="29">
        <v>-291</v>
      </c>
      <c r="I328" s="29">
        <v>-1395</v>
      </c>
      <c r="J328" s="29">
        <v>0</v>
      </c>
    </row>
    <row r="329" spans="1:10" x14ac:dyDescent="0.15">
      <c r="A329" s="200" t="s">
        <v>25</v>
      </c>
      <c r="B329" s="173">
        <v>23</v>
      </c>
      <c r="C329" s="242">
        <v>0.75</v>
      </c>
      <c r="D329" s="243">
        <v>15551</v>
      </c>
      <c r="E329" s="166">
        <v>-500</v>
      </c>
      <c r="F329" s="150">
        <v>-50</v>
      </c>
      <c r="G329" s="173">
        <v>15</v>
      </c>
      <c r="H329" s="29">
        <v>-338</v>
      </c>
      <c r="I329" s="29">
        <v>0</v>
      </c>
      <c r="J329" s="29">
        <v>0</v>
      </c>
    </row>
    <row r="330" spans="1:10" x14ac:dyDescent="0.15">
      <c r="A330" s="200" t="s">
        <v>25</v>
      </c>
      <c r="B330" s="173">
        <v>24</v>
      </c>
      <c r="C330" s="242">
        <v>0.75</v>
      </c>
      <c r="D330" s="243">
        <v>16123</v>
      </c>
      <c r="E330" s="166">
        <v>-500</v>
      </c>
      <c r="F330" s="150">
        <v>0</v>
      </c>
      <c r="G330" s="173">
        <v>0</v>
      </c>
      <c r="H330" s="29">
        <v>-339</v>
      </c>
      <c r="I330" s="29">
        <v>0</v>
      </c>
      <c r="J330" s="29">
        <v>0</v>
      </c>
    </row>
    <row r="331" spans="1:10" x14ac:dyDescent="0.15">
      <c r="A331" s="200" t="s">
        <v>25</v>
      </c>
      <c r="B331" s="173">
        <v>25</v>
      </c>
      <c r="C331" s="242">
        <v>0.75</v>
      </c>
      <c r="D331" s="243">
        <v>17371</v>
      </c>
      <c r="E331" s="166">
        <v>-500</v>
      </c>
      <c r="F331" s="150">
        <v>0</v>
      </c>
      <c r="G331" s="173">
        <v>0</v>
      </c>
      <c r="H331" s="29">
        <v>-339</v>
      </c>
      <c r="I331" s="29">
        <v>0</v>
      </c>
      <c r="J331" s="29">
        <v>0</v>
      </c>
    </row>
    <row r="332" spans="1:10" x14ac:dyDescent="0.15">
      <c r="A332" s="200" t="s">
        <v>25</v>
      </c>
      <c r="B332" s="173">
        <v>26</v>
      </c>
      <c r="C332" s="242">
        <v>0.75</v>
      </c>
      <c r="D332" s="243">
        <v>18295</v>
      </c>
      <c r="E332" s="166">
        <v>-500</v>
      </c>
      <c r="F332" s="150">
        <v>-99</v>
      </c>
      <c r="G332" s="173">
        <v>3</v>
      </c>
      <c r="H332" s="29">
        <v>-213</v>
      </c>
      <c r="I332" s="29">
        <v>-1401</v>
      </c>
      <c r="J332" s="29">
        <v>0</v>
      </c>
    </row>
    <row r="333" spans="1:10" x14ac:dyDescent="0.15">
      <c r="A333" s="200" t="s">
        <v>25</v>
      </c>
      <c r="B333" s="173">
        <v>27</v>
      </c>
      <c r="C333" s="242">
        <v>0.75</v>
      </c>
      <c r="D333" s="243">
        <v>18857</v>
      </c>
      <c r="E333" s="166">
        <v>-801</v>
      </c>
      <c r="F333" s="150">
        <v>-50</v>
      </c>
      <c r="G333" s="173">
        <v>100</v>
      </c>
      <c r="H333" s="29">
        <v>-2</v>
      </c>
      <c r="I333" s="29">
        <v>-1201</v>
      </c>
      <c r="J333" s="29">
        <v>0</v>
      </c>
    </row>
    <row r="334" spans="1:10" x14ac:dyDescent="0.15">
      <c r="A334" s="200" t="s">
        <v>25</v>
      </c>
      <c r="B334" s="173">
        <v>28</v>
      </c>
      <c r="C334" s="242">
        <v>0.75</v>
      </c>
      <c r="D334" s="243">
        <v>18595</v>
      </c>
      <c r="E334" s="166">
        <v>-1397</v>
      </c>
      <c r="F334" s="150">
        <v>-50</v>
      </c>
      <c r="G334" s="173">
        <v>0</v>
      </c>
      <c r="H334" s="29">
        <v>42</v>
      </c>
      <c r="I334" s="29">
        <v>-1400</v>
      </c>
      <c r="J334" s="29">
        <v>0</v>
      </c>
    </row>
    <row r="335" spans="1:10" x14ac:dyDescent="0.15">
      <c r="A335" s="334" t="s">
        <v>25</v>
      </c>
      <c r="B335" s="173">
        <v>29</v>
      </c>
      <c r="C335" s="242">
        <v>0.79166666666666663</v>
      </c>
      <c r="D335" s="243">
        <v>18323</v>
      </c>
      <c r="E335" s="166">
        <v>-1306</v>
      </c>
      <c r="F335" s="150">
        <v>-50</v>
      </c>
      <c r="G335" s="173">
        <v>40</v>
      </c>
      <c r="H335" s="29">
        <v>98</v>
      </c>
      <c r="I335" s="29">
        <v>-1195</v>
      </c>
      <c r="J335" s="29">
        <v>0</v>
      </c>
    </row>
    <row r="336" spans="1:10" x14ac:dyDescent="0.15">
      <c r="A336" s="333" t="s">
        <v>25</v>
      </c>
      <c r="B336" s="175">
        <v>30</v>
      </c>
      <c r="C336" s="244">
        <v>0.79166666666666663</v>
      </c>
      <c r="D336" s="245">
        <v>18323</v>
      </c>
      <c r="E336" s="167">
        <v>-980</v>
      </c>
      <c r="F336" s="253">
        <v>0</v>
      </c>
      <c r="G336" s="175">
        <v>220</v>
      </c>
      <c r="H336" s="35">
        <v>98</v>
      </c>
      <c r="I336" s="35">
        <v>-1087</v>
      </c>
      <c r="J336" s="35">
        <v>0</v>
      </c>
    </row>
    <row r="337" spans="1:10" x14ac:dyDescent="0.15">
      <c r="A337" s="200" t="s">
        <v>26</v>
      </c>
      <c r="B337" s="173">
        <v>1</v>
      </c>
      <c r="C337" s="242">
        <v>0.75</v>
      </c>
      <c r="D337" s="243">
        <v>17760</v>
      </c>
      <c r="E337" s="166">
        <v>-788</v>
      </c>
      <c r="F337" s="150">
        <v>0</v>
      </c>
      <c r="G337" s="173">
        <v>0</v>
      </c>
      <c r="H337" s="29">
        <v>200</v>
      </c>
      <c r="I337" s="29">
        <v>-1288</v>
      </c>
      <c r="J337" s="29">
        <v>-203</v>
      </c>
    </row>
    <row r="338" spans="1:10" x14ac:dyDescent="0.15">
      <c r="A338" s="200" t="s">
        <v>26</v>
      </c>
      <c r="B338" s="173">
        <v>2</v>
      </c>
      <c r="C338" s="242">
        <v>0.75</v>
      </c>
      <c r="D338" s="243">
        <v>17124</v>
      </c>
      <c r="E338" s="166">
        <v>-792</v>
      </c>
      <c r="F338" s="150">
        <v>16</v>
      </c>
      <c r="G338" s="173">
        <v>0</v>
      </c>
      <c r="H338" s="29">
        <v>100</v>
      </c>
      <c r="I338" s="29">
        <v>-1438</v>
      </c>
      <c r="J338" s="29">
        <v>-203</v>
      </c>
    </row>
    <row r="339" spans="1:10" x14ac:dyDescent="0.15">
      <c r="A339" s="200" t="s">
        <v>26</v>
      </c>
      <c r="B339" s="173">
        <v>3</v>
      </c>
      <c r="C339" s="242">
        <v>0.75</v>
      </c>
      <c r="D339" s="243">
        <v>17695</v>
      </c>
      <c r="E339" s="166">
        <v>-958</v>
      </c>
      <c r="F339" s="150">
        <v>100</v>
      </c>
      <c r="G339" s="173">
        <v>330</v>
      </c>
      <c r="H339" s="29">
        <v>100</v>
      </c>
      <c r="I339" s="29">
        <v>-1438</v>
      </c>
      <c r="J339" s="29">
        <v>-202</v>
      </c>
    </row>
    <row r="340" spans="1:10" x14ac:dyDescent="0.15">
      <c r="A340" s="200" t="s">
        <v>26</v>
      </c>
      <c r="B340" s="173">
        <v>4</v>
      </c>
      <c r="C340" s="242">
        <v>0.75</v>
      </c>
      <c r="D340" s="243">
        <v>18005</v>
      </c>
      <c r="E340" s="166">
        <v>-898</v>
      </c>
      <c r="F340" s="150">
        <v>76</v>
      </c>
      <c r="G340" s="173">
        <v>101</v>
      </c>
      <c r="H340" s="29">
        <v>200</v>
      </c>
      <c r="I340" s="29">
        <v>-1441</v>
      </c>
      <c r="J340" s="29">
        <v>-218</v>
      </c>
    </row>
    <row r="341" spans="1:10" x14ac:dyDescent="0.15">
      <c r="A341" s="200" t="s">
        <v>26</v>
      </c>
      <c r="B341" s="173">
        <v>5</v>
      </c>
      <c r="C341" s="242">
        <v>0.75</v>
      </c>
      <c r="D341" s="243">
        <v>17947</v>
      </c>
      <c r="E341" s="166">
        <v>-823</v>
      </c>
      <c r="F341" s="150">
        <v>100</v>
      </c>
      <c r="G341" s="173">
        <v>330</v>
      </c>
      <c r="H341" s="29">
        <v>-2</v>
      </c>
      <c r="I341" s="29">
        <v>-1452</v>
      </c>
      <c r="J341" s="29">
        <v>-218</v>
      </c>
    </row>
    <row r="342" spans="1:10" x14ac:dyDescent="0.15">
      <c r="A342" s="200" t="s">
        <v>26</v>
      </c>
      <c r="B342" s="173">
        <v>6</v>
      </c>
      <c r="C342" s="242">
        <v>0.75</v>
      </c>
      <c r="D342" s="243">
        <v>18670</v>
      </c>
      <c r="E342" s="166">
        <v>-977</v>
      </c>
      <c r="F342" s="150">
        <v>100</v>
      </c>
      <c r="G342" s="173">
        <v>330</v>
      </c>
      <c r="H342" s="29">
        <v>198</v>
      </c>
      <c r="I342" s="29">
        <v>-1452</v>
      </c>
      <c r="J342" s="29">
        <v>-218</v>
      </c>
    </row>
    <row r="343" spans="1:10" x14ac:dyDescent="0.15">
      <c r="A343" s="200" t="s">
        <v>26</v>
      </c>
      <c r="B343" s="173">
        <v>7</v>
      </c>
      <c r="C343" s="242">
        <v>0.75</v>
      </c>
      <c r="D343" s="243">
        <v>17977</v>
      </c>
      <c r="E343" s="166">
        <v>-657</v>
      </c>
      <c r="F343" s="150">
        <v>50</v>
      </c>
      <c r="G343" s="173">
        <v>100</v>
      </c>
      <c r="H343" s="29">
        <v>198</v>
      </c>
      <c r="I343" s="29">
        <v>-1452</v>
      </c>
      <c r="J343" s="29">
        <v>-218</v>
      </c>
    </row>
    <row r="344" spans="1:10" x14ac:dyDescent="0.15">
      <c r="A344" s="200" t="s">
        <v>26</v>
      </c>
      <c r="B344" s="173">
        <v>8</v>
      </c>
      <c r="C344" s="242">
        <v>0.75</v>
      </c>
      <c r="D344" s="243">
        <v>16710</v>
      </c>
      <c r="E344" s="166">
        <v>-927</v>
      </c>
      <c r="F344" s="150">
        <v>50</v>
      </c>
      <c r="G344" s="173">
        <v>210</v>
      </c>
      <c r="H344" s="29">
        <v>-2</v>
      </c>
      <c r="I344" s="29">
        <v>-1449</v>
      </c>
      <c r="J344" s="29">
        <v>-218</v>
      </c>
    </row>
    <row r="345" spans="1:10" x14ac:dyDescent="0.15">
      <c r="A345" s="200" t="s">
        <v>26</v>
      </c>
      <c r="B345" s="173">
        <v>9</v>
      </c>
      <c r="C345" s="242">
        <v>0.75</v>
      </c>
      <c r="D345" s="243">
        <v>17266</v>
      </c>
      <c r="E345" s="166">
        <v>-774</v>
      </c>
      <c r="F345" s="150">
        <v>50</v>
      </c>
      <c r="G345" s="173">
        <v>100</v>
      </c>
      <c r="H345" s="29">
        <v>-293</v>
      </c>
      <c r="I345" s="29">
        <v>-1438</v>
      </c>
      <c r="J345" s="29">
        <v>-218</v>
      </c>
    </row>
    <row r="346" spans="1:10" x14ac:dyDescent="0.15">
      <c r="A346" s="200" t="s">
        <v>26</v>
      </c>
      <c r="B346" s="173">
        <v>10</v>
      </c>
      <c r="C346" s="242">
        <v>0.75</v>
      </c>
      <c r="D346" s="243">
        <v>18244</v>
      </c>
      <c r="E346" s="166">
        <v>-281</v>
      </c>
      <c r="F346" s="150">
        <v>0</v>
      </c>
      <c r="G346" s="173">
        <v>330</v>
      </c>
      <c r="H346" s="29">
        <v>-292</v>
      </c>
      <c r="I346" s="29">
        <v>-1438</v>
      </c>
      <c r="J346" s="29">
        <v>-218</v>
      </c>
    </row>
    <row r="347" spans="1:10" x14ac:dyDescent="0.15">
      <c r="A347" s="200" t="s">
        <v>26</v>
      </c>
      <c r="B347" s="173">
        <v>11</v>
      </c>
      <c r="C347" s="242">
        <v>0.75</v>
      </c>
      <c r="D347" s="243">
        <v>18301</v>
      </c>
      <c r="E347" s="166">
        <v>-571</v>
      </c>
      <c r="F347" s="150">
        <v>0</v>
      </c>
      <c r="G347" s="173">
        <v>204</v>
      </c>
      <c r="H347" s="29">
        <v>-292</v>
      </c>
      <c r="I347" s="29">
        <v>-1438</v>
      </c>
      <c r="J347" s="29">
        <v>-218</v>
      </c>
    </row>
    <row r="348" spans="1:10" x14ac:dyDescent="0.15">
      <c r="A348" s="200" t="s">
        <v>26</v>
      </c>
      <c r="B348" s="173">
        <v>12</v>
      </c>
      <c r="C348" s="242">
        <v>0.75</v>
      </c>
      <c r="D348" s="243">
        <v>18886</v>
      </c>
      <c r="E348" s="166">
        <v>-953</v>
      </c>
      <c r="F348" s="150">
        <v>0</v>
      </c>
      <c r="G348" s="173">
        <v>327</v>
      </c>
      <c r="H348" s="29">
        <v>-292</v>
      </c>
      <c r="I348" s="29">
        <v>-1397</v>
      </c>
      <c r="J348" s="29">
        <v>-218</v>
      </c>
    </row>
    <row r="349" spans="1:10" x14ac:dyDescent="0.15">
      <c r="A349" s="200" t="s">
        <v>26</v>
      </c>
      <c r="B349" s="173">
        <v>13</v>
      </c>
      <c r="C349" s="242">
        <v>0.79166666666666663</v>
      </c>
      <c r="D349" s="243">
        <v>18625</v>
      </c>
      <c r="E349" s="166">
        <v>-765</v>
      </c>
      <c r="F349" s="150">
        <v>0</v>
      </c>
      <c r="G349" s="173">
        <v>307</v>
      </c>
      <c r="H349" s="29">
        <v>98</v>
      </c>
      <c r="I349" s="29">
        <v>-1443</v>
      </c>
      <c r="J349" s="29">
        <v>-218</v>
      </c>
    </row>
    <row r="350" spans="1:10" x14ac:dyDescent="0.15">
      <c r="A350" s="200" t="s">
        <v>26</v>
      </c>
      <c r="B350" s="173">
        <v>14</v>
      </c>
      <c r="C350" s="242">
        <v>0.75</v>
      </c>
      <c r="D350" s="243">
        <v>17973</v>
      </c>
      <c r="E350" s="166">
        <v>-582</v>
      </c>
      <c r="F350" s="150">
        <v>100</v>
      </c>
      <c r="G350" s="173">
        <v>222</v>
      </c>
      <c r="H350" s="29">
        <v>-192</v>
      </c>
      <c r="I350" s="29">
        <v>-1438</v>
      </c>
      <c r="J350" s="29">
        <v>-218</v>
      </c>
    </row>
    <row r="351" spans="1:10" x14ac:dyDescent="0.15">
      <c r="A351" s="200" t="s">
        <v>26</v>
      </c>
      <c r="B351" s="173">
        <v>15</v>
      </c>
      <c r="C351" s="242">
        <v>0.75</v>
      </c>
      <c r="D351" s="243">
        <v>17384</v>
      </c>
      <c r="E351" s="166">
        <v>-898</v>
      </c>
      <c r="F351" s="150">
        <v>100</v>
      </c>
      <c r="G351" s="173">
        <v>330</v>
      </c>
      <c r="H351" s="29">
        <v>-226</v>
      </c>
      <c r="I351" s="29">
        <v>-1438</v>
      </c>
      <c r="J351" s="29">
        <v>-218</v>
      </c>
    </row>
    <row r="352" spans="1:10" x14ac:dyDescent="0.15">
      <c r="A352" s="200" t="s">
        <v>26</v>
      </c>
      <c r="B352" s="173">
        <v>16</v>
      </c>
      <c r="C352" s="242">
        <v>0.75</v>
      </c>
      <c r="D352" s="243">
        <v>18585</v>
      </c>
      <c r="E352" s="166">
        <v>-937</v>
      </c>
      <c r="F352" s="150">
        <v>98</v>
      </c>
      <c r="G352" s="173">
        <v>0</v>
      </c>
      <c r="H352" s="29">
        <v>-53</v>
      </c>
      <c r="I352" s="29">
        <v>-1497</v>
      </c>
      <c r="J352" s="29">
        <v>-218</v>
      </c>
    </row>
    <row r="353" spans="1:10" x14ac:dyDescent="0.15">
      <c r="A353" s="200" t="s">
        <v>26</v>
      </c>
      <c r="B353" s="173">
        <v>17</v>
      </c>
      <c r="C353" s="242">
        <v>0.75</v>
      </c>
      <c r="D353" s="243">
        <v>19185</v>
      </c>
      <c r="E353" s="166">
        <v>-1097</v>
      </c>
      <c r="F353" s="150">
        <v>99</v>
      </c>
      <c r="G353" s="173">
        <v>50</v>
      </c>
      <c r="H353" s="29">
        <v>-56</v>
      </c>
      <c r="I353" s="29">
        <v>-1442</v>
      </c>
      <c r="J353" s="29">
        <v>-218</v>
      </c>
    </row>
    <row r="354" spans="1:10" x14ac:dyDescent="0.15">
      <c r="A354" s="200" t="s">
        <v>26</v>
      </c>
      <c r="B354" s="173">
        <v>18</v>
      </c>
      <c r="C354" s="242">
        <v>0.75</v>
      </c>
      <c r="D354" s="243">
        <v>18318</v>
      </c>
      <c r="E354" s="166">
        <v>-661</v>
      </c>
      <c r="F354" s="150">
        <v>100</v>
      </c>
      <c r="G354" s="173">
        <v>220</v>
      </c>
      <c r="H354" s="29">
        <v>-76</v>
      </c>
      <c r="I354" s="29">
        <v>-1438</v>
      </c>
      <c r="J354" s="29">
        <v>-218</v>
      </c>
    </row>
    <row r="355" spans="1:10" x14ac:dyDescent="0.15">
      <c r="A355" s="200" t="s">
        <v>26</v>
      </c>
      <c r="B355" s="173">
        <v>19</v>
      </c>
      <c r="C355" s="242">
        <v>0.75</v>
      </c>
      <c r="D355" s="243">
        <v>18448</v>
      </c>
      <c r="E355" s="166">
        <v>-502</v>
      </c>
      <c r="F355" s="150">
        <v>75</v>
      </c>
      <c r="G355" s="173">
        <v>247</v>
      </c>
      <c r="H355" s="29">
        <v>200</v>
      </c>
      <c r="I355" s="29">
        <v>-1403</v>
      </c>
      <c r="J355" s="29">
        <v>-218</v>
      </c>
    </row>
    <row r="356" spans="1:10" x14ac:dyDescent="0.15">
      <c r="A356" s="200" t="s">
        <v>26</v>
      </c>
      <c r="B356" s="173">
        <v>20</v>
      </c>
      <c r="C356" s="242">
        <v>0.75</v>
      </c>
      <c r="D356" s="243">
        <v>18375</v>
      </c>
      <c r="E356" s="166">
        <v>-888</v>
      </c>
      <c r="F356" s="150">
        <v>0</v>
      </c>
      <c r="G356" s="173">
        <v>100</v>
      </c>
      <c r="H356" s="29">
        <v>-45</v>
      </c>
      <c r="I356" s="29">
        <v>-1450</v>
      </c>
      <c r="J356" s="29">
        <v>-218</v>
      </c>
    </row>
    <row r="357" spans="1:10" x14ac:dyDescent="0.15">
      <c r="A357" s="200" t="s">
        <v>26</v>
      </c>
      <c r="B357" s="173">
        <v>21</v>
      </c>
      <c r="C357" s="242">
        <v>0.75</v>
      </c>
      <c r="D357" s="243">
        <v>17554</v>
      </c>
      <c r="E357" s="166">
        <v>-459</v>
      </c>
      <c r="F357" s="150">
        <v>76</v>
      </c>
      <c r="G357" s="173">
        <v>330</v>
      </c>
      <c r="H357" s="29">
        <v>-182</v>
      </c>
      <c r="I357" s="29">
        <v>-1438</v>
      </c>
      <c r="J357" s="29">
        <v>-218</v>
      </c>
    </row>
    <row r="358" spans="1:10" x14ac:dyDescent="0.15">
      <c r="A358" s="200" t="s">
        <v>26</v>
      </c>
      <c r="B358" s="173">
        <v>22</v>
      </c>
      <c r="C358" s="242">
        <v>0.75</v>
      </c>
      <c r="D358" s="243">
        <v>17639</v>
      </c>
      <c r="E358" s="166">
        <v>-1400</v>
      </c>
      <c r="F358" s="150">
        <v>77</v>
      </c>
      <c r="G358" s="173">
        <v>219</v>
      </c>
      <c r="H358" s="29">
        <v>-293</v>
      </c>
      <c r="I358" s="29">
        <v>-1438</v>
      </c>
      <c r="J358" s="29">
        <v>-218</v>
      </c>
    </row>
    <row r="359" spans="1:10" x14ac:dyDescent="0.15">
      <c r="A359" s="200" t="s">
        <v>26</v>
      </c>
      <c r="B359" s="173">
        <v>23</v>
      </c>
      <c r="C359" s="242">
        <v>0.75</v>
      </c>
      <c r="D359" s="243">
        <v>17454</v>
      </c>
      <c r="E359" s="166">
        <v>-1359</v>
      </c>
      <c r="F359" s="150">
        <v>104</v>
      </c>
      <c r="G359" s="173">
        <v>330</v>
      </c>
      <c r="H359" s="29">
        <v>-293</v>
      </c>
      <c r="I359" s="29">
        <v>-1438</v>
      </c>
      <c r="J359" s="29">
        <v>-218</v>
      </c>
    </row>
    <row r="360" spans="1:10" x14ac:dyDescent="0.15">
      <c r="A360" s="200" t="s">
        <v>26</v>
      </c>
      <c r="B360" s="173">
        <v>24</v>
      </c>
      <c r="C360" s="242">
        <v>0.75</v>
      </c>
      <c r="D360" s="243">
        <v>17218</v>
      </c>
      <c r="E360" s="166">
        <v>-994</v>
      </c>
      <c r="F360" s="150">
        <v>200</v>
      </c>
      <c r="G360" s="173">
        <v>330</v>
      </c>
      <c r="H360" s="29">
        <v>-290</v>
      </c>
      <c r="I360" s="29">
        <v>-1438</v>
      </c>
      <c r="J360" s="29">
        <v>-218</v>
      </c>
    </row>
    <row r="361" spans="1:10" x14ac:dyDescent="0.15">
      <c r="A361" s="200" t="s">
        <v>26</v>
      </c>
      <c r="B361" s="173">
        <v>25</v>
      </c>
      <c r="C361" s="242">
        <v>0.75</v>
      </c>
      <c r="D361" s="243">
        <v>15683</v>
      </c>
      <c r="E361" s="166">
        <v>-1240</v>
      </c>
      <c r="F361" s="150">
        <v>200</v>
      </c>
      <c r="G361" s="173">
        <v>330</v>
      </c>
      <c r="H361" s="29">
        <v>-218</v>
      </c>
      <c r="I361" s="29">
        <v>-1438</v>
      </c>
      <c r="J361" s="29">
        <v>-218</v>
      </c>
    </row>
    <row r="362" spans="1:10" x14ac:dyDescent="0.15">
      <c r="A362" s="200" t="s">
        <v>26</v>
      </c>
      <c r="B362" s="173">
        <v>26</v>
      </c>
      <c r="C362" s="242">
        <v>0.75</v>
      </c>
      <c r="D362" s="243">
        <v>18901</v>
      </c>
      <c r="E362" s="166">
        <v>-1048</v>
      </c>
      <c r="F362" s="150">
        <v>0</v>
      </c>
      <c r="G362" s="173">
        <v>262</v>
      </c>
      <c r="H362" s="29">
        <v>-97</v>
      </c>
      <c r="I362" s="29">
        <v>-1505</v>
      </c>
      <c r="J362" s="29">
        <v>-218</v>
      </c>
    </row>
    <row r="363" spans="1:10" x14ac:dyDescent="0.15">
      <c r="A363" s="200" t="s">
        <v>26</v>
      </c>
      <c r="B363" s="173">
        <v>27</v>
      </c>
      <c r="C363" s="242">
        <v>0.75</v>
      </c>
      <c r="D363" s="243">
        <v>18786</v>
      </c>
      <c r="E363" s="166">
        <v>-983</v>
      </c>
      <c r="F363" s="150">
        <v>100</v>
      </c>
      <c r="G363" s="173">
        <v>255</v>
      </c>
      <c r="H363" s="29">
        <v>-145</v>
      </c>
      <c r="I363" s="29">
        <v>-1438</v>
      </c>
      <c r="J363" s="29">
        <v>-218</v>
      </c>
    </row>
    <row r="364" spans="1:10" x14ac:dyDescent="0.15">
      <c r="A364" s="200" t="s">
        <v>26</v>
      </c>
      <c r="B364" s="173">
        <v>28</v>
      </c>
      <c r="C364" s="242">
        <v>0.75</v>
      </c>
      <c r="D364" s="243">
        <v>18266</v>
      </c>
      <c r="E364" s="166">
        <v>-1048</v>
      </c>
      <c r="F364" s="150">
        <v>0</v>
      </c>
      <c r="G364" s="173">
        <v>330</v>
      </c>
      <c r="H364" s="29">
        <v>-292</v>
      </c>
      <c r="I364" s="29">
        <v>-1438</v>
      </c>
      <c r="J364" s="29">
        <v>-218</v>
      </c>
    </row>
    <row r="365" spans="1:10" x14ac:dyDescent="0.15">
      <c r="A365" s="200" t="s">
        <v>26</v>
      </c>
      <c r="B365" s="173">
        <v>29</v>
      </c>
      <c r="C365" s="242">
        <v>0.75</v>
      </c>
      <c r="D365" s="243">
        <v>18220</v>
      </c>
      <c r="E365" s="166">
        <v>-1175</v>
      </c>
      <c r="F365" s="150">
        <v>100</v>
      </c>
      <c r="G365" s="173">
        <v>100</v>
      </c>
      <c r="H365" s="29">
        <v>-265</v>
      </c>
      <c r="I365" s="29">
        <v>-1438</v>
      </c>
      <c r="J365" s="29">
        <v>-218</v>
      </c>
    </row>
    <row r="366" spans="1:10" x14ac:dyDescent="0.15">
      <c r="A366" s="334" t="s">
        <v>26</v>
      </c>
      <c r="B366" s="173">
        <v>30</v>
      </c>
      <c r="C366" s="242">
        <v>0.75</v>
      </c>
      <c r="D366" s="243">
        <v>18220</v>
      </c>
      <c r="E366" s="166">
        <v>-1052</v>
      </c>
      <c r="F366" s="150">
        <v>50</v>
      </c>
      <c r="G366" s="173">
        <v>330</v>
      </c>
      <c r="H366" s="29">
        <v>-293</v>
      </c>
      <c r="I366" s="29">
        <v>-1438</v>
      </c>
      <c r="J366" s="29">
        <v>-218</v>
      </c>
    </row>
    <row r="367" spans="1:10" x14ac:dyDescent="0.15">
      <c r="A367" s="202" t="s">
        <v>26</v>
      </c>
      <c r="B367" s="175">
        <v>31</v>
      </c>
      <c r="C367" s="242">
        <v>0.75</v>
      </c>
      <c r="D367" s="243">
        <v>18451</v>
      </c>
      <c r="E367" s="166">
        <v>-1224</v>
      </c>
      <c r="F367" s="150">
        <v>150</v>
      </c>
      <c r="G367" s="173">
        <v>248</v>
      </c>
      <c r="H367" s="29">
        <v>-209</v>
      </c>
      <c r="I367" s="29">
        <v>-1438</v>
      </c>
      <c r="J367" s="29">
        <v>-218</v>
      </c>
    </row>
    <row r="368" spans="1:10" x14ac:dyDescent="0.15">
      <c r="A368" s="71"/>
      <c r="B368" s="248"/>
      <c r="C368" s="249"/>
      <c r="D368" s="250"/>
      <c r="E368" s="248"/>
      <c r="F368" s="248"/>
      <c r="G368" s="248"/>
      <c r="H368" s="248"/>
      <c r="I368" s="248"/>
      <c r="J368" s="248"/>
    </row>
    <row r="369" spans="4:4" x14ac:dyDescent="0.15">
      <c r="D369" s="247"/>
    </row>
  </sheetData>
  <conditionalFormatting sqref="D2:D32">
    <cfRule type="top10" dxfId="110" priority="1" stopIfTrue="1" rank="1"/>
  </conditionalFormatting>
  <conditionalFormatting sqref="D33:D61">
    <cfRule type="top10" dxfId="109" priority="2" stopIfTrue="1" rank="1"/>
  </conditionalFormatting>
  <conditionalFormatting sqref="D62:D92">
    <cfRule type="top10" dxfId="108" priority="3" stopIfTrue="1" rank="1"/>
  </conditionalFormatting>
  <conditionalFormatting sqref="D93:D122">
    <cfRule type="top10" dxfId="107" priority="4" stopIfTrue="1" rank="1"/>
  </conditionalFormatting>
  <conditionalFormatting sqref="D123:D153">
    <cfRule type="top10" dxfId="106" priority="5" stopIfTrue="1" rank="1"/>
  </conditionalFormatting>
  <conditionalFormatting sqref="D154:D183">
    <cfRule type="top10" dxfId="105" priority="6" stopIfTrue="1" rank="1"/>
  </conditionalFormatting>
  <conditionalFormatting sqref="D184:D214">
    <cfRule type="top10" dxfId="104" priority="7" stopIfTrue="1" rank="1"/>
  </conditionalFormatting>
  <conditionalFormatting sqref="D215:D245">
    <cfRule type="top10" dxfId="103" priority="8" stopIfTrue="1" rank="1"/>
  </conditionalFormatting>
  <conditionalFormatting sqref="D246:D275">
    <cfRule type="top10" dxfId="102" priority="9" stopIfTrue="1" rank="1"/>
  </conditionalFormatting>
  <conditionalFormatting sqref="D276:D306">
    <cfRule type="top10" dxfId="101" priority="10" stopIfTrue="1" rank="1"/>
  </conditionalFormatting>
  <conditionalFormatting sqref="D307:D336">
    <cfRule type="top10" dxfId="100" priority="11" stopIfTrue="1" rank="1"/>
  </conditionalFormatting>
  <conditionalFormatting sqref="D337:D367">
    <cfRule type="top10" dxfId="99" priority="12" stopIfTrue="1" rank="1"/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368"/>
  <sheetViews>
    <sheetView zoomScaleNormal="100" zoomScaleSheetLayoutView="100" workbookViewId="0">
      <pane xSplit="4" ySplit="1" topLeftCell="E2" activePane="bottomRight" state="frozen"/>
      <selection pane="topRight" activeCell="G1" sqref="G1"/>
      <selection pane="bottomLeft" activeCell="A7" sqref="A7"/>
      <selection pane="bottomRight" activeCell="O31" sqref="O31"/>
    </sheetView>
  </sheetViews>
  <sheetFormatPr baseColWidth="10" defaultColWidth="9.1640625" defaultRowHeight="14" x14ac:dyDescent="0.15"/>
  <cols>
    <col min="1" max="1" width="11.5" style="69" bestFit="1" customWidth="1"/>
    <col min="2" max="2" width="5.1640625" style="4" bestFit="1" customWidth="1"/>
    <col min="3" max="3" width="9.83203125" style="46" customWidth="1"/>
    <col min="4" max="4" width="10.83203125" style="46" customWidth="1"/>
    <col min="5" max="6" width="11" style="3" customWidth="1"/>
    <col min="7" max="8" width="9.1640625" style="3" customWidth="1"/>
    <col min="9" max="10" width="9.83203125" style="3" customWidth="1"/>
    <col min="11" max="16384" width="9.1640625" style="4"/>
  </cols>
  <sheetData>
    <row r="1" spans="1:10" x14ac:dyDescent="0.15">
      <c r="A1" s="170" t="s">
        <v>27</v>
      </c>
      <c r="B1" s="171" t="s">
        <v>253</v>
      </c>
      <c r="C1" s="164" t="s">
        <v>384</v>
      </c>
      <c r="D1" s="64" t="s">
        <v>281</v>
      </c>
      <c r="E1" s="169" t="s">
        <v>80</v>
      </c>
      <c r="F1" s="22" t="s">
        <v>419</v>
      </c>
      <c r="G1" s="171" t="s">
        <v>317</v>
      </c>
      <c r="H1" s="21" t="s">
        <v>81</v>
      </c>
      <c r="I1" s="21" t="s">
        <v>420</v>
      </c>
      <c r="J1" s="21" t="s">
        <v>421</v>
      </c>
    </row>
    <row r="2" spans="1:10" x14ac:dyDescent="0.15">
      <c r="A2" s="200" t="s">
        <v>15</v>
      </c>
      <c r="B2" s="173">
        <v>1</v>
      </c>
      <c r="C2" s="242">
        <v>0.75</v>
      </c>
      <c r="D2" s="243">
        <v>15927</v>
      </c>
      <c r="E2" s="166">
        <v>-331</v>
      </c>
      <c r="F2" s="150">
        <v>100</v>
      </c>
      <c r="G2" s="173">
        <v>330</v>
      </c>
      <c r="H2" s="29">
        <v>315</v>
      </c>
      <c r="I2" s="29">
        <v>-1594</v>
      </c>
      <c r="J2" s="29">
        <v>-218</v>
      </c>
    </row>
    <row r="3" spans="1:10" x14ac:dyDescent="0.15">
      <c r="A3" s="200" t="s">
        <v>15</v>
      </c>
      <c r="B3" s="173">
        <v>2</v>
      </c>
      <c r="C3" s="242">
        <v>0.75</v>
      </c>
      <c r="D3" s="243">
        <v>16838</v>
      </c>
      <c r="E3" s="166">
        <v>226</v>
      </c>
      <c r="F3" s="150">
        <v>100</v>
      </c>
      <c r="G3" s="173">
        <v>330</v>
      </c>
      <c r="H3" s="29">
        <v>-45</v>
      </c>
      <c r="I3" s="29">
        <v>-1598</v>
      </c>
      <c r="J3" s="29">
        <v>-218</v>
      </c>
    </row>
    <row r="4" spans="1:10" x14ac:dyDescent="0.15">
      <c r="A4" s="200" t="s">
        <v>15</v>
      </c>
      <c r="B4" s="173">
        <v>3</v>
      </c>
      <c r="C4" s="242">
        <v>0.75</v>
      </c>
      <c r="D4" s="243">
        <v>19169</v>
      </c>
      <c r="E4" s="166">
        <v>612</v>
      </c>
      <c r="F4" s="150">
        <v>100</v>
      </c>
      <c r="G4" s="173">
        <v>330</v>
      </c>
      <c r="H4" s="29">
        <v>160</v>
      </c>
      <c r="I4" s="29">
        <v>-1545</v>
      </c>
      <c r="J4" s="29">
        <v>-218</v>
      </c>
    </row>
    <row r="5" spans="1:10" x14ac:dyDescent="0.15">
      <c r="A5" s="200" t="s">
        <v>15</v>
      </c>
      <c r="B5" s="173">
        <v>4</v>
      </c>
      <c r="C5" s="242">
        <v>0.75</v>
      </c>
      <c r="D5" s="243">
        <v>19072</v>
      </c>
      <c r="E5" s="166">
        <v>293</v>
      </c>
      <c r="F5" s="150">
        <v>100</v>
      </c>
      <c r="G5" s="173">
        <v>330</v>
      </c>
      <c r="H5" s="29">
        <v>175</v>
      </c>
      <c r="I5" s="29">
        <v>-1410</v>
      </c>
      <c r="J5" s="29">
        <v>-218</v>
      </c>
    </row>
    <row r="6" spans="1:10" x14ac:dyDescent="0.15">
      <c r="A6" s="200" t="s">
        <v>15</v>
      </c>
      <c r="B6" s="173">
        <v>5</v>
      </c>
      <c r="C6" s="242">
        <v>0.75</v>
      </c>
      <c r="D6" s="243">
        <v>19095</v>
      </c>
      <c r="E6" s="166">
        <v>742</v>
      </c>
      <c r="F6" s="150">
        <v>100</v>
      </c>
      <c r="G6" s="173">
        <v>330</v>
      </c>
      <c r="H6" s="29">
        <v>266</v>
      </c>
      <c r="I6" s="29">
        <v>-1410</v>
      </c>
      <c r="J6" s="29">
        <v>-218</v>
      </c>
    </row>
    <row r="7" spans="1:10" x14ac:dyDescent="0.15">
      <c r="A7" s="200" t="s">
        <v>15</v>
      </c>
      <c r="B7" s="173">
        <v>6</v>
      </c>
      <c r="C7" s="242">
        <v>0.79166666666666663</v>
      </c>
      <c r="D7" s="243">
        <v>19294</v>
      </c>
      <c r="E7" s="166">
        <v>718</v>
      </c>
      <c r="F7" s="150">
        <v>100</v>
      </c>
      <c r="G7" s="173">
        <v>330</v>
      </c>
      <c r="H7" s="29">
        <v>126</v>
      </c>
      <c r="I7" s="29">
        <v>-1399</v>
      </c>
      <c r="J7" s="29">
        <v>-218</v>
      </c>
    </row>
    <row r="8" spans="1:10" x14ac:dyDescent="0.15">
      <c r="A8" s="200" t="s">
        <v>15</v>
      </c>
      <c r="B8" s="173">
        <v>7</v>
      </c>
      <c r="C8" s="242">
        <v>0.75</v>
      </c>
      <c r="D8" s="243">
        <v>18876</v>
      </c>
      <c r="E8" s="166">
        <v>478</v>
      </c>
      <c r="F8" s="150">
        <v>100</v>
      </c>
      <c r="G8" s="173">
        <v>330</v>
      </c>
      <c r="H8" s="29">
        <v>124</v>
      </c>
      <c r="I8" s="29">
        <v>-1280</v>
      </c>
      <c r="J8" s="29">
        <v>-218</v>
      </c>
    </row>
    <row r="9" spans="1:10" x14ac:dyDescent="0.15">
      <c r="A9" s="200" t="s">
        <v>15</v>
      </c>
      <c r="B9" s="173">
        <v>8</v>
      </c>
      <c r="C9" s="242">
        <v>0.75</v>
      </c>
      <c r="D9" s="243">
        <v>17933</v>
      </c>
      <c r="E9" s="166">
        <v>1033</v>
      </c>
      <c r="F9" s="150">
        <v>100</v>
      </c>
      <c r="G9" s="173">
        <v>330</v>
      </c>
      <c r="H9" s="29">
        <v>77</v>
      </c>
      <c r="I9" s="29">
        <v>-1411</v>
      </c>
      <c r="J9" s="29">
        <v>-218</v>
      </c>
    </row>
    <row r="10" spans="1:10" x14ac:dyDescent="0.15">
      <c r="A10" s="200" t="s">
        <v>15</v>
      </c>
      <c r="B10" s="173">
        <v>9</v>
      </c>
      <c r="C10" s="242">
        <v>0.79166666666666663</v>
      </c>
      <c r="D10" s="243">
        <v>18289</v>
      </c>
      <c r="E10" s="166">
        <v>319</v>
      </c>
      <c r="F10" s="150">
        <v>100</v>
      </c>
      <c r="G10" s="173">
        <v>330</v>
      </c>
      <c r="H10" s="29">
        <v>34</v>
      </c>
      <c r="I10" s="29">
        <v>-1404</v>
      </c>
      <c r="J10" s="29">
        <v>-218</v>
      </c>
    </row>
    <row r="11" spans="1:10" x14ac:dyDescent="0.15">
      <c r="A11" s="200" t="s">
        <v>15</v>
      </c>
      <c r="B11" s="173">
        <v>10</v>
      </c>
      <c r="C11" s="242">
        <v>0.75</v>
      </c>
      <c r="D11" s="243">
        <v>19405</v>
      </c>
      <c r="E11" s="166">
        <v>443</v>
      </c>
      <c r="F11" s="150">
        <v>100</v>
      </c>
      <c r="G11" s="173">
        <v>330</v>
      </c>
      <c r="H11" s="29">
        <v>158</v>
      </c>
      <c r="I11" s="29">
        <v>-1403</v>
      </c>
      <c r="J11" s="29">
        <v>-218</v>
      </c>
    </row>
    <row r="12" spans="1:10" x14ac:dyDescent="0.15">
      <c r="A12" s="200" t="s">
        <v>15</v>
      </c>
      <c r="B12" s="173">
        <v>11</v>
      </c>
      <c r="C12" s="242">
        <v>0.75</v>
      </c>
      <c r="D12" s="243">
        <v>19243</v>
      </c>
      <c r="E12" s="166">
        <v>581</v>
      </c>
      <c r="F12" s="150">
        <v>100</v>
      </c>
      <c r="G12" s="173">
        <v>330</v>
      </c>
      <c r="H12" s="29">
        <v>375</v>
      </c>
      <c r="I12" s="29">
        <v>-964</v>
      </c>
      <c r="J12" s="29">
        <v>-218</v>
      </c>
    </row>
    <row r="13" spans="1:10" x14ac:dyDescent="0.15">
      <c r="A13" s="200" t="s">
        <v>15</v>
      </c>
      <c r="B13" s="173">
        <v>12</v>
      </c>
      <c r="C13" s="242">
        <v>0.75</v>
      </c>
      <c r="D13" s="243">
        <v>19524</v>
      </c>
      <c r="E13" s="166">
        <v>691</v>
      </c>
      <c r="F13" s="150">
        <v>100</v>
      </c>
      <c r="G13" s="173">
        <v>330</v>
      </c>
      <c r="H13" s="29">
        <v>345</v>
      </c>
      <c r="I13" s="29">
        <v>-1423</v>
      </c>
      <c r="J13" s="29">
        <v>-218</v>
      </c>
    </row>
    <row r="14" spans="1:10" x14ac:dyDescent="0.15">
      <c r="A14" s="200" t="s">
        <v>15</v>
      </c>
      <c r="B14" s="173">
        <v>13</v>
      </c>
      <c r="C14" s="242">
        <v>0.79166666666666663</v>
      </c>
      <c r="D14" s="243">
        <v>19419</v>
      </c>
      <c r="E14" s="166">
        <v>243</v>
      </c>
      <c r="F14" s="150">
        <v>100</v>
      </c>
      <c r="G14" s="173">
        <v>330</v>
      </c>
      <c r="H14" s="29">
        <v>289</v>
      </c>
      <c r="I14" s="29">
        <v>-1443</v>
      </c>
      <c r="J14" s="29">
        <v>-218</v>
      </c>
    </row>
    <row r="15" spans="1:10" x14ac:dyDescent="0.15">
      <c r="A15" s="200" t="s">
        <v>15</v>
      </c>
      <c r="B15" s="173">
        <v>14</v>
      </c>
      <c r="C15" s="242">
        <v>0.75</v>
      </c>
      <c r="D15" s="243">
        <v>19129</v>
      </c>
      <c r="E15" s="166">
        <v>227</v>
      </c>
      <c r="F15" s="150">
        <v>100</v>
      </c>
      <c r="G15" s="173">
        <v>330</v>
      </c>
      <c r="H15" s="29">
        <v>185</v>
      </c>
      <c r="I15" s="29">
        <v>-1460</v>
      </c>
      <c r="J15" s="29">
        <v>-218</v>
      </c>
    </row>
    <row r="16" spans="1:10" x14ac:dyDescent="0.15">
      <c r="A16" s="200" t="s">
        <v>15</v>
      </c>
      <c r="B16" s="173">
        <v>15</v>
      </c>
      <c r="C16" s="242">
        <v>0.75</v>
      </c>
      <c r="D16" s="243">
        <v>18200</v>
      </c>
      <c r="E16" s="166">
        <v>275</v>
      </c>
      <c r="F16" s="150">
        <v>100</v>
      </c>
      <c r="G16" s="173">
        <v>330</v>
      </c>
      <c r="H16" s="29">
        <v>282</v>
      </c>
      <c r="I16" s="29">
        <v>-866</v>
      </c>
      <c r="J16" s="29">
        <v>-218</v>
      </c>
    </row>
    <row r="17" spans="1:10" x14ac:dyDescent="0.15">
      <c r="A17" s="200" t="s">
        <v>15</v>
      </c>
      <c r="B17" s="173">
        <v>16</v>
      </c>
      <c r="C17" s="242">
        <v>0.79166666666666663</v>
      </c>
      <c r="D17" s="243">
        <v>17579</v>
      </c>
      <c r="E17" s="166">
        <v>255</v>
      </c>
      <c r="F17" s="150">
        <v>100</v>
      </c>
      <c r="G17" s="173">
        <v>330</v>
      </c>
      <c r="H17" s="29">
        <v>142</v>
      </c>
      <c r="I17" s="29">
        <v>-1305</v>
      </c>
      <c r="J17" s="29">
        <v>-218</v>
      </c>
    </row>
    <row r="18" spans="1:10" x14ac:dyDescent="0.15">
      <c r="A18" s="200" t="s">
        <v>15</v>
      </c>
      <c r="B18" s="173">
        <v>17</v>
      </c>
      <c r="C18" s="242">
        <v>0.75</v>
      </c>
      <c r="D18" s="243">
        <v>19925</v>
      </c>
      <c r="E18" s="166">
        <v>579</v>
      </c>
      <c r="F18" s="150">
        <v>100</v>
      </c>
      <c r="G18" s="173">
        <v>330</v>
      </c>
      <c r="H18" s="29">
        <v>258</v>
      </c>
      <c r="I18" s="29">
        <v>-1316</v>
      </c>
      <c r="J18" s="29">
        <v>-218</v>
      </c>
    </row>
    <row r="19" spans="1:10" x14ac:dyDescent="0.15">
      <c r="A19" s="200" t="s">
        <v>15</v>
      </c>
      <c r="B19" s="173">
        <v>18</v>
      </c>
      <c r="C19" s="242">
        <v>0.75</v>
      </c>
      <c r="D19" s="243">
        <v>19824</v>
      </c>
      <c r="E19" s="166">
        <v>-272</v>
      </c>
      <c r="F19" s="150">
        <v>100</v>
      </c>
      <c r="G19" s="173">
        <v>330</v>
      </c>
      <c r="H19" s="29">
        <v>298</v>
      </c>
      <c r="I19" s="29">
        <v>-1065</v>
      </c>
      <c r="J19" s="29">
        <v>-218</v>
      </c>
    </row>
    <row r="20" spans="1:10" x14ac:dyDescent="0.15">
      <c r="A20" s="200" t="s">
        <v>15</v>
      </c>
      <c r="B20" s="173">
        <v>19</v>
      </c>
      <c r="C20" s="242">
        <v>0.79166666666666663</v>
      </c>
      <c r="D20" s="243">
        <v>18736</v>
      </c>
      <c r="E20" s="166">
        <v>406</v>
      </c>
      <c r="F20" s="150">
        <v>100</v>
      </c>
      <c r="G20" s="173">
        <v>330</v>
      </c>
      <c r="H20" s="29">
        <v>354</v>
      </c>
      <c r="I20" s="29">
        <v>-1204</v>
      </c>
      <c r="J20" s="29">
        <v>-218</v>
      </c>
    </row>
    <row r="21" spans="1:10" x14ac:dyDescent="0.15">
      <c r="A21" s="200" t="s">
        <v>15</v>
      </c>
      <c r="B21" s="173">
        <v>20</v>
      </c>
      <c r="C21" s="242">
        <v>0.79166666666666663</v>
      </c>
      <c r="D21" s="243">
        <v>18914</v>
      </c>
      <c r="E21" s="166">
        <v>145</v>
      </c>
      <c r="F21" s="150">
        <v>100</v>
      </c>
      <c r="G21" s="173">
        <v>330</v>
      </c>
      <c r="H21" s="29">
        <v>343</v>
      </c>
      <c r="I21" s="29">
        <v>-1360</v>
      </c>
      <c r="J21" s="29">
        <v>-218</v>
      </c>
    </row>
    <row r="22" spans="1:10" x14ac:dyDescent="0.15">
      <c r="A22" s="200" t="s">
        <v>15</v>
      </c>
      <c r="B22" s="173">
        <v>21</v>
      </c>
      <c r="C22" s="242">
        <v>0.75</v>
      </c>
      <c r="D22" s="243">
        <v>19128</v>
      </c>
      <c r="E22" s="166">
        <v>150</v>
      </c>
      <c r="F22" s="150">
        <v>100</v>
      </c>
      <c r="G22" s="173">
        <v>330</v>
      </c>
      <c r="H22" s="29">
        <v>140</v>
      </c>
      <c r="I22" s="29">
        <v>-1209</v>
      </c>
      <c r="J22" s="29">
        <v>-218</v>
      </c>
    </row>
    <row r="23" spans="1:10" x14ac:dyDescent="0.15">
      <c r="A23" s="200" t="s">
        <v>15</v>
      </c>
      <c r="B23" s="173">
        <v>22</v>
      </c>
      <c r="C23" s="242">
        <v>0.79166666666666663</v>
      </c>
      <c r="D23" s="243">
        <v>18259</v>
      </c>
      <c r="E23" s="166">
        <v>296</v>
      </c>
      <c r="F23" s="150">
        <v>100</v>
      </c>
      <c r="G23" s="173">
        <v>330</v>
      </c>
      <c r="H23" s="29">
        <v>-159</v>
      </c>
      <c r="I23" s="29">
        <v>-1305</v>
      </c>
      <c r="J23" s="29">
        <v>-218</v>
      </c>
    </row>
    <row r="24" spans="1:10" x14ac:dyDescent="0.15">
      <c r="A24" s="200" t="s">
        <v>15</v>
      </c>
      <c r="B24" s="173">
        <v>23</v>
      </c>
      <c r="C24" s="242">
        <v>0.79166666666666663</v>
      </c>
      <c r="D24" s="243">
        <v>19572</v>
      </c>
      <c r="E24" s="166">
        <v>777</v>
      </c>
      <c r="F24" s="150">
        <v>100</v>
      </c>
      <c r="G24" s="173">
        <v>330</v>
      </c>
      <c r="H24" s="29">
        <v>128</v>
      </c>
      <c r="I24" s="29">
        <v>-900</v>
      </c>
      <c r="J24" s="29">
        <v>-218</v>
      </c>
    </row>
    <row r="25" spans="1:10" x14ac:dyDescent="0.15">
      <c r="A25" s="200" t="s">
        <v>15</v>
      </c>
      <c r="B25" s="173">
        <v>24</v>
      </c>
      <c r="C25" s="242">
        <v>0.79166666666666663</v>
      </c>
      <c r="D25" s="243">
        <v>21166</v>
      </c>
      <c r="E25" s="166">
        <v>582</v>
      </c>
      <c r="F25" s="150">
        <v>100</v>
      </c>
      <c r="G25" s="173">
        <v>330</v>
      </c>
      <c r="H25" s="29">
        <v>278</v>
      </c>
      <c r="I25" s="29">
        <v>-794</v>
      </c>
      <c r="J25" s="29">
        <v>-218</v>
      </c>
    </row>
    <row r="26" spans="1:10" x14ac:dyDescent="0.15">
      <c r="A26" s="200" t="s">
        <v>15</v>
      </c>
      <c r="B26" s="173">
        <v>25</v>
      </c>
      <c r="C26" s="242">
        <v>0.79166666666666663</v>
      </c>
      <c r="D26" s="243">
        <v>20001</v>
      </c>
      <c r="E26" s="166">
        <v>501</v>
      </c>
      <c r="F26" s="150">
        <v>0</v>
      </c>
      <c r="G26" s="173">
        <v>0</v>
      </c>
      <c r="H26" s="29">
        <v>283</v>
      </c>
      <c r="I26" s="29">
        <v>-1150</v>
      </c>
      <c r="J26" s="29">
        <v>-218</v>
      </c>
    </row>
    <row r="27" spans="1:10" x14ac:dyDescent="0.15">
      <c r="A27" s="200" t="s">
        <v>15</v>
      </c>
      <c r="B27" s="173">
        <v>26</v>
      </c>
      <c r="C27" s="242">
        <v>0.75</v>
      </c>
      <c r="D27" s="243">
        <v>19891</v>
      </c>
      <c r="E27" s="166">
        <v>274</v>
      </c>
      <c r="F27" s="150">
        <v>50</v>
      </c>
      <c r="G27" s="173">
        <v>268</v>
      </c>
      <c r="H27" s="29">
        <v>65</v>
      </c>
      <c r="I27" s="29">
        <v>-1210</v>
      </c>
      <c r="J27" s="29">
        <v>-218</v>
      </c>
    </row>
    <row r="28" spans="1:10" x14ac:dyDescent="0.15">
      <c r="A28" s="200" t="s">
        <v>15</v>
      </c>
      <c r="B28" s="173">
        <v>27</v>
      </c>
      <c r="C28" s="242">
        <v>0.79166666666666663</v>
      </c>
      <c r="D28" s="243">
        <v>19239</v>
      </c>
      <c r="E28" s="166">
        <v>345</v>
      </c>
      <c r="F28" s="150">
        <v>86</v>
      </c>
      <c r="G28" s="173">
        <v>330</v>
      </c>
      <c r="H28" s="29">
        <v>139</v>
      </c>
      <c r="I28" s="29">
        <v>-1310</v>
      </c>
      <c r="J28" s="29">
        <v>-218</v>
      </c>
    </row>
    <row r="29" spans="1:10" x14ac:dyDescent="0.15">
      <c r="A29" s="200" t="s">
        <v>15</v>
      </c>
      <c r="B29" s="173">
        <v>28</v>
      </c>
      <c r="C29" s="242">
        <v>0.79166666666666663</v>
      </c>
      <c r="D29" s="243">
        <v>18350</v>
      </c>
      <c r="E29" s="166">
        <v>-454</v>
      </c>
      <c r="F29" s="150">
        <v>100</v>
      </c>
      <c r="G29" s="173">
        <v>330</v>
      </c>
      <c r="H29" s="29">
        <v>277</v>
      </c>
      <c r="I29" s="29">
        <v>-1466</v>
      </c>
      <c r="J29" s="29">
        <v>-218</v>
      </c>
    </row>
    <row r="30" spans="1:10" x14ac:dyDescent="0.15">
      <c r="A30" s="200" t="s">
        <v>15</v>
      </c>
      <c r="B30" s="173">
        <v>29</v>
      </c>
      <c r="C30" s="242">
        <v>0.79166666666666663</v>
      </c>
      <c r="D30" s="243">
        <v>17271</v>
      </c>
      <c r="E30" s="166">
        <v>-24</v>
      </c>
      <c r="F30" s="150">
        <v>100</v>
      </c>
      <c r="G30" s="173">
        <v>330</v>
      </c>
      <c r="H30" s="29">
        <v>81</v>
      </c>
      <c r="I30" s="29">
        <v>-1312</v>
      </c>
      <c r="J30" s="29">
        <v>-218</v>
      </c>
    </row>
    <row r="31" spans="1:10" x14ac:dyDescent="0.15">
      <c r="A31" s="200" t="s">
        <v>15</v>
      </c>
      <c r="B31" s="173">
        <v>30</v>
      </c>
      <c r="C31" s="242">
        <v>0.79166666666666663</v>
      </c>
      <c r="D31" s="243">
        <v>17975</v>
      </c>
      <c r="E31" s="166">
        <v>-155</v>
      </c>
      <c r="F31" s="150">
        <v>100</v>
      </c>
      <c r="G31" s="173">
        <v>330</v>
      </c>
      <c r="H31" s="29">
        <v>132</v>
      </c>
      <c r="I31" s="29">
        <v>-874</v>
      </c>
      <c r="J31" s="29">
        <v>-218</v>
      </c>
    </row>
    <row r="32" spans="1:10" x14ac:dyDescent="0.15">
      <c r="A32" s="202" t="s">
        <v>15</v>
      </c>
      <c r="B32" s="203">
        <v>31</v>
      </c>
      <c r="C32" s="244">
        <v>0.79166666666666663</v>
      </c>
      <c r="D32" s="245">
        <v>19704</v>
      </c>
      <c r="E32" s="167">
        <v>154</v>
      </c>
      <c r="F32" s="253">
        <v>0</v>
      </c>
      <c r="G32" s="175">
        <v>330</v>
      </c>
      <c r="H32" s="35">
        <v>210</v>
      </c>
      <c r="I32" s="35">
        <v>-1411</v>
      </c>
      <c r="J32" s="35">
        <v>-218</v>
      </c>
    </row>
    <row r="33" spans="1:10" x14ac:dyDescent="0.15">
      <c r="A33" s="200" t="s">
        <v>16</v>
      </c>
      <c r="B33" s="204">
        <v>1</v>
      </c>
      <c r="C33" s="242">
        <v>0.75</v>
      </c>
      <c r="D33" s="243">
        <v>20097</v>
      </c>
      <c r="E33" s="166">
        <v>264</v>
      </c>
      <c r="F33" s="150">
        <v>100</v>
      </c>
      <c r="G33" s="173">
        <v>330</v>
      </c>
      <c r="H33" s="29">
        <v>370</v>
      </c>
      <c r="I33" s="29">
        <v>-1461</v>
      </c>
      <c r="J33" s="29">
        <v>-218</v>
      </c>
    </row>
    <row r="34" spans="1:10" x14ac:dyDescent="0.15">
      <c r="A34" s="200" t="s">
        <v>16</v>
      </c>
      <c r="B34" s="173">
        <v>2</v>
      </c>
      <c r="C34" s="242">
        <v>0.75</v>
      </c>
      <c r="D34" s="243">
        <v>19727</v>
      </c>
      <c r="E34" s="166">
        <v>170</v>
      </c>
      <c r="F34" s="150">
        <v>100</v>
      </c>
      <c r="G34" s="173">
        <v>330</v>
      </c>
      <c r="H34" s="29">
        <v>275</v>
      </c>
      <c r="I34" s="29">
        <v>-1361</v>
      </c>
      <c r="J34" s="29">
        <v>-218</v>
      </c>
    </row>
    <row r="35" spans="1:10" x14ac:dyDescent="0.15">
      <c r="A35" s="200" t="s">
        <v>16</v>
      </c>
      <c r="B35" s="173">
        <v>3</v>
      </c>
      <c r="C35" s="242">
        <v>0.79166666666666663</v>
      </c>
      <c r="D35" s="243">
        <v>19249</v>
      </c>
      <c r="E35" s="166">
        <v>-299</v>
      </c>
      <c r="F35" s="150">
        <v>76</v>
      </c>
      <c r="G35" s="173">
        <v>330</v>
      </c>
      <c r="H35" s="29">
        <v>277</v>
      </c>
      <c r="I35" s="29">
        <v>-1361</v>
      </c>
      <c r="J35" s="29">
        <v>-218</v>
      </c>
    </row>
    <row r="36" spans="1:10" x14ac:dyDescent="0.15">
      <c r="A36" s="200" t="s">
        <v>16</v>
      </c>
      <c r="B36" s="173">
        <v>4</v>
      </c>
      <c r="C36" s="242">
        <v>0.79166666666666663</v>
      </c>
      <c r="D36" s="243">
        <v>18435</v>
      </c>
      <c r="E36" s="166">
        <v>-168</v>
      </c>
      <c r="F36" s="150">
        <v>-1</v>
      </c>
      <c r="G36" s="173">
        <v>274</v>
      </c>
      <c r="H36" s="29">
        <v>319</v>
      </c>
      <c r="I36" s="29">
        <v>-1490</v>
      </c>
      <c r="J36" s="29">
        <v>-218</v>
      </c>
    </row>
    <row r="37" spans="1:10" x14ac:dyDescent="0.15">
      <c r="A37" s="200" t="s">
        <v>16</v>
      </c>
      <c r="B37" s="173">
        <v>5</v>
      </c>
      <c r="C37" s="242">
        <v>0.75</v>
      </c>
      <c r="D37" s="243">
        <v>17815</v>
      </c>
      <c r="E37" s="166">
        <v>-334</v>
      </c>
      <c r="F37" s="150">
        <v>100</v>
      </c>
      <c r="G37" s="173">
        <v>330</v>
      </c>
      <c r="H37" s="29">
        <v>322</v>
      </c>
      <c r="I37" s="29">
        <v>-1392</v>
      </c>
      <c r="J37" s="29">
        <v>-218</v>
      </c>
    </row>
    <row r="38" spans="1:10" x14ac:dyDescent="0.15">
      <c r="A38" s="200" t="s">
        <v>16</v>
      </c>
      <c r="B38" s="173">
        <v>6</v>
      </c>
      <c r="C38" s="242">
        <v>0.79166666666666663</v>
      </c>
      <c r="D38" s="243">
        <v>17117</v>
      </c>
      <c r="E38" s="166">
        <v>-199</v>
      </c>
      <c r="F38" s="150">
        <v>99</v>
      </c>
      <c r="G38" s="173">
        <v>83</v>
      </c>
      <c r="H38" s="29">
        <v>276</v>
      </c>
      <c r="I38" s="29">
        <v>-1391</v>
      </c>
      <c r="J38" s="29">
        <v>-218</v>
      </c>
    </row>
    <row r="39" spans="1:10" x14ac:dyDescent="0.15">
      <c r="A39" s="200" t="s">
        <v>16</v>
      </c>
      <c r="B39" s="173">
        <v>7</v>
      </c>
      <c r="C39" s="242">
        <v>0.79166666666666663</v>
      </c>
      <c r="D39" s="243">
        <v>18374</v>
      </c>
      <c r="E39" s="166">
        <v>-339</v>
      </c>
      <c r="F39" s="150">
        <v>100</v>
      </c>
      <c r="G39" s="173">
        <v>165</v>
      </c>
      <c r="H39" s="29">
        <v>324</v>
      </c>
      <c r="I39" s="29">
        <v>-1415</v>
      </c>
      <c r="J39" s="29">
        <v>-218</v>
      </c>
    </row>
    <row r="40" spans="1:10" x14ac:dyDescent="0.15">
      <c r="A40" s="200" t="s">
        <v>16</v>
      </c>
      <c r="B40" s="173">
        <v>8</v>
      </c>
      <c r="C40" s="242">
        <v>0.79166666666666663</v>
      </c>
      <c r="D40" s="243">
        <v>19308</v>
      </c>
      <c r="E40" s="166">
        <v>-257</v>
      </c>
      <c r="F40" s="150">
        <v>76</v>
      </c>
      <c r="G40" s="173">
        <v>330</v>
      </c>
      <c r="H40" s="29">
        <v>91</v>
      </c>
      <c r="I40" s="29">
        <v>-1450</v>
      </c>
      <c r="J40" s="29">
        <v>-218</v>
      </c>
    </row>
    <row r="41" spans="1:10" x14ac:dyDescent="0.15">
      <c r="A41" s="200" t="s">
        <v>16</v>
      </c>
      <c r="B41" s="173">
        <v>9</v>
      </c>
      <c r="C41" s="242">
        <v>0.79166666666666663</v>
      </c>
      <c r="D41" s="243">
        <v>19417</v>
      </c>
      <c r="E41" s="166">
        <v>-393</v>
      </c>
      <c r="F41" s="150">
        <v>100</v>
      </c>
      <c r="G41" s="173">
        <v>330</v>
      </c>
      <c r="H41" s="29">
        <v>235</v>
      </c>
      <c r="I41" s="29">
        <v>-1401</v>
      </c>
      <c r="J41" s="29">
        <v>-218</v>
      </c>
    </row>
    <row r="42" spans="1:10" x14ac:dyDescent="0.15">
      <c r="A42" s="200" t="s">
        <v>16</v>
      </c>
      <c r="B42" s="173">
        <v>10</v>
      </c>
      <c r="C42" s="242">
        <v>0.79166666666666663</v>
      </c>
      <c r="D42" s="243">
        <v>19286</v>
      </c>
      <c r="E42" s="166">
        <v>40</v>
      </c>
      <c r="F42" s="150">
        <v>100</v>
      </c>
      <c r="G42" s="173">
        <v>330</v>
      </c>
      <c r="H42" s="29">
        <v>280</v>
      </c>
      <c r="I42" s="29">
        <v>-1391</v>
      </c>
      <c r="J42" s="29">
        <v>-218</v>
      </c>
    </row>
    <row r="43" spans="1:10" x14ac:dyDescent="0.15">
      <c r="A43" s="200" t="s">
        <v>16</v>
      </c>
      <c r="B43" s="173">
        <v>11</v>
      </c>
      <c r="C43" s="242">
        <v>0.79166666666666663</v>
      </c>
      <c r="D43" s="243">
        <v>18622</v>
      </c>
      <c r="E43" s="166">
        <v>-260</v>
      </c>
      <c r="F43" s="150">
        <v>76</v>
      </c>
      <c r="G43" s="173">
        <v>321</v>
      </c>
      <c r="H43" s="29">
        <v>201</v>
      </c>
      <c r="I43" s="29">
        <v>-1341</v>
      </c>
      <c r="J43" s="29">
        <v>-218</v>
      </c>
    </row>
    <row r="44" spans="1:10" x14ac:dyDescent="0.15">
      <c r="A44" s="200" t="s">
        <v>16</v>
      </c>
      <c r="B44" s="173">
        <v>12</v>
      </c>
      <c r="C44" s="242">
        <v>0.79166666666666663</v>
      </c>
      <c r="D44" s="243">
        <v>17456</v>
      </c>
      <c r="E44" s="166">
        <v>-315</v>
      </c>
      <c r="F44" s="150">
        <v>49</v>
      </c>
      <c r="G44" s="173">
        <v>165</v>
      </c>
      <c r="H44" s="29">
        <v>251</v>
      </c>
      <c r="I44" s="29">
        <v>-1343</v>
      </c>
      <c r="J44" s="29">
        <v>-218</v>
      </c>
    </row>
    <row r="45" spans="1:10" x14ac:dyDescent="0.15">
      <c r="A45" s="200" t="s">
        <v>16</v>
      </c>
      <c r="B45" s="173">
        <v>13</v>
      </c>
      <c r="C45" s="242">
        <v>0.79166666666666663</v>
      </c>
      <c r="D45" s="243">
        <v>17742</v>
      </c>
      <c r="E45" s="166">
        <v>-207</v>
      </c>
      <c r="F45" s="150">
        <v>81</v>
      </c>
      <c r="G45" s="173">
        <v>330</v>
      </c>
      <c r="H45" s="29">
        <v>294</v>
      </c>
      <c r="I45" s="29">
        <v>-1343</v>
      </c>
      <c r="J45" s="29">
        <v>-218</v>
      </c>
    </row>
    <row r="46" spans="1:10" x14ac:dyDescent="0.15">
      <c r="A46" s="200" t="s">
        <v>16</v>
      </c>
      <c r="B46" s="173">
        <v>14</v>
      </c>
      <c r="C46" s="242">
        <v>0.79166666666666663</v>
      </c>
      <c r="D46" s="243">
        <v>17750</v>
      </c>
      <c r="E46" s="166">
        <v>-57</v>
      </c>
      <c r="F46" s="150">
        <v>99</v>
      </c>
      <c r="G46" s="173">
        <v>330</v>
      </c>
      <c r="H46" s="29">
        <v>252</v>
      </c>
      <c r="I46" s="29">
        <v>-1341</v>
      </c>
      <c r="J46" s="29">
        <v>-218</v>
      </c>
    </row>
    <row r="47" spans="1:10" x14ac:dyDescent="0.15">
      <c r="A47" s="200" t="s">
        <v>16</v>
      </c>
      <c r="B47" s="173">
        <v>15</v>
      </c>
      <c r="C47" s="242">
        <v>0.79166666666666663</v>
      </c>
      <c r="D47" s="243">
        <v>19401</v>
      </c>
      <c r="E47" s="166">
        <v>-230</v>
      </c>
      <c r="F47" s="150">
        <v>99</v>
      </c>
      <c r="G47" s="173">
        <v>330</v>
      </c>
      <c r="H47" s="29">
        <v>456</v>
      </c>
      <c r="I47" s="29">
        <v>-972</v>
      </c>
      <c r="J47" s="29">
        <v>-218</v>
      </c>
    </row>
    <row r="48" spans="1:10" x14ac:dyDescent="0.15">
      <c r="A48" s="200" t="s">
        <v>16</v>
      </c>
      <c r="B48" s="173">
        <v>16</v>
      </c>
      <c r="C48" s="242">
        <v>0.79166666666666663</v>
      </c>
      <c r="D48" s="243">
        <v>18515</v>
      </c>
      <c r="E48" s="166">
        <v>-64</v>
      </c>
      <c r="F48" s="150">
        <v>84</v>
      </c>
      <c r="G48" s="173">
        <v>330</v>
      </c>
      <c r="H48" s="29">
        <v>291</v>
      </c>
      <c r="I48" s="29">
        <v>-1341</v>
      </c>
      <c r="J48" s="29">
        <v>-218</v>
      </c>
    </row>
    <row r="49" spans="1:10" x14ac:dyDescent="0.15">
      <c r="A49" s="200" t="s">
        <v>16</v>
      </c>
      <c r="B49" s="173">
        <v>17</v>
      </c>
      <c r="C49" s="242">
        <v>0.79166666666666663</v>
      </c>
      <c r="D49" s="243">
        <v>17460</v>
      </c>
      <c r="E49" s="166">
        <v>-105</v>
      </c>
      <c r="F49" s="150">
        <v>49</v>
      </c>
      <c r="G49" s="173">
        <v>330</v>
      </c>
      <c r="H49" s="29">
        <v>100</v>
      </c>
      <c r="I49" s="29">
        <v>-1342</v>
      </c>
      <c r="J49" s="29">
        <v>-218</v>
      </c>
    </row>
    <row r="50" spans="1:10" x14ac:dyDescent="0.15">
      <c r="A50" s="200" t="s">
        <v>16</v>
      </c>
      <c r="B50" s="173">
        <v>18</v>
      </c>
      <c r="C50" s="242">
        <v>0.79166666666666663</v>
      </c>
      <c r="D50" s="243">
        <v>16583</v>
      </c>
      <c r="E50" s="166">
        <v>89</v>
      </c>
      <c r="F50" s="150">
        <v>63</v>
      </c>
      <c r="G50" s="173">
        <v>330</v>
      </c>
      <c r="H50" s="29">
        <v>12</v>
      </c>
      <c r="I50" s="29">
        <v>-1341</v>
      </c>
      <c r="J50" s="29">
        <v>-218</v>
      </c>
    </row>
    <row r="51" spans="1:10" x14ac:dyDescent="0.15">
      <c r="A51" s="200" t="s">
        <v>16</v>
      </c>
      <c r="B51" s="173">
        <v>19</v>
      </c>
      <c r="C51" s="242">
        <v>0.79166666666666663</v>
      </c>
      <c r="D51" s="243">
        <v>17342</v>
      </c>
      <c r="E51" s="166">
        <v>-182</v>
      </c>
      <c r="F51" s="150">
        <v>-1</v>
      </c>
      <c r="G51" s="173">
        <v>330</v>
      </c>
      <c r="H51" s="29">
        <v>6</v>
      </c>
      <c r="I51" s="29">
        <v>-1343</v>
      </c>
      <c r="J51" s="29">
        <v>-218</v>
      </c>
    </row>
    <row r="52" spans="1:10" x14ac:dyDescent="0.15">
      <c r="A52" s="200" t="s">
        <v>16</v>
      </c>
      <c r="B52" s="173">
        <v>20</v>
      </c>
      <c r="C52" s="242">
        <v>0.79166666666666663</v>
      </c>
      <c r="D52" s="243">
        <v>17245</v>
      </c>
      <c r="E52" s="166">
        <v>-205</v>
      </c>
      <c r="F52" s="150">
        <v>49</v>
      </c>
      <c r="G52" s="173">
        <v>330</v>
      </c>
      <c r="H52" s="29">
        <v>99</v>
      </c>
      <c r="I52" s="29">
        <v>-1343</v>
      </c>
      <c r="J52" s="29">
        <v>-218</v>
      </c>
    </row>
    <row r="53" spans="1:10" x14ac:dyDescent="0.15">
      <c r="A53" s="200" t="s">
        <v>16</v>
      </c>
      <c r="B53" s="173">
        <v>21</v>
      </c>
      <c r="C53" s="242">
        <v>0.79166666666666663</v>
      </c>
      <c r="D53" s="243">
        <v>18840</v>
      </c>
      <c r="E53" s="166">
        <v>-429</v>
      </c>
      <c r="F53" s="150">
        <v>50</v>
      </c>
      <c r="G53" s="173">
        <v>298</v>
      </c>
      <c r="H53" s="29">
        <v>388</v>
      </c>
      <c r="I53" s="29">
        <v>-1341</v>
      </c>
      <c r="J53" s="29">
        <v>-218</v>
      </c>
    </row>
    <row r="54" spans="1:10" x14ac:dyDescent="0.15">
      <c r="A54" s="200" t="s">
        <v>16</v>
      </c>
      <c r="B54" s="173">
        <v>22</v>
      </c>
      <c r="C54" s="242">
        <v>0.79166666666666663</v>
      </c>
      <c r="D54" s="243">
        <v>18765</v>
      </c>
      <c r="E54" s="166">
        <v>292</v>
      </c>
      <c r="F54" s="150">
        <v>100</v>
      </c>
      <c r="G54" s="173">
        <v>330</v>
      </c>
      <c r="H54" s="29">
        <v>272</v>
      </c>
      <c r="I54" s="29">
        <v>-1341</v>
      </c>
      <c r="J54" s="29">
        <v>-218</v>
      </c>
    </row>
    <row r="55" spans="1:10" x14ac:dyDescent="0.15">
      <c r="A55" s="200" t="s">
        <v>16</v>
      </c>
      <c r="B55" s="173">
        <v>23</v>
      </c>
      <c r="C55" s="242">
        <v>0.79166666666666663</v>
      </c>
      <c r="D55" s="243">
        <v>18259</v>
      </c>
      <c r="E55" s="166">
        <v>-643</v>
      </c>
      <c r="F55" s="150">
        <v>50</v>
      </c>
      <c r="G55" s="173">
        <v>228</v>
      </c>
      <c r="H55" s="29">
        <v>336</v>
      </c>
      <c r="I55" s="29">
        <v>-1340</v>
      </c>
      <c r="J55" s="29">
        <v>-218</v>
      </c>
    </row>
    <row r="56" spans="1:10" x14ac:dyDescent="0.15">
      <c r="A56" s="200" t="s">
        <v>16</v>
      </c>
      <c r="B56" s="173">
        <v>24</v>
      </c>
      <c r="C56" s="242">
        <v>0.79166666666666663</v>
      </c>
      <c r="D56" s="243">
        <v>18050</v>
      </c>
      <c r="E56" s="166">
        <v>592</v>
      </c>
      <c r="F56" s="150">
        <v>50</v>
      </c>
      <c r="G56" s="173">
        <v>313</v>
      </c>
      <c r="H56" s="29">
        <v>150</v>
      </c>
      <c r="I56" s="29">
        <v>-1340</v>
      </c>
      <c r="J56" s="29">
        <v>-218</v>
      </c>
    </row>
    <row r="57" spans="1:10" x14ac:dyDescent="0.15">
      <c r="A57" s="200" t="s">
        <v>16</v>
      </c>
      <c r="B57" s="173">
        <v>25</v>
      </c>
      <c r="C57" s="242">
        <v>0.79166666666666663</v>
      </c>
      <c r="D57" s="243">
        <v>17996</v>
      </c>
      <c r="E57" s="166">
        <v>718</v>
      </c>
      <c r="F57" s="150">
        <v>100</v>
      </c>
      <c r="G57" s="173">
        <v>330</v>
      </c>
      <c r="H57" s="29">
        <v>73</v>
      </c>
      <c r="I57" s="29">
        <v>-1339</v>
      </c>
      <c r="J57" s="29">
        <v>-218</v>
      </c>
    </row>
    <row r="58" spans="1:10" x14ac:dyDescent="0.15">
      <c r="A58" s="200" t="s">
        <v>16</v>
      </c>
      <c r="B58" s="173">
        <v>26</v>
      </c>
      <c r="C58" s="242">
        <v>0.79166666666666663</v>
      </c>
      <c r="D58" s="243">
        <v>16775</v>
      </c>
      <c r="E58" s="166">
        <v>17</v>
      </c>
      <c r="F58" s="150">
        <v>49</v>
      </c>
      <c r="G58" s="173">
        <v>165</v>
      </c>
      <c r="H58" s="29">
        <v>368</v>
      </c>
      <c r="I58" s="29">
        <v>-1342</v>
      </c>
      <c r="J58" s="29">
        <v>-218</v>
      </c>
    </row>
    <row r="59" spans="1:10" x14ac:dyDescent="0.15">
      <c r="A59" s="200" t="s">
        <v>16</v>
      </c>
      <c r="B59" s="173">
        <v>27</v>
      </c>
      <c r="C59" s="242">
        <v>0.79166666666666663</v>
      </c>
      <c r="D59" s="243">
        <v>17528</v>
      </c>
      <c r="E59" s="166">
        <v>-360</v>
      </c>
      <c r="F59" s="150">
        <v>-1</v>
      </c>
      <c r="G59" s="173">
        <v>165</v>
      </c>
      <c r="H59" s="29">
        <v>368</v>
      </c>
      <c r="I59" s="29">
        <v>-1342</v>
      </c>
      <c r="J59" s="29">
        <v>-218</v>
      </c>
    </row>
    <row r="60" spans="1:10" x14ac:dyDescent="0.15">
      <c r="A60" s="202" t="s">
        <v>16</v>
      </c>
      <c r="B60" s="175">
        <v>28</v>
      </c>
      <c r="C60" s="244">
        <v>0.79166666666666663</v>
      </c>
      <c r="D60" s="245">
        <v>18270</v>
      </c>
      <c r="E60" s="167">
        <v>-489</v>
      </c>
      <c r="F60" s="253">
        <v>0</v>
      </c>
      <c r="G60" s="175">
        <v>330</v>
      </c>
      <c r="H60" s="35">
        <v>371</v>
      </c>
      <c r="I60" s="35">
        <v>-1340</v>
      </c>
      <c r="J60" s="35">
        <v>-218</v>
      </c>
    </row>
    <row r="61" spans="1:10" x14ac:dyDescent="0.15">
      <c r="A61" s="200" t="s">
        <v>17</v>
      </c>
      <c r="B61" s="173">
        <v>1</v>
      </c>
      <c r="C61" s="252">
        <v>0.79166666666666663</v>
      </c>
      <c r="D61" s="251">
        <v>18149</v>
      </c>
      <c r="E61" s="165">
        <v>-89</v>
      </c>
      <c r="F61" s="248">
        <v>0</v>
      </c>
      <c r="G61" s="212">
        <v>165</v>
      </c>
      <c r="H61" s="45">
        <v>213</v>
      </c>
      <c r="I61" s="45">
        <v>-1354</v>
      </c>
      <c r="J61" s="45">
        <v>-218</v>
      </c>
    </row>
    <row r="62" spans="1:10" x14ac:dyDescent="0.15">
      <c r="A62" s="200" t="s">
        <v>17</v>
      </c>
      <c r="B62" s="173">
        <v>2</v>
      </c>
      <c r="C62" s="242">
        <v>0.79166666666666663</v>
      </c>
      <c r="D62" s="243">
        <v>18227</v>
      </c>
      <c r="E62" s="166">
        <v>25</v>
      </c>
      <c r="F62" s="150">
        <v>0</v>
      </c>
      <c r="G62" s="173">
        <v>285</v>
      </c>
      <c r="H62" s="29">
        <v>218</v>
      </c>
      <c r="I62" s="29">
        <v>-1354</v>
      </c>
      <c r="J62" s="29">
        <v>-218</v>
      </c>
    </row>
    <row r="63" spans="1:10" x14ac:dyDescent="0.15">
      <c r="A63" s="200" t="s">
        <v>17</v>
      </c>
      <c r="B63" s="173">
        <v>3</v>
      </c>
      <c r="C63" s="242">
        <v>0.79166666666666663</v>
      </c>
      <c r="D63" s="243">
        <v>18871</v>
      </c>
      <c r="E63" s="166">
        <v>-1202</v>
      </c>
      <c r="F63" s="150">
        <v>0</v>
      </c>
      <c r="G63" s="173">
        <v>330</v>
      </c>
      <c r="H63" s="29">
        <v>241</v>
      </c>
      <c r="I63" s="29">
        <v>-1341</v>
      </c>
      <c r="J63" s="29">
        <v>-218</v>
      </c>
    </row>
    <row r="64" spans="1:10" x14ac:dyDescent="0.15">
      <c r="A64" s="200" t="s">
        <v>17</v>
      </c>
      <c r="B64" s="173">
        <v>4</v>
      </c>
      <c r="C64" s="242">
        <v>0.79166666666666663</v>
      </c>
      <c r="D64" s="243">
        <v>17797</v>
      </c>
      <c r="E64" s="166">
        <v>-180</v>
      </c>
      <c r="F64" s="150">
        <v>0</v>
      </c>
      <c r="G64" s="173">
        <v>330</v>
      </c>
      <c r="H64" s="29">
        <v>211</v>
      </c>
      <c r="I64" s="29">
        <v>-1340</v>
      </c>
      <c r="J64" s="29">
        <v>-218</v>
      </c>
    </row>
    <row r="65" spans="1:10" x14ac:dyDescent="0.15">
      <c r="A65" s="200" t="s">
        <v>17</v>
      </c>
      <c r="B65" s="173">
        <v>5</v>
      </c>
      <c r="C65" s="242">
        <v>0.79166666666666663</v>
      </c>
      <c r="D65" s="243">
        <v>15924</v>
      </c>
      <c r="E65" s="166">
        <v>-653</v>
      </c>
      <c r="F65" s="150">
        <v>0</v>
      </c>
      <c r="G65" s="173">
        <v>0</v>
      </c>
      <c r="H65" s="29">
        <v>205</v>
      </c>
      <c r="I65" s="29">
        <v>-1317</v>
      </c>
      <c r="J65" s="29">
        <v>-218</v>
      </c>
    </row>
    <row r="66" spans="1:10" x14ac:dyDescent="0.15">
      <c r="A66" s="200" t="s">
        <v>17</v>
      </c>
      <c r="B66" s="173">
        <v>6</v>
      </c>
      <c r="C66" s="242">
        <v>0.79166666666666663</v>
      </c>
      <c r="D66" s="243">
        <v>16218</v>
      </c>
      <c r="E66" s="166">
        <v>-365</v>
      </c>
      <c r="F66" s="150">
        <v>0</v>
      </c>
      <c r="G66" s="173">
        <v>330</v>
      </c>
      <c r="H66" s="29">
        <v>131</v>
      </c>
      <c r="I66" s="29">
        <v>-1317</v>
      </c>
      <c r="J66" s="29">
        <v>-218</v>
      </c>
    </row>
    <row r="67" spans="1:10" x14ac:dyDescent="0.15">
      <c r="A67" s="200" t="s">
        <v>17</v>
      </c>
      <c r="B67" s="173">
        <v>7</v>
      </c>
      <c r="C67" s="242">
        <v>0.79166666666666663</v>
      </c>
      <c r="D67" s="243">
        <v>18372</v>
      </c>
      <c r="E67" s="166">
        <v>230</v>
      </c>
      <c r="F67" s="150">
        <v>0</v>
      </c>
      <c r="G67" s="173">
        <v>330</v>
      </c>
      <c r="H67" s="29">
        <v>206</v>
      </c>
      <c r="I67" s="29">
        <v>-1317</v>
      </c>
      <c r="J67" s="29">
        <v>-217</v>
      </c>
    </row>
    <row r="68" spans="1:10" x14ac:dyDescent="0.15">
      <c r="A68" s="200" t="s">
        <v>17</v>
      </c>
      <c r="B68" s="173">
        <v>8</v>
      </c>
      <c r="C68" s="242">
        <v>0.79166666666666663</v>
      </c>
      <c r="D68" s="243">
        <v>17768</v>
      </c>
      <c r="E68" s="166">
        <v>-168</v>
      </c>
      <c r="F68" s="150">
        <v>0</v>
      </c>
      <c r="G68" s="173">
        <v>165</v>
      </c>
      <c r="H68" s="29">
        <v>0</v>
      </c>
      <c r="I68" s="29">
        <v>-1316</v>
      </c>
      <c r="J68" s="29">
        <v>-218</v>
      </c>
    </row>
    <row r="69" spans="1:10" x14ac:dyDescent="0.15">
      <c r="A69" s="200" t="s">
        <v>17</v>
      </c>
      <c r="B69" s="173">
        <v>9</v>
      </c>
      <c r="C69" s="242">
        <v>0.79166666666666663</v>
      </c>
      <c r="D69" s="243">
        <v>18151</v>
      </c>
      <c r="E69" s="166">
        <v>325</v>
      </c>
      <c r="F69" s="150">
        <v>0</v>
      </c>
      <c r="G69" s="173">
        <v>330</v>
      </c>
      <c r="H69" s="29">
        <v>228</v>
      </c>
      <c r="I69" s="29">
        <v>-1340</v>
      </c>
      <c r="J69" s="29">
        <v>-218</v>
      </c>
    </row>
    <row r="70" spans="1:10" x14ac:dyDescent="0.15">
      <c r="A70" s="200" t="s">
        <v>17</v>
      </c>
      <c r="B70" s="173">
        <v>10</v>
      </c>
      <c r="C70" s="242">
        <v>0.79166666666666663</v>
      </c>
      <c r="D70" s="243">
        <v>17893</v>
      </c>
      <c r="E70" s="166">
        <v>-102</v>
      </c>
      <c r="F70" s="150">
        <v>0</v>
      </c>
      <c r="G70" s="173">
        <v>165</v>
      </c>
      <c r="H70" s="29">
        <v>163</v>
      </c>
      <c r="I70" s="29">
        <v>-1340</v>
      </c>
      <c r="J70" s="29">
        <v>-218</v>
      </c>
    </row>
    <row r="71" spans="1:10" x14ac:dyDescent="0.15">
      <c r="A71" s="200" t="s">
        <v>17</v>
      </c>
      <c r="B71" s="173">
        <v>11</v>
      </c>
      <c r="C71" s="242">
        <v>0.79166666666666663</v>
      </c>
      <c r="D71" s="243">
        <v>16607</v>
      </c>
      <c r="E71" s="166">
        <v>95</v>
      </c>
      <c r="F71" s="150">
        <v>0</v>
      </c>
      <c r="G71" s="173">
        <v>223</v>
      </c>
      <c r="H71" s="29">
        <v>-23</v>
      </c>
      <c r="I71" s="29">
        <v>-1315</v>
      </c>
      <c r="J71" s="29">
        <v>-218</v>
      </c>
    </row>
    <row r="72" spans="1:10" x14ac:dyDescent="0.15">
      <c r="A72" s="200" t="s">
        <v>17</v>
      </c>
      <c r="B72" s="173">
        <v>12</v>
      </c>
      <c r="C72" s="242">
        <v>0.79166666666666663</v>
      </c>
      <c r="D72" s="243">
        <v>15494</v>
      </c>
      <c r="E72" s="166">
        <v>-456</v>
      </c>
      <c r="F72" s="150">
        <v>0</v>
      </c>
      <c r="G72" s="173">
        <v>165</v>
      </c>
      <c r="H72" s="29">
        <v>-176</v>
      </c>
      <c r="I72" s="29">
        <v>-1316</v>
      </c>
      <c r="J72" s="29">
        <v>-218</v>
      </c>
    </row>
    <row r="73" spans="1:10" x14ac:dyDescent="0.15">
      <c r="A73" s="200" t="s">
        <v>17</v>
      </c>
      <c r="B73" s="173">
        <v>13</v>
      </c>
      <c r="C73" s="242">
        <v>0.83333333333333337</v>
      </c>
      <c r="D73" s="243">
        <v>15820</v>
      </c>
      <c r="E73" s="166">
        <v>-369</v>
      </c>
      <c r="F73" s="150">
        <v>0</v>
      </c>
      <c r="G73" s="173">
        <v>330</v>
      </c>
      <c r="H73" s="29">
        <v>-177</v>
      </c>
      <c r="I73" s="29">
        <v>-1316</v>
      </c>
      <c r="J73" s="29">
        <v>-218</v>
      </c>
    </row>
    <row r="74" spans="1:10" x14ac:dyDescent="0.15">
      <c r="A74" s="200" t="s">
        <v>17</v>
      </c>
      <c r="B74" s="173">
        <v>14</v>
      </c>
      <c r="C74" s="242">
        <v>0.83333333333333337</v>
      </c>
      <c r="D74" s="243">
        <v>17285</v>
      </c>
      <c r="E74" s="166">
        <v>-78</v>
      </c>
      <c r="F74" s="150">
        <v>0</v>
      </c>
      <c r="G74" s="173">
        <v>330</v>
      </c>
      <c r="H74" s="29">
        <v>-65</v>
      </c>
      <c r="I74" s="29">
        <v>-1286</v>
      </c>
      <c r="J74" s="29">
        <v>-218</v>
      </c>
    </row>
    <row r="75" spans="1:10" x14ac:dyDescent="0.15">
      <c r="A75" s="200" t="s">
        <v>17</v>
      </c>
      <c r="B75" s="173">
        <v>15</v>
      </c>
      <c r="C75" s="242">
        <v>0.83333333333333337</v>
      </c>
      <c r="D75" s="243">
        <v>16965</v>
      </c>
      <c r="E75" s="166">
        <v>224</v>
      </c>
      <c r="F75" s="150">
        <v>0</v>
      </c>
      <c r="G75" s="173">
        <v>330</v>
      </c>
      <c r="H75" s="29">
        <v>-299</v>
      </c>
      <c r="I75" s="29">
        <v>-1316</v>
      </c>
      <c r="J75" s="29">
        <v>-218</v>
      </c>
    </row>
    <row r="76" spans="1:10" x14ac:dyDescent="0.15">
      <c r="A76" s="200" t="s">
        <v>17</v>
      </c>
      <c r="B76" s="173">
        <v>16</v>
      </c>
      <c r="C76" s="242">
        <v>0.83333333333333337</v>
      </c>
      <c r="D76" s="243">
        <v>16960</v>
      </c>
      <c r="E76" s="166">
        <v>221</v>
      </c>
      <c r="F76" s="150">
        <v>0</v>
      </c>
      <c r="G76" s="173">
        <v>330</v>
      </c>
      <c r="H76" s="29">
        <v>-222</v>
      </c>
      <c r="I76" s="29">
        <v>-1316</v>
      </c>
      <c r="J76" s="29">
        <v>-218</v>
      </c>
    </row>
    <row r="77" spans="1:10" x14ac:dyDescent="0.15">
      <c r="A77" s="200" t="s">
        <v>17</v>
      </c>
      <c r="B77" s="173">
        <v>17</v>
      </c>
      <c r="C77" s="242">
        <v>0.83333333333333337</v>
      </c>
      <c r="D77" s="243">
        <v>15782</v>
      </c>
      <c r="E77" s="166">
        <v>29</v>
      </c>
      <c r="F77" s="150">
        <v>0</v>
      </c>
      <c r="G77" s="173">
        <v>330</v>
      </c>
      <c r="H77" s="29">
        <v>-248</v>
      </c>
      <c r="I77" s="29">
        <v>-1314</v>
      </c>
      <c r="J77" s="29">
        <v>-218</v>
      </c>
    </row>
    <row r="78" spans="1:10" x14ac:dyDescent="0.15">
      <c r="A78" s="200" t="s">
        <v>17</v>
      </c>
      <c r="B78" s="173">
        <v>18</v>
      </c>
      <c r="C78" s="242">
        <v>0.45833333333333331</v>
      </c>
      <c r="D78" s="243">
        <v>15202</v>
      </c>
      <c r="E78" s="166">
        <v>113</v>
      </c>
      <c r="F78" s="150">
        <v>99</v>
      </c>
      <c r="G78" s="173">
        <v>330</v>
      </c>
      <c r="H78" s="29">
        <v>-223</v>
      </c>
      <c r="I78" s="29">
        <v>-890</v>
      </c>
      <c r="J78" s="29">
        <v>-218</v>
      </c>
    </row>
    <row r="79" spans="1:10" x14ac:dyDescent="0.15">
      <c r="A79" s="200" t="s">
        <v>17</v>
      </c>
      <c r="B79" s="173">
        <v>19</v>
      </c>
      <c r="C79" s="242">
        <v>0.83333333333333337</v>
      </c>
      <c r="D79" s="243">
        <v>14673</v>
      </c>
      <c r="E79" s="166">
        <v>-2</v>
      </c>
      <c r="F79" s="150">
        <v>99</v>
      </c>
      <c r="G79" s="173">
        <v>330</v>
      </c>
      <c r="H79" s="29">
        <v>-205</v>
      </c>
      <c r="I79" s="29">
        <v>-1289</v>
      </c>
      <c r="J79" s="29">
        <v>-218</v>
      </c>
    </row>
    <row r="80" spans="1:10" x14ac:dyDescent="0.15">
      <c r="A80" s="200" t="s">
        <v>17</v>
      </c>
      <c r="B80" s="173">
        <v>20</v>
      </c>
      <c r="C80" s="242">
        <v>0.83333333333333337</v>
      </c>
      <c r="D80" s="243">
        <v>15475</v>
      </c>
      <c r="E80" s="166">
        <v>-521</v>
      </c>
      <c r="F80" s="150">
        <v>99</v>
      </c>
      <c r="G80" s="173">
        <v>0</v>
      </c>
      <c r="H80" s="29">
        <v>-204</v>
      </c>
      <c r="I80" s="29">
        <v>-1317</v>
      </c>
      <c r="J80" s="29">
        <v>-218</v>
      </c>
    </row>
    <row r="81" spans="1:10" x14ac:dyDescent="0.15">
      <c r="A81" s="200" t="s">
        <v>17</v>
      </c>
      <c r="B81" s="173">
        <v>21</v>
      </c>
      <c r="C81" s="242">
        <v>0.83333333333333337</v>
      </c>
      <c r="D81" s="243">
        <v>17588</v>
      </c>
      <c r="E81" s="166">
        <v>-20</v>
      </c>
      <c r="F81" s="150">
        <v>99</v>
      </c>
      <c r="G81" s="173">
        <v>165</v>
      </c>
      <c r="H81" s="29">
        <v>-225</v>
      </c>
      <c r="I81" s="29">
        <v>-1317</v>
      </c>
      <c r="J81" s="29">
        <v>-218</v>
      </c>
    </row>
    <row r="82" spans="1:10" x14ac:dyDescent="0.15">
      <c r="A82" s="200" t="s">
        <v>17</v>
      </c>
      <c r="B82" s="173">
        <v>22</v>
      </c>
      <c r="C82" s="242">
        <v>0.83333333333333337</v>
      </c>
      <c r="D82" s="243">
        <v>17008</v>
      </c>
      <c r="E82" s="166">
        <v>199</v>
      </c>
      <c r="F82" s="150">
        <v>49</v>
      </c>
      <c r="G82" s="173">
        <v>144</v>
      </c>
      <c r="H82" s="29">
        <v>-136</v>
      </c>
      <c r="I82" s="29">
        <v>-1341</v>
      </c>
      <c r="J82" s="29">
        <v>-218</v>
      </c>
    </row>
    <row r="83" spans="1:10" x14ac:dyDescent="0.15">
      <c r="A83" s="200" t="s">
        <v>17</v>
      </c>
      <c r="B83" s="173">
        <v>23</v>
      </c>
      <c r="C83" s="242">
        <v>0.83333333333333337</v>
      </c>
      <c r="D83" s="243">
        <v>17285</v>
      </c>
      <c r="E83" s="166">
        <v>215</v>
      </c>
      <c r="F83" s="150">
        <v>100</v>
      </c>
      <c r="G83" s="173">
        <v>330</v>
      </c>
      <c r="H83" s="29">
        <v>-156</v>
      </c>
      <c r="I83" s="29">
        <v>-1341</v>
      </c>
      <c r="J83" s="29">
        <v>-218</v>
      </c>
    </row>
    <row r="84" spans="1:10" x14ac:dyDescent="0.15">
      <c r="A84" s="200" t="s">
        <v>17</v>
      </c>
      <c r="B84" s="173">
        <v>24</v>
      </c>
      <c r="C84" s="242">
        <v>0.83333333333333337</v>
      </c>
      <c r="D84" s="243">
        <v>16718</v>
      </c>
      <c r="E84" s="166">
        <v>-220</v>
      </c>
      <c r="F84" s="150">
        <v>99</v>
      </c>
      <c r="G84" s="173">
        <v>192</v>
      </c>
      <c r="H84" s="29">
        <v>-107</v>
      </c>
      <c r="I84" s="29">
        <v>-1341</v>
      </c>
      <c r="J84" s="29">
        <v>-218</v>
      </c>
    </row>
    <row r="85" spans="1:10" x14ac:dyDescent="0.15">
      <c r="A85" s="200" t="s">
        <v>17</v>
      </c>
      <c r="B85" s="173">
        <v>25</v>
      </c>
      <c r="C85" s="242">
        <v>0.375</v>
      </c>
      <c r="D85" s="243">
        <v>16181</v>
      </c>
      <c r="E85" s="166">
        <v>99</v>
      </c>
      <c r="F85" s="150">
        <v>99</v>
      </c>
      <c r="G85" s="173">
        <v>330</v>
      </c>
      <c r="H85" s="29">
        <v>-59</v>
      </c>
      <c r="I85" s="29">
        <v>-1341</v>
      </c>
      <c r="J85" s="29">
        <v>-218</v>
      </c>
    </row>
    <row r="86" spans="1:10" x14ac:dyDescent="0.15">
      <c r="A86" s="200" t="s">
        <v>17</v>
      </c>
      <c r="B86" s="173">
        <v>26</v>
      </c>
      <c r="C86" s="242">
        <v>0.83333333333333337</v>
      </c>
      <c r="D86" s="243">
        <v>15481</v>
      </c>
      <c r="E86" s="166">
        <v>-205</v>
      </c>
      <c r="F86" s="150">
        <v>99</v>
      </c>
      <c r="G86" s="173">
        <v>0</v>
      </c>
      <c r="H86" s="29">
        <v>-163</v>
      </c>
      <c r="I86" s="29">
        <v>0</v>
      </c>
      <c r="J86" s="29">
        <v>-218</v>
      </c>
    </row>
    <row r="87" spans="1:10" x14ac:dyDescent="0.15">
      <c r="A87" s="200" t="s">
        <v>17</v>
      </c>
      <c r="B87" s="173">
        <v>27</v>
      </c>
      <c r="C87" s="242">
        <v>0.875</v>
      </c>
      <c r="D87" s="243">
        <v>15811</v>
      </c>
      <c r="E87" s="166">
        <v>-381</v>
      </c>
      <c r="F87" s="150">
        <v>99</v>
      </c>
      <c r="G87" s="173">
        <v>200</v>
      </c>
      <c r="H87" s="29">
        <v>-214</v>
      </c>
      <c r="I87" s="29">
        <v>0</v>
      </c>
      <c r="J87" s="29">
        <v>-218</v>
      </c>
    </row>
    <row r="88" spans="1:10" x14ac:dyDescent="0.15">
      <c r="A88" s="200" t="s">
        <v>17</v>
      </c>
      <c r="B88" s="173">
        <v>28</v>
      </c>
      <c r="C88" s="242">
        <v>0.83333333333333337</v>
      </c>
      <c r="D88" s="243">
        <v>16730</v>
      </c>
      <c r="E88" s="166">
        <v>333</v>
      </c>
      <c r="F88" s="150">
        <v>100</v>
      </c>
      <c r="G88" s="173">
        <v>330</v>
      </c>
      <c r="H88" s="29">
        <v>-159</v>
      </c>
      <c r="I88" s="29">
        <v>-1338</v>
      </c>
      <c r="J88" s="29">
        <v>-218</v>
      </c>
    </row>
    <row r="89" spans="1:10" x14ac:dyDescent="0.15">
      <c r="A89" s="200" t="s">
        <v>17</v>
      </c>
      <c r="B89" s="173">
        <v>29</v>
      </c>
      <c r="C89" s="242">
        <v>0.83333333333333337</v>
      </c>
      <c r="D89" s="243">
        <v>16492</v>
      </c>
      <c r="E89" s="166">
        <v>424</v>
      </c>
      <c r="F89" s="150">
        <v>100</v>
      </c>
      <c r="G89" s="173">
        <v>330</v>
      </c>
      <c r="H89" s="29">
        <v>-213</v>
      </c>
      <c r="I89" s="29">
        <v>-1339</v>
      </c>
      <c r="J89" s="29">
        <v>-218</v>
      </c>
    </row>
    <row r="90" spans="1:10" x14ac:dyDescent="0.15">
      <c r="A90" s="200" t="s">
        <v>17</v>
      </c>
      <c r="B90" s="173">
        <v>30</v>
      </c>
      <c r="C90" s="242">
        <v>0.83333333333333337</v>
      </c>
      <c r="D90" s="243">
        <v>16025</v>
      </c>
      <c r="E90" s="166">
        <v>371</v>
      </c>
      <c r="F90" s="150">
        <v>99</v>
      </c>
      <c r="G90" s="173">
        <v>330</v>
      </c>
      <c r="H90" s="29">
        <v>-243</v>
      </c>
      <c r="I90" s="29">
        <v>-1340</v>
      </c>
      <c r="J90" s="29">
        <v>-218</v>
      </c>
    </row>
    <row r="91" spans="1:10" x14ac:dyDescent="0.15">
      <c r="A91" s="202" t="s">
        <v>17</v>
      </c>
      <c r="B91" s="175">
        <v>31</v>
      </c>
      <c r="C91" s="244">
        <v>0.83333333333333337</v>
      </c>
      <c r="D91" s="245">
        <v>16797</v>
      </c>
      <c r="E91" s="167">
        <v>-174</v>
      </c>
      <c r="F91" s="253">
        <v>99</v>
      </c>
      <c r="G91" s="175">
        <v>330</v>
      </c>
      <c r="H91" s="35">
        <v>-300</v>
      </c>
      <c r="I91" s="35">
        <v>-1341</v>
      </c>
      <c r="J91" s="35">
        <v>-218</v>
      </c>
    </row>
    <row r="92" spans="1:10" x14ac:dyDescent="0.15">
      <c r="A92" s="200" t="s">
        <v>18</v>
      </c>
      <c r="B92" s="173">
        <v>1</v>
      </c>
      <c r="C92" s="252">
        <v>0.5</v>
      </c>
      <c r="D92" s="251">
        <v>16586</v>
      </c>
      <c r="E92" s="165">
        <v>-429</v>
      </c>
      <c r="F92" s="248">
        <v>100</v>
      </c>
      <c r="G92" s="212">
        <v>330</v>
      </c>
      <c r="H92" s="45">
        <v>80</v>
      </c>
      <c r="I92" s="45">
        <v>-1034</v>
      </c>
      <c r="J92" s="45">
        <v>-218</v>
      </c>
    </row>
    <row r="93" spans="1:10" x14ac:dyDescent="0.15">
      <c r="A93" s="200" t="s">
        <v>18</v>
      </c>
      <c r="B93" s="173">
        <v>2</v>
      </c>
      <c r="C93" s="242">
        <v>0.875</v>
      </c>
      <c r="D93" s="243">
        <v>14563</v>
      </c>
      <c r="E93" s="166">
        <v>-440</v>
      </c>
      <c r="F93" s="150">
        <v>76</v>
      </c>
      <c r="G93" s="173">
        <v>330</v>
      </c>
      <c r="H93" s="29">
        <v>-195</v>
      </c>
      <c r="I93" s="29">
        <v>-1344</v>
      </c>
      <c r="J93" s="29">
        <v>-218</v>
      </c>
    </row>
    <row r="94" spans="1:10" x14ac:dyDescent="0.15">
      <c r="A94" s="200" t="s">
        <v>18</v>
      </c>
      <c r="B94" s="173">
        <v>3</v>
      </c>
      <c r="C94" s="242">
        <v>0.875</v>
      </c>
      <c r="D94" s="243">
        <v>14882</v>
      </c>
      <c r="E94" s="166">
        <v>-568</v>
      </c>
      <c r="F94" s="150">
        <v>100</v>
      </c>
      <c r="G94" s="173">
        <v>243</v>
      </c>
      <c r="H94" s="29">
        <v>-195</v>
      </c>
      <c r="I94" s="29">
        <v>-1344</v>
      </c>
      <c r="J94" s="29">
        <v>-218</v>
      </c>
    </row>
    <row r="95" spans="1:10" x14ac:dyDescent="0.15">
      <c r="A95" s="200" t="s">
        <v>18</v>
      </c>
      <c r="B95" s="173">
        <v>4</v>
      </c>
      <c r="C95" s="242">
        <v>0.83333333333333337</v>
      </c>
      <c r="D95" s="243">
        <v>16461</v>
      </c>
      <c r="E95" s="166">
        <v>-251</v>
      </c>
      <c r="F95" s="150">
        <v>99</v>
      </c>
      <c r="G95" s="173">
        <v>315</v>
      </c>
      <c r="H95" s="29">
        <v>21</v>
      </c>
      <c r="I95" s="29">
        <v>-1341</v>
      </c>
      <c r="J95" s="29">
        <v>-218</v>
      </c>
    </row>
    <row r="96" spans="1:10" x14ac:dyDescent="0.15">
      <c r="A96" s="200" t="s">
        <v>18</v>
      </c>
      <c r="B96" s="173">
        <v>5</v>
      </c>
      <c r="C96" s="242">
        <v>0.83333333333333337</v>
      </c>
      <c r="D96" s="243">
        <v>16203</v>
      </c>
      <c r="E96" s="166">
        <v>-440</v>
      </c>
      <c r="F96" s="150">
        <v>99</v>
      </c>
      <c r="G96" s="173">
        <v>20</v>
      </c>
      <c r="H96" s="29">
        <v>81</v>
      </c>
      <c r="I96" s="29">
        <v>-1341</v>
      </c>
      <c r="J96" s="29">
        <v>-218</v>
      </c>
    </row>
    <row r="97" spans="1:10" x14ac:dyDescent="0.15">
      <c r="A97" s="200" t="s">
        <v>18</v>
      </c>
      <c r="B97" s="173">
        <v>6</v>
      </c>
      <c r="C97" s="242">
        <v>0.83333333333333337</v>
      </c>
      <c r="D97" s="243">
        <v>16111</v>
      </c>
      <c r="E97" s="166">
        <v>-453</v>
      </c>
      <c r="F97" s="150">
        <v>99</v>
      </c>
      <c r="G97" s="173">
        <v>330</v>
      </c>
      <c r="H97" s="29">
        <v>-51</v>
      </c>
      <c r="I97" s="29">
        <v>-1341</v>
      </c>
      <c r="J97" s="29">
        <v>-218</v>
      </c>
    </row>
    <row r="98" spans="1:10" x14ac:dyDescent="0.15">
      <c r="A98" s="200" t="s">
        <v>18</v>
      </c>
      <c r="B98" s="173">
        <v>7</v>
      </c>
      <c r="C98" s="242">
        <v>0.875</v>
      </c>
      <c r="D98" s="243">
        <v>15729</v>
      </c>
      <c r="E98" s="166">
        <v>194</v>
      </c>
      <c r="F98" s="150">
        <v>0</v>
      </c>
      <c r="G98" s="173">
        <v>330</v>
      </c>
      <c r="H98" s="29">
        <v>52</v>
      </c>
      <c r="I98" s="29">
        <v>-1207</v>
      </c>
      <c r="J98" s="29">
        <v>-218</v>
      </c>
    </row>
    <row r="99" spans="1:10" x14ac:dyDescent="0.15">
      <c r="A99" s="200" t="s">
        <v>18</v>
      </c>
      <c r="B99" s="173">
        <v>8</v>
      </c>
      <c r="C99" s="242">
        <v>0.375</v>
      </c>
      <c r="D99" s="243">
        <v>15368</v>
      </c>
      <c r="E99" s="166">
        <v>-307</v>
      </c>
      <c r="F99" s="150">
        <v>0</v>
      </c>
      <c r="G99" s="173">
        <v>330</v>
      </c>
      <c r="H99" s="29">
        <v>-2</v>
      </c>
      <c r="I99" s="29">
        <v>-1233</v>
      </c>
      <c r="J99" s="29">
        <v>-218</v>
      </c>
    </row>
    <row r="100" spans="1:10" x14ac:dyDescent="0.15">
      <c r="A100" s="200" t="s">
        <v>18</v>
      </c>
      <c r="B100" s="173">
        <v>9</v>
      </c>
      <c r="C100" s="242">
        <v>0.875</v>
      </c>
      <c r="D100" s="243">
        <v>13978</v>
      </c>
      <c r="E100" s="166">
        <v>332</v>
      </c>
      <c r="F100" s="150">
        <v>0</v>
      </c>
      <c r="G100" s="173">
        <v>330</v>
      </c>
      <c r="H100" s="29">
        <v>-149</v>
      </c>
      <c r="I100" s="29">
        <v>-1281</v>
      </c>
      <c r="J100" s="29">
        <v>-218</v>
      </c>
    </row>
    <row r="101" spans="1:10" x14ac:dyDescent="0.15">
      <c r="A101" s="200" t="s">
        <v>18</v>
      </c>
      <c r="B101" s="173">
        <v>10</v>
      </c>
      <c r="C101" s="242">
        <v>0.83333333333333337</v>
      </c>
      <c r="D101" s="243">
        <v>14585</v>
      </c>
      <c r="E101" s="166">
        <v>332</v>
      </c>
      <c r="F101" s="150">
        <v>100</v>
      </c>
      <c r="G101" s="173">
        <v>330</v>
      </c>
      <c r="H101" s="29">
        <v>-199</v>
      </c>
      <c r="I101" s="29">
        <v>-1092</v>
      </c>
      <c r="J101" s="29">
        <v>-218</v>
      </c>
    </row>
    <row r="102" spans="1:10" x14ac:dyDescent="0.15">
      <c r="A102" s="200" t="s">
        <v>18</v>
      </c>
      <c r="B102" s="173">
        <v>11</v>
      </c>
      <c r="C102" s="242">
        <v>0.875</v>
      </c>
      <c r="D102" s="243">
        <v>15551</v>
      </c>
      <c r="E102" s="166">
        <v>182</v>
      </c>
      <c r="F102" s="150">
        <v>100</v>
      </c>
      <c r="G102" s="173">
        <v>330</v>
      </c>
      <c r="H102" s="29">
        <v>-172</v>
      </c>
      <c r="I102" s="29">
        <v>-1240</v>
      </c>
      <c r="J102" s="29">
        <v>-218</v>
      </c>
    </row>
    <row r="103" spans="1:10" x14ac:dyDescent="0.15">
      <c r="A103" s="200" t="s">
        <v>18</v>
      </c>
      <c r="B103" s="173">
        <v>12</v>
      </c>
      <c r="C103" s="242">
        <v>0.83333333333333337</v>
      </c>
      <c r="D103" s="243">
        <v>15587</v>
      </c>
      <c r="E103" s="166">
        <v>-599</v>
      </c>
      <c r="F103" s="150">
        <v>99</v>
      </c>
      <c r="G103" s="173">
        <v>0</v>
      </c>
      <c r="H103" s="29">
        <v>-201</v>
      </c>
      <c r="I103" s="29">
        <v>-1465</v>
      </c>
      <c r="J103" s="29">
        <v>-218</v>
      </c>
    </row>
    <row r="104" spans="1:10" x14ac:dyDescent="0.15">
      <c r="A104" s="200" t="s">
        <v>18</v>
      </c>
      <c r="B104" s="173">
        <v>13</v>
      </c>
      <c r="C104" s="242">
        <v>0.83333333333333337</v>
      </c>
      <c r="D104" s="243">
        <v>16263</v>
      </c>
      <c r="E104" s="166">
        <v>-518</v>
      </c>
      <c r="F104" s="150">
        <v>100</v>
      </c>
      <c r="G104" s="173">
        <v>330</v>
      </c>
      <c r="H104" s="29">
        <v>-125</v>
      </c>
      <c r="I104" s="29">
        <v>-1387</v>
      </c>
      <c r="J104" s="29">
        <v>-218</v>
      </c>
    </row>
    <row r="105" spans="1:10" x14ac:dyDescent="0.15">
      <c r="A105" s="200" t="s">
        <v>18</v>
      </c>
      <c r="B105" s="173">
        <v>14</v>
      </c>
      <c r="C105" s="242">
        <v>0.875</v>
      </c>
      <c r="D105" s="243">
        <v>15331</v>
      </c>
      <c r="E105" s="166">
        <v>-326</v>
      </c>
      <c r="F105" s="150">
        <v>100</v>
      </c>
      <c r="G105" s="173">
        <v>165</v>
      </c>
      <c r="H105" s="29">
        <v>-200</v>
      </c>
      <c r="I105" s="29">
        <v>-1389</v>
      </c>
      <c r="J105" s="29">
        <v>-218</v>
      </c>
    </row>
    <row r="106" spans="1:10" x14ac:dyDescent="0.15">
      <c r="A106" s="200" t="s">
        <v>18</v>
      </c>
      <c r="B106" s="173">
        <v>15</v>
      </c>
      <c r="C106" s="242">
        <v>0.45833333333333331</v>
      </c>
      <c r="D106" s="243">
        <v>15029</v>
      </c>
      <c r="E106" s="166">
        <v>-208</v>
      </c>
      <c r="F106" s="150">
        <v>100</v>
      </c>
      <c r="G106" s="173">
        <v>165</v>
      </c>
      <c r="H106" s="29">
        <v>-197</v>
      </c>
      <c r="I106" s="29">
        <v>-1183</v>
      </c>
      <c r="J106" s="29">
        <v>-218</v>
      </c>
    </row>
    <row r="107" spans="1:10" x14ac:dyDescent="0.15">
      <c r="A107" s="200" t="s">
        <v>18</v>
      </c>
      <c r="B107" s="173">
        <v>16</v>
      </c>
      <c r="C107" s="242">
        <v>0.83333333333333337</v>
      </c>
      <c r="D107" s="243">
        <v>14958</v>
      </c>
      <c r="E107" s="166">
        <v>193</v>
      </c>
      <c r="F107" s="150">
        <v>100</v>
      </c>
      <c r="G107" s="173">
        <v>165</v>
      </c>
      <c r="H107" s="29">
        <v>-205</v>
      </c>
      <c r="I107" s="29">
        <v>-1391</v>
      </c>
      <c r="J107" s="29">
        <v>-218</v>
      </c>
    </row>
    <row r="108" spans="1:10" x14ac:dyDescent="0.15">
      <c r="A108" s="200" t="s">
        <v>18</v>
      </c>
      <c r="B108" s="173">
        <v>17</v>
      </c>
      <c r="C108" s="242">
        <v>0.875</v>
      </c>
      <c r="D108" s="243">
        <v>14150</v>
      </c>
      <c r="E108" s="166">
        <v>232</v>
      </c>
      <c r="F108" s="150">
        <v>100</v>
      </c>
      <c r="G108" s="173">
        <v>165</v>
      </c>
      <c r="H108" s="29">
        <v>-377</v>
      </c>
      <c r="I108" s="29">
        <v>-1391</v>
      </c>
      <c r="J108" s="29">
        <v>-218</v>
      </c>
    </row>
    <row r="109" spans="1:10" x14ac:dyDescent="0.15">
      <c r="A109" s="200" t="s">
        <v>18</v>
      </c>
      <c r="B109" s="173">
        <v>18</v>
      </c>
      <c r="C109" s="242">
        <v>0.83333333333333337</v>
      </c>
      <c r="D109" s="243">
        <v>15128</v>
      </c>
      <c r="E109" s="166">
        <v>-633</v>
      </c>
      <c r="F109" s="150">
        <v>100</v>
      </c>
      <c r="G109" s="173">
        <v>165</v>
      </c>
      <c r="H109" s="29">
        <v>-202</v>
      </c>
      <c r="I109" s="29">
        <v>-1390</v>
      </c>
      <c r="J109" s="29">
        <v>-218</v>
      </c>
    </row>
    <row r="110" spans="1:10" x14ac:dyDescent="0.15">
      <c r="A110" s="200" t="s">
        <v>18</v>
      </c>
      <c r="B110" s="173">
        <v>19</v>
      </c>
      <c r="C110" s="242">
        <v>0.83333333333333337</v>
      </c>
      <c r="D110" s="243">
        <v>15674</v>
      </c>
      <c r="E110" s="166">
        <v>-676</v>
      </c>
      <c r="F110" s="150">
        <v>100</v>
      </c>
      <c r="G110" s="173">
        <v>248</v>
      </c>
      <c r="H110" s="29">
        <v>-205</v>
      </c>
      <c r="I110" s="29">
        <v>-1389</v>
      </c>
      <c r="J110" s="29">
        <v>-218</v>
      </c>
    </row>
    <row r="111" spans="1:10" x14ac:dyDescent="0.15">
      <c r="A111" s="200" t="s">
        <v>18</v>
      </c>
      <c r="B111" s="173">
        <v>20</v>
      </c>
      <c r="C111" s="242">
        <v>0.5</v>
      </c>
      <c r="D111" s="243">
        <v>15799</v>
      </c>
      <c r="E111" s="166">
        <v>-414</v>
      </c>
      <c r="F111" s="150">
        <v>100</v>
      </c>
      <c r="G111" s="173">
        <v>330</v>
      </c>
      <c r="H111" s="29">
        <v>-168</v>
      </c>
      <c r="I111" s="29">
        <v>-1182</v>
      </c>
      <c r="J111" s="29">
        <v>-218</v>
      </c>
    </row>
    <row r="112" spans="1:10" x14ac:dyDescent="0.15">
      <c r="A112" s="200" t="s">
        <v>18</v>
      </c>
      <c r="B112" s="173">
        <v>21</v>
      </c>
      <c r="C112" s="242">
        <v>0.875</v>
      </c>
      <c r="D112" s="243">
        <v>15252</v>
      </c>
      <c r="E112" s="166">
        <v>-408</v>
      </c>
      <c r="F112" s="150">
        <v>100</v>
      </c>
      <c r="G112" s="173">
        <v>330</v>
      </c>
      <c r="H112" s="29">
        <v>-200</v>
      </c>
      <c r="I112" s="29">
        <v>-1389</v>
      </c>
      <c r="J112" s="29">
        <v>-218</v>
      </c>
    </row>
    <row r="113" spans="1:10" x14ac:dyDescent="0.15">
      <c r="A113" s="200" t="s">
        <v>18</v>
      </c>
      <c r="B113" s="173">
        <v>22</v>
      </c>
      <c r="C113" s="242">
        <v>0.45833333333333331</v>
      </c>
      <c r="D113" s="243">
        <v>14826</v>
      </c>
      <c r="E113" s="166">
        <v>-621</v>
      </c>
      <c r="F113" s="150">
        <v>51</v>
      </c>
      <c r="G113" s="173">
        <v>330</v>
      </c>
      <c r="H113" s="29">
        <v>-150</v>
      </c>
      <c r="I113" s="29">
        <v>-1389</v>
      </c>
      <c r="J113" s="29">
        <v>-218</v>
      </c>
    </row>
    <row r="114" spans="1:10" x14ac:dyDescent="0.15">
      <c r="A114" s="200" t="s">
        <v>18</v>
      </c>
      <c r="B114" s="173">
        <v>23</v>
      </c>
      <c r="C114" s="242">
        <v>0.5</v>
      </c>
      <c r="D114" s="243">
        <v>14946</v>
      </c>
      <c r="E114" s="166">
        <v>-256</v>
      </c>
      <c r="F114" s="150">
        <v>100</v>
      </c>
      <c r="G114" s="173">
        <v>330</v>
      </c>
      <c r="H114" s="29">
        <v>-203</v>
      </c>
      <c r="I114" s="29">
        <v>-1395</v>
      </c>
      <c r="J114" s="29">
        <v>-218</v>
      </c>
    </row>
    <row r="115" spans="1:10" x14ac:dyDescent="0.15">
      <c r="A115" s="200" t="s">
        <v>18</v>
      </c>
      <c r="B115" s="173">
        <v>24</v>
      </c>
      <c r="C115" s="242">
        <v>0.875</v>
      </c>
      <c r="D115" s="243">
        <v>13465</v>
      </c>
      <c r="E115" s="166">
        <v>-133</v>
      </c>
      <c r="F115" s="150">
        <v>100</v>
      </c>
      <c r="G115" s="173">
        <v>330</v>
      </c>
      <c r="H115" s="29">
        <v>-204</v>
      </c>
      <c r="I115" s="29">
        <v>-1395</v>
      </c>
      <c r="J115" s="29">
        <v>-218</v>
      </c>
    </row>
    <row r="116" spans="1:10" x14ac:dyDescent="0.15">
      <c r="A116" s="200" t="s">
        <v>18</v>
      </c>
      <c r="B116" s="173">
        <v>25</v>
      </c>
      <c r="C116" s="242">
        <v>0.875</v>
      </c>
      <c r="D116" s="243">
        <v>15228</v>
      </c>
      <c r="E116" s="166">
        <v>-277</v>
      </c>
      <c r="F116" s="150">
        <v>100</v>
      </c>
      <c r="G116" s="173">
        <v>330</v>
      </c>
      <c r="H116" s="29">
        <v>-203</v>
      </c>
      <c r="I116" s="29">
        <v>-1389</v>
      </c>
      <c r="J116" s="29">
        <v>-218</v>
      </c>
    </row>
    <row r="117" spans="1:10" x14ac:dyDescent="0.15">
      <c r="A117" s="200" t="s">
        <v>18</v>
      </c>
      <c r="B117" s="173">
        <v>26</v>
      </c>
      <c r="C117" s="242">
        <v>0.875</v>
      </c>
      <c r="D117" s="243">
        <v>15442</v>
      </c>
      <c r="E117" s="166">
        <v>-185</v>
      </c>
      <c r="F117" s="150">
        <v>52</v>
      </c>
      <c r="G117" s="173">
        <v>330</v>
      </c>
      <c r="H117" s="29">
        <v>-196</v>
      </c>
      <c r="I117" s="29">
        <v>-1389</v>
      </c>
      <c r="J117" s="29">
        <v>-218</v>
      </c>
    </row>
    <row r="118" spans="1:10" x14ac:dyDescent="0.15">
      <c r="A118" s="200" t="s">
        <v>18</v>
      </c>
      <c r="B118" s="173">
        <v>27</v>
      </c>
      <c r="C118" s="242">
        <v>0.875</v>
      </c>
      <c r="D118" s="243">
        <v>15698</v>
      </c>
      <c r="E118" s="166">
        <v>173</v>
      </c>
      <c r="F118" s="150">
        <v>100</v>
      </c>
      <c r="G118" s="173">
        <v>330</v>
      </c>
      <c r="H118" s="29">
        <v>-192</v>
      </c>
      <c r="I118" s="29">
        <v>-1390</v>
      </c>
      <c r="J118" s="29">
        <v>-218</v>
      </c>
    </row>
    <row r="119" spans="1:10" x14ac:dyDescent="0.15">
      <c r="A119" s="200" t="s">
        <v>18</v>
      </c>
      <c r="B119" s="173">
        <v>28</v>
      </c>
      <c r="C119" s="242">
        <v>0.5</v>
      </c>
      <c r="D119" s="243">
        <v>15828</v>
      </c>
      <c r="E119" s="166">
        <v>94</v>
      </c>
      <c r="F119" s="150">
        <v>100</v>
      </c>
      <c r="G119" s="173">
        <v>330</v>
      </c>
      <c r="H119" s="29">
        <v>-171</v>
      </c>
      <c r="I119" s="29">
        <v>-1000</v>
      </c>
      <c r="J119" s="29">
        <v>-218</v>
      </c>
    </row>
    <row r="120" spans="1:10" x14ac:dyDescent="0.15">
      <c r="A120" s="200" t="s">
        <v>18</v>
      </c>
      <c r="B120" s="173">
        <v>29</v>
      </c>
      <c r="C120" s="242">
        <v>0.5</v>
      </c>
      <c r="D120" s="243">
        <v>15123</v>
      </c>
      <c r="E120" s="166">
        <v>-886</v>
      </c>
      <c r="F120" s="150">
        <v>100</v>
      </c>
      <c r="G120" s="173">
        <v>330</v>
      </c>
      <c r="H120" s="29">
        <v>-201</v>
      </c>
      <c r="I120" s="29">
        <v>-1191</v>
      </c>
      <c r="J120" s="29">
        <v>-218</v>
      </c>
    </row>
    <row r="121" spans="1:10" x14ac:dyDescent="0.15">
      <c r="A121" s="202" t="s">
        <v>18</v>
      </c>
      <c r="B121" s="175">
        <v>30</v>
      </c>
      <c r="C121" s="244">
        <v>0.875</v>
      </c>
      <c r="D121" s="245">
        <v>13571</v>
      </c>
      <c r="E121" s="167">
        <v>-269</v>
      </c>
      <c r="F121" s="253">
        <v>100</v>
      </c>
      <c r="G121" s="175">
        <v>330</v>
      </c>
      <c r="H121" s="35">
        <v>-202</v>
      </c>
      <c r="I121" s="35">
        <v>-1391</v>
      </c>
      <c r="J121" s="35">
        <v>-218</v>
      </c>
    </row>
    <row r="122" spans="1:10" x14ac:dyDescent="0.15">
      <c r="A122" s="200" t="s">
        <v>19</v>
      </c>
      <c r="B122" s="173">
        <v>1</v>
      </c>
      <c r="C122" s="242">
        <v>0.875</v>
      </c>
      <c r="D122" s="243">
        <v>14058</v>
      </c>
      <c r="E122" s="166">
        <v>-255</v>
      </c>
      <c r="F122" s="150">
        <v>100</v>
      </c>
      <c r="G122" s="173">
        <v>330</v>
      </c>
      <c r="H122" s="29">
        <v>-198</v>
      </c>
      <c r="I122" s="29">
        <v>-1391</v>
      </c>
      <c r="J122" s="29">
        <v>-218</v>
      </c>
    </row>
    <row r="123" spans="1:10" x14ac:dyDescent="0.15">
      <c r="A123" s="200" t="s">
        <v>19</v>
      </c>
      <c r="B123" s="173">
        <v>2</v>
      </c>
      <c r="C123" s="242">
        <v>0.875</v>
      </c>
      <c r="D123" s="243">
        <v>15272</v>
      </c>
      <c r="E123" s="166">
        <v>-754</v>
      </c>
      <c r="F123" s="150">
        <v>200</v>
      </c>
      <c r="G123" s="173">
        <v>330</v>
      </c>
      <c r="H123" s="29">
        <v>-145</v>
      </c>
      <c r="I123" s="29">
        <v>-1390</v>
      </c>
      <c r="J123" s="29">
        <v>-218</v>
      </c>
    </row>
    <row r="124" spans="1:10" x14ac:dyDescent="0.15">
      <c r="A124" s="200" t="s">
        <v>19</v>
      </c>
      <c r="B124" s="173">
        <v>3</v>
      </c>
      <c r="C124" s="242">
        <v>0.875</v>
      </c>
      <c r="D124" s="243">
        <v>15351</v>
      </c>
      <c r="E124" s="166">
        <v>-556</v>
      </c>
      <c r="F124" s="150">
        <v>200</v>
      </c>
      <c r="G124" s="173">
        <v>0</v>
      </c>
      <c r="H124" s="29">
        <v>-145</v>
      </c>
      <c r="I124" s="29">
        <v>-1390</v>
      </c>
      <c r="J124" s="29">
        <v>-218</v>
      </c>
    </row>
    <row r="125" spans="1:10" x14ac:dyDescent="0.15">
      <c r="A125" s="200" t="s">
        <v>19</v>
      </c>
      <c r="B125" s="173">
        <v>4</v>
      </c>
      <c r="C125" s="242">
        <v>0.5</v>
      </c>
      <c r="D125" s="243">
        <v>15459</v>
      </c>
      <c r="E125" s="166">
        <v>-658</v>
      </c>
      <c r="F125" s="150">
        <v>200</v>
      </c>
      <c r="G125" s="173">
        <v>0</v>
      </c>
      <c r="H125" s="29">
        <v>-34</v>
      </c>
      <c r="I125" s="29">
        <v>-1427</v>
      </c>
      <c r="J125" s="29">
        <v>-218</v>
      </c>
    </row>
    <row r="126" spans="1:10" x14ac:dyDescent="0.15">
      <c r="A126" s="200" t="s">
        <v>19</v>
      </c>
      <c r="B126" s="173">
        <v>5</v>
      </c>
      <c r="C126" s="242">
        <v>0.875</v>
      </c>
      <c r="D126" s="243">
        <v>15065</v>
      </c>
      <c r="E126" s="166">
        <v>-537</v>
      </c>
      <c r="F126" s="150">
        <v>200</v>
      </c>
      <c r="G126" s="173">
        <v>0</v>
      </c>
      <c r="H126" s="29">
        <v>-143</v>
      </c>
      <c r="I126" s="29">
        <v>-1390</v>
      </c>
      <c r="J126" s="29">
        <v>-218</v>
      </c>
    </row>
    <row r="127" spans="1:10" x14ac:dyDescent="0.15">
      <c r="A127" s="200" t="s">
        <v>19</v>
      </c>
      <c r="B127" s="173">
        <v>6</v>
      </c>
      <c r="C127" s="242">
        <v>0.5</v>
      </c>
      <c r="D127" s="243">
        <v>14811</v>
      </c>
      <c r="E127" s="166">
        <v>-700</v>
      </c>
      <c r="F127" s="150">
        <v>0</v>
      </c>
      <c r="G127" s="173">
        <v>0</v>
      </c>
      <c r="H127" s="29">
        <v>-144</v>
      </c>
      <c r="I127" s="29">
        <v>-1427</v>
      </c>
      <c r="J127" s="29">
        <v>-218</v>
      </c>
    </row>
    <row r="128" spans="1:10" x14ac:dyDescent="0.15">
      <c r="A128" s="200" t="s">
        <v>19</v>
      </c>
      <c r="B128" s="173">
        <v>7</v>
      </c>
      <c r="C128" s="242">
        <v>0.875</v>
      </c>
      <c r="D128" s="243">
        <v>13560</v>
      </c>
      <c r="E128" s="166">
        <v>19</v>
      </c>
      <c r="F128" s="150">
        <v>0</v>
      </c>
      <c r="G128" s="173">
        <v>0</v>
      </c>
      <c r="H128" s="29">
        <v>-147</v>
      </c>
      <c r="I128" s="29">
        <v>-1428</v>
      </c>
      <c r="J128" s="29">
        <v>-218</v>
      </c>
    </row>
    <row r="129" spans="1:10" x14ac:dyDescent="0.15">
      <c r="A129" s="200" t="s">
        <v>19</v>
      </c>
      <c r="B129" s="173">
        <v>8</v>
      </c>
      <c r="C129" s="242">
        <v>0.875</v>
      </c>
      <c r="D129" s="243">
        <v>13853</v>
      </c>
      <c r="E129" s="166">
        <v>-199</v>
      </c>
      <c r="F129" s="150">
        <v>150</v>
      </c>
      <c r="G129" s="173">
        <v>0</v>
      </c>
      <c r="H129" s="29">
        <v>-147</v>
      </c>
      <c r="I129" s="29">
        <v>-1391</v>
      </c>
      <c r="J129" s="29">
        <v>-218</v>
      </c>
    </row>
    <row r="130" spans="1:10" x14ac:dyDescent="0.15">
      <c r="A130" s="200" t="s">
        <v>19</v>
      </c>
      <c r="B130" s="173">
        <v>9</v>
      </c>
      <c r="C130" s="242">
        <v>0.875</v>
      </c>
      <c r="D130" s="243">
        <v>15236</v>
      </c>
      <c r="E130" s="166">
        <v>-217</v>
      </c>
      <c r="F130" s="150">
        <v>200</v>
      </c>
      <c r="G130" s="173">
        <v>0</v>
      </c>
      <c r="H130" s="29">
        <v>-92</v>
      </c>
      <c r="I130" s="29">
        <v>-1398</v>
      </c>
      <c r="J130" s="29">
        <v>-150</v>
      </c>
    </row>
    <row r="131" spans="1:10" x14ac:dyDescent="0.15">
      <c r="A131" s="200" t="s">
        <v>19</v>
      </c>
      <c r="B131" s="173">
        <v>10</v>
      </c>
      <c r="C131" s="242">
        <v>0.875</v>
      </c>
      <c r="D131" s="243">
        <v>15329</v>
      </c>
      <c r="E131" s="166">
        <v>192</v>
      </c>
      <c r="F131" s="150">
        <v>200</v>
      </c>
      <c r="G131" s="173">
        <v>0</v>
      </c>
      <c r="H131" s="29">
        <v>-143</v>
      </c>
      <c r="I131" s="29">
        <v>-1422</v>
      </c>
      <c r="J131" s="29">
        <v>-150</v>
      </c>
    </row>
    <row r="132" spans="1:10" x14ac:dyDescent="0.15">
      <c r="A132" s="200" t="s">
        <v>19</v>
      </c>
      <c r="B132" s="173">
        <v>11</v>
      </c>
      <c r="C132" s="242">
        <v>0.875</v>
      </c>
      <c r="D132" s="243">
        <v>15281</v>
      </c>
      <c r="E132" s="166">
        <v>0</v>
      </c>
      <c r="F132" s="150">
        <v>199</v>
      </c>
      <c r="G132" s="173">
        <v>0</v>
      </c>
      <c r="H132" s="29">
        <v>-144</v>
      </c>
      <c r="I132" s="29">
        <v>-1472</v>
      </c>
      <c r="J132" s="29">
        <v>-150</v>
      </c>
    </row>
    <row r="133" spans="1:10" x14ac:dyDescent="0.15">
      <c r="A133" s="200" t="s">
        <v>19</v>
      </c>
      <c r="B133" s="173">
        <v>12</v>
      </c>
      <c r="C133" s="242">
        <v>0.875</v>
      </c>
      <c r="D133" s="243">
        <v>15052</v>
      </c>
      <c r="E133" s="166">
        <v>-52</v>
      </c>
      <c r="F133" s="150">
        <v>199</v>
      </c>
      <c r="G133" s="173">
        <v>0</v>
      </c>
      <c r="H133" s="29">
        <v>-145</v>
      </c>
      <c r="I133" s="29">
        <v>-1472</v>
      </c>
      <c r="J133" s="29">
        <v>-150</v>
      </c>
    </row>
    <row r="134" spans="1:10" x14ac:dyDescent="0.15">
      <c r="A134" s="200" t="s">
        <v>19</v>
      </c>
      <c r="B134" s="173">
        <v>13</v>
      </c>
      <c r="C134" s="242">
        <v>0.5</v>
      </c>
      <c r="D134" s="243">
        <v>15071</v>
      </c>
      <c r="E134" s="166">
        <v>390</v>
      </c>
      <c r="F134" s="150">
        <v>199</v>
      </c>
      <c r="G134" s="173">
        <v>0</v>
      </c>
      <c r="H134" s="29">
        <v>-145</v>
      </c>
      <c r="I134" s="29">
        <v>-1522</v>
      </c>
      <c r="J134" s="29">
        <v>-150</v>
      </c>
    </row>
    <row r="135" spans="1:10" x14ac:dyDescent="0.15">
      <c r="A135" s="200" t="s">
        <v>19</v>
      </c>
      <c r="B135" s="173">
        <v>14</v>
      </c>
      <c r="C135" s="242">
        <v>0.875</v>
      </c>
      <c r="D135" s="243">
        <v>13769</v>
      </c>
      <c r="E135" s="166">
        <v>-471</v>
      </c>
      <c r="F135" s="150">
        <v>183</v>
      </c>
      <c r="G135" s="173">
        <v>0</v>
      </c>
      <c r="H135" s="29">
        <v>-147</v>
      </c>
      <c r="I135" s="29">
        <v>-1497</v>
      </c>
      <c r="J135" s="29">
        <v>-218</v>
      </c>
    </row>
    <row r="136" spans="1:10" x14ac:dyDescent="0.15">
      <c r="A136" s="200" t="s">
        <v>19</v>
      </c>
      <c r="B136" s="173">
        <v>15</v>
      </c>
      <c r="C136" s="242">
        <v>0.875</v>
      </c>
      <c r="D136" s="243">
        <v>14390</v>
      </c>
      <c r="E136" s="166">
        <v>-248</v>
      </c>
      <c r="F136" s="150">
        <v>200</v>
      </c>
      <c r="G136" s="173">
        <v>0</v>
      </c>
      <c r="H136" s="29">
        <v>-147</v>
      </c>
      <c r="I136" s="29">
        <v>-1491</v>
      </c>
      <c r="J136" s="29">
        <v>-218</v>
      </c>
    </row>
    <row r="137" spans="1:10" x14ac:dyDescent="0.15">
      <c r="A137" s="200" t="s">
        <v>19</v>
      </c>
      <c r="B137" s="173">
        <v>16</v>
      </c>
      <c r="C137" s="242">
        <v>0.79166666666666663</v>
      </c>
      <c r="D137" s="243">
        <v>15516</v>
      </c>
      <c r="E137" s="166">
        <v>-327</v>
      </c>
      <c r="F137" s="150">
        <v>199</v>
      </c>
      <c r="G137" s="173">
        <v>0</v>
      </c>
      <c r="H137" s="29">
        <v>-97</v>
      </c>
      <c r="I137" s="29">
        <v>-1514</v>
      </c>
      <c r="J137" s="29">
        <v>-218</v>
      </c>
    </row>
    <row r="138" spans="1:10" x14ac:dyDescent="0.15">
      <c r="A138" s="200" t="s">
        <v>19</v>
      </c>
      <c r="B138" s="173">
        <v>17</v>
      </c>
      <c r="C138" s="242">
        <v>0.83333333333333337</v>
      </c>
      <c r="D138" s="243">
        <v>15512</v>
      </c>
      <c r="E138" s="166">
        <v>-219</v>
      </c>
      <c r="F138" s="150">
        <v>199</v>
      </c>
      <c r="G138" s="173">
        <v>0</v>
      </c>
      <c r="H138" s="29">
        <v>-136</v>
      </c>
      <c r="I138" s="29">
        <v>-1514</v>
      </c>
      <c r="J138" s="29">
        <v>-218</v>
      </c>
    </row>
    <row r="139" spans="1:10" x14ac:dyDescent="0.15">
      <c r="A139" s="200" t="s">
        <v>19</v>
      </c>
      <c r="B139" s="173">
        <v>18</v>
      </c>
      <c r="C139" s="242">
        <v>0.5</v>
      </c>
      <c r="D139" s="243">
        <v>15558</v>
      </c>
      <c r="E139" s="166">
        <v>208</v>
      </c>
      <c r="F139" s="150">
        <v>199</v>
      </c>
      <c r="G139" s="173">
        <v>0</v>
      </c>
      <c r="H139" s="29">
        <v>-137</v>
      </c>
      <c r="I139" s="29">
        <v>-1514</v>
      </c>
      <c r="J139" s="29">
        <v>-218</v>
      </c>
    </row>
    <row r="140" spans="1:10" x14ac:dyDescent="0.15">
      <c r="A140" s="200" t="s">
        <v>19</v>
      </c>
      <c r="B140" s="173">
        <v>19</v>
      </c>
      <c r="C140" s="242">
        <v>0.5</v>
      </c>
      <c r="D140" s="243">
        <v>15540</v>
      </c>
      <c r="E140" s="166">
        <v>-176</v>
      </c>
      <c r="F140" s="150">
        <v>199</v>
      </c>
      <c r="G140" s="173">
        <v>0</v>
      </c>
      <c r="H140" s="29">
        <v>-139</v>
      </c>
      <c r="I140" s="29">
        <v>-1513</v>
      </c>
      <c r="J140" s="29">
        <v>-218</v>
      </c>
    </row>
    <row r="141" spans="1:10" x14ac:dyDescent="0.15">
      <c r="A141" s="200" t="s">
        <v>19</v>
      </c>
      <c r="B141" s="173">
        <v>20</v>
      </c>
      <c r="C141" s="242">
        <v>0.5</v>
      </c>
      <c r="D141" s="243">
        <v>15424</v>
      </c>
      <c r="E141" s="166">
        <v>-289</v>
      </c>
      <c r="F141" s="150">
        <v>181</v>
      </c>
      <c r="G141" s="173">
        <v>0</v>
      </c>
      <c r="H141" s="29">
        <v>-144</v>
      </c>
      <c r="I141" s="29">
        <v>-1513</v>
      </c>
      <c r="J141" s="29">
        <v>-218</v>
      </c>
    </row>
    <row r="142" spans="1:10" x14ac:dyDescent="0.15">
      <c r="A142" s="200" t="s">
        <v>19</v>
      </c>
      <c r="B142" s="173">
        <v>21</v>
      </c>
      <c r="C142" s="242">
        <v>0.5</v>
      </c>
      <c r="D142" s="243">
        <v>13950</v>
      </c>
      <c r="E142" s="166">
        <v>23</v>
      </c>
      <c r="F142" s="150">
        <v>199</v>
      </c>
      <c r="G142" s="173">
        <v>330</v>
      </c>
      <c r="H142" s="29">
        <v>-144</v>
      </c>
      <c r="I142" s="29">
        <v>-1472</v>
      </c>
      <c r="J142" s="29">
        <v>-218</v>
      </c>
    </row>
    <row r="143" spans="1:10" x14ac:dyDescent="0.15">
      <c r="A143" s="200" t="s">
        <v>19</v>
      </c>
      <c r="B143" s="173">
        <v>22</v>
      </c>
      <c r="C143" s="242">
        <v>0.875</v>
      </c>
      <c r="D143" s="243">
        <v>14241</v>
      </c>
      <c r="E143" s="166">
        <v>274</v>
      </c>
      <c r="F143" s="150">
        <v>199</v>
      </c>
      <c r="G143" s="173">
        <v>330</v>
      </c>
      <c r="H143" s="29">
        <v>-147</v>
      </c>
      <c r="I143" s="29">
        <v>-1472</v>
      </c>
      <c r="J143" s="29">
        <v>-218</v>
      </c>
    </row>
    <row r="144" spans="1:10" x14ac:dyDescent="0.15">
      <c r="A144" s="200" t="s">
        <v>19</v>
      </c>
      <c r="B144" s="173">
        <v>23</v>
      </c>
      <c r="C144" s="242">
        <v>0.75</v>
      </c>
      <c r="D144" s="243">
        <v>15760</v>
      </c>
      <c r="E144" s="166">
        <v>622</v>
      </c>
      <c r="F144" s="150">
        <v>178</v>
      </c>
      <c r="G144" s="173">
        <v>330</v>
      </c>
      <c r="H144" s="29">
        <v>-147</v>
      </c>
      <c r="I144" s="29">
        <v>-1575</v>
      </c>
      <c r="J144" s="29">
        <v>-218</v>
      </c>
    </row>
    <row r="145" spans="1:10" x14ac:dyDescent="0.15">
      <c r="A145" s="200" t="s">
        <v>19</v>
      </c>
      <c r="B145" s="173">
        <v>24</v>
      </c>
      <c r="C145" s="242">
        <v>0.58333333333333337</v>
      </c>
      <c r="D145" s="243">
        <v>16591</v>
      </c>
      <c r="E145" s="166">
        <v>363</v>
      </c>
      <c r="F145" s="150">
        <v>200</v>
      </c>
      <c r="G145" s="173">
        <v>330</v>
      </c>
      <c r="H145" s="29">
        <v>-237</v>
      </c>
      <c r="I145" s="29">
        <v>-1513</v>
      </c>
      <c r="J145" s="29">
        <v>-218</v>
      </c>
    </row>
    <row r="146" spans="1:10" x14ac:dyDescent="0.15">
      <c r="A146" s="200" t="s">
        <v>19</v>
      </c>
      <c r="B146" s="173">
        <v>25</v>
      </c>
      <c r="C146" s="242">
        <v>0.58333333333333337</v>
      </c>
      <c r="D146" s="243">
        <v>16668</v>
      </c>
      <c r="E146" s="166">
        <v>433</v>
      </c>
      <c r="F146" s="150">
        <v>181</v>
      </c>
      <c r="G146" s="173">
        <v>330</v>
      </c>
      <c r="H146" s="29">
        <v>-137</v>
      </c>
      <c r="I146" s="29">
        <v>-1575</v>
      </c>
      <c r="J146" s="29">
        <v>-218</v>
      </c>
    </row>
    <row r="147" spans="1:10" x14ac:dyDescent="0.15">
      <c r="A147" s="200" t="s">
        <v>19</v>
      </c>
      <c r="B147" s="173">
        <v>26</v>
      </c>
      <c r="C147" s="242">
        <v>0.58333333333333337</v>
      </c>
      <c r="D147" s="243">
        <v>17395</v>
      </c>
      <c r="E147" s="166">
        <v>272</v>
      </c>
      <c r="F147" s="150">
        <v>199</v>
      </c>
      <c r="G147" s="173">
        <v>330</v>
      </c>
      <c r="H147" s="29">
        <v>-137</v>
      </c>
      <c r="I147" s="29">
        <v>-1575</v>
      </c>
      <c r="J147" s="29">
        <v>-218</v>
      </c>
    </row>
    <row r="148" spans="1:10" x14ac:dyDescent="0.15">
      <c r="A148" s="200" t="s">
        <v>19</v>
      </c>
      <c r="B148" s="173">
        <v>27</v>
      </c>
      <c r="C148" s="242">
        <v>0.66666666666666663</v>
      </c>
      <c r="D148" s="243">
        <v>18840</v>
      </c>
      <c r="E148" s="166">
        <v>737</v>
      </c>
      <c r="F148" s="150">
        <v>200</v>
      </c>
      <c r="G148" s="173">
        <v>330</v>
      </c>
      <c r="H148" s="29">
        <v>-142</v>
      </c>
      <c r="I148" s="29">
        <v>-1575</v>
      </c>
      <c r="J148" s="29">
        <v>-218</v>
      </c>
    </row>
    <row r="149" spans="1:10" x14ac:dyDescent="0.15">
      <c r="A149" s="200" t="s">
        <v>19</v>
      </c>
      <c r="B149" s="173">
        <v>28</v>
      </c>
      <c r="C149" s="242">
        <v>0.75</v>
      </c>
      <c r="D149" s="243">
        <v>15893</v>
      </c>
      <c r="E149" s="166">
        <v>35</v>
      </c>
      <c r="F149" s="150">
        <v>200</v>
      </c>
      <c r="G149" s="173">
        <v>330</v>
      </c>
      <c r="H149" s="29">
        <v>-156</v>
      </c>
      <c r="I149" s="29">
        <v>-1578</v>
      </c>
      <c r="J149" s="29">
        <v>-218</v>
      </c>
    </row>
    <row r="150" spans="1:10" x14ac:dyDescent="0.15">
      <c r="A150" s="200" t="s">
        <v>19</v>
      </c>
      <c r="B150" s="173">
        <v>29</v>
      </c>
      <c r="C150" s="242">
        <v>0.75</v>
      </c>
      <c r="D150" s="243">
        <v>16476</v>
      </c>
      <c r="E150" s="166">
        <v>360</v>
      </c>
      <c r="F150" s="150">
        <v>200</v>
      </c>
      <c r="G150" s="173">
        <v>330</v>
      </c>
      <c r="H150" s="29">
        <v>-138</v>
      </c>
      <c r="I150" s="29">
        <v>-1577</v>
      </c>
      <c r="J150" s="29">
        <v>-218</v>
      </c>
    </row>
    <row r="151" spans="1:10" x14ac:dyDescent="0.15">
      <c r="A151" s="200" t="s">
        <v>19</v>
      </c>
      <c r="B151" s="173">
        <v>30</v>
      </c>
      <c r="C151" s="242">
        <v>0.75</v>
      </c>
      <c r="D151" s="243">
        <v>18602</v>
      </c>
      <c r="E151" s="166">
        <v>934</v>
      </c>
      <c r="F151" s="150">
        <v>200</v>
      </c>
      <c r="G151" s="173">
        <v>330</v>
      </c>
      <c r="H151" s="29">
        <v>-138</v>
      </c>
      <c r="I151" s="29">
        <v>-1575</v>
      </c>
      <c r="J151" s="29">
        <v>-218</v>
      </c>
    </row>
    <row r="152" spans="1:10" x14ac:dyDescent="0.15">
      <c r="A152" s="202" t="s">
        <v>19</v>
      </c>
      <c r="B152" s="175">
        <v>31</v>
      </c>
      <c r="C152" s="244">
        <v>0.70833333333333337</v>
      </c>
      <c r="D152" s="245">
        <v>19868</v>
      </c>
      <c r="E152" s="167">
        <v>928</v>
      </c>
      <c r="F152" s="253">
        <v>0</v>
      </c>
      <c r="G152" s="175">
        <v>330</v>
      </c>
      <c r="H152" s="35">
        <v>-137</v>
      </c>
      <c r="I152" s="35">
        <v>-1575</v>
      </c>
      <c r="J152" s="35">
        <v>-218</v>
      </c>
    </row>
    <row r="153" spans="1:10" x14ac:dyDescent="0.15">
      <c r="A153" s="200" t="s">
        <v>20</v>
      </c>
      <c r="B153" s="173">
        <v>1</v>
      </c>
      <c r="C153" s="242">
        <v>0.66666666666666663</v>
      </c>
      <c r="D153" s="243">
        <v>20608</v>
      </c>
      <c r="E153" s="166">
        <v>948</v>
      </c>
      <c r="F153" s="150">
        <v>0</v>
      </c>
      <c r="G153" s="173">
        <v>330</v>
      </c>
      <c r="H153" s="29">
        <v>-445</v>
      </c>
      <c r="I153" s="29">
        <v>-1405</v>
      </c>
      <c r="J153" s="29">
        <v>0</v>
      </c>
    </row>
    <row r="154" spans="1:10" x14ac:dyDescent="0.15">
      <c r="A154" s="200" t="s">
        <v>20</v>
      </c>
      <c r="B154" s="173">
        <v>2</v>
      </c>
      <c r="C154" s="242">
        <v>0.5</v>
      </c>
      <c r="D154" s="243">
        <v>17053</v>
      </c>
      <c r="E154" s="166">
        <v>138</v>
      </c>
      <c r="F154" s="150">
        <v>200</v>
      </c>
      <c r="G154" s="173">
        <v>330</v>
      </c>
      <c r="H154" s="29">
        <v>-439</v>
      </c>
      <c r="I154" s="29">
        <v>-1584</v>
      </c>
      <c r="J154" s="29">
        <v>0</v>
      </c>
    </row>
    <row r="155" spans="1:10" x14ac:dyDescent="0.15">
      <c r="A155" s="200" t="s">
        <v>20</v>
      </c>
      <c r="B155" s="173">
        <v>3</v>
      </c>
      <c r="C155" s="242">
        <v>0.58333333333333337</v>
      </c>
      <c r="D155" s="243">
        <v>15526</v>
      </c>
      <c r="E155" s="166">
        <v>644</v>
      </c>
      <c r="F155" s="150">
        <v>200</v>
      </c>
      <c r="G155" s="173">
        <v>330</v>
      </c>
      <c r="H155" s="29">
        <v>-450</v>
      </c>
      <c r="I155" s="29">
        <v>-1584</v>
      </c>
      <c r="J155" s="29">
        <v>0</v>
      </c>
    </row>
    <row r="156" spans="1:10" x14ac:dyDescent="0.15">
      <c r="A156" s="200" t="s">
        <v>20</v>
      </c>
      <c r="B156" s="173">
        <v>4</v>
      </c>
      <c r="C156" s="242">
        <v>0.5</v>
      </c>
      <c r="D156" s="243">
        <v>13962</v>
      </c>
      <c r="E156" s="166">
        <v>78</v>
      </c>
      <c r="F156" s="150">
        <v>200</v>
      </c>
      <c r="G156" s="173">
        <v>330</v>
      </c>
      <c r="H156" s="29">
        <v>-408</v>
      </c>
      <c r="I156" s="29">
        <v>-1584</v>
      </c>
      <c r="J156" s="29">
        <v>0</v>
      </c>
    </row>
    <row r="157" spans="1:10" x14ac:dyDescent="0.15">
      <c r="A157" s="200" t="s">
        <v>20</v>
      </c>
      <c r="B157" s="173">
        <v>5</v>
      </c>
      <c r="C157" s="242">
        <v>0.875</v>
      </c>
      <c r="D157" s="243">
        <v>14363</v>
      </c>
      <c r="E157" s="166">
        <v>-6</v>
      </c>
      <c r="F157" s="150">
        <v>199</v>
      </c>
      <c r="G157" s="173">
        <v>330</v>
      </c>
      <c r="H157" s="29">
        <v>-408</v>
      </c>
      <c r="I157" s="29">
        <v>-1576</v>
      </c>
      <c r="J157" s="29">
        <v>-218</v>
      </c>
    </row>
    <row r="158" spans="1:10" x14ac:dyDescent="0.15">
      <c r="A158" s="200" t="s">
        <v>20</v>
      </c>
      <c r="B158" s="173">
        <v>6</v>
      </c>
      <c r="C158" s="242">
        <v>0.70833333333333337</v>
      </c>
      <c r="D158" s="243">
        <v>17564</v>
      </c>
      <c r="E158" s="166">
        <v>760</v>
      </c>
      <c r="F158" s="150">
        <v>199</v>
      </c>
      <c r="G158" s="173">
        <v>330</v>
      </c>
      <c r="H158" s="29">
        <v>-292</v>
      </c>
      <c r="I158" s="29">
        <v>-1584</v>
      </c>
      <c r="J158" s="29">
        <v>-218</v>
      </c>
    </row>
    <row r="159" spans="1:10" x14ac:dyDescent="0.15">
      <c r="A159" s="200" t="s">
        <v>20</v>
      </c>
      <c r="B159" s="173">
        <v>7</v>
      </c>
      <c r="C159" s="242">
        <v>0.70833333333333337</v>
      </c>
      <c r="D159" s="243">
        <v>20173</v>
      </c>
      <c r="E159" s="166">
        <v>915</v>
      </c>
      <c r="F159" s="150">
        <v>200</v>
      </c>
      <c r="G159" s="173">
        <v>330</v>
      </c>
      <c r="H159" s="29">
        <v>-293</v>
      </c>
      <c r="I159" s="29">
        <v>-1584</v>
      </c>
      <c r="J159" s="29">
        <v>-218</v>
      </c>
    </row>
    <row r="160" spans="1:10" x14ac:dyDescent="0.15">
      <c r="A160" s="200" t="s">
        <v>20</v>
      </c>
      <c r="B160" s="173">
        <v>8</v>
      </c>
      <c r="C160" s="242">
        <v>0.70833333333333337</v>
      </c>
      <c r="D160" s="243">
        <v>23169</v>
      </c>
      <c r="E160" s="166">
        <v>774</v>
      </c>
      <c r="F160" s="150">
        <v>200</v>
      </c>
      <c r="G160" s="173">
        <v>330</v>
      </c>
      <c r="H160" s="29">
        <v>-294</v>
      </c>
      <c r="I160" s="29">
        <v>-1289</v>
      </c>
      <c r="J160" s="29">
        <v>-218</v>
      </c>
    </row>
    <row r="161" spans="1:10" x14ac:dyDescent="0.15">
      <c r="A161" s="200" t="s">
        <v>20</v>
      </c>
      <c r="B161" s="173">
        <v>9</v>
      </c>
      <c r="C161" s="242">
        <v>0.66666666666666663</v>
      </c>
      <c r="D161" s="243">
        <v>23364</v>
      </c>
      <c r="E161" s="166">
        <v>620</v>
      </c>
      <c r="F161" s="150">
        <v>200</v>
      </c>
      <c r="G161" s="173">
        <v>330</v>
      </c>
      <c r="H161" s="29">
        <v>-299</v>
      </c>
      <c r="I161" s="29">
        <v>-1575</v>
      </c>
      <c r="J161" s="29">
        <v>-218</v>
      </c>
    </row>
    <row r="162" spans="1:10" x14ac:dyDescent="0.15">
      <c r="A162" s="200" t="s">
        <v>20</v>
      </c>
      <c r="B162" s="173">
        <v>10</v>
      </c>
      <c r="C162" s="242">
        <v>0.58333333333333337</v>
      </c>
      <c r="D162" s="243">
        <v>19508</v>
      </c>
      <c r="E162" s="166">
        <v>574</v>
      </c>
      <c r="F162" s="150">
        <v>200</v>
      </c>
      <c r="G162" s="173">
        <v>330</v>
      </c>
      <c r="H162" s="29">
        <v>-301</v>
      </c>
      <c r="I162" s="29">
        <v>-1575</v>
      </c>
      <c r="J162" s="29">
        <v>-218</v>
      </c>
    </row>
    <row r="163" spans="1:10" x14ac:dyDescent="0.15">
      <c r="A163" s="200" t="s">
        <v>20</v>
      </c>
      <c r="B163" s="173">
        <v>11</v>
      </c>
      <c r="C163" s="242">
        <v>0.5</v>
      </c>
      <c r="D163" s="243">
        <v>14915</v>
      </c>
      <c r="E163" s="166">
        <v>178</v>
      </c>
      <c r="F163" s="150">
        <v>200</v>
      </c>
      <c r="G163" s="173">
        <v>330</v>
      </c>
      <c r="H163" s="29">
        <v>-336</v>
      </c>
      <c r="I163" s="29">
        <v>-1576</v>
      </c>
      <c r="J163" s="29">
        <v>-218</v>
      </c>
    </row>
    <row r="164" spans="1:10" x14ac:dyDescent="0.15">
      <c r="A164" s="200" t="s">
        <v>20</v>
      </c>
      <c r="B164" s="173">
        <v>12</v>
      </c>
      <c r="C164" s="242">
        <v>0.875</v>
      </c>
      <c r="D164" s="243">
        <v>14255</v>
      </c>
      <c r="E164" s="166">
        <v>838</v>
      </c>
      <c r="F164" s="150">
        <v>200</v>
      </c>
      <c r="G164" s="173">
        <v>330</v>
      </c>
      <c r="H164" s="29">
        <v>-304</v>
      </c>
      <c r="I164" s="29">
        <v>-1576</v>
      </c>
      <c r="J164" s="29">
        <v>-218</v>
      </c>
    </row>
    <row r="165" spans="1:10" x14ac:dyDescent="0.15">
      <c r="A165" s="200" t="s">
        <v>20</v>
      </c>
      <c r="B165" s="173">
        <v>13</v>
      </c>
      <c r="C165" s="242">
        <v>0.58333333333333337</v>
      </c>
      <c r="D165" s="243">
        <v>16050</v>
      </c>
      <c r="E165" s="166">
        <v>464</v>
      </c>
      <c r="F165" s="150">
        <v>200</v>
      </c>
      <c r="G165" s="173">
        <v>330</v>
      </c>
      <c r="H165" s="29">
        <v>-293</v>
      </c>
      <c r="I165" s="29">
        <v>-1575</v>
      </c>
      <c r="J165" s="29">
        <v>-218</v>
      </c>
    </row>
    <row r="166" spans="1:10" x14ac:dyDescent="0.15">
      <c r="A166" s="200" t="s">
        <v>20</v>
      </c>
      <c r="B166" s="173">
        <v>14</v>
      </c>
      <c r="C166" s="242">
        <v>0.5</v>
      </c>
      <c r="D166" s="243">
        <v>15662</v>
      </c>
      <c r="E166" s="166">
        <v>140</v>
      </c>
      <c r="F166" s="150">
        <v>0</v>
      </c>
      <c r="G166" s="173">
        <v>330</v>
      </c>
      <c r="H166" s="29">
        <v>-225</v>
      </c>
      <c r="I166" s="29">
        <v>-1575</v>
      </c>
      <c r="J166" s="29">
        <v>-218</v>
      </c>
    </row>
    <row r="167" spans="1:10" x14ac:dyDescent="0.15">
      <c r="A167" s="200" t="s">
        <v>20</v>
      </c>
      <c r="B167" s="173">
        <v>15</v>
      </c>
      <c r="C167" s="242">
        <v>0.70833333333333337</v>
      </c>
      <c r="D167" s="243">
        <v>16688</v>
      </c>
      <c r="E167" s="166">
        <v>296</v>
      </c>
      <c r="F167" s="150">
        <v>200</v>
      </c>
      <c r="G167" s="173">
        <v>330</v>
      </c>
      <c r="H167" s="29">
        <v>-277</v>
      </c>
      <c r="I167" s="29">
        <v>-1124</v>
      </c>
      <c r="J167" s="29">
        <v>-218</v>
      </c>
    </row>
    <row r="168" spans="1:10" x14ac:dyDescent="0.15">
      <c r="A168" s="200" t="s">
        <v>20</v>
      </c>
      <c r="B168" s="173">
        <v>16</v>
      </c>
      <c r="C168" s="242">
        <v>0.70833333333333337</v>
      </c>
      <c r="D168" s="243">
        <v>19182</v>
      </c>
      <c r="E168" s="166">
        <v>618</v>
      </c>
      <c r="F168" s="150">
        <v>200</v>
      </c>
      <c r="G168" s="173">
        <v>330</v>
      </c>
      <c r="H168" s="29">
        <v>-277</v>
      </c>
      <c r="I168" s="29">
        <v>-1250</v>
      </c>
      <c r="J168" s="29">
        <v>-218</v>
      </c>
    </row>
    <row r="169" spans="1:10" x14ac:dyDescent="0.15">
      <c r="A169" s="200" t="s">
        <v>20</v>
      </c>
      <c r="B169" s="173">
        <v>17</v>
      </c>
      <c r="C169" s="242">
        <v>0.5</v>
      </c>
      <c r="D169" s="243">
        <v>17495</v>
      </c>
      <c r="E169" s="166">
        <v>-144</v>
      </c>
      <c r="F169" s="150">
        <v>199</v>
      </c>
      <c r="G169" s="173">
        <v>330</v>
      </c>
      <c r="H169" s="29">
        <v>-281</v>
      </c>
      <c r="I169" s="29">
        <v>-1250</v>
      </c>
      <c r="J169" s="29">
        <v>-218</v>
      </c>
    </row>
    <row r="170" spans="1:10" x14ac:dyDescent="0.15">
      <c r="A170" s="200" t="s">
        <v>20</v>
      </c>
      <c r="B170" s="173">
        <v>18</v>
      </c>
      <c r="C170" s="242">
        <v>0.75</v>
      </c>
      <c r="D170" s="243">
        <v>17229</v>
      </c>
      <c r="E170" s="166">
        <v>646</v>
      </c>
      <c r="F170" s="150">
        <v>200</v>
      </c>
      <c r="G170" s="173">
        <v>330</v>
      </c>
      <c r="H170" s="29">
        <v>-286</v>
      </c>
      <c r="I170" s="29">
        <v>-1409</v>
      </c>
      <c r="J170" s="29">
        <v>-218</v>
      </c>
    </row>
    <row r="171" spans="1:10" x14ac:dyDescent="0.15">
      <c r="A171" s="200" t="s">
        <v>20</v>
      </c>
      <c r="B171" s="173">
        <v>19</v>
      </c>
      <c r="C171" s="242">
        <v>0.75</v>
      </c>
      <c r="D171" s="243">
        <v>15669</v>
      </c>
      <c r="E171" s="166">
        <v>25</v>
      </c>
      <c r="F171" s="150">
        <v>200</v>
      </c>
      <c r="G171" s="173">
        <v>330</v>
      </c>
      <c r="H171" s="29">
        <v>-381</v>
      </c>
      <c r="I171" s="29">
        <v>-1409</v>
      </c>
      <c r="J171" s="29">
        <v>-218</v>
      </c>
    </row>
    <row r="172" spans="1:10" x14ac:dyDescent="0.15">
      <c r="A172" s="200" t="s">
        <v>20</v>
      </c>
      <c r="B172" s="173">
        <v>20</v>
      </c>
      <c r="C172" s="242">
        <v>0.66666666666666663</v>
      </c>
      <c r="D172" s="243">
        <v>18353</v>
      </c>
      <c r="E172" s="166">
        <v>-88</v>
      </c>
      <c r="F172" s="150">
        <v>200</v>
      </c>
      <c r="G172" s="173">
        <v>330</v>
      </c>
      <c r="H172" s="29">
        <v>-274</v>
      </c>
      <c r="I172" s="29">
        <v>-1475</v>
      </c>
      <c r="J172" s="29">
        <v>-218</v>
      </c>
    </row>
    <row r="173" spans="1:10" x14ac:dyDescent="0.15">
      <c r="A173" s="200" t="s">
        <v>20</v>
      </c>
      <c r="B173" s="173">
        <v>21</v>
      </c>
      <c r="C173" s="242">
        <v>0.66666666666666663</v>
      </c>
      <c r="D173" s="243">
        <v>19699</v>
      </c>
      <c r="E173" s="166">
        <v>425</v>
      </c>
      <c r="F173" s="150">
        <v>200</v>
      </c>
      <c r="G173" s="173">
        <v>330</v>
      </c>
      <c r="H173" s="29">
        <v>-328</v>
      </c>
      <c r="I173" s="29">
        <v>-1475</v>
      </c>
      <c r="J173" s="29">
        <v>-218</v>
      </c>
    </row>
    <row r="174" spans="1:10" x14ac:dyDescent="0.15">
      <c r="A174" s="200" t="s">
        <v>20</v>
      </c>
      <c r="B174" s="173">
        <v>22</v>
      </c>
      <c r="C174" s="242">
        <v>0.58333333333333337</v>
      </c>
      <c r="D174" s="243">
        <v>18262</v>
      </c>
      <c r="E174" s="166">
        <v>612</v>
      </c>
      <c r="F174" s="150">
        <v>200</v>
      </c>
      <c r="G174" s="173">
        <v>330</v>
      </c>
      <c r="H174" s="29">
        <v>-278</v>
      </c>
      <c r="I174" s="29">
        <v>-1475</v>
      </c>
      <c r="J174" s="29">
        <v>-218</v>
      </c>
    </row>
    <row r="175" spans="1:10" x14ac:dyDescent="0.15">
      <c r="A175" s="200" t="s">
        <v>20</v>
      </c>
      <c r="B175" s="173">
        <v>23</v>
      </c>
      <c r="C175" s="242">
        <v>0.5</v>
      </c>
      <c r="D175" s="243">
        <v>17395</v>
      </c>
      <c r="E175" s="166">
        <v>229</v>
      </c>
      <c r="F175" s="150">
        <v>200</v>
      </c>
      <c r="G175" s="173">
        <v>330</v>
      </c>
      <c r="H175" s="29">
        <v>-292</v>
      </c>
      <c r="I175" s="29">
        <v>-1475</v>
      </c>
      <c r="J175" s="29">
        <v>-218</v>
      </c>
    </row>
    <row r="176" spans="1:10" x14ac:dyDescent="0.15">
      <c r="A176" s="200" t="s">
        <v>20</v>
      </c>
      <c r="B176" s="173">
        <v>24</v>
      </c>
      <c r="C176" s="242">
        <v>0.5</v>
      </c>
      <c r="D176" s="243">
        <v>16418</v>
      </c>
      <c r="E176" s="166">
        <v>412</v>
      </c>
      <c r="F176" s="150">
        <v>200</v>
      </c>
      <c r="G176" s="173">
        <v>330</v>
      </c>
      <c r="H176" s="29">
        <v>-307</v>
      </c>
      <c r="I176" s="29">
        <v>-1475</v>
      </c>
      <c r="J176" s="29">
        <v>-218</v>
      </c>
    </row>
    <row r="177" spans="1:10" x14ac:dyDescent="0.15">
      <c r="A177" s="200" t="s">
        <v>20</v>
      </c>
      <c r="B177" s="173">
        <v>25</v>
      </c>
      <c r="C177" s="242">
        <v>0.75</v>
      </c>
      <c r="D177" s="243">
        <v>14811</v>
      </c>
      <c r="E177" s="166">
        <v>-83</v>
      </c>
      <c r="F177" s="150">
        <v>200</v>
      </c>
      <c r="G177" s="173">
        <v>330</v>
      </c>
      <c r="H177" s="29">
        <v>-125</v>
      </c>
      <c r="I177" s="29">
        <v>-1476</v>
      </c>
      <c r="J177" s="29">
        <v>-218</v>
      </c>
    </row>
    <row r="178" spans="1:10" x14ac:dyDescent="0.15">
      <c r="A178" s="200" t="s">
        <v>20</v>
      </c>
      <c r="B178" s="173">
        <v>26</v>
      </c>
      <c r="C178" s="242">
        <v>0.875</v>
      </c>
      <c r="D178" s="243">
        <v>16027</v>
      </c>
      <c r="E178" s="166">
        <v>0</v>
      </c>
      <c r="F178" s="150">
        <v>199</v>
      </c>
      <c r="G178" s="173">
        <v>330</v>
      </c>
      <c r="H178" s="29">
        <v>-402</v>
      </c>
      <c r="I178" s="29">
        <v>-1476</v>
      </c>
      <c r="J178" s="29">
        <v>-218</v>
      </c>
    </row>
    <row r="179" spans="1:10" x14ac:dyDescent="0.15">
      <c r="A179" s="200" t="s">
        <v>20</v>
      </c>
      <c r="B179" s="173">
        <v>27</v>
      </c>
      <c r="C179" s="242">
        <v>0.70833333333333337</v>
      </c>
      <c r="D179" s="243">
        <v>20059</v>
      </c>
      <c r="E179" s="166">
        <v>656</v>
      </c>
      <c r="F179" s="150">
        <v>200</v>
      </c>
      <c r="G179" s="173">
        <v>330</v>
      </c>
      <c r="H179" s="29">
        <v>-251</v>
      </c>
      <c r="I179" s="29">
        <v>-1475</v>
      </c>
      <c r="J179" s="29">
        <v>-218</v>
      </c>
    </row>
    <row r="180" spans="1:10" x14ac:dyDescent="0.15">
      <c r="A180" s="200" t="s">
        <v>20</v>
      </c>
      <c r="B180" s="173">
        <v>28</v>
      </c>
      <c r="C180" s="242">
        <v>0.625</v>
      </c>
      <c r="D180" s="243">
        <v>20904</v>
      </c>
      <c r="E180" s="166">
        <v>72</v>
      </c>
      <c r="F180" s="150">
        <v>200</v>
      </c>
      <c r="G180" s="173">
        <v>330</v>
      </c>
      <c r="H180" s="29">
        <v>-299</v>
      </c>
      <c r="I180" s="29">
        <v>-1475</v>
      </c>
      <c r="J180" s="29">
        <v>-218</v>
      </c>
    </row>
    <row r="181" spans="1:10" x14ac:dyDescent="0.15">
      <c r="A181" s="200" t="s">
        <v>20</v>
      </c>
      <c r="B181" s="173">
        <v>29</v>
      </c>
      <c r="C181" s="242">
        <v>0.625</v>
      </c>
      <c r="D181" s="243">
        <v>20611</v>
      </c>
      <c r="E181" s="166">
        <v>78</v>
      </c>
      <c r="F181" s="150">
        <v>200</v>
      </c>
      <c r="G181" s="173">
        <v>330</v>
      </c>
      <c r="H181" s="29">
        <v>-301</v>
      </c>
      <c r="I181" s="29">
        <v>-1575</v>
      </c>
      <c r="J181" s="29">
        <v>-218</v>
      </c>
    </row>
    <row r="182" spans="1:10" x14ac:dyDescent="0.15">
      <c r="A182" s="202" t="s">
        <v>20</v>
      </c>
      <c r="B182" s="175">
        <v>30</v>
      </c>
      <c r="C182" s="244">
        <v>0.70833333333333337</v>
      </c>
      <c r="D182" s="245">
        <v>18877</v>
      </c>
      <c r="E182" s="167">
        <v>-7</v>
      </c>
      <c r="F182" s="253">
        <v>200</v>
      </c>
      <c r="G182" s="175">
        <v>330</v>
      </c>
      <c r="H182" s="35">
        <v>-303</v>
      </c>
      <c r="I182" s="35">
        <v>-1433</v>
      </c>
      <c r="J182" s="35">
        <v>-218</v>
      </c>
    </row>
    <row r="183" spans="1:10" x14ac:dyDescent="0.15">
      <c r="A183" s="200" t="s">
        <v>21</v>
      </c>
      <c r="B183" s="173">
        <v>1</v>
      </c>
      <c r="C183" s="242">
        <v>0.625</v>
      </c>
      <c r="D183" s="243">
        <v>17977</v>
      </c>
      <c r="E183" s="166">
        <v>358</v>
      </c>
      <c r="F183" s="150">
        <v>199</v>
      </c>
      <c r="G183" s="173">
        <v>330</v>
      </c>
      <c r="H183" s="29">
        <v>-292</v>
      </c>
      <c r="I183" s="29">
        <v>-1425</v>
      </c>
      <c r="J183" s="29">
        <v>-218</v>
      </c>
    </row>
    <row r="184" spans="1:10" x14ac:dyDescent="0.15">
      <c r="A184" s="200" t="s">
        <v>21</v>
      </c>
      <c r="B184" s="173">
        <v>2</v>
      </c>
      <c r="C184" s="242">
        <v>0.70833333333333337</v>
      </c>
      <c r="D184" s="243">
        <v>17146</v>
      </c>
      <c r="E184" s="166">
        <v>94</v>
      </c>
      <c r="F184" s="150">
        <v>200</v>
      </c>
      <c r="G184" s="173">
        <v>330</v>
      </c>
      <c r="H184" s="29">
        <v>-311</v>
      </c>
      <c r="I184" s="29">
        <v>-1425</v>
      </c>
      <c r="J184" s="29">
        <v>-218</v>
      </c>
    </row>
    <row r="185" spans="1:10" x14ac:dyDescent="0.15">
      <c r="A185" s="200" t="s">
        <v>21</v>
      </c>
      <c r="B185" s="173">
        <v>3</v>
      </c>
      <c r="C185" s="242">
        <v>0.54166666666666663</v>
      </c>
      <c r="D185" s="243">
        <v>16217</v>
      </c>
      <c r="E185" s="166">
        <v>954</v>
      </c>
      <c r="F185" s="150">
        <v>200</v>
      </c>
      <c r="G185" s="173">
        <v>330</v>
      </c>
      <c r="H185" s="29">
        <v>-311</v>
      </c>
      <c r="I185" s="29">
        <v>-1425</v>
      </c>
      <c r="J185" s="29">
        <v>-218</v>
      </c>
    </row>
    <row r="186" spans="1:10" x14ac:dyDescent="0.15">
      <c r="A186" s="200" t="s">
        <v>21</v>
      </c>
      <c r="B186" s="173">
        <v>4</v>
      </c>
      <c r="C186" s="242">
        <v>0.70833333333333337</v>
      </c>
      <c r="D186" s="243">
        <v>19146</v>
      </c>
      <c r="E186" s="166">
        <v>570</v>
      </c>
      <c r="F186" s="150">
        <v>200</v>
      </c>
      <c r="G186" s="173">
        <v>330</v>
      </c>
      <c r="H186" s="29">
        <v>-311</v>
      </c>
      <c r="I186" s="29">
        <v>-1425</v>
      </c>
      <c r="J186" s="29">
        <v>-218</v>
      </c>
    </row>
    <row r="187" spans="1:10" x14ac:dyDescent="0.15">
      <c r="A187" s="200" t="s">
        <v>21</v>
      </c>
      <c r="B187" s="173">
        <v>5</v>
      </c>
      <c r="C187" s="242">
        <v>0.70833333333333337</v>
      </c>
      <c r="D187" s="243">
        <v>22391</v>
      </c>
      <c r="E187" s="166">
        <v>926</v>
      </c>
      <c r="F187" s="150">
        <v>200</v>
      </c>
      <c r="G187" s="173">
        <v>330</v>
      </c>
      <c r="H187" s="29">
        <v>-300</v>
      </c>
      <c r="I187" s="29">
        <v>-1425</v>
      </c>
      <c r="J187" s="29">
        <v>-218</v>
      </c>
    </row>
    <row r="188" spans="1:10" x14ac:dyDescent="0.15">
      <c r="A188" s="200" t="s">
        <v>21</v>
      </c>
      <c r="B188" s="173">
        <v>6</v>
      </c>
      <c r="C188" s="242">
        <v>0.70833333333333337</v>
      </c>
      <c r="D188" s="243">
        <v>23232</v>
      </c>
      <c r="E188" s="166">
        <v>334</v>
      </c>
      <c r="F188" s="150">
        <v>200</v>
      </c>
      <c r="G188" s="173">
        <v>330</v>
      </c>
      <c r="H188" s="29">
        <v>-281</v>
      </c>
      <c r="I188" s="29">
        <v>-1425</v>
      </c>
      <c r="J188" s="29">
        <v>-218</v>
      </c>
    </row>
    <row r="189" spans="1:10" x14ac:dyDescent="0.15">
      <c r="A189" s="200" t="s">
        <v>21</v>
      </c>
      <c r="B189" s="173">
        <v>7</v>
      </c>
      <c r="C189" s="242">
        <v>0.66666666666666663</v>
      </c>
      <c r="D189" s="243">
        <v>22334</v>
      </c>
      <c r="E189" s="166">
        <v>8</v>
      </c>
      <c r="F189" s="150">
        <v>200</v>
      </c>
      <c r="G189" s="173">
        <v>330</v>
      </c>
      <c r="H189" s="29">
        <v>-299</v>
      </c>
      <c r="I189" s="29">
        <v>-1425</v>
      </c>
      <c r="J189" s="29">
        <v>-218</v>
      </c>
    </row>
    <row r="190" spans="1:10" x14ac:dyDescent="0.15">
      <c r="A190" s="200" t="s">
        <v>21</v>
      </c>
      <c r="B190" s="173">
        <v>8</v>
      </c>
      <c r="C190" s="242">
        <v>0.625</v>
      </c>
      <c r="D190" s="243">
        <v>19392</v>
      </c>
      <c r="E190" s="166">
        <v>76</v>
      </c>
      <c r="F190" s="150">
        <v>200</v>
      </c>
      <c r="G190" s="173">
        <v>330</v>
      </c>
      <c r="H190" s="29">
        <v>-307</v>
      </c>
      <c r="I190" s="29">
        <v>-1290</v>
      </c>
      <c r="J190" s="29">
        <v>-218</v>
      </c>
    </row>
    <row r="191" spans="1:10" x14ac:dyDescent="0.15">
      <c r="A191" s="200" t="s">
        <v>21</v>
      </c>
      <c r="B191" s="173">
        <v>9</v>
      </c>
      <c r="C191" s="242">
        <v>0.70833333333333337</v>
      </c>
      <c r="D191" s="243">
        <v>18605</v>
      </c>
      <c r="E191" s="166">
        <v>118</v>
      </c>
      <c r="F191" s="150">
        <v>200</v>
      </c>
      <c r="G191" s="173">
        <v>330</v>
      </c>
      <c r="H191" s="29">
        <v>-305</v>
      </c>
      <c r="I191" s="29">
        <v>-1265</v>
      </c>
      <c r="J191" s="29">
        <v>-218</v>
      </c>
    </row>
    <row r="192" spans="1:10" x14ac:dyDescent="0.15">
      <c r="A192" s="200" t="s">
        <v>21</v>
      </c>
      <c r="B192" s="173">
        <v>10</v>
      </c>
      <c r="C192" s="242">
        <v>0.75</v>
      </c>
      <c r="D192" s="243">
        <v>18379</v>
      </c>
      <c r="E192" s="166">
        <v>-36</v>
      </c>
      <c r="F192" s="150">
        <v>200</v>
      </c>
      <c r="G192" s="173">
        <v>330</v>
      </c>
      <c r="H192" s="29">
        <v>-300</v>
      </c>
      <c r="I192" s="29">
        <v>-1284</v>
      </c>
      <c r="J192" s="29">
        <v>-218</v>
      </c>
    </row>
    <row r="193" spans="1:10" x14ac:dyDescent="0.15">
      <c r="A193" s="200" t="s">
        <v>21</v>
      </c>
      <c r="B193" s="173">
        <v>11</v>
      </c>
      <c r="C193" s="242">
        <v>0.75</v>
      </c>
      <c r="D193" s="243">
        <v>24169</v>
      </c>
      <c r="E193" s="166">
        <v>619</v>
      </c>
      <c r="F193" s="150">
        <v>200</v>
      </c>
      <c r="G193" s="173">
        <v>330</v>
      </c>
      <c r="H193" s="29">
        <v>-296</v>
      </c>
      <c r="I193" s="29">
        <v>-1059</v>
      </c>
      <c r="J193" s="29">
        <v>-218</v>
      </c>
    </row>
    <row r="194" spans="1:10" x14ac:dyDescent="0.15">
      <c r="A194" s="200" t="s">
        <v>21</v>
      </c>
      <c r="B194" s="173">
        <v>12</v>
      </c>
      <c r="C194" s="242">
        <v>0.70833333333333337</v>
      </c>
      <c r="D194" s="243">
        <v>25235</v>
      </c>
      <c r="E194" s="166">
        <v>403</v>
      </c>
      <c r="F194" s="150">
        <v>200</v>
      </c>
      <c r="G194" s="173">
        <v>330</v>
      </c>
      <c r="H194" s="29">
        <v>-297</v>
      </c>
      <c r="I194" s="29">
        <v>-1175</v>
      </c>
      <c r="J194" s="29">
        <v>-218</v>
      </c>
    </row>
    <row r="195" spans="1:10" x14ac:dyDescent="0.15">
      <c r="A195" s="200" t="s">
        <v>21</v>
      </c>
      <c r="B195" s="173">
        <v>13</v>
      </c>
      <c r="C195" s="242">
        <v>0.625</v>
      </c>
      <c r="D195" s="243">
        <v>22638</v>
      </c>
      <c r="E195" s="166">
        <v>-770</v>
      </c>
      <c r="F195" s="150">
        <v>200</v>
      </c>
      <c r="G195" s="173">
        <v>330</v>
      </c>
      <c r="H195" s="29">
        <v>-277</v>
      </c>
      <c r="I195" s="29">
        <v>-1425</v>
      </c>
      <c r="J195" s="29">
        <v>-218</v>
      </c>
    </row>
    <row r="196" spans="1:10" x14ac:dyDescent="0.15">
      <c r="A196" s="200" t="s">
        <v>21</v>
      </c>
      <c r="B196" s="173">
        <v>14</v>
      </c>
      <c r="C196" s="242">
        <v>0.70833333333333337</v>
      </c>
      <c r="D196" s="243">
        <v>18472</v>
      </c>
      <c r="E196" s="166">
        <v>365</v>
      </c>
      <c r="F196" s="150">
        <v>200</v>
      </c>
      <c r="G196" s="173">
        <v>330</v>
      </c>
      <c r="H196" s="29">
        <v>-269</v>
      </c>
      <c r="I196" s="29">
        <v>-1425</v>
      </c>
      <c r="J196" s="29">
        <v>-218</v>
      </c>
    </row>
    <row r="197" spans="1:10" x14ac:dyDescent="0.15">
      <c r="A197" s="200" t="s">
        <v>21</v>
      </c>
      <c r="B197" s="173">
        <v>15</v>
      </c>
      <c r="C197" s="242">
        <v>0.625</v>
      </c>
      <c r="D197" s="243">
        <v>19284</v>
      </c>
      <c r="E197" s="166">
        <v>298</v>
      </c>
      <c r="F197" s="150">
        <v>200</v>
      </c>
      <c r="G197" s="173">
        <v>330</v>
      </c>
      <c r="H197" s="29">
        <v>-283</v>
      </c>
      <c r="I197" s="29">
        <v>-1425</v>
      </c>
      <c r="J197" s="29">
        <v>-218</v>
      </c>
    </row>
    <row r="198" spans="1:10" x14ac:dyDescent="0.15">
      <c r="A198" s="200" t="s">
        <v>21</v>
      </c>
      <c r="B198" s="173">
        <v>16</v>
      </c>
      <c r="C198" s="242">
        <v>0.75</v>
      </c>
      <c r="D198" s="243">
        <v>19303</v>
      </c>
      <c r="E198" s="166">
        <v>546</v>
      </c>
      <c r="F198" s="150">
        <v>200</v>
      </c>
      <c r="G198" s="173">
        <v>330</v>
      </c>
      <c r="H198" s="29">
        <v>-287</v>
      </c>
      <c r="I198" s="29">
        <v>-1425</v>
      </c>
      <c r="J198" s="29">
        <v>-218</v>
      </c>
    </row>
    <row r="199" spans="1:10" x14ac:dyDescent="0.15">
      <c r="A199" s="200" t="s">
        <v>21</v>
      </c>
      <c r="B199" s="173">
        <v>17</v>
      </c>
      <c r="C199" s="242">
        <v>0.75</v>
      </c>
      <c r="D199" s="243">
        <v>21110</v>
      </c>
      <c r="E199" s="166">
        <v>534</v>
      </c>
      <c r="F199" s="150">
        <v>200</v>
      </c>
      <c r="G199" s="173">
        <v>330</v>
      </c>
      <c r="H199" s="29">
        <v>-289</v>
      </c>
      <c r="I199" s="29">
        <v>-1425</v>
      </c>
      <c r="J199" s="29">
        <v>-218</v>
      </c>
    </row>
    <row r="200" spans="1:10" x14ac:dyDescent="0.15">
      <c r="A200" s="200" t="s">
        <v>21</v>
      </c>
      <c r="B200" s="173">
        <v>18</v>
      </c>
      <c r="C200" s="242">
        <v>0.58333333333333337</v>
      </c>
      <c r="D200" s="243">
        <v>22681</v>
      </c>
      <c r="E200" s="166">
        <v>-188</v>
      </c>
      <c r="F200" s="150">
        <v>200</v>
      </c>
      <c r="G200" s="173">
        <v>330</v>
      </c>
      <c r="H200" s="29">
        <v>-278</v>
      </c>
      <c r="I200" s="29">
        <v>-1357</v>
      </c>
      <c r="J200" s="29">
        <v>-218</v>
      </c>
    </row>
    <row r="201" spans="1:10" x14ac:dyDescent="0.15">
      <c r="A201" s="200" t="s">
        <v>21</v>
      </c>
      <c r="B201" s="173">
        <v>19</v>
      </c>
      <c r="C201" s="242">
        <v>0.70833333333333337</v>
      </c>
      <c r="D201" s="243">
        <v>23799</v>
      </c>
      <c r="E201" s="166">
        <v>735</v>
      </c>
      <c r="F201" s="150">
        <v>200</v>
      </c>
      <c r="G201" s="173">
        <v>330</v>
      </c>
      <c r="H201" s="29">
        <v>-181</v>
      </c>
      <c r="I201" s="29">
        <v>-1435</v>
      </c>
      <c r="J201" s="29">
        <v>-218</v>
      </c>
    </row>
    <row r="202" spans="1:10" x14ac:dyDescent="0.15">
      <c r="A202" s="200" t="s">
        <v>21</v>
      </c>
      <c r="B202" s="173">
        <v>20</v>
      </c>
      <c r="C202" s="242">
        <v>0.70833333333333337</v>
      </c>
      <c r="D202" s="243">
        <v>24289</v>
      </c>
      <c r="E202" s="166">
        <v>815</v>
      </c>
      <c r="F202" s="150">
        <v>200</v>
      </c>
      <c r="G202" s="173">
        <v>330</v>
      </c>
      <c r="H202" s="29">
        <v>-181</v>
      </c>
      <c r="I202" s="29">
        <v>-1425</v>
      </c>
      <c r="J202" s="29">
        <v>-218</v>
      </c>
    </row>
    <row r="203" spans="1:10" x14ac:dyDescent="0.15">
      <c r="A203" s="200" t="s">
        <v>21</v>
      </c>
      <c r="B203" s="173">
        <v>21</v>
      </c>
      <c r="C203" s="242">
        <v>0.70833333333333337</v>
      </c>
      <c r="D203" s="243">
        <v>26533</v>
      </c>
      <c r="E203" s="166">
        <v>-38</v>
      </c>
      <c r="F203" s="150">
        <v>120</v>
      </c>
      <c r="G203" s="173">
        <v>330</v>
      </c>
      <c r="H203" s="29">
        <v>-172</v>
      </c>
      <c r="I203" s="29">
        <v>-1394</v>
      </c>
      <c r="J203" s="29">
        <v>-218</v>
      </c>
    </row>
    <row r="204" spans="1:10" x14ac:dyDescent="0.15">
      <c r="A204" s="200" t="s">
        <v>21</v>
      </c>
      <c r="B204" s="173">
        <v>22</v>
      </c>
      <c r="C204" s="242">
        <v>0.625</v>
      </c>
      <c r="D204" s="243">
        <v>27762</v>
      </c>
      <c r="E204" s="166">
        <v>-142</v>
      </c>
      <c r="F204" s="150">
        <v>100</v>
      </c>
      <c r="G204" s="173">
        <v>330</v>
      </c>
      <c r="H204" s="29">
        <v>-262</v>
      </c>
      <c r="I204" s="29">
        <v>-1394</v>
      </c>
      <c r="J204" s="29">
        <v>-218</v>
      </c>
    </row>
    <row r="205" spans="1:10" x14ac:dyDescent="0.15">
      <c r="A205" s="200" t="s">
        <v>21</v>
      </c>
      <c r="B205" s="173">
        <v>23</v>
      </c>
      <c r="C205" s="242">
        <v>0.75</v>
      </c>
      <c r="D205" s="243">
        <v>23304</v>
      </c>
      <c r="E205" s="166">
        <v>173</v>
      </c>
      <c r="F205" s="150">
        <v>0</v>
      </c>
      <c r="G205" s="173">
        <v>330</v>
      </c>
      <c r="H205" s="29">
        <v>-291</v>
      </c>
      <c r="I205" s="29">
        <v>-1194</v>
      </c>
      <c r="J205" s="29">
        <v>-218</v>
      </c>
    </row>
    <row r="206" spans="1:10" x14ac:dyDescent="0.15">
      <c r="A206" s="200" t="s">
        <v>21</v>
      </c>
      <c r="B206" s="173">
        <v>24</v>
      </c>
      <c r="C206" s="242">
        <v>0.75</v>
      </c>
      <c r="D206" s="243">
        <v>20135</v>
      </c>
      <c r="E206" s="166">
        <v>308</v>
      </c>
      <c r="F206" s="150">
        <v>200</v>
      </c>
      <c r="G206" s="173">
        <v>330</v>
      </c>
      <c r="H206" s="29">
        <v>-218</v>
      </c>
      <c r="I206" s="29">
        <v>-1194</v>
      </c>
      <c r="J206" s="29">
        <v>-218</v>
      </c>
    </row>
    <row r="207" spans="1:10" x14ac:dyDescent="0.15">
      <c r="A207" s="200" t="s">
        <v>21</v>
      </c>
      <c r="B207" s="173">
        <v>25</v>
      </c>
      <c r="C207" s="242">
        <v>0.54166666666666663</v>
      </c>
      <c r="D207" s="243">
        <v>19168</v>
      </c>
      <c r="E207" s="166">
        <v>860</v>
      </c>
      <c r="F207" s="150">
        <v>200</v>
      </c>
      <c r="G207" s="173">
        <v>330</v>
      </c>
      <c r="H207" s="29">
        <v>-283</v>
      </c>
      <c r="I207" s="29">
        <v>-1394</v>
      </c>
      <c r="J207" s="29">
        <v>-218</v>
      </c>
    </row>
    <row r="208" spans="1:10" x14ac:dyDescent="0.15">
      <c r="A208" s="200" t="s">
        <v>21</v>
      </c>
      <c r="B208" s="173">
        <v>26</v>
      </c>
      <c r="C208" s="242">
        <v>0.70833333333333337</v>
      </c>
      <c r="D208" s="243">
        <v>20632</v>
      </c>
      <c r="E208" s="166">
        <v>730</v>
      </c>
      <c r="F208" s="150">
        <v>200</v>
      </c>
      <c r="G208" s="173">
        <v>330</v>
      </c>
      <c r="H208" s="29">
        <v>-283</v>
      </c>
      <c r="I208" s="29">
        <v>-1294</v>
      </c>
      <c r="J208" s="29">
        <v>-218</v>
      </c>
    </row>
    <row r="209" spans="1:10" x14ac:dyDescent="0.15">
      <c r="A209" s="200" t="s">
        <v>21</v>
      </c>
      <c r="B209" s="173">
        <v>27</v>
      </c>
      <c r="C209" s="242">
        <v>0.70833333333333337</v>
      </c>
      <c r="D209" s="243">
        <v>20291</v>
      </c>
      <c r="E209" s="166">
        <v>515</v>
      </c>
      <c r="F209" s="150">
        <v>200</v>
      </c>
      <c r="G209" s="173">
        <v>330</v>
      </c>
      <c r="H209" s="29">
        <v>-277</v>
      </c>
      <c r="I209" s="29">
        <v>-1253</v>
      </c>
      <c r="J209" s="29">
        <v>-218</v>
      </c>
    </row>
    <row r="210" spans="1:10" x14ac:dyDescent="0.15">
      <c r="A210" s="200" t="s">
        <v>21</v>
      </c>
      <c r="B210" s="173">
        <v>28</v>
      </c>
      <c r="C210" s="242">
        <v>0.70833333333333337</v>
      </c>
      <c r="D210" s="243">
        <v>20706</v>
      </c>
      <c r="E210" s="166">
        <v>915</v>
      </c>
      <c r="F210" s="150">
        <v>200</v>
      </c>
      <c r="G210" s="173">
        <v>330</v>
      </c>
      <c r="H210" s="29">
        <v>-277</v>
      </c>
      <c r="I210" s="29">
        <v>-1294</v>
      </c>
      <c r="J210" s="29">
        <v>-218</v>
      </c>
    </row>
    <row r="211" spans="1:10" x14ac:dyDescent="0.15">
      <c r="A211" s="200" t="s">
        <v>21</v>
      </c>
      <c r="B211" s="173">
        <v>29</v>
      </c>
      <c r="C211" s="242">
        <v>0.58333333333333337</v>
      </c>
      <c r="D211" s="243">
        <v>19560</v>
      </c>
      <c r="E211" s="166">
        <v>942</v>
      </c>
      <c r="F211" s="150">
        <v>200</v>
      </c>
      <c r="G211" s="173">
        <v>330</v>
      </c>
      <c r="H211" s="29">
        <v>-283</v>
      </c>
      <c r="I211" s="29">
        <v>-1294</v>
      </c>
      <c r="J211" s="29">
        <v>-218</v>
      </c>
    </row>
    <row r="212" spans="1:10" x14ac:dyDescent="0.15">
      <c r="A212" s="200" t="s">
        <v>21</v>
      </c>
      <c r="B212" s="173">
        <v>30</v>
      </c>
      <c r="C212" s="242">
        <v>0.58333333333333337</v>
      </c>
      <c r="D212" s="243">
        <v>20332</v>
      </c>
      <c r="E212" s="166">
        <v>215</v>
      </c>
      <c r="F212" s="150">
        <v>200</v>
      </c>
      <c r="G212" s="173">
        <v>330</v>
      </c>
      <c r="H212" s="29">
        <v>-292</v>
      </c>
      <c r="I212" s="29">
        <v>-1394</v>
      </c>
      <c r="J212" s="29">
        <v>-218</v>
      </c>
    </row>
    <row r="213" spans="1:10" x14ac:dyDescent="0.15">
      <c r="A213" s="202" t="s">
        <v>21</v>
      </c>
      <c r="B213" s="175">
        <v>31</v>
      </c>
      <c r="C213" s="244">
        <v>0.75</v>
      </c>
      <c r="D213" s="245">
        <v>20007</v>
      </c>
      <c r="E213" s="167">
        <v>88</v>
      </c>
      <c r="F213" s="253">
        <v>200</v>
      </c>
      <c r="G213" s="175">
        <v>330</v>
      </c>
      <c r="H213" s="35">
        <v>-292</v>
      </c>
      <c r="I213" s="35">
        <v>-1394</v>
      </c>
      <c r="J213" s="35">
        <v>-218</v>
      </c>
    </row>
    <row r="214" spans="1:10" x14ac:dyDescent="0.15">
      <c r="A214" s="200" t="s">
        <v>22</v>
      </c>
      <c r="B214" s="173">
        <v>1</v>
      </c>
      <c r="C214" s="242">
        <v>0.58333333333333337</v>
      </c>
      <c r="D214" s="243">
        <v>23448</v>
      </c>
      <c r="E214" s="166">
        <v>434</v>
      </c>
      <c r="F214" s="150">
        <v>200</v>
      </c>
      <c r="G214" s="173">
        <v>330</v>
      </c>
      <c r="H214" s="29">
        <v>-76</v>
      </c>
      <c r="I214" s="29">
        <v>-1394</v>
      </c>
      <c r="J214" s="29">
        <v>-218</v>
      </c>
    </row>
    <row r="215" spans="1:10" x14ac:dyDescent="0.15">
      <c r="A215" s="200" t="s">
        <v>22</v>
      </c>
      <c r="B215" s="173">
        <v>2</v>
      </c>
      <c r="C215" s="242">
        <v>0.66666666666666663</v>
      </c>
      <c r="D215" s="243">
        <v>22360</v>
      </c>
      <c r="E215" s="166">
        <v>608</v>
      </c>
      <c r="F215" s="150">
        <v>200</v>
      </c>
      <c r="G215" s="173">
        <v>330</v>
      </c>
      <c r="H215" s="29">
        <v>-19</v>
      </c>
      <c r="I215" s="29">
        <v>-1394</v>
      </c>
      <c r="J215" s="29">
        <v>-218</v>
      </c>
    </row>
    <row r="216" spans="1:10" x14ac:dyDescent="0.15">
      <c r="A216" s="200" t="s">
        <v>22</v>
      </c>
      <c r="B216" s="173">
        <v>3</v>
      </c>
      <c r="C216" s="242">
        <v>0.625</v>
      </c>
      <c r="D216" s="243">
        <v>19956</v>
      </c>
      <c r="E216" s="166">
        <v>275</v>
      </c>
      <c r="F216" s="150">
        <v>200</v>
      </c>
      <c r="G216" s="173">
        <v>330</v>
      </c>
      <c r="H216" s="29">
        <v>-18</v>
      </c>
      <c r="I216" s="29">
        <v>-1394</v>
      </c>
      <c r="J216" s="29">
        <v>-218</v>
      </c>
    </row>
    <row r="217" spans="1:10" x14ac:dyDescent="0.15">
      <c r="A217" s="200" t="s">
        <v>22</v>
      </c>
      <c r="B217" s="173">
        <v>4</v>
      </c>
      <c r="C217" s="242">
        <v>0.70833333333333337</v>
      </c>
      <c r="D217" s="243">
        <v>20391</v>
      </c>
      <c r="E217" s="166">
        <v>-167</v>
      </c>
      <c r="F217" s="150">
        <v>200</v>
      </c>
      <c r="G217" s="173">
        <v>330</v>
      </c>
      <c r="H217" s="29">
        <v>-93</v>
      </c>
      <c r="I217" s="29">
        <v>-1394</v>
      </c>
      <c r="J217" s="29">
        <v>-218</v>
      </c>
    </row>
    <row r="218" spans="1:10" x14ac:dyDescent="0.15">
      <c r="A218" s="200" t="s">
        <v>22</v>
      </c>
      <c r="B218" s="173">
        <v>5</v>
      </c>
      <c r="C218" s="242">
        <v>0.66666666666666663</v>
      </c>
      <c r="D218" s="243">
        <v>20140</v>
      </c>
      <c r="E218" s="166">
        <v>675</v>
      </c>
      <c r="F218" s="150">
        <v>200</v>
      </c>
      <c r="G218" s="173">
        <v>330</v>
      </c>
      <c r="H218" s="29">
        <v>-198</v>
      </c>
      <c r="I218" s="29">
        <v>-1294</v>
      </c>
      <c r="J218" s="29">
        <v>-218</v>
      </c>
    </row>
    <row r="219" spans="1:10" x14ac:dyDescent="0.15">
      <c r="A219" s="200" t="s">
        <v>22</v>
      </c>
      <c r="B219" s="173">
        <v>6</v>
      </c>
      <c r="C219" s="242">
        <v>0.58333333333333337</v>
      </c>
      <c r="D219" s="243">
        <v>19350</v>
      </c>
      <c r="E219" s="166">
        <v>135</v>
      </c>
      <c r="F219" s="150">
        <v>200</v>
      </c>
      <c r="G219" s="173">
        <v>330</v>
      </c>
      <c r="H219" s="29">
        <v>-3</v>
      </c>
      <c r="I219" s="29">
        <v>-1394</v>
      </c>
      <c r="J219" s="29">
        <v>-218</v>
      </c>
    </row>
    <row r="220" spans="1:10" x14ac:dyDescent="0.15">
      <c r="A220" s="200" t="s">
        <v>22</v>
      </c>
      <c r="B220" s="173">
        <v>7</v>
      </c>
      <c r="C220" s="242">
        <v>0.875</v>
      </c>
      <c r="D220" s="243">
        <v>19587</v>
      </c>
      <c r="E220" s="166">
        <v>561</v>
      </c>
      <c r="F220" s="150">
        <v>200</v>
      </c>
      <c r="G220" s="173">
        <v>330</v>
      </c>
      <c r="H220" s="29">
        <v>-102</v>
      </c>
      <c r="I220" s="29">
        <v>-1174</v>
      </c>
      <c r="J220" s="29">
        <v>-218</v>
      </c>
    </row>
    <row r="221" spans="1:10" x14ac:dyDescent="0.15">
      <c r="A221" s="200" t="s">
        <v>22</v>
      </c>
      <c r="B221" s="173">
        <v>8</v>
      </c>
      <c r="C221" s="242">
        <v>0.625</v>
      </c>
      <c r="D221" s="243">
        <v>22938</v>
      </c>
      <c r="E221" s="166">
        <v>918</v>
      </c>
      <c r="F221" s="150">
        <v>200</v>
      </c>
      <c r="G221" s="173">
        <v>330</v>
      </c>
      <c r="H221" s="29">
        <v>-140</v>
      </c>
      <c r="I221" s="29">
        <v>-1294</v>
      </c>
      <c r="J221" s="29">
        <v>-218</v>
      </c>
    </row>
    <row r="222" spans="1:10" x14ac:dyDescent="0.15">
      <c r="A222" s="200" t="s">
        <v>22</v>
      </c>
      <c r="B222" s="173">
        <v>9</v>
      </c>
      <c r="C222" s="242">
        <v>0.58333333333333337</v>
      </c>
      <c r="D222" s="243">
        <v>21185</v>
      </c>
      <c r="E222" s="166">
        <v>608</v>
      </c>
      <c r="F222" s="150">
        <v>200</v>
      </c>
      <c r="G222" s="173">
        <v>330</v>
      </c>
      <c r="H222" s="29">
        <v>-294</v>
      </c>
      <c r="I222" s="29">
        <v>-1294</v>
      </c>
      <c r="J222" s="29">
        <v>-218</v>
      </c>
    </row>
    <row r="223" spans="1:10" x14ac:dyDescent="0.15">
      <c r="A223" s="200" t="s">
        <v>22</v>
      </c>
      <c r="B223" s="173">
        <v>10</v>
      </c>
      <c r="C223" s="242">
        <v>0.70833333333333337</v>
      </c>
      <c r="D223" s="243">
        <v>21005</v>
      </c>
      <c r="E223" s="166">
        <v>719</v>
      </c>
      <c r="F223" s="150">
        <v>200</v>
      </c>
      <c r="G223" s="173">
        <v>330</v>
      </c>
      <c r="H223" s="29">
        <v>-300</v>
      </c>
      <c r="I223" s="29">
        <v>-870</v>
      </c>
      <c r="J223" s="29">
        <v>-218</v>
      </c>
    </row>
    <row r="224" spans="1:10" x14ac:dyDescent="0.15">
      <c r="A224" s="200" t="s">
        <v>22</v>
      </c>
      <c r="B224" s="173">
        <v>11</v>
      </c>
      <c r="C224" s="242">
        <v>0.66666666666666663</v>
      </c>
      <c r="D224" s="243">
        <v>19512</v>
      </c>
      <c r="E224" s="166">
        <v>-309</v>
      </c>
      <c r="F224" s="150">
        <v>185</v>
      </c>
      <c r="G224" s="173">
        <v>330</v>
      </c>
      <c r="H224" s="29">
        <v>-300</v>
      </c>
      <c r="I224" s="29">
        <v>-1131</v>
      </c>
      <c r="J224" s="29">
        <v>-218</v>
      </c>
    </row>
    <row r="225" spans="1:10" x14ac:dyDescent="0.15">
      <c r="A225" s="200" t="s">
        <v>22</v>
      </c>
      <c r="B225" s="173">
        <v>12</v>
      </c>
      <c r="C225" s="242">
        <v>0.70833333333333337</v>
      </c>
      <c r="D225" s="243">
        <v>18923</v>
      </c>
      <c r="E225" s="166">
        <v>364</v>
      </c>
      <c r="F225" s="150">
        <v>200</v>
      </c>
      <c r="G225" s="173">
        <v>330</v>
      </c>
      <c r="H225" s="29">
        <v>-306</v>
      </c>
      <c r="I225" s="29">
        <v>-1394</v>
      </c>
      <c r="J225" s="29">
        <v>-218</v>
      </c>
    </row>
    <row r="226" spans="1:10" x14ac:dyDescent="0.15">
      <c r="A226" s="200" t="s">
        <v>22</v>
      </c>
      <c r="B226" s="173">
        <v>13</v>
      </c>
      <c r="C226" s="242">
        <v>0.75</v>
      </c>
      <c r="D226" s="243">
        <v>17512</v>
      </c>
      <c r="E226" s="166">
        <v>193</v>
      </c>
      <c r="F226" s="150">
        <v>200</v>
      </c>
      <c r="G226" s="173">
        <v>330</v>
      </c>
      <c r="H226" s="29">
        <v>-309</v>
      </c>
      <c r="I226" s="29">
        <v>-1394</v>
      </c>
      <c r="J226" s="29">
        <v>-218</v>
      </c>
    </row>
    <row r="227" spans="1:10" x14ac:dyDescent="0.15">
      <c r="A227" s="200" t="s">
        <v>22</v>
      </c>
      <c r="B227" s="173">
        <v>14</v>
      </c>
      <c r="C227" s="242">
        <v>0.875</v>
      </c>
      <c r="D227" s="243">
        <v>16544</v>
      </c>
      <c r="E227" s="166">
        <v>156</v>
      </c>
      <c r="F227" s="150">
        <v>200</v>
      </c>
      <c r="G227" s="173">
        <v>330</v>
      </c>
      <c r="H227" s="29">
        <v>-310</v>
      </c>
      <c r="I227" s="29">
        <v>-1394</v>
      </c>
      <c r="J227" s="29">
        <v>-218</v>
      </c>
    </row>
    <row r="228" spans="1:10" x14ac:dyDescent="0.15">
      <c r="A228" s="200" t="s">
        <v>22</v>
      </c>
      <c r="B228" s="173">
        <v>15</v>
      </c>
      <c r="C228" s="242">
        <v>0.5</v>
      </c>
      <c r="D228" s="243">
        <v>18444</v>
      </c>
      <c r="E228" s="166">
        <v>-167</v>
      </c>
      <c r="F228" s="150">
        <v>170</v>
      </c>
      <c r="G228" s="173">
        <v>330</v>
      </c>
      <c r="H228" s="29">
        <v>-290</v>
      </c>
      <c r="I228" s="29">
        <v>-1344</v>
      </c>
      <c r="J228" s="29">
        <v>-218</v>
      </c>
    </row>
    <row r="229" spans="1:10" x14ac:dyDescent="0.15">
      <c r="A229" s="200" t="s">
        <v>22</v>
      </c>
      <c r="B229" s="173">
        <v>16</v>
      </c>
      <c r="C229" s="242">
        <v>0.58333333333333337</v>
      </c>
      <c r="D229" s="243">
        <v>17319</v>
      </c>
      <c r="E229" s="166">
        <v>-90</v>
      </c>
      <c r="F229" s="150">
        <v>200</v>
      </c>
      <c r="G229" s="173">
        <v>330</v>
      </c>
      <c r="H229" s="29">
        <v>-293</v>
      </c>
      <c r="I229" s="29">
        <v>-1294</v>
      </c>
      <c r="J229" s="29">
        <v>-218</v>
      </c>
    </row>
    <row r="230" spans="1:10" x14ac:dyDescent="0.15">
      <c r="A230" s="200" t="s">
        <v>22</v>
      </c>
      <c r="B230" s="173">
        <v>17</v>
      </c>
      <c r="C230" s="242">
        <v>0.70833333333333337</v>
      </c>
      <c r="D230" s="243">
        <v>19811</v>
      </c>
      <c r="E230" s="166">
        <v>449</v>
      </c>
      <c r="F230" s="150">
        <v>200</v>
      </c>
      <c r="G230" s="173">
        <v>330</v>
      </c>
      <c r="H230" s="29">
        <v>-297</v>
      </c>
      <c r="I230" s="29">
        <v>-1394</v>
      </c>
      <c r="J230" s="29">
        <v>-218</v>
      </c>
    </row>
    <row r="231" spans="1:10" x14ac:dyDescent="0.15">
      <c r="A231" s="200" t="s">
        <v>22</v>
      </c>
      <c r="B231" s="173">
        <v>18</v>
      </c>
      <c r="C231" s="242">
        <v>0.70833333333333337</v>
      </c>
      <c r="D231" s="243">
        <v>20946</v>
      </c>
      <c r="E231" s="166">
        <v>334</v>
      </c>
      <c r="F231" s="150">
        <v>176</v>
      </c>
      <c r="G231" s="173">
        <v>330</v>
      </c>
      <c r="H231" s="29">
        <v>-297</v>
      </c>
      <c r="I231" s="29">
        <v>-1325</v>
      </c>
      <c r="J231" s="29">
        <v>-218</v>
      </c>
    </row>
    <row r="232" spans="1:10" x14ac:dyDescent="0.15">
      <c r="A232" s="200" t="s">
        <v>22</v>
      </c>
      <c r="B232" s="173">
        <v>19</v>
      </c>
      <c r="C232" s="242">
        <v>0.625</v>
      </c>
      <c r="D232" s="243">
        <v>21716</v>
      </c>
      <c r="E232" s="166">
        <v>431</v>
      </c>
      <c r="F232" s="150">
        <v>200</v>
      </c>
      <c r="G232" s="173">
        <v>330</v>
      </c>
      <c r="H232" s="29">
        <v>-306</v>
      </c>
      <c r="I232" s="29">
        <v>-1394</v>
      </c>
      <c r="J232" s="29">
        <v>-218</v>
      </c>
    </row>
    <row r="233" spans="1:10" x14ac:dyDescent="0.15">
      <c r="A233" s="200" t="s">
        <v>22</v>
      </c>
      <c r="B233" s="173">
        <v>20</v>
      </c>
      <c r="C233" s="242">
        <v>0.70833333333333337</v>
      </c>
      <c r="D233" s="243">
        <v>19561</v>
      </c>
      <c r="E233" s="166">
        <v>106</v>
      </c>
      <c r="F233" s="150">
        <v>200</v>
      </c>
      <c r="G233" s="173">
        <v>330</v>
      </c>
      <c r="H233" s="29">
        <v>-307</v>
      </c>
      <c r="I233" s="29">
        <v>-1394</v>
      </c>
      <c r="J233" s="29">
        <v>-218</v>
      </c>
    </row>
    <row r="234" spans="1:10" x14ac:dyDescent="0.15">
      <c r="A234" s="200" t="s">
        <v>22</v>
      </c>
      <c r="B234" s="173">
        <v>21</v>
      </c>
      <c r="C234" s="242">
        <v>0.625</v>
      </c>
      <c r="D234" s="243">
        <v>19001</v>
      </c>
      <c r="E234" s="166">
        <v>-64</v>
      </c>
      <c r="F234" s="150">
        <v>126</v>
      </c>
      <c r="G234" s="173">
        <v>330</v>
      </c>
      <c r="H234" s="29">
        <v>-308</v>
      </c>
      <c r="I234" s="29">
        <v>-1394</v>
      </c>
      <c r="J234" s="29">
        <v>-218</v>
      </c>
    </row>
    <row r="235" spans="1:10" x14ac:dyDescent="0.15">
      <c r="A235" s="200" t="s">
        <v>22</v>
      </c>
      <c r="B235" s="173">
        <v>22</v>
      </c>
      <c r="C235" s="242">
        <v>0.625</v>
      </c>
      <c r="D235" s="243">
        <v>18899</v>
      </c>
      <c r="E235" s="166">
        <v>29</v>
      </c>
      <c r="F235" s="150">
        <v>0</v>
      </c>
      <c r="G235" s="173">
        <v>330</v>
      </c>
      <c r="H235" s="29">
        <v>-293</v>
      </c>
      <c r="I235" s="29">
        <v>-1394</v>
      </c>
      <c r="J235" s="29">
        <v>-218</v>
      </c>
    </row>
    <row r="236" spans="1:10" x14ac:dyDescent="0.15">
      <c r="A236" s="200" t="s">
        <v>22</v>
      </c>
      <c r="B236" s="173">
        <v>23</v>
      </c>
      <c r="C236" s="242">
        <v>0.625</v>
      </c>
      <c r="D236" s="243">
        <v>17937</v>
      </c>
      <c r="E236" s="166">
        <v>-59</v>
      </c>
      <c r="F236" s="150">
        <v>50</v>
      </c>
      <c r="G236" s="173">
        <v>330</v>
      </c>
      <c r="H236" s="29">
        <v>-240</v>
      </c>
      <c r="I236" s="29">
        <v>-1394</v>
      </c>
      <c r="J236" s="29">
        <v>-218</v>
      </c>
    </row>
    <row r="237" spans="1:10" x14ac:dyDescent="0.15">
      <c r="A237" s="200" t="s">
        <v>22</v>
      </c>
      <c r="B237" s="173">
        <v>24</v>
      </c>
      <c r="C237" s="242">
        <v>0.625</v>
      </c>
      <c r="D237" s="243">
        <v>18558</v>
      </c>
      <c r="E237" s="166">
        <v>-245</v>
      </c>
      <c r="F237" s="150">
        <v>135</v>
      </c>
      <c r="G237" s="173">
        <v>330</v>
      </c>
      <c r="H237" s="29">
        <v>-275</v>
      </c>
      <c r="I237" s="29">
        <v>-1394</v>
      </c>
      <c r="J237" s="29">
        <v>-212</v>
      </c>
    </row>
    <row r="238" spans="1:10" x14ac:dyDescent="0.15">
      <c r="A238" s="200" t="s">
        <v>22</v>
      </c>
      <c r="B238" s="173">
        <v>25</v>
      </c>
      <c r="C238" s="242">
        <v>0.58333333333333337</v>
      </c>
      <c r="D238" s="243">
        <v>20391</v>
      </c>
      <c r="E238" s="166">
        <v>371</v>
      </c>
      <c r="F238" s="150">
        <v>155</v>
      </c>
      <c r="G238" s="173">
        <v>330</v>
      </c>
      <c r="H238" s="29">
        <v>-275</v>
      </c>
      <c r="I238" s="29">
        <v>-1394</v>
      </c>
      <c r="J238" s="29">
        <v>-212</v>
      </c>
    </row>
    <row r="239" spans="1:10" x14ac:dyDescent="0.15">
      <c r="A239" s="200" t="s">
        <v>22</v>
      </c>
      <c r="B239" s="173">
        <v>26</v>
      </c>
      <c r="C239" s="242">
        <v>0.66666666666666663</v>
      </c>
      <c r="D239" s="243">
        <v>21488</v>
      </c>
      <c r="E239" s="166">
        <v>-331</v>
      </c>
      <c r="F239" s="150">
        <v>104</v>
      </c>
      <c r="G239" s="173">
        <v>330</v>
      </c>
      <c r="H239" s="29">
        <v>-283</v>
      </c>
      <c r="I239" s="29">
        <v>-1393</v>
      </c>
      <c r="J239" s="29">
        <v>-218</v>
      </c>
    </row>
    <row r="240" spans="1:10" x14ac:dyDescent="0.15">
      <c r="A240" s="200" t="s">
        <v>22</v>
      </c>
      <c r="B240" s="173">
        <v>27</v>
      </c>
      <c r="C240" s="242">
        <v>0.83333333333333337</v>
      </c>
      <c r="D240" s="243">
        <v>18542</v>
      </c>
      <c r="E240" s="166">
        <v>-354</v>
      </c>
      <c r="F240" s="150">
        <v>49</v>
      </c>
      <c r="G240" s="173">
        <v>330</v>
      </c>
      <c r="H240" s="29">
        <v>-307</v>
      </c>
      <c r="I240" s="29">
        <v>-1394</v>
      </c>
      <c r="J240" s="29">
        <v>-218</v>
      </c>
    </row>
    <row r="241" spans="1:10" x14ac:dyDescent="0.15">
      <c r="A241" s="200" t="s">
        <v>22</v>
      </c>
      <c r="B241" s="173">
        <v>28</v>
      </c>
      <c r="C241" s="242">
        <v>4.1666666666666664E-2</v>
      </c>
      <c r="D241" s="243">
        <v>13695</v>
      </c>
      <c r="E241" s="166">
        <v>-44</v>
      </c>
      <c r="F241" s="150">
        <v>104</v>
      </c>
      <c r="G241" s="173">
        <v>330</v>
      </c>
      <c r="H241" s="29">
        <v>-307</v>
      </c>
      <c r="I241" s="29">
        <v>-1250</v>
      </c>
      <c r="J241" s="29">
        <v>-218</v>
      </c>
    </row>
    <row r="242" spans="1:10" x14ac:dyDescent="0.15">
      <c r="A242" s="200" t="s">
        <v>22</v>
      </c>
      <c r="B242" s="173">
        <v>29</v>
      </c>
      <c r="C242" s="242">
        <v>0.70833333333333337</v>
      </c>
      <c r="D242" s="243">
        <v>15556</v>
      </c>
      <c r="E242" s="166">
        <v>-253</v>
      </c>
      <c r="F242" s="150">
        <v>49</v>
      </c>
      <c r="G242" s="173">
        <v>326</v>
      </c>
      <c r="H242" s="29">
        <v>-298</v>
      </c>
      <c r="I242" s="29">
        <v>-1236</v>
      </c>
      <c r="J242" s="29">
        <v>-218</v>
      </c>
    </row>
    <row r="243" spans="1:10" x14ac:dyDescent="0.15">
      <c r="A243" s="200" t="s">
        <v>22</v>
      </c>
      <c r="B243" s="173">
        <v>30</v>
      </c>
      <c r="C243" s="242">
        <v>0.70833333333333337</v>
      </c>
      <c r="D243" s="243">
        <v>16984</v>
      </c>
      <c r="E243" s="166">
        <v>-296</v>
      </c>
      <c r="F243" s="150">
        <v>100</v>
      </c>
      <c r="G243" s="173">
        <v>236</v>
      </c>
      <c r="H243" s="29">
        <v>-290</v>
      </c>
      <c r="I243" s="29">
        <v>-1345</v>
      </c>
      <c r="J243" s="29">
        <v>-218</v>
      </c>
    </row>
    <row r="244" spans="1:10" x14ac:dyDescent="0.15">
      <c r="A244" s="202" t="s">
        <v>22</v>
      </c>
      <c r="B244" s="175">
        <v>31</v>
      </c>
      <c r="C244" s="244">
        <v>0.625</v>
      </c>
      <c r="D244" s="245">
        <v>18367</v>
      </c>
      <c r="E244" s="167">
        <v>629</v>
      </c>
      <c r="F244" s="253">
        <v>104</v>
      </c>
      <c r="G244" s="175">
        <v>330</v>
      </c>
      <c r="H244" s="35">
        <v>-293</v>
      </c>
      <c r="I244" s="35">
        <v>-1172</v>
      </c>
      <c r="J244" s="35">
        <v>-218</v>
      </c>
    </row>
    <row r="245" spans="1:10" x14ac:dyDescent="0.15">
      <c r="A245" s="200" t="s">
        <v>23</v>
      </c>
      <c r="B245" s="173">
        <v>1</v>
      </c>
      <c r="C245" s="242">
        <v>0.58333333333333337</v>
      </c>
      <c r="D245" s="243">
        <v>18381</v>
      </c>
      <c r="E245" s="166">
        <v>492</v>
      </c>
      <c r="F245" s="150">
        <v>104</v>
      </c>
      <c r="G245" s="173">
        <v>330</v>
      </c>
      <c r="H245" s="29">
        <v>-334</v>
      </c>
      <c r="I245" s="29">
        <v>-1123</v>
      </c>
      <c r="J245" s="29">
        <v>-218</v>
      </c>
    </row>
    <row r="246" spans="1:10" x14ac:dyDescent="0.15">
      <c r="A246" s="200" t="s">
        <v>23</v>
      </c>
      <c r="B246" s="173">
        <v>2</v>
      </c>
      <c r="C246" s="242">
        <v>0.625</v>
      </c>
      <c r="D246" s="243">
        <v>17557</v>
      </c>
      <c r="E246" s="166">
        <v>750</v>
      </c>
      <c r="F246" s="150">
        <v>105</v>
      </c>
      <c r="G246" s="173">
        <v>330</v>
      </c>
      <c r="H246" s="29">
        <v>-340</v>
      </c>
      <c r="I246" s="29">
        <v>-911</v>
      </c>
      <c r="J246" s="29">
        <v>-150</v>
      </c>
    </row>
    <row r="247" spans="1:10" x14ac:dyDescent="0.15">
      <c r="A247" s="200" t="s">
        <v>23</v>
      </c>
      <c r="B247" s="173">
        <v>3</v>
      </c>
      <c r="C247" s="242">
        <v>0.75</v>
      </c>
      <c r="D247" s="243">
        <v>17699</v>
      </c>
      <c r="E247" s="166">
        <v>398</v>
      </c>
      <c r="F247" s="150">
        <v>50</v>
      </c>
      <c r="G247" s="173">
        <v>330</v>
      </c>
      <c r="H247" s="29">
        <v>-244</v>
      </c>
      <c r="I247" s="29">
        <v>-1170</v>
      </c>
      <c r="J247" s="29">
        <v>-218</v>
      </c>
    </row>
    <row r="248" spans="1:10" x14ac:dyDescent="0.15">
      <c r="A248" s="200" t="s">
        <v>23</v>
      </c>
      <c r="B248" s="173">
        <v>4</v>
      </c>
      <c r="C248" s="242">
        <v>0.70833333333333337</v>
      </c>
      <c r="D248" s="243">
        <v>18497</v>
      </c>
      <c r="E248" s="166">
        <v>162</v>
      </c>
      <c r="F248" s="150">
        <v>50</v>
      </c>
      <c r="G248" s="173">
        <v>330</v>
      </c>
      <c r="H248" s="29">
        <v>-244</v>
      </c>
      <c r="I248" s="29">
        <v>-1170</v>
      </c>
      <c r="J248" s="29">
        <v>-218</v>
      </c>
    </row>
    <row r="249" spans="1:10" x14ac:dyDescent="0.15">
      <c r="A249" s="200" t="s">
        <v>23</v>
      </c>
      <c r="B249" s="173">
        <v>5</v>
      </c>
      <c r="C249" s="242">
        <v>0.83333333333333337</v>
      </c>
      <c r="D249" s="243">
        <v>19131</v>
      </c>
      <c r="E249" s="166">
        <v>-40</v>
      </c>
      <c r="F249" s="150">
        <v>49</v>
      </c>
      <c r="G249" s="173">
        <v>220</v>
      </c>
      <c r="H249" s="29">
        <v>-494</v>
      </c>
      <c r="I249" s="29">
        <v>-1170</v>
      </c>
      <c r="J249" s="29">
        <v>-218</v>
      </c>
    </row>
    <row r="250" spans="1:10" x14ac:dyDescent="0.15">
      <c r="A250" s="200" t="s">
        <v>23</v>
      </c>
      <c r="B250" s="173">
        <v>6</v>
      </c>
      <c r="C250" s="242">
        <v>0.83333333333333337</v>
      </c>
      <c r="D250" s="243">
        <v>16941</v>
      </c>
      <c r="E250" s="166">
        <v>61</v>
      </c>
      <c r="F250" s="150">
        <v>49</v>
      </c>
      <c r="G250" s="173">
        <v>330</v>
      </c>
      <c r="H250" s="29">
        <v>-233</v>
      </c>
      <c r="I250" s="29">
        <v>-1370</v>
      </c>
      <c r="J250" s="29">
        <v>-218</v>
      </c>
    </row>
    <row r="251" spans="1:10" x14ac:dyDescent="0.15">
      <c r="A251" s="200" t="s">
        <v>23</v>
      </c>
      <c r="B251" s="173">
        <v>7</v>
      </c>
      <c r="C251" s="242">
        <v>0.83333333333333337</v>
      </c>
      <c r="D251" s="243">
        <v>16618</v>
      </c>
      <c r="E251" s="166">
        <v>43</v>
      </c>
      <c r="F251" s="150">
        <v>100</v>
      </c>
      <c r="G251" s="173">
        <v>330</v>
      </c>
      <c r="H251" s="29">
        <v>-291</v>
      </c>
      <c r="I251" s="29">
        <v>-1371</v>
      </c>
      <c r="J251" s="29">
        <v>-218</v>
      </c>
    </row>
    <row r="252" spans="1:10" x14ac:dyDescent="0.15">
      <c r="A252" s="200" t="s">
        <v>23</v>
      </c>
      <c r="B252" s="173">
        <v>8</v>
      </c>
      <c r="C252" s="242">
        <v>0.83333333333333337</v>
      </c>
      <c r="D252" s="243">
        <v>16917</v>
      </c>
      <c r="E252" s="166">
        <v>28</v>
      </c>
      <c r="F252" s="150">
        <v>154</v>
      </c>
      <c r="G252" s="173">
        <v>330</v>
      </c>
      <c r="H252" s="29">
        <v>-241</v>
      </c>
      <c r="I252" s="29">
        <v>-1171</v>
      </c>
      <c r="J252" s="29">
        <v>-218</v>
      </c>
    </row>
    <row r="253" spans="1:10" x14ac:dyDescent="0.15">
      <c r="A253" s="200" t="s">
        <v>23</v>
      </c>
      <c r="B253" s="173">
        <v>9</v>
      </c>
      <c r="C253" s="242">
        <v>0.70833333333333337</v>
      </c>
      <c r="D253" s="243">
        <v>17929</v>
      </c>
      <c r="E253" s="166">
        <v>426</v>
      </c>
      <c r="F253" s="150">
        <v>105</v>
      </c>
      <c r="G253" s="173">
        <v>330</v>
      </c>
      <c r="H253" s="29">
        <v>-289</v>
      </c>
      <c r="I253" s="29">
        <v>-1171</v>
      </c>
      <c r="J253" s="29">
        <v>-218</v>
      </c>
    </row>
    <row r="254" spans="1:10" x14ac:dyDescent="0.15">
      <c r="A254" s="200" t="s">
        <v>23</v>
      </c>
      <c r="B254" s="173">
        <v>10</v>
      </c>
      <c r="C254" s="242">
        <v>0.70833333333333337</v>
      </c>
      <c r="D254" s="243">
        <v>15561</v>
      </c>
      <c r="E254" s="166">
        <v>57</v>
      </c>
      <c r="F254" s="150">
        <v>104</v>
      </c>
      <c r="G254" s="173">
        <v>330</v>
      </c>
      <c r="H254" s="29">
        <v>-244</v>
      </c>
      <c r="I254" s="29">
        <v>-1171</v>
      </c>
      <c r="J254" s="29">
        <v>-218</v>
      </c>
    </row>
    <row r="255" spans="1:10" x14ac:dyDescent="0.15">
      <c r="A255" s="200" t="s">
        <v>23</v>
      </c>
      <c r="B255" s="173">
        <v>11</v>
      </c>
      <c r="C255" s="242">
        <v>0.83333333333333337</v>
      </c>
      <c r="D255" s="243">
        <v>15548</v>
      </c>
      <c r="E255" s="166">
        <v>112</v>
      </c>
      <c r="F255" s="150">
        <v>155</v>
      </c>
      <c r="G255" s="173">
        <v>330</v>
      </c>
      <c r="H255" s="29">
        <v>-244</v>
      </c>
      <c r="I255" s="29">
        <v>-1171</v>
      </c>
      <c r="J255" s="29">
        <v>-218</v>
      </c>
    </row>
    <row r="256" spans="1:10" x14ac:dyDescent="0.15">
      <c r="A256" s="200" t="s">
        <v>23</v>
      </c>
      <c r="B256" s="173">
        <v>12</v>
      </c>
      <c r="C256" s="242">
        <v>0.70833333333333337</v>
      </c>
      <c r="D256" s="243">
        <v>18736</v>
      </c>
      <c r="E256" s="166">
        <v>134</v>
      </c>
      <c r="F256" s="150">
        <v>200</v>
      </c>
      <c r="G256" s="173">
        <v>330</v>
      </c>
      <c r="H256" s="29">
        <v>-240</v>
      </c>
      <c r="I256" s="29">
        <v>-1371</v>
      </c>
      <c r="J256" s="29">
        <v>-218</v>
      </c>
    </row>
    <row r="257" spans="1:10" x14ac:dyDescent="0.15">
      <c r="A257" s="200" t="s">
        <v>23</v>
      </c>
      <c r="B257" s="173">
        <v>13</v>
      </c>
      <c r="C257" s="242">
        <v>0.66666666666666663</v>
      </c>
      <c r="D257" s="243">
        <v>19561</v>
      </c>
      <c r="E257" s="166">
        <v>-20</v>
      </c>
      <c r="F257" s="150">
        <v>200</v>
      </c>
      <c r="G257" s="173">
        <v>330</v>
      </c>
      <c r="H257" s="29">
        <v>-230</v>
      </c>
      <c r="I257" s="29">
        <v>-1370</v>
      </c>
      <c r="J257" s="29">
        <v>-218</v>
      </c>
    </row>
    <row r="258" spans="1:10" x14ac:dyDescent="0.15">
      <c r="A258" s="200" t="s">
        <v>23</v>
      </c>
      <c r="B258" s="173">
        <v>14</v>
      </c>
      <c r="C258" s="242">
        <v>0.70833333333333337</v>
      </c>
      <c r="D258" s="243">
        <v>20357</v>
      </c>
      <c r="E258" s="166">
        <v>-73</v>
      </c>
      <c r="F258" s="150">
        <v>200</v>
      </c>
      <c r="G258" s="173">
        <v>330</v>
      </c>
      <c r="H258" s="29">
        <v>-232</v>
      </c>
      <c r="I258" s="29">
        <v>-1370</v>
      </c>
      <c r="J258" s="29">
        <v>-218</v>
      </c>
    </row>
    <row r="259" spans="1:10" x14ac:dyDescent="0.15">
      <c r="A259" s="200" t="s">
        <v>23</v>
      </c>
      <c r="B259" s="173">
        <v>15</v>
      </c>
      <c r="C259" s="242">
        <v>0.54166666666666663</v>
      </c>
      <c r="D259" s="243">
        <v>18888</v>
      </c>
      <c r="E259" s="166">
        <v>-29</v>
      </c>
      <c r="F259" s="150">
        <v>200</v>
      </c>
      <c r="G259" s="173">
        <v>330</v>
      </c>
      <c r="H259" s="29">
        <v>-431</v>
      </c>
      <c r="I259" s="29">
        <v>-1370</v>
      </c>
      <c r="J259" s="29">
        <v>-218</v>
      </c>
    </row>
    <row r="260" spans="1:10" x14ac:dyDescent="0.15">
      <c r="A260" s="200" t="s">
        <v>23</v>
      </c>
      <c r="B260" s="173">
        <v>16</v>
      </c>
      <c r="C260" s="242">
        <v>0.83333333333333337</v>
      </c>
      <c r="D260" s="243">
        <v>15101</v>
      </c>
      <c r="E260" s="166">
        <v>17</v>
      </c>
      <c r="F260" s="150">
        <v>150</v>
      </c>
      <c r="G260" s="173">
        <v>330</v>
      </c>
      <c r="H260" s="29">
        <v>-439</v>
      </c>
      <c r="I260" s="29">
        <v>-1368</v>
      </c>
      <c r="J260" s="29">
        <v>-218</v>
      </c>
    </row>
    <row r="261" spans="1:10" x14ac:dyDescent="0.15">
      <c r="A261" s="200" t="s">
        <v>23</v>
      </c>
      <c r="B261" s="173">
        <v>17</v>
      </c>
      <c r="C261" s="242">
        <v>0.83333333333333337</v>
      </c>
      <c r="D261" s="243">
        <v>14198</v>
      </c>
      <c r="E261" s="166">
        <v>-43</v>
      </c>
      <c r="F261" s="150">
        <v>80</v>
      </c>
      <c r="G261" s="173">
        <v>330</v>
      </c>
      <c r="H261" s="29">
        <v>-344</v>
      </c>
      <c r="I261" s="29">
        <v>0</v>
      </c>
      <c r="J261" s="29">
        <v>-218</v>
      </c>
    </row>
    <row r="262" spans="1:10" x14ac:dyDescent="0.15">
      <c r="A262" s="200" t="s">
        <v>23</v>
      </c>
      <c r="B262" s="173">
        <v>18</v>
      </c>
      <c r="C262" s="242">
        <v>0.83333333333333337</v>
      </c>
      <c r="D262" s="243">
        <v>14722</v>
      </c>
      <c r="E262" s="166">
        <v>-18</v>
      </c>
      <c r="F262" s="150">
        <v>154</v>
      </c>
      <c r="G262" s="173">
        <v>330</v>
      </c>
      <c r="H262" s="29">
        <v>-319</v>
      </c>
      <c r="I262" s="29">
        <v>0</v>
      </c>
      <c r="J262" s="29">
        <v>-218</v>
      </c>
    </row>
    <row r="263" spans="1:10" x14ac:dyDescent="0.15">
      <c r="A263" s="200" t="s">
        <v>23</v>
      </c>
      <c r="B263" s="173">
        <v>19</v>
      </c>
      <c r="C263" s="242">
        <v>0.83333333333333337</v>
      </c>
      <c r="D263" s="243">
        <v>16146</v>
      </c>
      <c r="E263" s="166">
        <v>-262</v>
      </c>
      <c r="F263" s="150">
        <v>200</v>
      </c>
      <c r="G263" s="173">
        <v>330</v>
      </c>
      <c r="H263" s="29">
        <v>-241</v>
      </c>
      <c r="I263" s="29">
        <v>0</v>
      </c>
      <c r="J263" s="29">
        <v>-218</v>
      </c>
    </row>
    <row r="264" spans="1:10" x14ac:dyDescent="0.15">
      <c r="A264" s="200" t="s">
        <v>23</v>
      </c>
      <c r="B264" s="173">
        <v>20</v>
      </c>
      <c r="C264" s="242">
        <v>0.83333333333333337</v>
      </c>
      <c r="D264" s="243">
        <v>16583</v>
      </c>
      <c r="E264" s="166">
        <v>-187</v>
      </c>
      <c r="F264" s="150">
        <v>200</v>
      </c>
      <c r="G264" s="173">
        <v>330</v>
      </c>
      <c r="H264" s="29">
        <v>-238</v>
      </c>
      <c r="I264" s="29">
        <v>0</v>
      </c>
      <c r="J264" s="29">
        <v>-218</v>
      </c>
    </row>
    <row r="265" spans="1:10" x14ac:dyDescent="0.15">
      <c r="A265" s="200" t="s">
        <v>23</v>
      </c>
      <c r="B265" s="173">
        <v>21</v>
      </c>
      <c r="C265" s="242">
        <v>0.83333333333333337</v>
      </c>
      <c r="D265" s="243">
        <v>17175</v>
      </c>
      <c r="E265" s="166">
        <v>-232</v>
      </c>
      <c r="F265" s="150">
        <v>170</v>
      </c>
      <c r="G265" s="173">
        <v>330</v>
      </c>
      <c r="H265" s="29">
        <v>-230</v>
      </c>
      <c r="I265" s="29">
        <v>0</v>
      </c>
      <c r="J265" s="29">
        <v>-218</v>
      </c>
    </row>
    <row r="266" spans="1:10" x14ac:dyDescent="0.15">
      <c r="A266" s="200" t="s">
        <v>23</v>
      </c>
      <c r="B266" s="173">
        <v>22</v>
      </c>
      <c r="C266" s="242">
        <v>0.83333333333333337</v>
      </c>
      <c r="D266" s="243">
        <v>18325</v>
      </c>
      <c r="E266" s="166">
        <v>-93</v>
      </c>
      <c r="F266" s="150">
        <v>60</v>
      </c>
      <c r="G266" s="173">
        <v>330</v>
      </c>
      <c r="H266" s="29">
        <v>-230</v>
      </c>
      <c r="I266" s="29">
        <v>0</v>
      </c>
      <c r="J266" s="29">
        <v>-218</v>
      </c>
    </row>
    <row r="267" spans="1:10" x14ac:dyDescent="0.15">
      <c r="A267" s="200" t="s">
        <v>23</v>
      </c>
      <c r="B267" s="173">
        <v>23</v>
      </c>
      <c r="C267" s="242">
        <v>0.5</v>
      </c>
      <c r="D267" s="243">
        <v>17730</v>
      </c>
      <c r="E267" s="166">
        <v>-150</v>
      </c>
      <c r="F267" s="150">
        <v>-10</v>
      </c>
      <c r="G267" s="173">
        <v>213</v>
      </c>
      <c r="H267" s="29">
        <v>-181</v>
      </c>
      <c r="I267" s="29">
        <v>0</v>
      </c>
      <c r="J267" s="29">
        <v>-218</v>
      </c>
    </row>
    <row r="268" spans="1:10" x14ac:dyDescent="0.15">
      <c r="A268" s="200" t="s">
        <v>23</v>
      </c>
      <c r="B268" s="173">
        <v>24</v>
      </c>
      <c r="C268" s="242">
        <v>0.83333333333333337</v>
      </c>
      <c r="D268" s="243">
        <v>17483</v>
      </c>
      <c r="E268" s="166">
        <v>1</v>
      </c>
      <c r="F268" s="150">
        <v>154</v>
      </c>
      <c r="G268" s="173">
        <v>330</v>
      </c>
      <c r="H268" s="29">
        <v>0</v>
      </c>
      <c r="I268" s="29">
        <v>0</v>
      </c>
      <c r="J268" s="29">
        <v>-218</v>
      </c>
    </row>
    <row r="269" spans="1:10" x14ac:dyDescent="0.15">
      <c r="A269" s="200" t="s">
        <v>23</v>
      </c>
      <c r="B269" s="173">
        <v>25</v>
      </c>
      <c r="C269" s="242">
        <v>0.83333333333333337</v>
      </c>
      <c r="D269" s="243">
        <v>18288</v>
      </c>
      <c r="E269" s="166">
        <v>-74</v>
      </c>
      <c r="F269" s="150">
        <v>100</v>
      </c>
      <c r="G269" s="173">
        <v>330</v>
      </c>
      <c r="H269" s="29">
        <v>-224</v>
      </c>
      <c r="I269" s="29">
        <v>0</v>
      </c>
      <c r="J269" s="29">
        <v>-218</v>
      </c>
    </row>
    <row r="270" spans="1:10" x14ac:dyDescent="0.15">
      <c r="A270" s="200" t="s">
        <v>23</v>
      </c>
      <c r="B270" s="173">
        <v>26</v>
      </c>
      <c r="C270" s="242">
        <v>0.70833333333333337</v>
      </c>
      <c r="D270" s="243">
        <v>19645</v>
      </c>
      <c r="E270" s="166">
        <v>16</v>
      </c>
      <c r="F270" s="150">
        <v>100</v>
      </c>
      <c r="G270" s="173">
        <v>330</v>
      </c>
      <c r="H270" s="29">
        <v>-221</v>
      </c>
      <c r="I270" s="29">
        <v>0</v>
      </c>
      <c r="J270" s="29">
        <v>-218</v>
      </c>
    </row>
    <row r="271" spans="1:10" x14ac:dyDescent="0.15">
      <c r="A271" s="200" t="s">
        <v>23</v>
      </c>
      <c r="B271" s="173">
        <v>27</v>
      </c>
      <c r="C271" s="242">
        <v>0.66666666666666663</v>
      </c>
      <c r="D271" s="243">
        <v>18716</v>
      </c>
      <c r="E271" s="166">
        <v>-487</v>
      </c>
      <c r="F271" s="150">
        <v>200</v>
      </c>
      <c r="G271" s="173">
        <v>330</v>
      </c>
      <c r="H271" s="29">
        <v>-169</v>
      </c>
      <c r="I271" s="29">
        <v>0</v>
      </c>
      <c r="J271" s="29">
        <v>-218</v>
      </c>
    </row>
    <row r="272" spans="1:10" x14ac:dyDescent="0.15">
      <c r="A272" s="200" t="s">
        <v>23</v>
      </c>
      <c r="B272" s="173">
        <v>28</v>
      </c>
      <c r="C272" s="242">
        <v>0.83333333333333337</v>
      </c>
      <c r="D272" s="243">
        <v>17634</v>
      </c>
      <c r="E272" s="166">
        <v>-615</v>
      </c>
      <c r="F272" s="150">
        <v>200</v>
      </c>
      <c r="G272" s="173">
        <v>330</v>
      </c>
      <c r="H272" s="29">
        <v>-169</v>
      </c>
      <c r="I272" s="29">
        <v>0</v>
      </c>
      <c r="J272" s="29">
        <v>-218</v>
      </c>
    </row>
    <row r="273" spans="1:10" x14ac:dyDescent="0.15">
      <c r="A273" s="200" t="s">
        <v>23</v>
      </c>
      <c r="B273" s="173">
        <v>29</v>
      </c>
      <c r="C273" s="242">
        <v>0.79166666666666663</v>
      </c>
      <c r="D273" s="243">
        <v>17623</v>
      </c>
      <c r="E273" s="166">
        <v>-192</v>
      </c>
      <c r="F273" s="150">
        <v>200</v>
      </c>
      <c r="G273" s="173">
        <v>330</v>
      </c>
      <c r="H273" s="29">
        <v>-168</v>
      </c>
      <c r="I273" s="29">
        <v>-895</v>
      </c>
      <c r="J273" s="29">
        <v>-218</v>
      </c>
    </row>
    <row r="274" spans="1:10" x14ac:dyDescent="0.15">
      <c r="A274" s="202" t="s">
        <v>23</v>
      </c>
      <c r="B274" s="175">
        <v>30</v>
      </c>
      <c r="C274" s="244">
        <v>0.83333333333333337</v>
      </c>
      <c r="D274" s="245">
        <v>16604</v>
      </c>
      <c r="E274" s="167">
        <v>95</v>
      </c>
      <c r="F274" s="253">
        <v>25</v>
      </c>
      <c r="G274" s="175">
        <v>330</v>
      </c>
      <c r="H274" s="35">
        <v>-14</v>
      </c>
      <c r="I274" s="35">
        <v>-895</v>
      </c>
      <c r="J274" s="35">
        <v>-218</v>
      </c>
    </row>
    <row r="275" spans="1:10" x14ac:dyDescent="0.15">
      <c r="A275" s="200" t="s">
        <v>24</v>
      </c>
      <c r="B275" s="173">
        <v>1</v>
      </c>
      <c r="C275" s="242">
        <v>0.83333333333333337</v>
      </c>
      <c r="D275" s="243">
        <v>15248</v>
      </c>
      <c r="E275" s="166">
        <v>-37</v>
      </c>
      <c r="F275" s="150">
        <v>108</v>
      </c>
      <c r="G275" s="173">
        <v>330</v>
      </c>
      <c r="H275" s="29">
        <v>-291</v>
      </c>
      <c r="I275" s="29">
        <v>-893</v>
      </c>
      <c r="J275" s="29">
        <v>-218</v>
      </c>
    </row>
    <row r="276" spans="1:10" x14ac:dyDescent="0.15">
      <c r="A276" s="200" t="s">
        <v>24</v>
      </c>
      <c r="B276" s="173">
        <v>2</v>
      </c>
      <c r="C276" s="242">
        <v>0.83333333333333337</v>
      </c>
      <c r="D276" s="243">
        <v>15254</v>
      </c>
      <c r="E276" s="166">
        <v>-285</v>
      </c>
      <c r="F276" s="150">
        <v>127</v>
      </c>
      <c r="G276" s="173">
        <v>55</v>
      </c>
      <c r="H276" s="29">
        <v>-291</v>
      </c>
      <c r="I276" s="29">
        <v>-1328</v>
      </c>
      <c r="J276" s="29">
        <v>-218</v>
      </c>
    </row>
    <row r="277" spans="1:10" x14ac:dyDescent="0.15">
      <c r="A277" s="200" t="s">
        <v>24</v>
      </c>
      <c r="B277" s="173">
        <v>3</v>
      </c>
      <c r="C277" s="242">
        <v>0.83333333333333337</v>
      </c>
      <c r="D277" s="243">
        <v>16345</v>
      </c>
      <c r="E277" s="166">
        <v>-580</v>
      </c>
      <c r="F277" s="150">
        <v>100</v>
      </c>
      <c r="G277" s="173">
        <v>330</v>
      </c>
      <c r="H277" s="29">
        <v>-137</v>
      </c>
      <c r="I277" s="29">
        <v>-1371</v>
      </c>
      <c r="J277" s="29">
        <v>-218</v>
      </c>
    </row>
    <row r="278" spans="1:10" x14ac:dyDescent="0.15">
      <c r="A278" s="200" t="s">
        <v>24</v>
      </c>
      <c r="B278" s="173">
        <v>4</v>
      </c>
      <c r="C278" s="242">
        <v>0.83333333333333337</v>
      </c>
      <c r="D278" s="243">
        <v>16356</v>
      </c>
      <c r="E278" s="166">
        <v>418</v>
      </c>
      <c r="F278" s="150">
        <v>195</v>
      </c>
      <c r="G278" s="173">
        <v>330</v>
      </c>
      <c r="H278" s="29">
        <v>-180</v>
      </c>
      <c r="I278" s="29">
        <v>-1402</v>
      </c>
      <c r="J278" s="29">
        <v>0</v>
      </c>
    </row>
    <row r="279" spans="1:10" x14ac:dyDescent="0.15">
      <c r="A279" s="200" t="s">
        <v>24</v>
      </c>
      <c r="B279" s="173">
        <v>5</v>
      </c>
      <c r="C279" s="242">
        <v>0.83333333333333337</v>
      </c>
      <c r="D279" s="243">
        <v>16101</v>
      </c>
      <c r="E279" s="166">
        <v>-64</v>
      </c>
      <c r="F279" s="150">
        <v>200</v>
      </c>
      <c r="G279" s="173">
        <v>330</v>
      </c>
      <c r="H279" s="29">
        <v>-283</v>
      </c>
      <c r="I279" s="29">
        <v>-1402</v>
      </c>
      <c r="J279" s="29">
        <v>0</v>
      </c>
    </row>
    <row r="280" spans="1:10" x14ac:dyDescent="0.15">
      <c r="A280" s="200" t="s">
        <v>24</v>
      </c>
      <c r="B280" s="173">
        <v>6</v>
      </c>
      <c r="C280" s="242">
        <v>0.83333333333333337</v>
      </c>
      <c r="D280" s="243">
        <v>16111</v>
      </c>
      <c r="E280" s="166">
        <v>532</v>
      </c>
      <c r="F280" s="150">
        <v>200</v>
      </c>
      <c r="G280" s="173">
        <v>330</v>
      </c>
      <c r="H280" s="29">
        <v>-199</v>
      </c>
      <c r="I280" s="29">
        <v>-1402</v>
      </c>
      <c r="J280" s="29">
        <v>0</v>
      </c>
    </row>
    <row r="281" spans="1:10" x14ac:dyDescent="0.15">
      <c r="A281" s="200" t="s">
        <v>24</v>
      </c>
      <c r="B281" s="173">
        <v>7</v>
      </c>
      <c r="C281" s="242">
        <v>0.83333333333333337</v>
      </c>
      <c r="D281" s="243">
        <v>15338</v>
      </c>
      <c r="E281" s="166">
        <v>4</v>
      </c>
      <c r="F281" s="150">
        <v>200</v>
      </c>
      <c r="G281" s="173">
        <v>330</v>
      </c>
      <c r="H281" s="29">
        <v>-4</v>
      </c>
      <c r="I281" s="29">
        <v>-1402</v>
      </c>
      <c r="J281" s="29">
        <v>0</v>
      </c>
    </row>
    <row r="282" spans="1:10" x14ac:dyDescent="0.15">
      <c r="A282" s="200" t="s">
        <v>24</v>
      </c>
      <c r="B282" s="173">
        <v>8</v>
      </c>
      <c r="C282" s="242">
        <v>0.83333333333333337</v>
      </c>
      <c r="D282" s="243">
        <v>14748</v>
      </c>
      <c r="E282" s="166">
        <v>-262</v>
      </c>
      <c r="F282" s="150">
        <v>50</v>
      </c>
      <c r="G282" s="173">
        <v>330</v>
      </c>
      <c r="H282" s="29">
        <v>-297</v>
      </c>
      <c r="I282" s="29">
        <v>-1466</v>
      </c>
      <c r="J282" s="29">
        <v>0</v>
      </c>
    </row>
    <row r="283" spans="1:10" x14ac:dyDescent="0.15">
      <c r="A283" s="200" t="s">
        <v>24</v>
      </c>
      <c r="B283" s="173">
        <v>9</v>
      </c>
      <c r="C283" s="242">
        <v>0.83333333333333337</v>
      </c>
      <c r="D283" s="243">
        <v>15385</v>
      </c>
      <c r="E283" s="166">
        <v>-660</v>
      </c>
      <c r="F283" s="150">
        <v>200</v>
      </c>
      <c r="G283" s="173">
        <v>330</v>
      </c>
      <c r="H283" s="29">
        <v>-297</v>
      </c>
      <c r="I283" s="29">
        <v>-1399</v>
      </c>
      <c r="J283" s="29">
        <v>-218</v>
      </c>
    </row>
    <row r="284" spans="1:10" x14ac:dyDescent="0.15">
      <c r="A284" s="200" t="s">
        <v>24</v>
      </c>
      <c r="B284" s="173">
        <v>10</v>
      </c>
      <c r="C284" s="242">
        <v>0.83333333333333337</v>
      </c>
      <c r="D284" s="243">
        <v>17105</v>
      </c>
      <c r="E284" s="166">
        <v>-603</v>
      </c>
      <c r="F284" s="150">
        <v>200</v>
      </c>
      <c r="G284" s="173">
        <v>330</v>
      </c>
      <c r="H284" s="29">
        <v>-153</v>
      </c>
      <c r="I284" s="29">
        <v>-1386</v>
      </c>
      <c r="J284" s="29">
        <v>-218</v>
      </c>
    </row>
    <row r="285" spans="1:10" x14ac:dyDescent="0.15">
      <c r="A285" s="200" t="s">
        <v>24</v>
      </c>
      <c r="B285" s="173">
        <v>11</v>
      </c>
      <c r="C285" s="242">
        <v>0.83333333333333337</v>
      </c>
      <c r="D285" s="243">
        <v>16354</v>
      </c>
      <c r="E285" s="166">
        <v>-1013</v>
      </c>
      <c r="F285" s="150">
        <v>145</v>
      </c>
      <c r="G285" s="173">
        <v>275</v>
      </c>
      <c r="H285" s="29">
        <v>-1</v>
      </c>
      <c r="I285" s="29">
        <v>-1397</v>
      </c>
      <c r="J285" s="29">
        <v>-218</v>
      </c>
    </row>
    <row r="286" spans="1:10" x14ac:dyDescent="0.15">
      <c r="A286" s="200" t="s">
        <v>24</v>
      </c>
      <c r="B286" s="173">
        <v>12</v>
      </c>
      <c r="C286" s="242">
        <v>0.79166666666666663</v>
      </c>
      <c r="D286" s="243">
        <v>16274</v>
      </c>
      <c r="E286" s="166">
        <v>-1211</v>
      </c>
      <c r="F286" s="150">
        <v>100</v>
      </c>
      <c r="G286" s="173">
        <v>330</v>
      </c>
      <c r="H286" s="29">
        <v>45</v>
      </c>
      <c r="I286" s="29">
        <v>-1365</v>
      </c>
      <c r="J286" s="29">
        <v>-218</v>
      </c>
    </row>
    <row r="287" spans="1:10" x14ac:dyDescent="0.15">
      <c r="A287" s="200" t="s">
        <v>24</v>
      </c>
      <c r="B287" s="173">
        <v>13</v>
      </c>
      <c r="C287" s="242">
        <v>0.79166666666666663</v>
      </c>
      <c r="D287" s="243">
        <v>16512</v>
      </c>
      <c r="E287" s="166">
        <v>-1400</v>
      </c>
      <c r="F287" s="150">
        <v>100</v>
      </c>
      <c r="G287" s="173">
        <v>330</v>
      </c>
      <c r="H287" s="29">
        <v>284</v>
      </c>
      <c r="I287" s="29">
        <v>-1368</v>
      </c>
      <c r="J287" s="29">
        <v>-218</v>
      </c>
    </row>
    <row r="288" spans="1:10" x14ac:dyDescent="0.15">
      <c r="A288" s="200" t="s">
        <v>24</v>
      </c>
      <c r="B288" s="173">
        <v>14</v>
      </c>
      <c r="C288" s="242">
        <v>0.79166666666666663</v>
      </c>
      <c r="D288" s="243">
        <v>16430</v>
      </c>
      <c r="E288" s="166">
        <v>-1400</v>
      </c>
      <c r="F288" s="150">
        <v>0</v>
      </c>
      <c r="G288" s="173">
        <v>235</v>
      </c>
      <c r="H288" s="29">
        <v>101</v>
      </c>
      <c r="I288" s="29">
        <v>-1396</v>
      </c>
      <c r="J288" s="29">
        <v>-218</v>
      </c>
    </row>
    <row r="289" spans="1:10" x14ac:dyDescent="0.15">
      <c r="A289" s="200" t="s">
        <v>24</v>
      </c>
      <c r="B289" s="173">
        <v>15</v>
      </c>
      <c r="C289" s="242">
        <v>0.79166666666666663</v>
      </c>
      <c r="D289" s="243">
        <v>14388</v>
      </c>
      <c r="E289" s="166">
        <v>-1327</v>
      </c>
      <c r="F289" s="150">
        <v>0</v>
      </c>
      <c r="G289" s="173">
        <v>0</v>
      </c>
      <c r="H289" s="29">
        <v>-194</v>
      </c>
      <c r="I289" s="29">
        <v>-1375</v>
      </c>
      <c r="J289" s="29">
        <v>-218</v>
      </c>
    </row>
    <row r="290" spans="1:10" x14ac:dyDescent="0.15">
      <c r="A290" s="200" t="s">
        <v>24</v>
      </c>
      <c r="B290" s="173">
        <v>16</v>
      </c>
      <c r="C290" s="242">
        <v>0.83333333333333337</v>
      </c>
      <c r="D290" s="243">
        <v>14802</v>
      </c>
      <c r="E290" s="166">
        <v>-930</v>
      </c>
      <c r="F290" s="150">
        <v>0</v>
      </c>
      <c r="G290" s="173">
        <v>165</v>
      </c>
      <c r="H290" s="29">
        <v>-144</v>
      </c>
      <c r="I290" s="29">
        <v>-1375</v>
      </c>
      <c r="J290" s="29">
        <v>-218</v>
      </c>
    </row>
    <row r="291" spans="1:10" x14ac:dyDescent="0.15">
      <c r="A291" s="200" t="s">
        <v>24</v>
      </c>
      <c r="B291" s="173">
        <v>17</v>
      </c>
      <c r="C291" s="242">
        <v>0.79166666666666663</v>
      </c>
      <c r="D291" s="243">
        <v>16192</v>
      </c>
      <c r="E291" s="166">
        <v>-868</v>
      </c>
      <c r="F291" s="150">
        <v>100</v>
      </c>
      <c r="G291" s="173">
        <v>330</v>
      </c>
      <c r="H291" s="29">
        <v>36</v>
      </c>
      <c r="I291" s="29">
        <v>-1363</v>
      </c>
      <c r="J291" s="29">
        <v>-218</v>
      </c>
    </row>
    <row r="292" spans="1:10" x14ac:dyDescent="0.15">
      <c r="A292" s="200" t="s">
        <v>24</v>
      </c>
      <c r="B292" s="173">
        <v>18</v>
      </c>
      <c r="C292" s="242">
        <v>0.79166666666666663</v>
      </c>
      <c r="D292" s="243">
        <v>16246</v>
      </c>
      <c r="E292" s="166">
        <v>-309</v>
      </c>
      <c r="F292" s="150">
        <v>100</v>
      </c>
      <c r="G292" s="173">
        <v>330</v>
      </c>
      <c r="H292" s="29">
        <v>-30</v>
      </c>
      <c r="I292" s="29">
        <v>-1395</v>
      </c>
      <c r="J292" s="29">
        <v>-218</v>
      </c>
    </row>
    <row r="293" spans="1:10" x14ac:dyDescent="0.15">
      <c r="A293" s="200" t="s">
        <v>24</v>
      </c>
      <c r="B293" s="173">
        <v>19</v>
      </c>
      <c r="C293" s="242">
        <v>0.79166666666666663</v>
      </c>
      <c r="D293" s="243">
        <v>16714</v>
      </c>
      <c r="E293" s="166">
        <v>-217</v>
      </c>
      <c r="F293" s="150">
        <v>150</v>
      </c>
      <c r="G293" s="173">
        <v>330</v>
      </c>
      <c r="H293" s="29">
        <v>-6</v>
      </c>
      <c r="I293" s="29">
        <v>-1395</v>
      </c>
      <c r="J293" s="29">
        <v>-218</v>
      </c>
    </row>
    <row r="294" spans="1:10" x14ac:dyDescent="0.15">
      <c r="A294" s="200" t="s">
        <v>24</v>
      </c>
      <c r="B294" s="173">
        <v>20</v>
      </c>
      <c r="C294" s="242">
        <v>0.79166666666666663</v>
      </c>
      <c r="D294" s="243">
        <v>16192</v>
      </c>
      <c r="E294" s="166">
        <v>-913</v>
      </c>
      <c r="F294" s="150">
        <v>50</v>
      </c>
      <c r="G294" s="173">
        <v>330</v>
      </c>
      <c r="H294" s="29">
        <v>-60</v>
      </c>
      <c r="I294" s="29">
        <v>-1395</v>
      </c>
      <c r="J294" s="29">
        <v>-218</v>
      </c>
    </row>
    <row r="295" spans="1:10" x14ac:dyDescent="0.15">
      <c r="A295" s="200" t="s">
        <v>24</v>
      </c>
      <c r="B295" s="173">
        <v>21</v>
      </c>
      <c r="C295" s="242">
        <v>0.79166666666666663</v>
      </c>
      <c r="D295" s="243">
        <v>15529</v>
      </c>
      <c r="E295" s="166">
        <v>-1135</v>
      </c>
      <c r="F295" s="150">
        <v>6</v>
      </c>
      <c r="G295" s="173">
        <v>275</v>
      </c>
      <c r="H295" s="29">
        <v>-303</v>
      </c>
      <c r="I295" s="29">
        <v>-1395</v>
      </c>
      <c r="J295" s="29">
        <v>-218</v>
      </c>
    </row>
    <row r="296" spans="1:10" x14ac:dyDescent="0.15">
      <c r="A296" s="200" t="s">
        <v>24</v>
      </c>
      <c r="B296" s="173">
        <v>22</v>
      </c>
      <c r="C296" s="242">
        <v>0.79166666666666663</v>
      </c>
      <c r="D296" s="243">
        <v>14515</v>
      </c>
      <c r="E296" s="166">
        <v>-287</v>
      </c>
      <c r="F296" s="150">
        <v>50</v>
      </c>
      <c r="G296" s="173">
        <v>275</v>
      </c>
      <c r="H296" s="29">
        <v>-208</v>
      </c>
      <c r="I296" s="29">
        <v>-1400</v>
      </c>
      <c r="J296" s="29">
        <v>-218</v>
      </c>
    </row>
    <row r="297" spans="1:10" x14ac:dyDescent="0.15">
      <c r="A297" s="200" t="s">
        <v>24</v>
      </c>
      <c r="B297" s="173">
        <v>23</v>
      </c>
      <c r="C297" s="242">
        <v>0.79166666666666663</v>
      </c>
      <c r="D297" s="243">
        <v>15151</v>
      </c>
      <c r="E297" s="166">
        <v>-260</v>
      </c>
      <c r="F297" s="150">
        <v>50</v>
      </c>
      <c r="G297" s="173">
        <v>265</v>
      </c>
      <c r="H297" s="29">
        <v>-301</v>
      </c>
      <c r="I297" s="29">
        <v>-1401</v>
      </c>
      <c r="J297" s="29">
        <v>-218</v>
      </c>
    </row>
    <row r="298" spans="1:10" x14ac:dyDescent="0.15">
      <c r="A298" s="200" t="s">
        <v>24</v>
      </c>
      <c r="B298" s="173">
        <v>24</v>
      </c>
      <c r="C298" s="242">
        <v>0.79166666666666663</v>
      </c>
      <c r="D298" s="243">
        <v>16601</v>
      </c>
      <c r="E298" s="166">
        <v>-684</v>
      </c>
      <c r="F298" s="150">
        <v>195</v>
      </c>
      <c r="G298" s="173">
        <v>330</v>
      </c>
      <c r="H298" s="29">
        <v>-149</v>
      </c>
      <c r="I298" s="29">
        <v>-1395</v>
      </c>
      <c r="J298" s="29">
        <v>-218</v>
      </c>
    </row>
    <row r="299" spans="1:10" x14ac:dyDescent="0.15">
      <c r="A299" s="200" t="s">
        <v>24</v>
      </c>
      <c r="B299" s="173">
        <v>25</v>
      </c>
      <c r="C299" s="242">
        <v>0.79166666666666663</v>
      </c>
      <c r="D299" s="243">
        <v>16369</v>
      </c>
      <c r="E299" s="166">
        <v>-935</v>
      </c>
      <c r="F299" s="150">
        <v>87</v>
      </c>
      <c r="G299" s="173">
        <v>330</v>
      </c>
      <c r="H299" s="29">
        <v>-247</v>
      </c>
      <c r="I299" s="29">
        <v>-1222</v>
      </c>
      <c r="J299" s="29">
        <v>-218</v>
      </c>
    </row>
    <row r="300" spans="1:10" x14ac:dyDescent="0.15">
      <c r="A300" s="200" t="s">
        <v>24</v>
      </c>
      <c r="B300" s="173">
        <v>26</v>
      </c>
      <c r="C300" s="242">
        <v>0.79166666666666663</v>
      </c>
      <c r="D300" s="243">
        <v>16744</v>
      </c>
      <c r="E300" s="166">
        <v>-1245</v>
      </c>
      <c r="F300" s="150">
        <v>50</v>
      </c>
      <c r="G300" s="173">
        <v>330</v>
      </c>
      <c r="H300" s="29">
        <v>-297</v>
      </c>
      <c r="I300" s="29">
        <v>-1222</v>
      </c>
      <c r="J300" s="29">
        <v>-218</v>
      </c>
    </row>
    <row r="301" spans="1:10" x14ac:dyDescent="0.15">
      <c r="A301" s="200" t="s">
        <v>24</v>
      </c>
      <c r="B301" s="173">
        <v>27</v>
      </c>
      <c r="C301" s="242">
        <v>0.79166666666666663</v>
      </c>
      <c r="D301" s="243">
        <v>17204</v>
      </c>
      <c r="E301" s="166">
        <v>-586</v>
      </c>
      <c r="F301" s="150">
        <v>150</v>
      </c>
      <c r="G301" s="173">
        <v>330</v>
      </c>
      <c r="H301" s="29">
        <v>-245</v>
      </c>
      <c r="I301" s="29">
        <v>-1398</v>
      </c>
      <c r="J301" s="29">
        <v>-218</v>
      </c>
    </row>
    <row r="302" spans="1:10" x14ac:dyDescent="0.15">
      <c r="A302" s="200" t="s">
        <v>24</v>
      </c>
      <c r="B302" s="173">
        <v>28</v>
      </c>
      <c r="C302" s="242">
        <v>0.79166666666666663</v>
      </c>
      <c r="D302" s="243">
        <v>16413</v>
      </c>
      <c r="E302" s="166">
        <v>-1400</v>
      </c>
      <c r="F302" s="150">
        <v>150</v>
      </c>
      <c r="G302" s="173">
        <v>330</v>
      </c>
      <c r="H302" s="29">
        <v>-198</v>
      </c>
      <c r="I302" s="29">
        <v>-1398</v>
      </c>
      <c r="J302" s="29">
        <v>-218</v>
      </c>
    </row>
    <row r="303" spans="1:10" x14ac:dyDescent="0.15">
      <c r="A303" s="200" t="s">
        <v>24</v>
      </c>
      <c r="B303" s="173">
        <v>29</v>
      </c>
      <c r="C303" s="242">
        <v>0.75</v>
      </c>
      <c r="D303" s="243">
        <v>15587</v>
      </c>
      <c r="E303" s="166">
        <v>-1139</v>
      </c>
      <c r="F303" s="150">
        <v>150</v>
      </c>
      <c r="G303" s="173">
        <v>330</v>
      </c>
      <c r="H303" s="29">
        <v>-243</v>
      </c>
      <c r="I303" s="29">
        <v>-1385</v>
      </c>
      <c r="J303" s="29">
        <v>-218</v>
      </c>
    </row>
    <row r="304" spans="1:10" x14ac:dyDescent="0.15">
      <c r="A304" s="200" t="s">
        <v>24</v>
      </c>
      <c r="B304" s="173">
        <v>30</v>
      </c>
      <c r="C304" s="242">
        <v>0.79166666666666663</v>
      </c>
      <c r="D304" s="243">
        <v>13054</v>
      </c>
      <c r="E304" s="166">
        <v>-810</v>
      </c>
      <c r="F304" s="150">
        <v>150</v>
      </c>
      <c r="G304" s="173">
        <v>275</v>
      </c>
      <c r="H304" s="29">
        <v>-204</v>
      </c>
      <c r="I304" s="29">
        <v>-1359</v>
      </c>
      <c r="J304" s="29">
        <v>-218</v>
      </c>
    </row>
    <row r="305" spans="1:10" x14ac:dyDescent="0.15">
      <c r="A305" s="202" t="s">
        <v>24</v>
      </c>
      <c r="B305" s="175">
        <v>31</v>
      </c>
      <c r="C305" s="244">
        <v>0.79166666666666663</v>
      </c>
      <c r="D305" s="245">
        <v>14315</v>
      </c>
      <c r="E305" s="167">
        <v>-769</v>
      </c>
      <c r="F305" s="253">
        <v>75</v>
      </c>
      <c r="G305" s="175">
        <v>165</v>
      </c>
      <c r="H305" s="35">
        <v>-127</v>
      </c>
      <c r="I305" s="35">
        <v>-1222</v>
      </c>
      <c r="J305" s="35">
        <v>-218</v>
      </c>
    </row>
    <row r="306" spans="1:10" x14ac:dyDescent="0.15">
      <c r="A306" s="200" t="s">
        <v>25</v>
      </c>
      <c r="B306" s="173">
        <v>1</v>
      </c>
      <c r="C306" s="242">
        <v>0.79166666666666663</v>
      </c>
      <c r="D306" s="243">
        <v>15613</v>
      </c>
      <c r="E306" s="166">
        <v>-303</v>
      </c>
      <c r="F306" s="150">
        <v>65</v>
      </c>
      <c r="G306" s="173">
        <v>275</v>
      </c>
      <c r="H306" s="29">
        <v>-61</v>
      </c>
      <c r="I306" s="29">
        <v>-1145</v>
      </c>
      <c r="J306" s="29">
        <v>-218</v>
      </c>
    </row>
    <row r="307" spans="1:10" x14ac:dyDescent="0.15">
      <c r="A307" s="200" t="s">
        <v>25</v>
      </c>
      <c r="B307" s="173">
        <v>2</v>
      </c>
      <c r="C307" s="242">
        <v>0.79166666666666663</v>
      </c>
      <c r="D307" s="243">
        <v>15864</v>
      </c>
      <c r="E307" s="166">
        <v>-163</v>
      </c>
      <c r="F307" s="150">
        <v>160</v>
      </c>
      <c r="G307" s="173">
        <v>275</v>
      </c>
      <c r="H307" s="29">
        <v>-193</v>
      </c>
      <c r="I307" s="29">
        <v>-1422</v>
      </c>
      <c r="J307" s="29">
        <v>-218</v>
      </c>
    </row>
    <row r="308" spans="1:10" x14ac:dyDescent="0.15">
      <c r="A308" s="200" t="s">
        <v>25</v>
      </c>
      <c r="B308" s="173">
        <v>3</v>
      </c>
      <c r="C308" s="242">
        <v>0.79166666666666663</v>
      </c>
      <c r="D308" s="243">
        <v>16155</v>
      </c>
      <c r="E308" s="166">
        <v>-486</v>
      </c>
      <c r="F308" s="150">
        <v>100</v>
      </c>
      <c r="G308" s="173">
        <v>275</v>
      </c>
      <c r="H308" s="29">
        <v>-152</v>
      </c>
      <c r="I308" s="29">
        <v>-1430</v>
      </c>
      <c r="J308" s="29">
        <v>-218</v>
      </c>
    </row>
    <row r="309" spans="1:10" x14ac:dyDescent="0.15">
      <c r="A309" s="200" t="s">
        <v>25</v>
      </c>
      <c r="B309" s="173">
        <v>4</v>
      </c>
      <c r="C309" s="242">
        <v>0.79166666666666663</v>
      </c>
      <c r="D309" s="243">
        <v>16046</v>
      </c>
      <c r="E309" s="166">
        <v>-347</v>
      </c>
      <c r="F309" s="150">
        <v>22</v>
      </c>
      <c r="G309" s="173">
        <v>275</v>
      </c>
      <c r="H309" s="29">
        <v>-218</v>
      </c>
      <c r="I309" s="29">
        <v>-1422</v>
      </c>
      <c r="J309" s="29">
        <v>-218</v>
      </c>
    </row>
    <row r="310" spans="1:10" x14ac:dyDescent="0.15">
      <c r="A310" s="200" t="s">
        <v>25</v>
      </c>
      <c r="B310" s="173">
        <v>5</v>
      </c>
      <c r="C310" s="242">
        <v>0.79166666666666663</v>
      </c>
      <c r="D310" s="243">
        <v>15293</v>
      </c>
      <c r="E310" s="166">
        <v>-409</v>
      </c>
      <c r="F310" s="150">
        <v>50</v>
      </c>
      <c r="G310" s="173">
        <v>330</v>
      </c>
      <c r="H310" s="29">
        <v>-161</v>
      </c>
      <c r="I310" s="29">
        <v>-1425</v>
      </c>
      <c r="J310" s="29">
        <v>-218</v>
      </c>
    </row>
    <row r="311" spans="1:10" x14ac:dyDescent="0.15">
      <c r="A311" s="200" t="s">
        <v>25</v>
      </c>
      <c r="B311" s="173">
        <v>6</v>
      </c>
      <c r="C311" s="242">
        <v>0.75</v>
      </c>
      <c r="D311" s="243">
        <v>15835</v>
      </c>
      <c r="E311" s="166">
        <v>-420</v>
      </c>
      <c r="F311" s="150">
        <v>100</v>
      </c>
      <c r="G311" s="173">
        <v>275</v>
      </c>
      <c r="H311" s="29">
        <v>-102</v>
      </c>
      <c r="I311" s="29">
        <v>-1425</v>
      </c>
      <c r="J311" s="29">
        <v>-218</v>
      </c>
    </row>
    <row r="312" spans="1:10" x14ac:dyDescent="0.15">
      <c r="A312" s="200" t="s">
        <v>25</v>
      </c>
      <c r="B312" s="173">
        <v>7</v>
      </c>
      <c r="C312" s="242">
        <v>0.75</v>
      </c>
      <c r="D312" s="243">
        <v>16913</v>
      </c>
      <c r="E312" s="166">
        <v>-41</v>
      </c>
      <c r="F312" s="150">
        <v>100</v>
      </c>
      <c r="G312" s="173">
        <v>330</v>
      </c>
      <c r="H312" s="29">
        <v>-243</v>
      </c>
      <c r="I312" s="29">
        <v>-1422</v>
      </c>
      <c r="J312" s="29">
        <v>-218</v>
      </c>
    </row>
    <row r="313" spans="1:10" x14ac:dyDescent="0.15">
      <c r="A313" s="200" t="s">
        <v>25</v>
      </c>
      <c r="B313" s="173">
        <v>8</v>
      </c>
      <c r="C313" s="242">
        <v>0.75</v>
      </c>
      <c r="D313" s="243">
        <v>16806</v>
      </c>
      <c r="E313" s="166">
        <v>-41</v>
      </c>
      <c r="F313" s="150">
        <v>100</v>
      </c>
      <c r="G313" s="173">
        <v>330</v>
      </c>
      <c r="H313" s="29">
        <v>-252</v>
      </c>
      <c r="I313" s="29">
        <v>-1422</v>
      </c>
      <c r="J313" s="29">
        <v>-218</v>
      </c>
    </row>
    <row r="314" spans="1:10" x14ac:dyDescent="0.15">
      <c r="A314" s="200" t="s">
        <v>25</v>
      </c>
      <c r="B314" s="173">
        <v>9</v>
      </c>
      <c r="C314" s="242">
        <v>0.75</v>
      </c>
      <c r="D314" s="243">
        <v>16738</v>
      </c>
      <c r="E314" s="166">
        <v>265</v>
      </c>
      <c r="F314" s="150">
        <v>190</v>
      </c>
      <c r="G314" s="173">
        <v>330</v>
      </c>
      <c r="H314" s="29">
        <v>-243</v>
      </c>
      <c r="I314" s="29">
        <v>-1226</v>
      </c>
      <c r="J314" s="29">
        <v>-218</v>
      </c>
    </row>
    <row r="315" spans="1:10" x14ac:dyDescent="0.15">
      <c r="A315" s="200" t="s">
        <v>25</v>
      </c>
      <c r="B315" s="173">
        <v>10</v>
      </c>
      <c r="C315" s="242">
        <v>0.75</v>
      </c>
      <c r="D315" s="243">
        <v>16818</v>
      </c>
      <c r="E315" s="166">
        <v>-181</v>
      </c>
      <c r="F315" s="150">
        <v>190</v>
      </c>
      <c r="G315" s="173">
        <v>330</v>
      </c>
      <c r="H315" s="29">
        <v>-293</v>
      </c>
      <c r="I315" s="29">
        <v>-1249</v>
      </c>
      <c r="J315" s="29">
        <v>-218</v>
      </c>
    </row>
    <row r="316" spans="1:10" x14ac:dyDescent="0.15">
      <c r="A316" s="200" t="s">
        <v>25</v>
      </c>
      <c r="B316" s="173">
        <v>11</v>
      </c>
      <c r="C316" s="242">
        <v>0.75</v>
      </c>
      <c r="D316" s="243">
        <v>16625</v>
      </c>
      <c r="E316" s="166">
        <v>-106</v>
      </c>
      <c r="F316" s="150">
        <v>190</v>
      </c>
      <c r="G316" s="173">
        <v>330</v>
      </c>
      <c r="H316" s="29">
        <v>-252</v>
      </c>
      <c r="I316" s="29">
        <v>-1249</v>
      </c>
      <c r="J316" s="29">
        <v>-218</v>
      </c>
    </row>
    <row r="317" spans="1:10" x14ac:dyDescent="0.15">
      <c r="A317" s="200" t="s">
        <v>25</v>
      </c>
      <c r="B317" s="173">
        <v>12</v>
      </c>
      <c r="C317" s="242">
        <v>0.75</v>
      </c>
      <c r="D317" s="243">
        <v>15631</v>
      </c>
      <c r="E317" s="166">
        <v>-285</v>
      </c>
      <c r="F317" s="150">
        <v>165</v>
      </c>
      <c r="G317" s="173">
        <v>330</v>
      </c>
      <c r="H317" s="29">
        <v>23</v>
      </c>
      <c r="I317" s="29">
        <v>-1395</v>
      </c>
      <c r="J317" s="29">
        <v>-216</v>
      </c>
    </row>
    <row r="318" spans="1:10" x14ac:dyDescent="0.15">
      <c r="A318" s="200" t="s">
        <v>25</v>
      </c>
      <c r="B318" s="173">
        <v>13</v>
      </c>
      <c r="C318" s="242">
        <v>0.75</v>
      </c>
      <c r="D318" s="243">
        <v>15900</v>
      </c>
      <c r="E318" s="166">
        <v>-35</v>
      </c>
      <c r="F318" s="150">
        <v>200</v>
      </c>
      <c r="G318" s="173">
        <v>110</v>
      </c>
      <c r="H318" s="29">
        <v>-27</v>
      </c>
      <c r="I318" s="29">
        <v>-1423</v>
      </c>
      <c r="J318" s="29">
        <v>-218</v>
      </c>
    </row>
    <row r="319" spans="1:10" x14ac:dyDescent="0.15">
      <c r="A319" s="200" t="s">
        <v>25</v>
      </c>
      <c r="B319" s="173">
        <v>14</v>
      </c>
      <c r="C319" s="242">
        <v>0.75</v>
      </c>
      <c r="D319" s="243">
        <v>17016</v>
      </c>
      <c r="E319" s="166">
        <v>-35</v>
      </c>
      <c r="F319" s="150">
        <v>200</v>
      </c>
      <c r="G319" s="173">
        <v>330</v>
      </c>
      <c r="H319" s="29">
        <v>219</v>
      </c>
      <c r="I319" s="29">
        <v>-1250</v>
      </c>
      <c r="J319" s="29">
        <v>-218</v>
      </c>
    </row>
    <row r="320" spans="1:10" x14ac:dyDescent="0.15">
      <c r="A320" s="200" t="s">
        <v>25</v>
      </c>
      <c r="B320" s="173">
        <v>15</v>
      </c>
      <c r="C320" s="242">
        <v>0.75</v>
      </c>
      <c r="D320" s="243">
        <v>16948</v>
      </c>
      <c r="E320" s="166">
        <v>-117</v>
      </c>
      <c r="F320" s="150">
        <v>200</v>
      </c>
      <c r="G320" s="173">
        <v>330</v>
      </c>
      <c r="H320" s="29">
        <v>-18</v>
      </c>
      <c r="I320" s="29">
        <v>-1250</v>
      </c>
      <c r="J320" s="29">
        <v>-218</v>
      </c>
    </row>
    <row r="321" spans="1:10" x14ac:dyDescent="0.15">
      <c r="A321" s="200" t="s">
        <v>25</v>
      </c>
      <c r="B321" s="173">
        <v>16</v>
      </c>
      <c r="C321" s="242">
        <v>0.75</v>
      </c>
      <c r="D321" s="243">
        <v>17204</v>
      </c>
      <c r="E321" s="166">
        <v>-300</v>
      </c>
      <c r="F321" s="150">
        <v>200</v>
      </c>
      <c r="G321" s="173">
        <v>330</v>
      </c>
      <c r="H321" s="29">
        <v>-40</v>
      </c>
      <c r="I321" s="29">
        <v>-1250</v>
      </c>
      <c r="J321" s="29">
        <v>-218</v>
      </c>
    </row>
    <row r="322" spans="1:10" x14ac:dyDescent="0.15">
      <c r="A322" s="200" t="s">
        <v>25</v>
      </c>
      <c r="B322" s="173">
        <v>17</v>
      </c>
      <c r="C322" s="242">
        <v>0.75</v>
      </c>
      <c r="D322" s="243">
        <v>17453</v>
      </c>
      <c r="E322" s="166">
        <v>-300</v>
      </c>
      <c r="F322" s="150">
        <v>200</v>
      </c>
      <c r="G322" s="173">
        <v>330</v>
      </c>
      <c r="H322" s="29">
        <v>-63</v>
      </c>
      <c r="I322" s="29">
        <v>-1250</v>
      </c>
      <c r="J322" s="29">
        <v>-218</v>
      </c>
    </row>
    <row r="323" spans="1:10" x14ac:dyDescent="0.15">
      <c r="A323" s="200" t="s">
        <v>25</v>
      </c>
      <c r="B323" s="173">
        <v>18</v>
      </c>
      <c r="C323" s="242">
        <v>0.75</v>
      </c>
      <c r="D323" s="243">
        <v>17156</v>
      </c>
      <c r="E323" s="166">
        <v>-300</v>
      </c>
      <c r="F323" s="150">
        <v>104</v>
      </c>
      <c r="G323" s="173">
        <v>330</v>
      </c>
      <c r="H323" s="29">
        <v>-13</v>
      </c>
      <c r="I323" s="29">
        <v>-1422</v>
      </c>
      <c r="J323" s="29">
        <v>-218</v>
      </c>
    </row>
    <row r="324" spans="1:10" x14ac:dyDescent="0.15">
      <c r="A324" s="200" t="s">
        <v>25</v>
      </c>
      <c r="B324" s="173">
        <v>19</v>
      </c>
      <c r="C324" s="242">
        <v>0.75</v>
      </c>
      <c r="D324" s="243">
        <v>15934</v>
      </c>
      <c r="E324" s="166">
        <v>-300</v>
      </c>
      <c r="F324" s="150">
        <v>75</v>
      </c>
      <c r="G324" s="173">
        <v>165</v>
      </c>
      <c r="H324" s="29">
        <v>-5</v>
      </c>
      <c r="I324" s="29">
        <v>-1424</v>
      </c>
      <c r="J324" s="29">
        <v>-218</v>
      </c>
    </row>
    <row r="325" spans="1:10" x14ac:dyDescent="0.15">
      <c r="A325" s="200" t="s">
        <v>25</v>
      </c>
      <c r="B325" s="173">
        <v>20</v>
      </c>
      <c r="C325" s="242">
        <v>0.75</v>
      </c>
      <c r="D325" s="243">
        <v>15850</v>
      </c>
      <c r="E325" s="166">
        <v>-300</v>
      </c>
      <c r="F325" s="150">
        <v>125</v>
      </c>
      <c r="G325" s="173">
        <v>239</v>
      </c>
      <c r="H325" s="29">
        <v>1</v>
      </c>
      <c r="I325" s="29">
        <v>-1424</v>
      </c>
      <c r="J325" s="29">
        <v>-218</v>
      </c>
    </row>
    <row r="326" spans="1:10" x14ac:dyDescent="0.15">
      <c r="A326" s="200" t="s">
        <v>25</v>
      </c>
      <c r="B326" s="173">
        <v>21</v>
      </c>
      <c r="C326" s="242">
        <v>0.75</v>
      </c>
      <c r="D326" s="243">
        <v>17342</v>
      </c>
      <c r="E326" s="166">
        <v>38</v>
      </c>
      <c r="F326" s="150">
        <v>125</v>
      </c>
      <c r="G326" s="173">
        <v>330</v>
      </c>
      <c r="H326" s="29">
        <v>59</v>
      </c>
      <c r="I326" s="29">
        <v>-1422</v>
      </c>
      <c r="J326" s="29">
        <v>-218</v>
      </c>
    </row>
    <row r="327" spans="1:10" x14ac:dyDescent="0.15">
      <c r="A327" s="200" t="s">
        <v>25</v>
      </c>
      <c r="B327" s="173">
        <v>22</v>
      </c>
      <c r="C327" s="242">
        <v>0.75</v>
      </c>
      <c r="D327" s="243">
        <v>17553</v>
      </c>
      <c r="E327" s="166">
        <v>-217</v>
      </c>
      <c r="F327" s="150">
        <v>175</v>
      </c>
      <c r="G327" s="173">
        <v>330</v>
      </c>
      <c r="H327" s="29">
        <v>150</v>
      </c>
      <c r="I327" s="29">
        <v>-1251</v>
      </c>
      <c r="J327" s="29">
        <v>-218</v>
      </c>
    </row>
    <row r="328" spans="1:10" x14ac:dyDescent="0.15">
      <c r="A328" s="200" t="s">
        <v>25</v>
      </c>
      <c r="B328" s="173">
        <v>23</v>
      </c>
      <c r="C328" s="242">
        <v>0.75</v>
      </c>
      <c r="D328" s="243">
        <v>17812</v>
      </c>
      <c r="E328" s="166">
        <v>-300</v>
      </c>
      <c r="F328" s="150">
        <v>200</v>
      </c>
      <c r="G328" s="173">
        <v>330</v>
      </c>
      <c r="H328" s="29">
        <v>154</v>
      </c>
      <c r="I328" s="29">
        <v>-1423</v>
      </c>
      <c r="J328" s="29">
        <v>-218</v>
      </c>
    </row>
    <row r="329" spans="1:10" x14ac:dyDescent="0.15">
      <c r="A329" s="200" t="s">
        <v>25</v>
      </c>
      <c r="B329" s="173">
        <v>24</v>
      </c>
      <c r="C329" s="242">
        <v>0.5</v>
      </c>
      <c r="D329" s="243">
        <v>15076</v>
      </c>
      <c r="E329" s="166">
        <v>-214</v>
      </c>
      <c r="F329" s="150">
        <v>100</v>
      </c>
      <c r="G329" s="173">
        <v>306</v>
      </c>
      <c r="H329" s="29">
        <v>155</v>
      </c>
      <c r="I329" s="29">
        <v>-1252</v>
      </c>
      <c r="J329" s="29">
        <v>-218</v>
      </c>
    </row>
    <row r="330" spans="1:10" x14ac:dyDescent="0.15">
      <c r="A330" s="200" t="s">
        <v>25</v>
      </c>
      <c r="B330" s="173">
        <v>25</v>
      </c>
      <c r="C330" s="242">
        <v>0.75</v>
      </c>
      <c r="D330" s="243">
        <v>15599</v>
      </c>
      <c r="E330" s="166">
        <v>-257</v>
      </c>
      <c r="F330" s="150">
        <v>50</v>
      </c>
      <c r="G330" s="173">
        <v>237</v>
      </c>
      <c r="H330" s="29">
        <v>96</v>
      </c>
      <c r="I330" s="29">
        <v>-1252</v>
      </c>
      <c r="J330" s="29">
        <v>-218</v>
      </c>
    </row>
    <row r="331" spans="1:10" x14ac:dyDescent="0.15">
      <c r="A331" s="200" t="s">
        <v>25</v>
      </c>
      <c r="B331" s="173">
        <v>26</v>
      </c>
      <c r="C331" s="242">
        <v>0.75</v>
      </c>
      <c r="D331" s="243">
        <v>15259</v>
      </c>
      <c r="E331" s="166">
        <v>-140</v>
      </c>
      <c r="F331" s="150">
        <v>150</v>
      </c>
      <c r="G331" s="173">
        <v>0</v>
      </c>
      <c r="H331" s="29">
        <v>312</v>
      </c>
      <c r="I331" s="29">
        <v>-1424</v>
      </c>
      <c r="J331" s="29">
        <v>-218</v>
      </c>
    </row>
    <row r="332" spans="1:10" x14ac:dyDescent="0.15">
      <c r="A332" s="200" t="s">
        <v>25</v>
      </c>
      <c r="B332" s="173">
        <v>27</v>
      </c>
      <c r="C332" s="242">
        <v>0.75</v>
      </c>
      <c r="D332" s="243">
        <v>16132</v>
      </c>
      <c r="E332" s="166">
        <v>-236</v>
      </c>
      <c r="F332" s="150">
        <v>63</v>
      </c>
      <c r="G332" s="173">
        <v>330</v>
      </c>
      <c r="H332" s="29">
        <v>46</v>
      </c>
      <c r="I332" s="29">
        <v>-1424</v>
      </c>
      <c r="J332" s="29">
        <v>-218</v>
      </c>
    </row>
    <row r="333" spans="1:10" x14ac:dyDescent="0.15">
      <c r="A333" s="200" t="s">
        <v>25</v>
      </c>
      <c r="B333" s="173">
        <v>28</v>
      </c>
      <c r="C333" s="242">
        <v>0.75</v>
      </c>
      <c r="D333" s="243">
        <v>17291</v>
      </c>
      <c r="E333" s="166">
        <v>-300</v>
      </c>
      <c r="F333" s="150">
        <v>100</v>
      </c>
      <c r="G333" s="173">
        <v>330</v>
      </c>
      <c r="H333" s="29">
        <v>46</v>
      </c>
      <c r="I333" s="29">
        <v>-1425</v>
      </c>
      <c r="J333" s="29">
        <v>-218</v>
      </c>
    </row>
    <row r="334" spans="1:10" x14ac:dyDescent="0.15">
      <c r="A334" s="200" t="s">
        <v>25</v>
      </c>
      <c r="B334" s="173">
        <v>29</v>
      </c>
      <c r="C334" s="242">
        <v>0.75</v>
      </c>
      <c r="D334" s="243">
        <v>17278</v>
      </c>
      <c r="E334" s="166">
        <v>-300</v>
      </c>
      <c r="F334" s="150">
        <v>150</v>
      </c>
      <c r="G334" s="173">
        <v>330</v>
      </c>
      <c r="H334" s="29">
        <v>-21</v>
      </c>
      <c r="I334" s="29">
        <v>-1229</v>
      </c>
      <c r="J334" s="29">
        <v>-218</v>
      </c>
    </row>
    <row r="335" spans="1:10" x14ac:dyDescent="0.15">
      <c r="A335" s="202" t="s">
        <v>25</v>
      </c>
      <c r="B335" s="175">
        <v>30</v>
      </c>
      <c r="C335" s="244">
        <v>0.75</v>
      </c>
      <c r="D335" s="245">
        <v>17230</v>
      </c>
      <c r="E335" s="167">
        <v>-300</v>
      </c>
      <c r="F335" s="253">
        <v>150</v>
      </c>
      <c r="G335" s="175">
        <v>330</v>
      </c>
      <c r="H335" s="35">
        <v>-293</v>
      </c>
      <c r="I335" s="35">
        <v>-1377</v>
      </c>
      <c r="J335" s="35">
        <v>-218</v>
      </c>
    </row>
    <row r="336" spans="1:10" x14ac:dyDescent="0.15">
      <c r="A336" s="200" t="s">
        <v>26</v>
      </c>
      <c r="B336" s="173">
        <v>1</v>
      </c>
      <c r="C336" s="242">
        <v>0.75</v>
      </c>
      <c r="D336" s="243">
        <v>17656</v>
      </c>
      <c r="E336" s="166">
        <v>-300</v>
      </c>
      <c r="F336" s="150">
        <v>150</v>
      </c>
      <c r="G336" s="173">
        <v>330</v>
      </c>
      <c r="H336" s="29">
        <v>-19</v>
      </c>
      <c r="I336" s="29">
        <v>-1227</v>
      </c>
      <c r="J336" s="29">
        <v>-218</v>
      </c>
    </row>
    <row r="337" spans="1:10" x14ac:dyDescent="0.15">
      <c r="A337" s="200" t="s">
        <v>26</v>
      </c>
      <c r="B337" s="173">
        <v>2</v>
      </c>
      <c r="C337" s="242">
        <v>0.75</v>
      </c>
      <c r="D337" s="243">
        <v>17290</v>
      </c>
      <c r="E337" s="166">
        <v>-300</v>
      </c>
      <c r="F337" s="150">
        <v>100</v>
      </c>
      <c r="G337" s="173">
        <v>330</v>
      </c>
      <c r="H337" s="29">
        <v>31</v>
      </c>
      <c r="I337" s="29">
        <v>-1228</v>
      </c>
      <c r="J337" s="29">
        <v>-218</v>
      </c>
    </row>
    <row r="338" spans="1:10" x14ac:dyDescent="0.15">
      <c r="A338" s="200" t="s">
        <v>26</v>
      </c>
      <c r="B338" s="173">
        <v>3</v>
      </c>
      <c r="C338" s="242">
        <v>0.75</v>
      </c>
      <c r="D338" s="243">
        <v>16534</v>
      </c>
      <c r="E338" s="166">
        <v>-300</v>
      </c>
      <c r="F338" s="150">
        <v>150</v>
      </c>
      <c r="G338" s="173">
        <v>330</v>
      </c>
      <c r="H338" s="29">
        <v>6</v>
      </c>
      <c r="I338" s="29">
        <v>-1425</v>
      </c>
      <c r="J338" s="29">
        <v>-218</v>
      </c>
    </row>
    <row r="339" spans="1:10" x14ac:dyDescent="0.15">
      <c r="A339" s="200" t="s">
        <v>26</v>
      </c>
      <c r="B339" s="173">
        <v>4</v>
      </c>
      <c r="C339" s="242">
        <v>0.75</v>
      </c>
      <c r="D339" s="243">
        <v>16779</v>
      </c>
      <c r="E339" s="166">
        <v>-300</v>
      </c>
      <c r="F339" s="150">
        <v>150</v>
      </c>
      <c r="G339" s="173">
        <v>330</v>
      </c>
      <c r="H339" s="29">
        <v>-119</v>
      </c>
      <c r="I339" s="29">
        <v>-1425</v>
      </c>
      <c r="J339" s="29">
        <v>-218</v>
      </c>
    </row>
    <row r="340" spans="1:10" x14ac:dyDescent="0.15">
      <c r="A340" s="200" t="s">
        <v>26</v>
      </c>
      <c r="B340" s="173">
        <v>5</v>
      </c>
      <c r="C340" s="242">
        <v>0.75</v>
      </c>
      <c r="D340" s="243">
        <v>17764</v>
      </c>
      <c r="E340" s="166">
        <v>102</v>
      </c>
      <c r="F340" s="150">
        <v>100</v>
      </c>
      <c r="G340" s="173">
        <v>330</v>
      </c>
      <c r="H340" s="29">
        <v>-69</v>
      </c>
      <c r="I340" s="29">
        <v>-1424</v>
      </c>
      <c r="J340" s="29">
        <v>-218</v>
      </c>
    </row>
    <row r="341" spans="1:10" x14ac:dyDescent="0.15">
      <c r="A341" s="200" t="s">
        <v>26</v>
      </c>
      <c r="B341" s="173">
        <v>6</v>
      </c>
      <c r="C341" s="242">
        <v>0.75</v>
      </c>
      <c r="D341" s="243">
        <v>17755</v>
      </c>
      <c r="E341" s="166">
        <v>30</v>
      </c>
      <c r="F341" s="150">
        <v>150</v>
      </c>
      <c r="G341" s="173">
        <v>330</v>
      </c>
      <c r="H341" s="29">
        <v>17</v>
      </c>
      <c r="I341" s="29">
        <v>-1226</v>
      </c>
      <c r="J341" s="29">
        <v>-218</v>
      </c>
    </row>
    <row r="342" spans="1:10" x14ac:dyDescent="0.15">
      <c r="A342" s="200" t="s">
        <v>26</v>
      </c>
      <c r="B342" s="173">
        <v>7</v>
      </c>
      <c r="C342" s="242">
        <v>0.75</v>
      </c>
      <c r="D342" s="243">
        <v>17695</v>
      </c>
      <c r="E342" s="166">
        <v>167</v>
      </c>
      <c r="F342" s="150">
        <v>200</v>
      </c>
      <c r="G342" s="173">
        <v>330</v>
      </c>
      <c r="H342" s="29">
        <v>222</v>
      </c>
      <c r="I342" s="29">
        <v>-1225</v>
      </c>
      <c r="J342" s="29">
        <v>-218</v>
      </c>
    </row>
    <row r="343" spans="1:10" x14ac:dyDescent="0.15">
      <c r="A343" s="200" t="s">
        <v>26</v>
      </c>
      <c r="B343" s="173">
        <v>8</v>
      </c>
      <c r="C343" s="242">
        <v>0.75</v>
      </c>
      <c r="D343" s="243">
        <v>18269</v>
      </c>
      <c r="E343" s="166">
        <v>286</v>
      </c>
      <c r="F343" s="150">
        <v>200</v>
      </c>
      <c r="G343" s="173">
        <v>330</v>
      </c>
      <c r="H343" s="29">
        <v>-119</v>
      </c>
      <c r="I343" s="29">
        <v>-1424</v>
      </c>
      <c r="J343" s="29">
        <v>-218</v>
      </c>
    </row>
    <row r="344" spans="1:10" x14ac:dyDescent="0.15">
      <c r="A344" s="200" t="s">
        <v>26</v>
      </c>
      <c r="B344" s="173">
        <v>9</v>
      </c>
      <c r="C344" s="242">
        <v>0.75</v>
      </c>
      <c r="D344" s="243">
        <v>17734</v>
      </c>
      <c r="E344" s="166">
        <v>-99</v>
      </c>
      <c r="F344" s="150">
        <v>200</v>
      </c>
      <c r="G344" s="173">
        <v>330</v>
      </c>
      <c r="H344" s="29">
        <v>-8</v>
      </c>
      <c r="I344" s="29">
        <v>-1424</v>
      </c>
      <c r="J344" s="29">
        <v>-218</v>
      </c>
    </row>
    <row r="345" spans="1:10" x14ac:dyDescent="0.15">
      <c r="A345" s="200" t="s">
        <v>26</v>
      </c>
      <c r="B345" s="173">
        <v>10</v>
      </c>
      <c r="C345" s="242">
        <v>0.75</v>
      </c>
      <c r="D345" s="243">
        <v>17178</v>
      </c>
      <c r="E345" s="166">
        <v>220</v>
      </c>
      <c r="F345" s="150">
        <v>200</v>
      </c>
      <c r="G345" s="173">
        <v>330</v>
      </c>
      <c r="H345" s="29">
        <v>-119</v>
      </c>
      <c r="I345" s="29">
        <v>-1424</v>
      </c>
      <c r="J345" s="29">
        <v>-218</v>
      </c>
    </row>
    <row r="346" spans="1:10" x14ac:dyDescent="0.15">
      <c r="A346" s="200" t="s">
        <v>26</v>
      </c>
      <c r="B346" s="173">
        <v>11</v>
      </c>
      <c r="C346" s="242">
        <v>0.79166666666666663</v>
      </c>
      <c r="D346" s="243">
        <v>17953</v>
      </c>
      <c r="E346" s="166">
        <v>-60</v>
      </c>
      <c r="F346" s="150">
        <v>200</v>
      </c>
      <c r="G346" s="173">
        <v>330</v>
      </c>
      <c r="H346" s="29">
        <v>-33</v>
      </c>
      <c r="I346" s="29">
        <v>-1424</v>
      </c>
      <c r="J346" s="29">
        <v>-218</v>
      </c>
    </row>
    <row r="347" spans="1:10" x14ac:dyDescent="0.15">
      <c r="A347" s="200" t="s">
        <v>26</v>
      </c>
      <c r="B347" s="173">
        <v>12</v>
      </c>
      <c r="C347" s="242">
        <v>0.75</v>
      </c>
      <c r="D347" s="243">
        <v>18614</v>
      </c>
      <c r="E347" s="166">
        <v>805</v>
      </c>
      <c r="F347" s="150">
        <v>200</v>
      </c>
      <c r="G347" s="173">
        <v>330</v>
      </c>
      <c r="H347" s="29">
        <v>-67</v>
      </c>
      <c r="I347" s="29">
        <v>-1532</v>
      </c>
      <c r="J347" s="29">
        <v>-218</v>
      </c>
    </row>
    <row r="348" spans="1:10" x14ac:dyDescent="0.15">
      <c r="A348" s="200" t="s">
        <v>26</v>
      </c>
      <c r="B348" s="173">
        <v>13</v>
      </c>
      <c r="C348" s="242">
        <v>0.75</v>
      </c>
      <c r="D348" s="243">
        <v>18674</v>
      </c>
      <c r="E348" s="166">
        <v>440</v>
      </c>
      <c r="F348" s="150">
        <v>200</v>
      </c>
      <c r="G348" s="173">
        <v>330</v>
      </c>
      <c r="H348" s="29">
        <v>-33</v>
      </c>
      <c r="I348" s="29">
        <v>-1299</v>
      </c>
      <c r="J348" s="29">
        <v>-218</v>
      </c>
    </row>
    <row r="349" spans="1:10" x14ac:dyDescent="0.15">
      <c r="A349" s="200" t="s">
        <v>26</v>
      </c>
      <c r="B349" s="173">
        <v>14</v>
      </c>
      <c r="C349" s="242">
        <v>0.75</v>
      </c>
      <c r="D349" s="243">
        <v>18536</v>
      </c>
      <c r="E349" s="166">
        <v>205</v>
      </c>
      <c r="F349" s="150">
        <v>200</v>
      </c>
      <c r="G349" s="173">
        <v>330</v>
      </c>
      <c r="H349" s="29">
        <v>83</v>
      </c>
      <c r="I349" s="29">
        <v>-1424</v>
      </c>
      <c r="J349" s="29">
        <v>-218</v>
      </c>
    </row>
    <row r="350" spans="1:10" x14ac:dyDescent="0.15">
      <c r="A350" s="200" t="s">
        <v>26</v>
      </c>
      <c r="B350" s="173">
        <v>15</v>
      </c>
      <c r="C350" s="242">
        <v>0.75</v>
      </c>
      <c r="D350" s="243">
        <v>18031</v>
      </c>
      <c r="E350" s="166">
        <v>12</v>
      </c>
      <c r="F350" s="150">
        <v>200</v>
      </c>
      <c r="G350" s="173">
        <v>330</v>
      </c>
      <c r="H350" s="29">
        <v>-85</v>
      </c>
      <c r="I350" s="29">
        <v>-1174</v>
      </c>
      <c r="J350" s="29">
        <v>-218</v>
      </c>
    </row>
    <row r="351" spans="1:10" x14ac:dyDescent="0.15">
      <c r="A351" s="200" t="s">
        <v>26</v>
      </c>
      <c r="B351" s="173">
        <v>16</v>
      </c>
      <c r="C351" s="242">
        <v>0.75</v>
      </c>
      <c r="D351" s="243">
        <v>17761</v>
      </c>
      <c r="E351" s="166">
        <v>404</v>
      </c>
      <c r="F351" s="150">
        <v>200</v>
      </c>
      <c r="G351" s="173">
        <v>330</v>
      </c>
      <c r="H351" s="29">
        <v>-119</v>
      </c>
      <c r="I351" s="29">
        <v>-1356</v>
      </c>
      <c r="J351" s="29">
        <v>-218</v>
      </c>
    </row>
    <row r="352" spans="1:10" x14ac:dyDescent="0.15">
      <c r="A352" s="200" t="s">
        <v>26</v>
      </c>
      <c r="B352" s="173">
        <v>17</v>
      </c>
      <c r="C352" s="242">
        <v>0.75</v>
      </c>
      <c r="D352" s="243">
        <v>17570</v>
      </c>
      <c r="E352" s="166">
        <v>-236</v>
      </c>
      <c r="F352" s="150">
        <v>200</v>
      </c>
      <c r="G352" s="173">
        <v>330</v>
      </c>
      <c r="H352" s="29">
        <v>117</v>
      </c>
      <c r="I352" s="29">
        <v>-1424</v>
      </c>
      <c r="J352" s="29">
        <v>-218</v>
      </c>
    </row>
    <row r="353" spans="1:10" x14ac:dyDescent="0.15">
      <c r="A353" s="200" t="s">
        <v>26</v>
      </c>
      <c r="B353" s="173">
        <v>18</v>
      </c>
      <c r="C353" s="242">
        <v>0.79166666666666663</v>
      </c>
      <c r="D353" s="243">
        <v>18770</v>
      </c>
      <c r="E353" s="166">
        <v>-234</v>
      </c>
      <c r="F353" s="150">
        <v>200</v>
      </c>
      <c r="G353" s="173">
        <v>330</v>
      </c>
      <c r="H353" s="29">
        <v>228</v>
      </c>
      <c r="I353" s="29">
        <v>-1424</v>
      </c>
      <c r="J353" s="29">
        <v>-218</v>
      </c>
    </row>
    <row r="354" spans="1:10" x14ac:dyDescent="0.15">
      <c r="A354" s="200" t="s">
        <v>26</v>
      </c>
      <c r="B354" s="173">
        <v>19</v>
      </c>
      <c r="C354" s="242">
        <v>0.75</v>
      </c>
      <c r="D354" s="243">
        <v>19310</v>
      </c>
      <c r="E354" s="166">
        <v>-319</v>
      </c>
      <c r="F354" s="150">
        <v>199</v>
      </c>
      <c r="G354" s="173">
        <v>330</v>
      </c>
      <c r="H354" s="29">
        <v>181</v>
      </c>
      <c r="I354" s="29">
        <v>-1424</v>
      </c>
      <c r="J354" s="29">
        <v>-218</v>
      </c>
    </row>
    <row r="355" spans="1:10" x14ac:dyDescent="0.15">
      <c r="A355" s="200" t="s">
        <v>26</v>
      </c>
      <c r="B355" s="173">
        <v>20</v>
      </c>
      <c r="C355" s="242">
        <v>0.79166666666666663</v>
      </c>
      <c r="D355" s="243">
        <v>18990</v>
      </c>
      <c r="E355" s="166">
        <v>-118</v>
      </c>
      <c r="F355" s="150">
        <v>200</v>
      </c>
      <c r="G355" s="173">
        <v>330</v>
      </c>
      <c r="H355" s="29">
        <v>117</v>
      </c>
      <c r="I355" s="29">
        <v>-1424</v>
      </c>
      <c r="J355" s="29">
        <v>-218</v>
      </c>
    </row>
    <row r="356" spans="1:10" x14ac:dyDescent="0.15">
      <c r="A356" s="200" t="s">
        <v>26</v>
      </c>
      <c r="B356" s="173">
        <v>21</v>
      </c>
      <c r="C356" s="242">
        <v>0.75</v>
      </c>
      <c r="D356" s="243">
        <v>18427</v>
      </c>
      <c r="E356" s="166">
        <v>-492</v>
      </c>
      <c r="F356" s="150">
        <v>0</v>
      </c>
      <c r="G356" s="173">
        <v>330</v>
      </c>
      <c r="H356" s="29">
        <v>-8</v>
      </c>
      <c r="I356" s="29">
        <v>-1438</v>
      </c>
      <c r="J356" s="29">
        <v>-218</v>
      </c>
    </row>
    <row r="357" spans="1:10" x14ac:dyDescent="0.15">
      <c r="A357" s="200" t="s">
        <v>26</v>
      </c>
      <c r="B357" s="173">
        <v>22</v>
      </c>
      <c r="C357" s="242">
        <v>0.75</v>
      </c>
      <c r="D357" s="243">
        <v>17586</v>
      </c>
      <c r="E357" s="166">
        <v>-572</v>
      </c>
      <c r="F357" s="150">
        <v>200</v>
      </c>
      <c r="G357" s="173">
        <v>330</v>
      </c>
      <c r="H357" s="29">
        <v>6</v>
      </c>
      <c r="I357" s="29">
        <v>-1424</v>
      </c>
      <c r="J357" s="29">
        <v>-218</v>
      </c>
    </row>
    <row r="358" spans="1:10" x14ac:dyDescent="0.15">
      <c r="A358" s="200" t="s">
        <v>26</v>
      </c>
      <c r="B358" s="173">
        <v>23</v>
      </c>
      <c r="C358" s="242">
        <v>0.75</v>
      </c>
      <c r="D358" s="243">
        <v>17618</v>
      </c>
      <c r="E358" s="166">
        <v>-452</v>
      </c>
      <c r="F358" s="150">
        <v>200</v>
      </c>
      <c r="G358" s="173">
        <v>330</v>
      </c>
      <c r="H358" s="29">
        <v>31</v>
      </c>
      <c r="I358" s="29">
        <v>-1424</v>
      </c>
      <c r="J358" s="29">
        <v>-218</v>
      </c>
    </row>
    <row r="359" spans="1:10" x14ac:dyDescent="0.15">
      <c r="A359" s="200" t="s">
        <v>26</v>
      </c>
      <c r="B359" s="173">
        <v>24</v>
      </c>
      <c r="C359" s="242">
        <v>0.75</v>
      </c>
      <c r="D359" s="243">
        <v>17242</v>
      </c>
      <c r="E359" s="166">
        <v>-437</v>
      </c>
      <c r="F359" s="150">
        <v>150</v>
      </c>
      <c r="G359" s="173">
        <v>330</v>
      </c>
      <c r="H359" s="29">
        <v>31</v>
      </c>
      <c r="I359" s="29">
        <v>-1423</v>
      </c>
      <c r="J359" s="29">
        <v>-218</v>
      </c>
    </row>
    <row r="360" spans="1:10" x14ac:dyDescent="0.15">
      <c r="A360" s="200" t="s">
        <v>26</v>
      </c>
      <c r="B360" s="173">
        <v>25</v>
      </c>
      <c r="C360" s="242">
        <v>0.5</v>
      </c>
      <c r="D360" s="243">
        <v>15453</v>
      </c>
      <c r="E360" s="166">
        <v>-604</v>
      </c>
      <c r="F360" s="150">
        <v>200</v>
      </c>
      <c r="G360" s="173">
        <v>330</v>
      </c>
      <c r="H360" s="29">
        <v>-52</v>
      </c>
      <c r="I360" s="29">
        <v>-1423</v>
      </c>
      <c r="J360" s="29">
        <v>-218</v>
      </c>
    </row>
    <row r="361" spans="1:10" x14ac:dyDescent="0.15">
      <c r="A361" s="200" t="s">
        <v>26</v>
      </c>
      <c r="B361" s="173">
        <v>26</v>
      </c>
      <c r="C361" s="242">
        <v>0.75</v>
      </c>
      <c r="D361" s="243">
        <v>17373</v>
      </c>
      <c r="E361" s="166">
        <v>-244</v>
      </c>
      <c r="F361" s="150">
        <v>200</v>
      </c>
      <c r="G361" s="173">
        <v>330</v>
      </c>
      <c r="H361" s="29">
        <v>-14</v>
      </c>
      <c r="I361" s="29">
        <v>-1418</v>
      </c>
      <c r="J361" s="29">
        <v>-218</v>
      </c>
    </row>
    <row r="362" spans="1:10" x14ac:dyDescent="0.15">
      <c r="A362" s="200" t="s">
        <v>26</v>
      </c>
      <c r="B362" s="173">
        <v>27</v>
      </c>
      <c r="C362" s="242">
        <v>0.75</v>
      </c>
      <c r="D362" s="243">
        <v>18114</v>
      </c>
      <c r="E362" s="166">
        <v>-597</v>
      </c>
      <c r="F362" s="150">
        <v>200</v>
      </c>
      <c r="G362" s="173">
        <v>330</v>
      </c>
      <c r="H362" s="29">
        <v>-16</v>
      </c>
      <c r="I362" s="29">
        <v>-1423</v>
      </c>
      <c r="J362" s="29">
        <v>-218</v>
      </c>
    </row>
    <row r="363" spans="1:10" x14ac:dyDescent="0.15">
      <c r="A363" s="200" t="s">
        <v>26</v>
      </c>
      <c r="B363" s="173">
        <v>28</v>
      </c>
      <c r="C363" s="242">
        <v>0.75</v>
      </c>
      <c r="D363" s="243">
        <v>18294</v>
      </c>
      <c r="E363" s="166">
        <v>-1143</v>
      </c>
      <c r="F363" s="150">
        <v>200</v>
      </c>
      <c r="G363" s="173">
        <v>330</v>
      </c>
      <c r="H363" s="29">
        <v>6</v>
      </c>
      <c r="I363" s="29">
        <v>-1423</v>
      </c>
      <c r="J363" s="29">
        <v>-218</v>
      </c>
    </row>
    <row r="364" spans="1:10" x14ac:dyDescent="0.15">
      <c r="A364" s="200" t="s">
        <v>26</v>
      </c>
      <c r="B364" s="173">
        <v>29</v>
      </c>
      <c r="C364" s="242">
        <v>0.75</v>
      </c>
      <c r="D364" s="243">
        <v>18907</v>
      </c>
      <c r="E364" s="166">
        <v>-750</v>
      </c>
      <c r="F364" s="150">
        <v>59</v>
      </c>
      <c r="G364" s="173">
        <v>330</v>
      </c>
      <c r="H364" s="29">
        <v>-119</v>
      </c>
      <c r="I364" s="29">
        <v>-1418</v>
      </c>
      <c r="J364" s="29">
        <v>-218</v>
      </c>
    </row>
    <row r="365" spans="1:10" x14ac:dyDescent="0.15">
      <c r="A365" s="200" t="s">
        <v>26</v>
      </c>
      <c r="B365" s="173">
        <v>30</v>
      </c>
      <c r="C365" s="242">
        <v>0.75</v>
      </c>
      <c r="D365" s="243">
        <v>17678</v>
      </c>
      <c r="E365" s="166">
        <v>-192</v>
      </c>
      <c r="F365" s="150">
        <v>172</v>
      </c>
      <c r="G365" s="173">
        <v>330</v>
      </c>
      <c r="H365" s="29">
        <v>67</v>
      </c>
      <c r="I365" s="29">
        <v>-1423</v>
      </c>
      <c r="J365" s="29">
        <v>-218</v>
      </c>
    </row>
    <row r="366" spans="1:10" x14ac:dyDescent="0.15">
      <c r="A366" s="202" t="s">
        <v>26</v>
      </c>
      <c r="B366" s="175">
        <v>31</v>
      </c>
      <c r="C366" s="242">
        <v>0.75</v>
      </c>
      <c r="D366" s="243">
        <v>16883</v>
      </c>
      <c r="E366" s="166">
        <v>-469</v>
      </c>
      <c r="F366" s="150">
        <v>200</v>
      </c>
      <c r="G366" s="173">
        <v>330</v>
      </c>
      <c r="H366" s="29">
        <v>-69</v>
      </c>
      <c r="I366" s="29">
        <v>-1423</v>
      </c>
      <c r="J366" s="29">
        <v>-218</v>
      </c>
    </row>
    <row r="367" spans="1:10" x14ac:dyDescent="0.15">
      <c r="A367" s="71"/>
      <c r="B367" s="248"/>
      <c r="C367" s="249"/>
      <c r="D367" s="250"/>
      <c r="E367" s="248"/>
      <c r="F367" s="248"/>
      <c r="G367" s="248"/>
      <c r="H367" s="248"/>
      <c r="I367" s="248"/>
      <c r="J367" s="248"/>
    </row>
    <row r="368" spans="1:10" x14ac:dyDescent="0.15">
      <c r="D368" s="247"/>
    </row>
  </sheetData>
  <conditionalFormatting sqref="D2">
    <cfRule type="cellIs" dxfId="3701" priority="3363" stopIfTrue="1" operator="equal">
      <formula>MAX($D$2:$D$32)</formula>
    </cfRule>
  </conditionalFormatting>
  <conditionalFormatting sqref="D8">
    <cfRule type="cellIs" dxfId="3700" priority="3362" stopIfTrue="1" operator="equal">
      <formula>MAX($D$2:$D$32)</formula>
    </cfRule>
  </conditionalFormatting>
  <conditionalFormatting sqref="D9">
    <cfRule type="cellIs" dxfId="3699" priority="3361" stopIfTrue="1" operator="equal">
      <formula>MAX($D$2:$D$32)</formula>
    </cfRule>
  </conditionalFormatting>
  <conditionalFormatting sqref="D306">
    <cfRule type="cellIs" dxfId="3698" priority="3360" stopIfTrue="1" operator="equal">
      <formula>MAX($D$306:$D$335)</formula>
    </cfRule>
  </conditionalFormatting>
  <conditionalFormatting sqref="D3">
    <cfRule type="cellIs" dxfId="3697" priority="3359" stopIfTrue="1" operator="equal">
      <formula>MAX($D$2:$D$32)</formula>
    </cfRule>
  </conditionalFormatting>
  <conditionalFormatting sqref="D4">
    <cfRule type="cellIs" dxfId="3696" priority="3358" stopIfTrue="1" operator="equal">
      <formula>MAX($D$2:$D$32)</formula>
    </cfRule>
  </conditionalFormatting>
  <conditionalFormatting sqref="D5">
    <cfRule type="cellIs" dxfId="3695" priority="3357" stopIfTrue="1" operator="equal">
      <formula>MAX($D$2:$D$32)</formula>
    </cfRule>
  </conditionalFormatting>
  <conditionalFormatting sqref="D6">
    <cfRule type="cellIs" dxfId="3694" priority="3356" stopIfTrue="1" operator="equal">
      <formula>MAX($D$2:$D$32)</formula>
    </cfRule>
  </conditionalFormatting>
  <conditionalFormatting sqref="D7">
    <cfRule type="cellIs" dxfId="3693" priority="3355" stopIfTrue="1" operator="equal">
      <formula>MAX($D$2:$D$32)</formula>
    </cfRule>
  </conditionalFormatting>
  <conditionalFormatting sqref="D8">
    <cfRule type="cellIs" dxfId="3692" priority="3354" stopIfTrue="1" operator="equal">
      <formula>MAX($D$2:$D$32)</formula>
    </cfRule>
  </conditionalFormatting>
  <conditionalFormatting sqref="D9">
    <cfRule type="cellIs" dxfId="3691" priority="3353" stopIfTrue="1" operator="equal">
      <formula>MAX($D$2:$D$32)</formula>
    </cfRule>
  </conditionalFormatting>
  <conditionalFormatting sqref="D10">
    <cfRule type="cellIs" dxfId="3690" priority="3352" stopIfTrue="1" operator="equal">
      <formula>MAX($D$2:$D$32)</formula>
    </cfRule>
  </conditionalFormatting>
  <conditionalFormatting sqref="D11">
    <cfRule type="cellIs" dxfId="3689" priority="3351" stopIfTrue="1" operator="equal">
      <formula>MAX($D$2:$D$32)</formula>
    </cfRule>
  </conditionalFormatting>
  <conditionalFormatting sqref="D12">
    <cfRule type="cellIs" dxfId="3688" priority="3350" stopIfTrue="1" operator="equal">
      <formula>MAX($D$2:$D$32)</formula>
    </cfRule>
  </conditionalFormatting>
  <conditionalFormatting sqref="D13">
    <cfRule type="cellIs" dxfId="3687" priority="3349" stopIfTrue="1" operator="equal">
      <formula>MAX($D$2:$D$32)</formula>
    </cfRule>
  </conditionalFormatting>
  <conditionalFormatting sqref="D14">
    <cfRule type="cellIs" dxfId="3686" priority="3348" stopIfTrue="1" operator="equal">
      <formula>MAX($D$2:$D$32)</formula>
    </cfRule>
  </conditionalFormatting>
  <conditionalFormatting sqref="D15">
    <cfRule type="cellIs" dxfId="3685" priority="3347" stopIfTrue="1" operator="equal">
      <formula>MAX($D$2:$D$32)</formula>
    </cfRule>
  </conditionalFormatting>
  <conditionalFormatting sqref="D16">
    <cfRule type="cellIs" dxfId="3684" priority="3346" stopIfTrue="1" operator="equal">
      <formula>MAX($D$2:$D$32)</formula>
    </cfRule>
  </conditionalFormatting>
  <conditionalFormatting sqref="D17">
    <cfRule type="cellIs" dxfId="3683" priority="3345" stopIfTrue="1" operator="equal">
      <formula>MAX($D$2:$D$32)</formula>
    </cfRule>
  </conditionalFormatting>
  <conditionalFormatting sqref="D18">
    <cfRule type="cellIs" dxfId="3682" priority="3344" stopIfTrue="1" operator="equal">
      <formula>MAX($D$2:$D$32)</formula>
    </cfRule>
  </conditionalFormatting>
  <conditionalFormatting sqref="D19">
    <cfRule type="cellIs" dxfId="3681" priority="3343" stopIfTrue="1" operator="equal">
      <formula>MAX($D$2:$D$32)</formula>
    </cfRule>
  </conditionalFormatting>
  <conditionalFormatting sqref="D20">
    <cfRule type="cellIs" dxfId="3680" priority="3342" stopIfTrue="1" operator="equal">
      <formula>MAX($D$2:$D$32)</formula>
    </cfRule>
  </conditionalFormatting>
  <conditionalFormatting sqref="D21">
    <cfRule type="cellIs" dxfId="3679" priority="3341" stopIfTrue="1" operator="equal">
      <formula>MAX($D$2:$D$32)</formula>
    </cfRule>
  </conditionalFormatting>
  <conditionalFormatting sqref="D22">
    <cfRule type="cellIs" dxfId="3678" priority="3340" stopIfTrue="1" operator="equal">
      <formula>MAX($D$2:$D$32)</formula>
    </cfRule>
  </conditionalFormatting>
  <conditionalFormatting sqref="D23">
    <cfRule type="cellIs" dxfId="3677" priority="3339" stopIfTrue="1" operator="equal">
      <formula>MAX($D$2:$D$32)</formula>
    </cfRule>
  </conditionalFormatting>
  <conditionalFormatting sqref="D24">
    <cfRule type="cellIs" dxfId="3676" priority="3338" stopIfTrue="1" operator="equal">
      <formula>MAX($D$2:$D$32)</formula>
    </cfRule>
  </conditionalFormatting>
  <conditionalFormatting sqref="D25">
    <cfRule type="cellIs" dxfId="3675" priority="3337" stopIfTrue="1" operator="equal">
      <formula>MAX($D$2:$D$32)</formula>
    </cfRule>
  </conditionalFormatting>
  <conditionalFormatting sqref="D26">
    <cfRule type="cellIs" dxfId="3674" priority="3336" stopIfTrue="1" operator="equal">
      <formula>MAX($D$2:$D$32)</formula>
    </cfRule>
  </conditionalFormatting>
  <conditionalFormatting sqref="D27">
    <cfRule type="cellIs" dxfId="3673" priority="3335" stopIfTrue="1" operator="equal">
      <formula>MAX($D$2:$D$32)</formula>
    </cfRule>
  </conditionalFormatting>
  <conditionalFormatting sqref="D28">
    <cfRule type="cellIs" dxfId="3672" priority="3334" stopIfTrue="1" operator="equal">
      <formula>MAX($D$2:$D$32)</formula>
    </cfRule>
  </conditionalFormatting>
  <conditionalFormatting sqref="D29">
    <cfRule type="cellIs" dxfId="3671" priority="3333" stopIfTrue="1" operator="equal">
      <formula>MAX($D$2:$D$32)</formula>
    </cfRule>
  </conditionalFormatting>
  <conditionalFormatting sqref="D30">
    <cfRule type="cellIs" dxfId="3670" priority="3332" stopIfTrue="1" operator="equal">
      <formula>MAX($D$2:$D$32)</formula>
    </cfRule>
  </conditionalFormatting>
  <conditionalFormatting sqref="D31">
    <cfRule type="cellIs" dxfId="3669" priority="3331" stopIfTrue="1" operator="equal">
      <formula>MAX($D$2:$D$32)</formula>
    </cfRule>
  </conditionalFormatting>
  <conditionalFormatting sqref="D32">
    <cfRule type="cellIs" dxfId="3668" priority="3330" stopIfTrue="1" operator="equal">
      <formula>MAX($D$2:$D$32)</formula>
    </cfRule>
  </conditionalFormatting>
  <conditionalFormatting sqref="D58">
    <cfRule type="cellIs" dxfId="3667" priority="3329" stopIfTrue="1" operator="equal">
      <formula>MAX($D$33:$D$61)</formula>
    </cfRule>
  </conditionalFormatting>
  <conditionalFormatting sqref="D57">
    <cfRule type="cellIs" dxfId="3666" priority="3328" stopIfTrue="1" operator="equal">
      <formula>MAX($D$33:$D$61)</formula>
    </cfRule>
  </conditionalFormatting>
  <conditionalFormatting sqref="D55">
    <cfRule type="cellIs" dxfId="3665" priority="3327" stopIfTrue="1" operator="equal">
      <formula>MAX($D$33:$D$61)</formula>
    </cfRule>
  </conditionalFormatting>
  <conditionalFormatting sqref="D54">
    <cfRule type="cellIs" dxfId="3664" priority="3326" stopIfTrue="1" operator="equal">
      <formula>MAX($D$33:$D$61)</formula>
    </cfRule>
  </conditionalFormatting>
  <conditionalFormatting sqref="D52">
    <cfRule type="cellIs" dxfId="3663" priority="3325" stopIfTrue="1" operator="equal">
      <formula>MAX($D$33:$D$61)</formula>
    </cfRule>
  </conditionalFormatting>
  <conditionalFormatting sqref="D51">
    <cfRule type="cellIs" dxfId="3662" priority="3324" stopIfTrue="1" operator="equal">
      <formula>MAX($D$33:$D$61)</formula>
    </cfRule>
  </conditionalFormatting>
  <conditionalFormatting sqref="D49">
    <cfRule type="cellIs" dxfId="3661" priority="3323" stopIfTrue="1" operator="equal">
      <formula>MAX($D$33:$D$61)</formula>
    </cfRule>
  </conditionalFormatting>
  <conditionalFormatting sqref="D48">
    <cfRule type="cellIs" dxfId="3660" priority="3322" stopIfTrue="1" operator="equal">
      <formula>MAX($D$33:$D$61)</formula>
    </cfRule>
  </conditionalFormatting>
  <conditionalFormatting sqref="D33">
    <cfRule type="cellIs" dxfId="3659" priority="3321" stopIfTrue="1" operator="equal">
      <formula>MAX($D$33:$D$60)</formula>
    </cfRule>
  </conditionalFormatting>
  <conditionalFormatting sqref="D367">
    <cfRule type="cellIs" dxfId="3658" priority="3320" stopIfTrue="1" operator="equal">
      <formula>MAX($D$337:$D$367)</formula>
    </cfRule>
  </conditionalFormatting>
  <conditionalFormatting sqref="D61">
    <cfRule type="cellIs" dxfId="3657" priority="3319" stopIfTrue="1" operator="equal">
      <formula>MAX($D$61:$D$91)</formula>
    </cfRule>
  </conditionalFormatting>
  <conditionalFormatting sqref="D92">
    <cfRule type="cellIs" dxfId="3656" priority="3318" stopIfTrue="1" operator="equal">
      <formula>MAX($D$92:$D$121)</formula>
    </cfRule>
  </conditionalFormatting>
  <conditionalFormatting sqref="D214">
    <cfRule type="cellIs" dxfId="3655" priority="3317" stopIfTrue="1" operator="equal">
      <formula>MAX($D$214:$D$244)</formula>
    </cfRule>
  </conditionalFormatting>
  <conditionalFormatting sqref="D122">
    <cfRule type="cellIs" dxfId="3654" priority="3316" stopIfTrue="1" operator="equal">
      <formula>MAX($D$122:$D$152)</formula>
    </cfRule>
  </conditionalFormatting>
  <conditionalFormatting sqref="D183">
    <cfRule type="cellIs" dxfId="3653" priority="3315" stopIfTrue="1" operator="equal">
      <formula>MAX($D$183:$D$213)</formula>
    </cfRule>
  </conditionalFormatting>
  <conditionalFormatting sqref="D245">
    <cfRule type="cellIs" dxfId="3652" priority="3314" stopIfTrue="1" operator="equal">
      <formula>MAX($D$245:$D$274)</formula>
    </cfRule>
  </conditionalFormatting>
  <conditionalFormatting sqref="D275">
    <cfRule type="cellIs" dxfId="3651" priority="3313" stopIfTrue="1" operator="equal">
      <formula>MAX($D$275:$D$305)</formula>
    </cfRule>
  </conditionalFormatting>
  <conditionalFormatting sqref="D336">
    <cfRule type="cellIs" dxfId="3650" priority="3312" stopIfTrue="1" operator="equal">
      <formula>MAX($D$336:$D$366)</formula>
    </cfRule>
  </conditionalFormatting>
  <conditionalFormatting sqref="D153">
    <cfRule type="cellIs" dxfId="3649" priority="3311" stopIfTrue="1" operator="equal">
      <formula>MAX($D$153:$D$182)</formula>
    </cfRule>
  </conditionalFormatting>
  <conditionalFormatting sqref="D34">
    <cfRule type="cellIs" dxfId="3648" priority="3310" stopIfTrue="1" operator="equal">
      <formula>MAX($D$33:$D$60)</formula>
    </cfRule>
  </conditionalFormatting>
  <conditionalFormatting sqref="D35">
    <cfRule type="cellIs" dxfId="3647" priority="3309" stopIfTrue="1" operator="equal">
      <formula>MAX($D$33:$D$60)</formula>
    </cfRule>
  </conditionalFormatting>
  <conditionalFormatting sqref="D36">
    <cfRule type="cellIs" dxfId="3646" priority="3308" stopIfTrue="1" operator="equal">
      <formula>MAX($D$33:$D$60)</formula>
    </cfRule>
  </conditionalFormatting>
  <conditionalFormatting sqref="D37">
    <cfRule type="cellIs" dxfId="3645" priority="3307" stopIfTrue="1" operator="equal">
      <formula>MAX($D$33:$D$60)</formula>
    </cfRule>
  </conditionalFormatting>
  <conditionalFormatting sqref="D38">
    <cfRule type="cellIs" dxfId="3644" priority="3306" stopIfTrue="1" operator="equal">
      <formula>MAX($D$33:$D$60)</formula>
    </cfRule>
  </conditionalFormatting>
  <conditionalFormatting sqref="D39">
    <cfRule type="cellIs" dxfId="3643" priority="3305" stopIfTrue="1" operator="equal">
      <formula>MAX($D$33:$D$60)</formula>
    </cfRule>
  </conditionalFormatting>
  <conditionalFormatting sqref="D40">
    <cfRule type="cellIs" dxfId="3642" priority="3304" stopIfTrue="1" operator="equal">
      <formula>MAX($D$33:$D$60)</formula>
    </cfRule>
  </conditionalFormatting>
  <conditionalFormatting sqref="D41">
    <cfRule type="cellIs" dxfId="3641" priority="3303" stopIfTrue="1" operator="equal">
      <formula>MAX($D$33:$D$60)</formula>
    </cfRule>
  </conditionalFormatting>
  <conditionalFormatting sqref="D42">
    <cfRule type="cellIs" dxfId="3640" priority="3302" stopIfTrue="1" operator="equal">
      <formula>MAX($D$33:$D$60)</formula>
    </cfRule>
  </conditionalFormatting>
  <conditionalFormatting sqref="D43">
    <cfRule type="cellIs" dxfId="3639" priority="3301" stopIfTrue="1" operator="equal">
      <formula>MAX($D$33:$D$60)</formula>
    </cfRule>
  </conditionalFormatting>
  <conditionalFormatting sqref="D44">
    <cfRule type="cellIs" dxfId="3638" priority="3300" stopIfTrue="1" operator="equal">
      <formula>MAX($D$33:$D$60)</formula>
    </cfRule>
  </conditionalFormatting>
  <conditionalFormatting sqref="D45">
    <cfRule type="cellIs" dxfId="3637" priority="3299" stopIfTrue="1" operator="equal">
      <formula>MAX($D$33:$D$60)</formula>
    </cfRule>
  </conditionalFormatting>
  <conditionalFormatting sqref="D46">
    <cfRule type="cellIs" dxfId="3636" priority="3298" stopIfTrue="1" operator="equal">
      <formula>MAX($D$33:$D$60)</formula>
    </cfRule>
  </conditionalFormatting>
  <conditionalFormatting sqref="D47">
    <cfRule type="cellIs" dxfId="3635" priority="3297" stopIfTrue="1" operator="equal">
      <formula>MAX($D$33:$D$60)</formula>
    </cfRule>
  </conditionalFormatting>
  <conditionalFormatting sqref="D48">
    <cfRule type="cellIs" dxfId="3634" priority="3296" stopIfTrue="1" operator="equal">
      <formula>MAX($D$33:$D$60)</formula>
    </cfRule>
  </conditionalFormatting>
  <conditionalFormatting sqref="D49">
    <cfRule type="cellIs" dxfId="3633" priority="3295" stopIfTrue="1" operator="equal">
      <formula>MAX($D$33:$D$60)</formula>
    </cfRule>
  </conditionalFormatting>
  <conditionalFormatting sqref="D50">
    <cfRule type="cellIs" dxfId="3632" priority="3294" stopIfTrue="1" operator="equal">
      <formula>MAX($D$33:$D$60)</formula>
    </cfRule>
  </conditionalFormatting>
  <conditionalFormatting sqref="D51">
    <cfRule type="cellIs" dxfId="3631" priority="3293" stopIfTrue="1" operator="equal">
      <formula>MAX($D$33:$D$60)</formula>
    </cfRule>
  </conditionalFormatting>
  <conditionalFormatting sqref="D52">
    <cfRule type="cellIs" dxfId="3630" priority="3292" stopIfTrue="1" operator="equal">
      <formula>MAX($D$33:$D$60)</formula>
    </cfRule>
  </conditionalFormatting>
  <conditionalFormatting sqref="D53">
    <cfRule type="cellIs" dxfId="3629" priority="3291" stopIfTrue="1" operator="equal">
      <formula>MAX($D$33:$D$60)</formula>
    </cfRule>
  </conditionalFormatting>
  <conditionalFormatting sqref="D54">
    <cfRule type="cellIs" dxfId="3628" priority="3290" stopIfTrue="1" operator="equal">
      <formula>MAX($D$33:$D$60)</formula>
    </cfRule>
  </conditionalFormatting>
  <conditionalFormatting sqref="D55">
    <cfRule type="cellIs" dxfId="3627" priority="3289" stopIfTrue="1" operator="equal">
      <formula>MAX($D$33:$D$60)</formula>
    </cfRule>
  </conditionalFormatting>
  <conditionalFormatting sqref="D56">
    <cfRule type="cellIs" dxfId="3626" priority="3288" stopIfTrue="1" operator="equal">
      <formula>MAX($D$33:$D$60)</formula>
    </cfRule>
  </conditionalFormatting>
  <conditionalFormatting sqref="D57">
    <cfRule type="cellIs" dxfId="3625" priority="3287" stopIfTrue="1" operator="equal">
      <formula>MAX($D$33:$D$60)</formula>
    </cfRule>
  </conditionalFormatting>
  <conditionalFormatting sqref="D58">
    <cfRule type="cellIs" dxfId="3624" priority="3286" stopIfTrue="1" operator="equal">
      <formula>MAX($D$33:$D$60)</formula>
    </cfRule>
  </conditionalFormatting>
  <conditionalFormatting sqref="D59">
    <cfRule type="cellIs" dxfId="3623" priority="3285" stopIfTrue="1" operator="equal">
      <formula>MAX($D$33:$D$60)</formula>
    </cfRule>
  </conditionalFormatting>
  <conditionalFormatting sqref="D60">
    <cfRule type="cellIs" dxfId="3622" priority="3284" stopIfTrue="1" operator="equal">
      <formula>MAX($D$33:$D$60)</formula>
    </cfRule>
  </conditionalFormatting>
  <conditionalFormatting sqref="D62">
    <cfRule type="cellIs" dxfId="3621" priority="3283" stopIfTrue="1" operator="equal">
      <formula>MAX($D$61:$D$91)</formula>
    </cfRule>
  </conditionalFormatting>
  <conditionalFormatting sqref="D63">
    <cfRule type="cellIs" dxfId="3620" priority="3282" stopIfTrue="1" operator="equal">
      <formula>MAX($D$61:$D$91)</formula>
    </cfRule>
  </conditionalFormatting>
  <conditionalFormatting sqref="D64">
    <cfRule type="cellIs" dxfId="3619" priority="3281" stopIfTrue="1" operator="equal">
      <formula>MAX($D$61:$D$91)</formula>
    </cfRule>
  </conditionalFormatting>
  <conditionalFormatting sqref="D65">
    <cfRule type="cellIs" dxfId="3618" priority="3280" stopIfTrue="1" operator="equal">
      <formula>MAX($D$61:$D$91)</formula>
    </cfRule>
  </conditionalFormatting>
  <conditionalFormatting sqref="D66">
    <cfRule type="cellIs" dxfId="3617" priority="3279" stopIfTrue="1" operator="equal">
      <formula>MAX($D$61:$D$91)</formula>
    </cfRule>
  </conditionalFormatting>
  <conditionalFormatting sqref="D67">
    <cfRule type="cellIs" dxfId="3616" priority="3278" stopIfTrue="1" operator="equal">
      <formula>MAX($D$61:$D$91)</formula>
    </cfRule>
  </conditionalFormatting>
  <conditionalFormatting sqref="D68">
    <cfRule type="cellIs" dxfId="3615" priority="3277" stopIfTrue="1" operator="equal">
      <formula>MAX($D$61:$D$91)</formula>
    </cfRule>
  </conditionalFormatting>
  <conditionalFormatting sqref="D69">
    <cfRule type="cellIs" dxfId="3614" priority="3276" stopIfTrue="1" operator="equal">
      <formula>MAX($D$61:$D$91)</formula>
    </cfRule>
  </conditionalFormatting>
  <conditionalFormatting sqref="D70">
    <cfRule type="cellIs" dxfId="3613" priority="3275" stopIfTrue="1" operator="equal">
      <formula>MAX($D$61:$D$91)</formula>
    </cfRule>
  </conditionalFormatting>
  <conditionalFormatting sqref="D71">
    <cfRule type="cellIs" dxfId="3612" priority="3274" stopIfTrue="1" operator="equal">
      <formula>MAX($D$61:$D$91)</formula>
    </cfRule>
  </conditionalFormatting>
  <conditionalFormatting sqref="D72">
    <cfRule type="cellIs" dxfId="3611" priority="3273" stopIfTrue="1" operator="equal">
      <formula>MAX($D$61:$D$91)</formula>
    </cfRule>
  </conditionalFormatting>
  <conditionalFormatting sqref="D73">
    <cfRule type="cellIs" dxfId="3610" priority="3272" stopIfTrue="1" operator="equal">
      <formula>MAX($D$61:$D$91)</formula>
    </cfRule>
  </conditionalFormatting>
  <conditionalFormatting sqref="D74">
    <cfRule type="cellIs" dxfId="3609" priority="3271" stopIfTrue="1" operator="equal">
      <formula>MAX($D$61:$D$91)</formula>
    </cfRule>
  </conditionalFormatting>
  <conditionalFormatting sqref="D75">
    <cfRule type="cellIs" dxfId="3608" priority="3270" stopIfTrue="1" operator="equal">
      <formula>MAX($D$61:$D$91)</formula>
    </cfRule>
  </conditionalFormatting>
  <conditionalFormatting sqref="D76">
    <cfRule type="cellIs" dxfId="3607" priority="3269" stopIfTrue="1" operator="equal">
      <formula>MAX($D$61:$D$91)</formula>
    </cfRule>
  </conditionalFormatting>
  <conditionalFormatting sqref="D77">
    <cfRule type="cellIs" dxfId="3606" priority="3268" stopIfTrue="1" operator="equal">
      <formula>MAX($D$61:$D$91)</formula>
    </cfRule>
  </conditionalFormatting>
  <conditionalFormatting sqref="D78">
    <cfRule type="cellIs" dxfId="3605" priority="3267" stopIfTrue="1" operator="equal">
      <formula>MAX($D$61:$D$91)</formula>
    </cfRule>
  </conditionalFormatting>
  <conditionalFormatting sqref="D79">
    <cfRule type="cellIs" dxfId="3604" priority="3266" stopIfTrue="1" operator="equal">
      <formula>MAX($D$61:$D$91)</formula>
    </cfRule>
  </conditionalFormatting>
  <conditionalFormatting sqref="D80">
    <cfRule type="cellIs" dxfId="3603" priority="3265" stopIfTrue="1" operator="equal">
      <formula>MAX($D$61:$D$91)</formula>
    </cfRule>
  </conditionalFormatting>
  <conditionalFormatting sqref="D81">
    <cfRule type="cellIs" dxfId="3602" priority="3264" stopIfTrue="1" operator="equal">
      <formula>MAX($D$61:$D$91)</formula>
    </cfRule>
  </conditionalFormatting>
  <conditionalFormatting sqref="D82">
    <cfRule type="cellIs" dxfId="3601" priority="3263" stopIfTrue="1" operator="equal">
      <formula>MAX($D$61:$D$91)</formula>
    </cfRule>
  </conditionalFormatting>
  <conditionalFormatting sqref="D83">
    <cfRule type="cellIs" dxfId="3600" priority="3262" stopIfTrue="1" operator="equal">
      <formula>MAX($D$61:$D$91)</formula>
    </cfRule>
  </conditionalFormatting>
  <conditionalFormatting sqref="D84">
    <cfRule type="cellIs" dxfId="3599" priority="3261" stopIfTrue="1" operator="equal">
      <formula>MAX($D$61:$D$91)</formula>
    </cfRule>
  </conditionalFormatting>
  <conditionalFormatting sqref="D85">
    <cfRule type="cellIs" dxfId="3598" priority="3260" stopIfTrue="1" operator="equal">
      <formula>MAX($D$61:$D$91)</formula>
    </cfRule>
  </conditionalFormatting>
  <conditionalFormatting sqref="D86">
    <cfRule type="cellIs" dxfId="3597" priority="3259" stopIfTrue="1" operator="equal">
      <formula>MAX($D$61:$D$91)</formula>
    </cfRule>
  </conditionalFormatting>
  <conditionalFormatting sqref="D87">
    <cfRule type="cellIs" dxfId="3596" priority="3258" stopIfTrue="1" operator="equal">
      <formula>MAX($D$61:$D$91)</formula>
    </cfRule>
  </conditionalFormatting>
  <conditionalFormatting sqref="D88">
    <cfRule type="cellIs" dxfId="3595" priority="3257" stopIfTrue="1" operator="equal">
      <formula>MAX($D$61:$D$91)</formula>
    </cfRule>
  </conditionalFormatting>
  <conditionalFormatting sqref="D89">
    <cfRule type="cellIs" dxfId="3594" priority="3256" stopIfTrue="1" operator="equal">
      <formula>MAX($D$61:$D$91)</formula>
    </cfRule>
  </conditionalFormatting>
  <conditionalFormatting sqref="D90">
    <cfRule type="cellIs" dxfId="3593" priority="3255" stopIfTrue="1" operator="equal">
      <formula>MAX($D$61:$D$91)</formula>
    </cfRule>
  </conditionalFormatting>
  <conditionalFormatting sqref="D91">
    <cfRule type="cellIs" dxfId="3592" priority="3254" stopIfTrue="1" operator="equal">
      <formula>MAX($D$61:$D$91)</formula>
    </cfRule>
  </conditionalFormatting>
  <conditionalFormatting sqref="D93">
    <cfRule type="cellIs" dxfId="3591" priority="3253" stopIfTrue="1" operator="equal">
      <formula>MAX($D$92:$D$121)</formula>
    </cfRule>
  </conditionalFormatting>
  <conditionalFormatting sqref="D94">
    <cfRule type="cellIs" dxfId="3590" priority="3252" stopIfTrue="1" operator="equal">
      <formula>MAX($D$92:$D$121)</formula>
    </cfRule>
  </conditionalFormatting>
  <conditionalFormatting sqref="D95">
    <cfRule type="cellIs" dxfId="3589" priority="3251" stopIfTrue="1" operator="equal">
      <formula>MAX($D$92:$D$121)</formula>
    </cfRule>
  </conditionalFormatting>
  <conditionalFormatting sqref="D96">
    <cfRule type="cellIs" dxfId="3588" priority="3250" stopIfTrue="1" operator="equal">
      <formula>MAX($D$92:$D$121)</formula>
    </cfRule>
  </conditionalFormatting>
  <conditionalFormatting sqref="D97">
    <cfRule type="cellIs" dxfId="3587" priority="3249" stopIfTrue="1" operator="equal">
      <formula>MAX($D$92:$D$121)</formula>
    </cfRule>
  </conditionalFormatting>
  <conditionalFormatting sqref="D98">
    <cfRule type="cellIs" dxfId="3586" priority="3248" stopIfTrue="1" operator="equal">
      <formula>MAX($D$92:$D$121)</formula>
    </cfRule>
  </conditionalFormatting>
  <conditionalFormatting sqref="D99">
    <cfRule type="cellIs" dxfId="3585" priority="3247" stopIfTrue="1" operator="equal">
      <formula>MAX($D$92:$D$121)</formula>
    </cfRule>
  </conditionalFormatting>
  <conditionalFormatting sqref="D100">
    <cfRule type="cellIs" dxfId="3584" priority="3246" stopIfTrue="1" operator="equal">
      <formula>MAX($D$92:$D$121)</formula>
    </cfRule>
  </conditionalFormatting>
  <conditionalFormatting sqref="D101">
    <cfRule type="cellIs" dxfId="3583" priority="3245" stopIfTrue="1" operator="equal">
      <formula>MAX($D$92:$D$121)</formula>
    </cfRule>
  </conditionalFormatting>
  <conditionalFormatting sqref="D102">
    <cfRule type="cellIs" dxfId="3582" priority="3244" stopIfTrue="1" operator="equal">
      <formula>MAX($D$92:$D$121)</formula>
    </cfRule>
  </conditionalFormatting>
  <conditionalFormatting sqref="D103">
    <cfRule type="cellIs" dxfId="3581" priority="3243" stopIfTrue="1" operator="equal">
      <formula>MAX($D$92:$D$121)</formula>
    </cfRule>
  </conditionalFormatting>
  <conditionalFormatting sqref="D104">
    <cfRule type="cellIs" dxfId="3580" priority="3242" stopIfTrue="1" operator="equal">
      <formula>MAX($D$92:$D$121)</formula>
    </cfRule>
  </conditionalFormatting>
  <conditionalFormatting sqref="D105">
    <cfRule type="cellIs" dxfId="3579" priority="3241" stopIfTrue="1" operator="equal">
      <formula>MAX($D$92:$D$121)</formula>
    </cfRule>
  </conditionalFormatting>
  <conditionalFormatting sqref="D106">
    <cfRule type="cellIs" dxfId="3578" priority="3240" stopIfTrue="1" operator="equal">
      <formula>MAX($D$92:$D$121)</formula>
    </cfRule>
  </conditionalFormatting>
  <conditionalFormatting sqref="D107">
    <cfRule type="cellIs" dxfId="3577" priority="3239" stopIfTrue="1" operator="equal">
      <formula>MAX($D$92:$D$121)</formula>
    </cfRule>
  </conditionalFormatting>
  <conditionalFormatting sqref="D108">
    <cfRule type="cellIs" dxfId="3576" priority="3238" stopIfTrue="1" operator="equal">
      <formula>MAX($D$92:$D$121)</formula>
    </cfRule>
  </conditionalFormatting>
  <conditionalFormatting sqref="D109">
    <cfRule type="cellIs" dxfId="3575" priority="3237" stopIfTrue="1" operator="equal">
      <formula>MAX($D$92:$D$121)</formula>
    </cfRule>
  </conditionalFormatting>
  <conditionalFormatting sqref="D110">
    <cfRule type="cellIs" dxfId="3574" priority="3236" stopIfTrue="1" operator="equal">
      <formula>MAX($D$92:$D$121)</formula>
    </cfRule>
  </conditionalFormatting>
  <conditionalFormatting sqref="D111">
    <cfRule type="cellIs" dxfId="3573" priority="3235" stopIfTrue="1" operator="equal">
      <formula>MAX($D$92:$D$121)</formula>
    </cfRule>
  </conditionalFormatting>
  <conditionalFormatting sqref="D112">
    <cfRule type="cellIs" dxfId="3572" priority="3234" stopIfTrue="1" operator="equal">
      <formula>MAX($D$92:$D$121)</formula>
    </cfRule>
  </conditionalFormatting>
  <conditionalFormatting sqref="D113">
    <cfRule type="cellIs" dxfId="3571" priority="3233" stopIfTrue="1" operator="equal">
      <formula>MAX($D$92:$D$121)</formula>
    </cfRule>
  </conditionalFormatting>
  <conditionalFormatting sqref="D114">
    <cfRule type="cellIs" dxfId="3570" priority="3232" stopIfTrue="1" operator="equal">
      <formula>MAX($D$92:$D$121)</formula>
    </cfRule>
  </conditionalFormatting>
  <conditionalFormatting sqref="D115">
    <cfRule type="cellIs" dxfId="3569" priority="3231" stopIfTrue="1" operator="equal">
      <formula>MAX($D$92:$D$121)</formula>
    </cfRule>
  </conditionalFormatting>
  <conditionalFormatting sqref="D116">
    <cfRule type="cellIs" dxfId="3568" priority="3230" stopIfTrue="1" operator="equal">
      <formula>MAX($D$92:$D$121)</formula>
    </cfRule>
  </conditionalFormatting>
  <conditionalFormatting sqref="D117">
    <cfRule type="cellIs" dxfId="3567" priority="3229" stopIfTrue="1" operator="equal">
      <formula>MAX($D$92:$D$121)</formula>
    </cfRule>
  </conditionalFormatting>
  <conditionalFormatting sqref="D118">
    <cfRule type="cellIs" dxfId="3566" priority="3228" stopIfTrue="1" operator="equal">
      <formula>MAX($D$92:$D$121)</formula>
    </cfRule>
  </conditionalFormatting>
  <conditionalFormatting sqref="D119">
    <cfRule type="cellIs" dxfId="3565" priority="3227" stopIfTrue="1" operator="equal">
      <formula>MAX($D$92:$D$121)</formula>
    </cfRule>
  </conditionalFormatting>
  <conditionalFormatting sqref="D120">
    <cfRule type="cellIs" dxfId="3564" priority="3226" stopIfTrue="1" operator="equal">
      <formula>MAX($D$92:$D$121)</formula>
    </cfRule>
  </conditionalFormatting>
  <conditionalFormatting sqref="D121">
    <cfRule type="cellIs" dxfId="3563" priority="3225" stopIfTrue="1" operator="equal">
      <formula>MAX($D$92:$D$121)</formula>
    </cfRule>
  </conditionalFormatting>
  <conditionalFormatting sqref="D123">
    <cfRule type="cellIs" dxfId="3562" priority="3224" stopIfTrue="1" operator="equal">
      <formula>MAX($D$122:$D$152)</formula>
    </cfRule>
  </conditionalFormatting>
  <conditionalFormatting sqref="D124">
    <cfRule type="cellIs" dxfId="3561" priority="3223" stopIfTrue="1" operator="equal">
      <formula>MAX($D$122:$D$152)</formula>
    </cfRule>
  </conditionalFormatting>
  <conditionalFormatting sqref="D125">
    <cfRule type="cellIs" dxfId="3560" priority="3222" stopIfTrue="1" operator="equal">
      <formula>MAX($D$122:$D$152)</formula>
    </cfRule>
  </conditionalFormatting>
  <conditionalFormatting sqref="D126">
    <cfRule type="cellIs" dxfId="3559" priority="3221" stopIfTrue="1" operator="equal">
      <formula>MAX($D$122:$D$152)</formula>
    </cfRule>
  </conditionalFormatting>
  <conditionalFormatting sqref="D127">
    <cfRule type="cellIs" dxfId="3558" priority="3220" stopIfTrue="1" operator="equal">
      <formula>MAX($D$122:$D$152)</formula>
    </cfRule>
  </conditionalFormatting>
  <conditionalFormatting sqref="D128">
    <cfRule type="cellIs" dxfId="3557" priority="3219" stopIfTrue="1" operator="equal">
      <formula>MAX($D$122:$D$152)</formula>
    </cfRule>
  </conditionalFormatting>
  <conditionalFormatting sqref="D129">
    <cfRule type="cellIs" dxfId="3556" priority="3218" stopIfTrue="1" operator="equal">
      <formula>MAX($D$122:$D$152)</formula>
    </cfRule>
  </conditionalFormatting>
  <conditionalFormatting sqref="D130">
    <cfRule type="cellIs" dxfId="3555" priority="3217" stopIfTrue="1" operator="equal">
      <formula>MAX($D$122:$D$152)</formula>
    </cfRule>
  </conditionalFormatting>
  <conditionalFormatting sqref="D131">
    <cfRule type="cellIs" dxfId="3554" priority="3216" stopIfTrue="1" operator="equal">
      <formula>MAX($D$122:$D$152)</formula>
    </cfRule>
  </conditionalFormatting>
  <conditionalFormatting sqref="D132">
    <cfRule type="cellIs" dxfId="3553" priority="3215" stopIfTrue="1" operator="equal">
      <formula>MAX($D$122:$D$152)</formula>
    </cfRule>
  </conditionalFormatting>
  <conditionalFormatting sqref="D133">
    <cfRule type="cellIs" dxfId="3552" priority="3214" stopIfTrue="1" operator="equal">
      <formula>MAX($D$122:$D$152)</formula>
    </cfRule>
  </conditionalFormatting>
  <conditionalFormatting sqref="D134">
    <cfRule type="cellIs" dxfId="3551" priority="3213" stopIfTrue="1" operator="equal">
      <formula>MAX($D$122:$D$152)</formula>
    </cfRule>
  </conditionalFormatting>
  <conditionalFormatting sqref="D135">
    <cfRule type="cellIs" dxfId="3550" priority="3212" stopIfTrue="1" operator="equal">
      <formula>MAX($D$122:$D$152)</formula>
    </cfRule>
  </conditionalFormatting>
  <conditionalFormatting sqref="D136">
    <cfRule type="cellIs" dxfId="3549" priority="3211" stopIfTrue="1" operator="equal">
      <formula>MAX($D$122:$D$152)</formula>
    </cfRule>
  </conditionalFormatting>
  <conditionalFormatting sqref="D137">
    <cfRule type="cellIs" dxfId="3548" priority="3210" stopIfTrue="1" operator="equal">
      <formula>MAX($D$122:$D$152)</formula>
    </cfRule>
  </conditionalFormatting>
  <conditionalFormatting sqref="D138">
    <cfRule type="cellIs" dxfId="3547" priority="3209" stopIfTrue="1" operator="equal">
      <formula>MAX($D$122:$D$152)</formula>
    </cfRule>
  </conditionalFormatting>
  <conditionalFormatting sqref="D139">
    <cfRule type="cellIs" dxfId="3546" priority="3208" stopIfTrue="1" operator="equal">
      <formula>MAX($D$122:$D$152)</formula>
    </cfRule>
  </conditionalFormatting>
  <conditionalFormatting sqref="D140">
    <cfRule type="cellIs" dxfId="3545" priority="3207" stopIfTrue="1" operator="equal">
      <formula>MAX($D$122:$D$152)</formula>
    </cfRule>
  </conditionalFormatting>
  <conditionalFormatting sqref="D141">
    <cfRule type="cellIs" dxfId="3544" priority="3206" stopIfTrue="1" operator="equal">
      <formula>MAX($D$122:$D$152)</formula>
    </cfRule>
  </conditionalFormatting>
  <conditionalFormatting sqref="D142">
    <cfRule type="cellIs" dxfId="3543" priority="3205" stopIfTrue="1" operator="equal">
      <formula>MAX($D$122:$D$152)</formula>
    </cfRule>
  </conditionalFormatting>
  <conditionalFormatting sqref="D143">
    <cfRule type="cellIs" dxfId="3542" priority="3204" stopIfTrue="1" operator="equal">
      <formula>MAX($D$122:$D$152)</formula>
    </cfRule>
  </conditionalFormatting>
  <conditionalFormatting sqref="D144">
    <cfRule type="cellIs" dxfId="3541" priority="3203" stopIfTrue="1" operator="equal">
      <formula>MAX($D$122:$D$152)</formula>
    </cfRule>
  </conditionalFormatting>
  <conditionalFormatting sqref="D145">
    <cfRule type="cellIs" dxfId="3540" priority="3202" stopIfTrue="1" operator="equal">
      <formula>MAX($D$122:$D$152)</formula>
    </cfRule>
  </conditionalFormatting>
  <conditionalFormatting sqref="D146">
    <cfRule type="cellIs" dxfId="3539" priority="3201" stopIfTrue="1" operator="equal">
      <formula>MAX($D$122:$D$152)</formula>
    </cfRule>
  </conditionalFormatting>
  <conditionalFormatting sqref="D147">
    <cfRule type="cellIs" dxfId="3538" priority="3200" stopIfTrue="1" operator="equal">
      <formula>MAX($D$122:$D$152)</formula>
    </cfRule>
  </conditionalFormatting>
  <conditionalFormatting sqref="D148">
    <cfRule type="cellIs" dxfId="3537" priority="3199" stopIfTrue="1" operator="equal">
      <formula>MAX($D$122:$D$152)</formula>
    </cfRule>
  </conditionalFormatting>
  <conditionalFormatting sqref="D149">
    <cfRule type="cellIs" dxfId="3536" priority="3198" stopIfTrue="1" operator="equal">
      <formula>MAX($D$122:$D$152)</formula>
    </cfRule>
  </conditionalFormatting>
  <conditionalFormatting sqref="D150">
    <cfRule type="cellIs" dxfId="3535" priority="3197" stopIfTrue="1" operator="equal">
      <formula>MAX($D$122:$D$152)</formula>
    </cfRule>
  </conditionalFormatting>
  <conditionalFormatting sqref="D151">
    <cfRule type="cellIs" dxfId="3534" priority="3196" stopIfTrue="1" operator="equal">
      <formula>MAX($D$122:$D$152)</formula>
    </cfRule>
  </conditionalFormatting>
  <conditionalFormatting sqref="D152">
    <cfRule type="cellIs" dxfId="3533" priority="3195" stopIfTrue="1" operator="equal">
      <formula>MAX($D$122:$D$152)</formula>
    </cfRule>
  </conditionalFormatting>
  <conditionalFormatting sqref="D154">
    <cfRule type="cellIs" dxfId="3532" priority="3194" stopIfTrue="1" operator="equal">
      <formula>MAX($D$153:$D$182)</formula>
    </cfRule>
  </conditionalFormatting>
  <conditionalFormatting sqref="D155">
    <cfRule type="cellIs" dxfId="3531" priority="3193" stopIfTrue="1" operator="equal">
      <formula>MAX($D$153:$D$182)</formula>
    </cfRule>
  </conditionalFormatting>
  <conditionalFormatting sqref="D156">
    <cfRule type="cellIs" dxfId="3530" priority="3192" stopIfTrue="1" operator="equal">
      <formula>MAX($D$153:$D$182)</formula>
    </cfRule>
  </conditionalFormatting>
  <conditionalFormatting sqref="D157">
    <cfRule type="cellIs" dxfId="3529" priority="3191" stopIfTrue="1" operator="equal">
      <formula>MAX($D$153:$D$182)</formula>
    </cfRule>
  </conditionalFormatting>
  <conditionalFormatting sqref="D158">
    <cfRule type="cellIs" dxfId="3528" priority="3190" stopIfTrue="1" operator="equal">
      <formula>MAX($D$153:$D$182)</formula>
    </cfRule>
  </conditionalFormatting>
  <conditionalFormatting sqref="D159">
    <cfRule type="cellIs" dxfId="3527" priority="3189" stopIfTrue="1" operator="equal">
      <formula>MAX($D$153:$D$182)</formula>
    </cfRule>
  </conditionalFormatting>
  <conditionalFormatting sqref="D160">
    <cfRule type="cellIs" dxfId="3526" priority="3188" stopIfTrue="1" operator="equal">
      <formula>MAX($D$153:$D$182)</formula>
    </cfRule>
  </conditionalFormatting>
  <conditionalFormatting sqref="D161">
    <cfRule type="cellIs" dxfId="3525" priority="3187" stopIfTrue="1" operator="equal">
      <formula>MAX($D$153:$D$182)</formula>
    </cfRule>
  </conditionalFormatting>
  <conditionalFormatting sqref="D162">
    <cfRule type="cellIs" dxfId="3524" priority="3186" stopIfTrue="1" operator="equal">
      <formula>MAX($D$153:$D$182)</formula>
    </cfRule>
  </conditionalFormatting>
  <conditionalFormatting sqref="D163">
    <cfRule type="cellIs" dxfId="3523" priority="3185" stopIfTrue="1" operator="equal">
      <formula>MAX($D$153:$D$182)</formula>
    </cfRule>
  </conditionalFormatting>
  <conditionalFormatting sqref="D164">
    <cfRule type="cellIs" dxfId="3522" priority="3184" stopIfTrue="1" operator="equal">
      <formula>MAX($D$153:$D$182)</formula>
    </cfRule>
  </conditionalFormatting>
  <conditionalFormatting sqref="D165">
    <cfRule type="cellIs" dxfId="3521" priority="3183" stopIfTrue="1" operator="equal">
      <formula>MAX($D$153:$D$182)</formula>
    </cfRule>
  </conditionalFormatting>
  <conditionalFormatting sqref="D166">
    <cfRule type="cellIs" dxfId="3520" priority="3182" stopIfTrue="1" operator="equal">
      <formula>MAX($D$153:$D$182)</formula>
    </cfRule>
  </conditionalFormatting>
  <conditionalFormatting sqref="D167">
    <cfRule type="cellIs" dxfId="3519" priority="3181" stopIfTrue="1" operator="equal">
      <formula>MAX($D$153:$D$182)</formula>
    </cfRule>
  </conditionalFormatting>
  <conditionalFormatting sqref="D168">
    <cfRule type="cellIs" dxfId="3518" priority="3180" stopIfTrue="1" operator="equal">
      <formula>MAX($D$153:$D$182)</formula>
    </cfRule>
  </conditionalFormatting>
  <conditionalFormatting sqref="D169">
    <cfRule type="cellIs" dxfId="3517" priority="3179" stopIfTrue="1" operator="equal">
      <formula>MAX($D$153:$D$182)</formula>
    </cfRule>
  </conditionalFormatting>
  <conditionalFormatting sqref="D170">
    <cfRule type="cellIs" dxfId="3516" priority="3178" stopIfTrue="1" operator="equal">
      <formula>MAX($D$153:$D$182)</formula>
    </cfRule>
  </conditionalFormatting>
  <conditionalFormatting sqref="D171">
    <cfRule type="cellIs" dxfId="3515" priority="3177" stopIfTrue="1" operator="equal">
      <formula>MAX($D$153:$D$182)</formula>
    </cfRule>
  </conditionalFormatting>
  <conditionalFormatting sqref="D172">
    <cfRule type="cellIs" dxfId="3514" priority="3176" stopIfTrue="1" operator="equal">
      <formula>MAX($D$153:$D$182)</formula>
    </cfRule>
  </conditionalFormatting>
  <conditionalFormatting sqref="D173">
    <cfRule type="cellIs" dxfId="3513" priority="3175" stopIfTrue="1" operator="equal">
      <formula>MAX($D$153:$D$182)</formula>
    </cfRule>
  </conditionalFormatting>
  <conditionalFormatting sqref="D174">
    <cfRule type="cellIs" dxfId="3512" priority="3174" stopIfTrue="1" operator="equal">
      <formula>MAX($D$153:$D$182)</formula>
    </cfRule>
  </conditionalFormatting>
  <conditionalFormatting sqref="D175">
    <cfRule type="cellIs" dxfId="3511" priority="3173" stopIfTrue="1" operator="equal">
      <formula>MAX($D$153:$D$182)</formula>
    </cfRule>
  </conditionalFormatting>
  <conditionalFormatting sqref="D176">
    <cfRule type="cellIs" dxfId="3510" priority="3172" stopIfTrue="1" operator="equal">
      <formula>MAX($D$153:$D$182)</formula>
    </cfRule>
  </conditionalFormatting>
  <conditionalFormatting sqref="D177">
    <cfRule type="cellIs" dxfId="3509" priority="3171" stopIfTrue="1" operator="equal">
      <formula>MAX($D$153:$D$182)</formula>
    </cfRule>
  </conditionalFormatting>
  <conditionalFormatting sqref="D178">
    <cfRule type="cellIs" dxfId="3508" priority="3170" stopIfTrue="1" operator="equal">
      <formula>MAX($D$153:$D$182)</formula>
    </cfRule>
  </conditionalFormatting>
  <conditionalFormatting sqref="D179">
    <cfRule type="cellIs" dxfId="3507" priority="3169" stopIfTrue="1" operator="equal">
      <formula>MAX($D$153:$D$182)</formula>
    </cfRule>
  </conditionalFormatting>
  <conditionalFormatting sqref="D180">
    <cfRule type="cellIs" dxfId="3506" priority="3168" stopIfTrue="1" operator="equal">
      <formula>MAX($D$153:$D$182)</formula>
    </cfRule>
  </conditionalFormatting>
  <conditionalFormatting sqref="D181">
    <cfRule type="cellIs" dxfId="3505" priority="3167" stopIfTrue="1" operator="equal">
      <formula>MAX($D$153:$D$182)</formula>
    </cfRule>
  </conditionalFormatting>
  <conditionalFormatting sqref="D182">
    <cfRule type="cellIs" dxfId="3504" priority="3166" stopIfTrue="1" operator="equal">
      <formula>MAX($D$153:$D$182)</formula>
    </cfRule>
  </conditionalFormatting>
  <conditionalFormatting sqref="D184">
    <cfRule type="cellIs" dxfId="3503" priority="3165" stopIfTrue="1" operator="equal">
      <formula>MAX($D$183:$D$213)</formula>
    </cfRule>
  </conditionalFormatting>
  <conditionalFormatting sqref="D185">
    <cfRule type="cellIs" dxfId="3502" priority="3164" stopIfTrue="1" operator="equal">
      <formula>MAX($D$183:$D$213)</formula>
    </cfRule>
  </conditionalFormatting>
  <conditionalFormatting sqref="D186">
    <cfRule type="cellIs" dxfId="3501" priority="3163" stopIfTrue="1" operator="equal">
      <formula>MAX($D$183:$D$213)</formula>
    </cfRule>
  </conditionalFormatting>
  <conditionalFormatting sqref="D187">
    <cfRule type="cellIs" dxfId="3500" priority="3162" stopIfTrue="1" operator="equal">
      <formula>MAX($D$183:$D$213)</formula>
    </cfRule>
  </conditionalFormatting>
  <conditionalFormatting sqref="D188">
    <cfRule type="cellIs" dxfId="3499" priority="3161" stopIfTrue="1" operator="equal">
      <formula>MAX($D$183:$D$213)</formula>
    </cfRule>
  </conditionalFormatting>
  <conditionalFormatting sqref="D189">
    <cfRule type="cellIs" dxfId="3498" priority="3160" stopIfTrue="1" operator="equal">
      <formula>MAX($D$183:$D$213)</formula>
    </cfRule>
  </conditionalFormatting>
  <conditionalFormatting sqref="D190">
    <cfRule type="cellIs" dxfId="3497" priority="3159" stopIfTrue="1" operator="equal">
      <formula>MAX($D$183:$D$213)</formula>
    </cfRule>
  </conditionalFormatting>
  <conditionalFormatting sqref="D191">
    <cfRule type="cellIs" dxfId="3496" priority="3158" stopIfTrue="1" operator="equal">
      <formula>MAX($D$183:$D$213)</formula>
    </cfRule>
  </conditionalFormatting>
  <conditionalFormatting sqref="D192">
    <cfRule type="cellIs" dxfId="3495" priority="3157" stopIfTrue="1" operator="equal">
      <formula>MAX($D$183:$D$213)</formula>
    </cfRule>
  </conditionalFormatting>
  <conditionalFormatting sqref="D193">
    <cfRule type="cellIs" dxfId="3494" priority="3156" stopIfTrue="1" operator="equal">
      <formula>MAX($D$183:$D$213)</formula>
    </cfRule>
  </conditionalFormatting>
  <conditionalFormatting sqref="D194">
    <cfRule type="cellIs" dxfId="3493" priority="3155" stopIfTrue="1" operator="equal">
      <formula>MAX($D$183:$D$213)</formula>
    </cfRule>
  </conditionalFormatting>
  <conditionalFormatting sqref="D195">
    <cfRule type="cellIs" dxfId="3492" priority="3154" stopIfTrue="1" operator="equal">
      <formula>MAX($D$183:$D$213)</formula>
    </cfRule>
  </conditionalFormatting>
  <conditionalFormatting sqref="D196">
    <cfRule type="cellIs" dxfId="3491" priority="3153" stopIfTrue="1" operator="equal">
      <formula>MAX($D$183:$D$213)</formula>
    </cfRule>
  </conditionalFormatting>
  <conditionalFormatting sqref="D197">
    <cfRule type="cellIs" dxfId="3490" priority="3152" stopIfTrue="1" operator="equal">
      <formula>MAX($D$183:$D$213)</formula>
    </cfRule>
  </conditionalFormatting>
  <conditionalFormatting sqref="D198">
    <cfRule type="cellIs" dxfId="3489" priority="3151" stopIfTrue="1" operator="equal">
      <formula>MAX($D$183:$D$213)</formula>
    </cfRule>
  </conditionalFormatting>
  <conditionalFormatting sqref="D199">
    <cfRule type="cellIs" dxfId="3488" priority="3150" stopIfTrue="1" operator="equal">
      <formula>MAX($D$183:$D$213)</formula>
    </cfRule>
  </conditionalFormatting>
  <conditionalFormatting sqref="D200">
    <cfRule type="cellIs" dxfId="3487" priority="3149" stopIfTrue="1" operator="equal">
      <formula>MAX($D$183:$D$213)</formula>
    </cfRule>
  </conditionalFormatting>
  <conditionalFormatting sqref="D201">
    <cfRule type="cellIs" dxfId="3486" priority="3148" stopIfTrue="1" operator="equal">
      <formula>MAX($D$183:$D$213)</formula>
    </cfRule>
  </conditionalFormatting>
  <conditionalFormatting sqref="D202">
    <cfRule type="cellIs" dxfId="3485" priority="3147" stopIfTrue="1" operator="equal">
      <formula>MAX($D$183:$D$213)</formula>
    </cfRule>
  </conditionalFormatting>
  <conditionalFormatting sqref="D203">
    <cfRule type="cellIs" dxfId="3484" priority="3146" stopIfTrue="1" operator="equal">
      <formula>MAX($D$183:$D$213)</formula>
    </cfRule>
  </conditionalFormatting>
  <conditionalFormatting sqref="D204">
    <cfRule type="cellIs" dxfId="3483" priority="3145" stopIfTrue="1" operator="equal">
      <formula>MAX($D$183:$D$213)</formula>
    </cfRule>
  </conditionalFormatting>
  <conditionalFormatting sqref="D205">
    <cfRule type="cellIs" dxfId="3482" priority="3144" stopIfTrue="1" operator="equal">
      <formula>MAX($D$183:$D$213)</formula>
    </cfRule>
  </conditionalFormatting>
  <conditionalFormatting sqref="D206">
    <cfRule type="cellIs" dxfId="3481" priority="3143" stopIfTrue="1" operator="equal">
      <formula>MAX($D$183:$D$213)</formula>
    </cfRule>
  </conditionalFormatting>
  <conditionalFormatting sqref="D207">
    <cfRule type="cellIs" dxfId="3480" priority="3142" stopIfTrue="1" operator="equal">
      <formula>MAX($D$183:$D$213)</formula>
    </cfRule>
  </conditionalFormatting>
  <conditionalFormatting sqref="D208">
    <cfRule type="cellIs" dxfId="3479" priority="3141" stopIfTrue="1" operator="equal">
      <formula>MAX($D$183:$D$213)</formula>
    </cfRule>
  </conditionalFormatting>
  <conditionalFormatting sqref="D209">
    <cfRule type="cellIs" dxfId="3478" priority="3140" stopIfTrue="1" operator="equal">
      <formula>MAX($D$183:$D$213)</formula>
    </cfRule>
  </conditionalFormatting>
  <conditionalFormatting sqref="D210">
    <cfRule type="cellIs" dxfId="3477" priority="3139" stopIfTrue="1" operator="equal">
      <formula>MAX($D$183:$D$213)</formula>
    </cfRule>
  </conditionalFormatting>
  <conditionalFormatting sqref="D211">
    <cfRule type="cellIs" dxfId="3476" priority="3138" stopIfTrue="1" operator="equal">
      <formula>MAX($D$183:$D$213)</formula>
    </cfRule>
  </conditionalFormatting>
  <conditionalFormatting sqref="D212">
    <cfRule type="cellIs" dxfId="3475" priority="3137" stopIfTrue="1" operator="equal">
      <formula>MAX($D$183:$D$213)</formula>
    </cfRule>
  </conditionalFormatting>
  <conditionalFormatting sqref="D213">
    <cfRule type="cellIs" dxfId="3474" priority="3136" stopIfTrue="1" operator="equal">
      <formula>MAX($D$183:$D$213)</formula>
    </cfRule>
  </conditionalFormatting>
  <conditionalFormatting sqref="D215">
    <cfRule type="cellIs" dxfId="3473" priority="3135" stopIfTrue="1" operator="equal">
      <formula>MAX($D$214:$D$244)</formula>
    </cfRule>
  </conditionalFormatting>
  <conditionalFormatting sqref="D216">
    <cfRule type="cellIs" dxfId="3472" priority="3134" stopIfTrue="1" operator="equal">
      <formula>MAX($D$214:$D$244)</formula>
    </cfRule>
  </conditionalFormatting>
  <conditionalFormatting sqref="D217">
    <cfRule type="cellIs" dxfId="3471" priority="3133" stopIfTrue="1" operator="equal">
      <formula>MAX($D$214:$D$244)</formula>
    </cfRule>
  </conditionalFormatting>
  <conditionalFormatting sqref="D218">
    <cfRule type="cellIs" dxfId="3470" priority="3132" stopIfTrue="1" operator="equal">
      <formula>MAX($D$214:$D$244)</formula>
    </cfRule>
  </conditionalFormatting>
  <conditionalFormatting sqref="D219">
    <cfRule type="cellIs" dxfId="3469" priority="3131" stopIfTrue="1" operator="equal">
      <formula>MAX($D$214:$D$244)</formula>
    </cfRule>
  </conditionalFormatting>
  <conditionalFormatting sqref="D220">
    <cfRule type="cellIs" dxfId="3468" priority="3130" stopIfTrue="1" operator="equal">
      <formula>MAX($D$214:$D$244)</formula>
    </cfRule>
  </conditionalFormatting>
  <conditionalFormatting sqref="D221">
    <cfRule type="cellIs" dxfId="3467" priority="3129" stopIfTrue="1" operator="equal">
      <formula>MAX($D$214:$D$244)</formula>
    </cfRule>
  </conditionalFormatting>
  <conditionalFormatting sqref="D222">
    <cfRule type="cellIs" dxfId="3466" priority="3128" stopIfTrue="1" operator="equal">
      <formula>MAX($D$214:$D$244)</formula>
    </cfRule>
  </conditionalFormatting>
  <conditionalFormatting sqref="D223">
    <cfRule type="cellIs" dxfId="3465" priority="3127" stopIfTrue="1" operator="equal">
      <formula>MAX($D$214:$D$244)</formula>
    </cfRule>
  </conditionalFormatting>
  <conditionalFormatting sqref="D224">
    <cfRule type="cellIs" dxfId="3464" priority="3126" stopIfTrue="1" operator="equal">
      <formula>MAX($D$214:$D$244)</formula>
    </cfRule>
  </conditionalFormatting>
  <conditionalFormatting sqref="D225">
    <cfRule type="cellIs" dxfId="3463" priority="3125" stopIfTrue="1" operator="equal">
      <formula>MAX($D$214:$D$244)</formula>
    </cfRule>
  </conditionalFormatting>
  <conditionalFormatting sqref="D226">
    <cfRule type="cellIs" dxfId="3462" priority="3124" stopIfTrue="1" operator="equal">
      <formula>MAX($D$214:$D$244)</formula>
    </cfRule>
  </conditionalFormatting>
  <conditionalFormatting sqref="D227">
    <cfRule type="cellIs" dxfId="3461" priority="3123" stopIfTrue="1" operator="equal">
      <formula>MAX($D$214:$D$244)</formula>
    </cfRule>
  </conditionalFormatting>
  <conditionalFormatting sqref="D228">
    <cfRule type="cellIs" dxfId="3460" priority="3122" stopIfTrue="1" operator="equal">
      <formula>MAX($D$214:$D$244)</formula>
    </cfRule>
  </conditionalFormatting>
  <conditionalFormatting sqref="D229">
    <cfRule type="cellIs" dxfId="3459" priority="3121" stopIfTrue="1" operator="equal">
      <formula>MAX($D$214:$D$244)</formula>
    </cfRule>
  </conditionalFormatting>
  <conditionalFormatting sqref="D230">
    <cfRule type="cellIs" dxfId="3458" priority="3120" stopIfTrue="1" operator="equal">
      <formula>MAX($D$214:$D$244)</formula>
    </cfRule>
  </conditionalFormatting>
  <conditionalFormatting sqref="D231">
    <cfRule type="cellIs" dxfId="3457" priority="3119" stopIfTrue="1" operator="equal">
      <formula>MAX($D$214:$D$244)</formula>
    </cfRule>
  </conditionalFormatting>
  <conditionalFormatting sqref="D232">
    <cfRule type="cellIs" dxfId="3456" priority="3118" stopIfTrue="1" operator="equal">
      <formula>MAX($D$214:$D$244)</formula>
    </cfRule>
  </conditionalFormatting>
  <conditionalFormatting sqref="D233">
    <cfRule type="cellIs" dxfId="3455" priority="3117" stopIfTrue="1" operator="equal">
      <formula>MAX($D$214:$D$244)</formula>
    </cfRule>
  </conditionalFormatting>
  <conditionalFormatting sqref="D234">
    <cfRule type="cellIs" dxfId="3454" priority="3116" stopIfTrue="1" operator="equal">
      <formula>MAX($D$214:$D$244)</formula>
    </cfRule>
  </conditionalFormatting>
  <conditionalFormatting sqref="D235">
    <cfRule type="cellIs" dxfId="3453" priority="3115" stopIfTrue="1" operator="equal">
      <formula>MAX($D$214:$D$244)</formula>
    </cfRule>
  </conditionalFormatting>
  <conditionalFormatting sqref="D236">
    <cfRule type="cellIs" dxfId="3452" priority="3114" stopIfTrue="1" operator="equal">
      <formula>MAX($D$214:$D$244)</formula>
    </cfRule>
  </conditionalFormatting>
  <conditionalFormatting sqref="D237">
    <cfRule type="cellIs" dxfId="3451" priority="3113" stopIfTrue="1" operator="equal">
      <formula>MAX($D$214:$D$244)</formula>
    </cfRule>
  </conditionalFormatting>
  <conditionalFormatting sqref="D238">
    <cfRule type="cellIs" dxfId="3450" priority="3112" stopIfTrue="1" operator="equal">
      <formula>MAX($D$214:$D$244)</formula>
    </cfRule>
  </conditionalFormatting>
  <conditionalFormatting sqref="D239">
    <cfRule type="cellIs" dxfId="3449" priority="3111" stopIfTrue="1" operator="equal">
      <formula>MAX($D$214:$D$244)</formula>
    </cfRule>
  </conditionalFormatting>
  <conditionalFormatting sqref="D240">
    <cfRule type="cellIs" dxfId="3448" priority="3110" stopIfTrue="1" operator="equal">
      <formula>MAX($D$214:$D$244)</formula>
    </cfRule>
  </conditionalFormatting>
  <conditionalFormatting sqref="D241">
    <cfRule type="cellIs" dxfId="3447" priority="3109" stopIfTrue="1" operator="equal">
      <formula>MAX($D$214:$D$244)</formula>
    </cfRule>
  </conditionalFormatting>
  <conditionalFormatting sqref="D242">
    <cfRule type="cellIs" dxfId="3446" priority="3108" stopIfTrue="1" operator="equal">
      <formula>MAX($D$214:$D$244)</formula>
    </cfRule>
  </conditionalFormatting>
  <conditionalFormatting sqref="D243">
    <cfRule type="cellIs" dxfId="3445" priority="3107" stopIfTrue="1" operator="equal">
      <formula>MAX($D$214:$D$244)</formula>
    </cfRule>
  </conditionalFormatting>
  <conditionalFormatting sqref="D244">
    <cfRule type="cellIs" dxfId="3444" priority="3106" stopIfTrue="1" operator="equal">
      <formula>MAX($D$214:$D$244)</formula>
    </cfRule>
  </conditionalFormatting>
  <conditionalFormatting sqref="D246">
    <cfRule type="cellIs" dxfId="3443" priority="3105" stopIfTrue="1" operator="equal">
      <formula>MAX($D$245:$D$274)</formula>
    </cfRule>
  </conditionalFormatting>
  <conditionalFormatting sqref="D247">
    <cfRule type="cellIs" dxfId="3442" priority="3104" stopIfTrue="1" operator="equal">
      <formula>MAX($D$245:$D$274)</formula>
    </cfRule>
  </conditionalFormatting>
  <conditionalFormatting sqref="D248">
    <cfRule type="cellIs" dxfId="3441" priority="3103" stopIfTrue="1" operator="equal">
      <formula>MAX($D$245:$D$274)</formula>
    </cfRule>
  </conditionalFormatting>
  <conditionalFormatting sqref="D249">
    <cfRule type="cellIs" dxfId="3440" priority="3102" stopIfTrue="1" operator="equal">
      <formula>MAX($D$245:$D$274)</formula>
    </cfRule>
  </conditionalFormatting>
  <conditionalFormatting sqref="D250">
    <cfRule type="cellIs" dxfId="3439" priority="3101" stopIfTrue="1" operator="equal">
      <formula>MAX($D$245:$D$274)</formula>
    </cfRule>
  </conditionalFormatting>
  <conditionalFormatting sqref="D251">
    <cfRule type="cellIs" dxfId="3438" priority="3100" stopIfTrue="1" operator="equal">
      <formula>MAX($D$245:$D$274)</formula>
    </cfRule>
  </conditionalFormatting>
  <conditionalFormatting sqref="D252">
    <cfRule type="cellIs" dxfId="3437" priority="3099" stopIfTrue="1" operator="equal">
      <formula>MAX($D$245:$D$274)</formula>
    </cfRule>
  </conditionalFormatting>
  <conditionalFormatting sqref="D253">
    <cfRule type="cellIs" dxfId="3436" priority="3098" stopIfTrue="1" operator="equal">
      <formula>MAX($D$245:$D$274)</formula>
    </cfRule>
  </conditionalFormatting>
  <conditionalFormatting sqref="D254">
    <cfRule type="cellIs" dxfId="3435" priority="3097" stopIfTrue="1" operator="equal">
      <formula>MAX($D$245:$D$274)</formula>
    </cfRule>
  </conditionalFormatting>
  <conditionalFormatting sqref="D255">
    <cfRule type="cellIs" dxfId="3434" priority="3096" stopIfTrue="1" operator="equal">
      <formula>MAX($D$245:$D$274)</formula>
    </cfRule>
  </conditionalFormatting>
  <conditionalFormatting sqref="D256">
    <cfRule type="cellIs" dxfId="3433" priority="3095" stopIfTrue="1" operator="equal">
      <formula>MAX($D$245:$D$274)</formula>
    </cfRule>
  </conditionalFormatting>
  <conditionalFormatting sqref="D257">
    <cfRule type="cellIs" dxfId="3432" priority="3094" stopIfTrue="1" operator="equal">
      <formula>MAX($D$245:$D$274)</formula>
    </cfRule>
  </conditionalFormatting>
  <conditionalFormatting sqref="D258">
    <cfRule type="cellIs" dxfId="3431" priority="3093" stopIfTrue="1" operator="equal">
      <formula>MAX($D$245:$D$274)</formula>
    </cfRule>
  </conditionalFormatting>
  <conditionalFormatting sqref="D259">
    <cfRule type="cellIs" dxfId="3430" priority="3092" stopIfTrue="1" operator="equal">
      <formula>MAX($D$245:$D$274)</formula>
    </cfRule>
  </conditionalFormatting>
  <conditionalFormatting sqref="D260">
    <cfRule type="cellIs" dxfId="3429" priority="3091" stopIfTrue="1" operator="equal">
      <formula>MAX($D$245:$D$274)</formula>
    </cfRule>
  </conditionalFormatting>
  <conditionalFormatting sqref="D261">
    <cfRule type="cellIs" dxfId="3428" priority="3090" stopIfTrue="1" operator="equal">
      <formula>MAX($D$245:$D$274)</formula>
    </cfRule>
  </conditionalFormatting>
  <conditionalFormatting sqref="D262">
    <cfRule type="cellIs" dxfId="3427" priority="3089" stopIfTrue="1" operator="equal">
      <formula>MAX($D$245:$D$274)</formula>
    </cfRule>
  </conditionalFormatting>
  <conditionalFormatting sqref="D263">
    <cfRule type="cellIs" dxfId="3426" priority="3088" stopIfTrue="1" operator="equal">
      <formula>MAX($D$245:$D$274)</formula>
    </cfRule>
  </conditionalFormatting>
  <conditionalFormatting sqref="D264">
    <cfRule type="cellIs" dxfId="3425" priority="3087" stopIfTrue="1" operator="equal">
      <formula>MAX($D$245:$D$274)</formula>
    </cfRule>
  </conditionalFormatting>
  <conditionalFormatting sqref="D265">
    <cfRule type="cellIs" dxfId="3424" priority="3086" stopIfTrue="1" operator="equal">
      <formula>MAX($D$245:$D$274)</formula>
    </cfRule>
  </conditionalFormatting>
  <conditionalFormatting sqref="D266">
    <cfRule type="cellIs" dxfId="3423" priority="3085" stopIfTrue="1" operator="equal">
      <formula>MAX($D$245:$D$274)</formula>
    </cfRule>
  </conditionalFormatting>
  <conditionalFormatting sqref="D267">
    <cfRule type="cellIs" dxfId="3422" priority="3084" stopIfTrue="1" operator="equal">
      <formula>MAX($D$245:$D$274)</formula>
    </cfRule>
  </conditionalFormatting>
  <conditionalFormatting sqref="D268">
    <cfRule type="cellIs" dxfId="3421" priority="3083" stopIfTrue="1" operator="equal">
      <formula>MAX($D$245:$D$274)</formula>
    </cfRule>
  </conditionalFormatting>
  <conditionalFormatting sqref="D269">
    <cfRule type="cellIs" dxfId="3420" priority="3082" stopIfTrue="1" operator="equal">
      <formula>MAX($D$245:$D$274)</formula>
    </cfRule>
  </conditionalFormatting>
  <conditionalFormatting sqref="D270">
    <cfRule type="cellIs" dxfId="3419" priority="3081" stopIfTrue="1" operator="equal">
      <formula>MAX($D$245:$D$274)</formula>
    </cfRule>
  </conditionalFormatting>
  <conditionalFormatting sqref="D271">
    <cfRule type="cellIs" dxfId="3418" priority="3080" stopIfTrue="1" operator="equal">
      <formula>MAX($D$245:$D$274)</formula>
    </cfRule>
  </conditionalFormatting>
  <conditionalFormatting sqref="D272">
    <cfRule type="cellIs" dxfId="3417" priority="3079" stopIfTrue="1" operator="equal">
      <formula>MAX($D$245:$D$274)</formula>
    </cfRule>
  </conditionalFormatting>
  <conditionalFormatting sqref="D273">
    <cfRule type="cellIs" dxfId="3416" priority="3078" stopIfTrue="1" operator="equal">
      <formula>MAX($D$245:$D$274)</formula>
    </cfRule>
  </conditionalFormatting>
  <conditionalFormatting sqref="D274">
    <cfRule type="cellIs" dxfId="3415" priority="3077" stopIfTrue="1" operator="equal">
      <formula>MAX($D$245:$D$274)</formula>
    </cfRule>
  </conditionalFormatting>
  <conditionalFormatting sqref="D276">
    <cfRule type="cellIs" dxfId="3414" priority="3076" stopIfTrue="1" operator="equal">
      <formula>MAX($D$275:$D$305)</formula>
    </cfRule>
  </conditionalFormatting>
  <conditionalFormatting sqref="D277">
    <cfRule type="cellIs" dxfId="3413" priority="3075" stopIfTrue="1" operator="equal">
      <formula>MAX($D$275:$D$305)</formula>
    </cfRule>
  </conditionalFormatting>
  <conditionalFormatting sqref="D278">
    <cfRule type="cellIs" dxfId="3412" priority="3074" stopIfTrue="1" operator="equal">
      <formula>MAX($D$275:$D$305)</formula>
    </cfRule>
  </conditionalFormatting>
  <conditionalFormatting sqref="D279">
    <cfRule type="cellIs" dxfId="3411" priority="3073" stopIfTrue="1" operator="equal">
      <formula>MAX($D$275:$D$305)</formula>
    </cfRule>
  </conditionalFormatting>
  <conditionalFormatting sqref="D280">
    <cfRule type="cellIs" dxfId="3410" priority="3072" stopIfTrue="1" operator="equal">
      <formula>MAX($D$275:$D$305)</formula>
    </cfRule>
  </conditionalFormatting>
  <conditionalFormatting sqref="D281">
    <cfRule type="cellIs" dxfId="3409" priority="3071" stopIfTrue="1" operator="equal">
      <formula>MAX($D$275:$D$305)</formula>
    </cfRule>
  </conditionalFormatting>
  <conditionalFormatting sqref="D282">
    <cfRule type="cellIs" dxfId="3408" priority="3070" stopIfTrue="1" operator="equal">
      <formula>MAX($D$275:$D$305)</formula>
    </cfRule>
  </conditionalFormatting>
  <conditionalFormatting sqref="D283">
    <cfRule type="cellIs" dxfId="3407" priority="3069" stopIfTrue="1" operator="equal">
      <formula>MAX($D$275:$D$305)</formula>
    </cfRule>
  </conditionalFormatting>
  <conditionalFormatting sqref="D284">
    <cfRule type="cellIs" dxfId="3406" priority="3068" stopIfTrue="1" operator="equal">
      <formula>MAX($D$275:$D$305)</formula>
    </cfRule>
  </conditionalFormatting>
  <conditionalFormatting sqref="D285">
    <cfRule type="cellIs" dxfId="3405" priority="3067" stopIfTrue="1" operator="equal">
      <formula>MAX($D$275:$D$305)</formula>
    </cfRule>
  </conditionalFormatting>
  <conditionalFormatting sqref="D286">
    <cfRule type="cellIs" dxfId="3404" priority="3066" stopIfTrue="1" operator="equal">
      <formula>MAX($D$275:$D$305)</formula>
    </cfRule>
  </conditionalFormatting>
  <conditionalFormatting sqref="D287">
    <cfRule type="cellIs" dxfId="3403" priority="3065" stopIfTrue="1" operator="equal">
      <formula>MAX($D$275:$D$305)</formula>
    </cfRule>
  </conditionalFormatting>
  <conditionalFormatting sqref="D288">
    <cfRule type="cellIs" dxfId="3402" priority="3064" stopIfTrue="1" operator="equal">
      <formula>MAX($D$275:$D$305)</formula>
    </cfRule>
  </conditionalFormatting>
  <conditionalFormatting sqref="D289">
    <cfRule type="cellIs" dxfId="3401" priority="3063" stopIfTrue="1" operator="equal">
      <formula>MAX($D$275:$D$305)</formula>
    </cfRule>
  </conditionalFormatting>
  <conditionalFormatting sqref="D290">
    <cfRule type="cellIs" dxfId="3400" priority="3062" stopIfTrue="1" operator="equal">
      <formula>MAX($D$275:$D$305)</formula>
    </cfRule>
  </conditionalFormatting>
  <conditionalFormatting sqref="D291">
    <cfRule type="cellIs" dxfId="3399" priority="3061" stopIfTrue="1" operator="equal">
      <formula>MAX($D$275:$D$305)</formula>
    </cfRule>
  </conditionalFormatting>
  <conditionalFormatting sqref="D292">
    <cfRule type="cellIs" dxfId="3398" priority="3060" stopIfTrue="1" operator="equal">
      <formula>MAX($D$275:$D$305)</formula>
    </cfRule>
  </conditionalFormatting>
  <conditionalFormatting sqref="D293">
    <cfRule type="cellIs" dxfId="3397" priority="3059" stopIfTrue="1" operator="equal">
      <formula>MAX($D$275:$D$305)</formula>
    </cfRule>
  </conditionalFormatting>
  <conditionalFormatting sqref="D294">
    <cfRule type="cellIs" dxfId="3396" priority="3058" stopIfTrue="1" operator="equal">
      <formula>MAX($D$275:$D$305)</formula>
    </cfRule>
  </conditionalFormatting>
  <conditionalFormatting sqref="D295">
    <cfRule type="cellIs" dxfId="3395" priority="3057" stopIfTrue="1" operator="equal">
      <formula>MAX($D$275:$D$305)</formula>
    </cfRule>
  </conditionalFormatting>
  <conditionalFormatting sqref="D296">
    <cfRule type="cellIs" dxfId="3394" priority="3056" stopIfTrue="1" operator="equal">
      <formula>MAX($D$275:$D$305)</formula>
    </cfRule>
  </conditionalFormatting>
  <conditionalFormatting sqref="D297">
    <cfRule type="cellIs" dxfId="3393" priority="3055" stopIfTrue="1" operator="equal">
      <formula>MAX($D$275:$D$305)</formula>
    </cfRule>
  </conditionalFormatting>
  <conditionalFormatting sqref="D298">
    <cfRule type="cellIs" dxfId="3392" priority="3054" stopIfTrue="1" operator="equal">
      <formula>MAX($D$275:$D$305)</formula>
    </cfRule>
  </conditionalFormatting>
  <conditionalFormatting sqref="D299">
    <cfRule type="cellIs" dxfId="3391" priority="3053" stopIfTrue="1" operator="equal">
      <formula>MAX($D$275:$D$305)</formula>
    </cfRule>
  </conditionalFormatting>
  <conditionalFormatting sqref="D300">
    <cfRule type="cellIs" dxfId="3390" priority="3052" stopIfTrue="1" operator="equal">
      <formula>MAX($D$275:$D$305)</formula>
    </cfRule>
  </conditionalFormatting>
  <conditionalFormatting sqref="D301">
    <cfRule type="cellIs" dxfId="3389" priority="3051" stopIfTrue="1" operator="equal">
      <formula>MAX($D$275:$D$305)</formula>
    </cfRule>
  </conditionalFormatting>
  <conditionalFormatting sqref="D302">
    <cfRule type="cellIs" dxfId="3388" priority="3050" stopIfTrue="1" operator="equal">
      <formula>MAX($D$275:$D$305)</formula>
    </cfRule>
  </conditionalFormatting>
  <conditionalFormatting sqref="D303">
    <cfRule type="cellIs" dxfId="3387" priority="3049" stopIfTrue="1" operator="equal">
      <formula>MAX($D$275:$D$305)</formula>
    </cfRule>
  </conditionalFormatting>
  <conditionalFormatting sqref="D304">
    <cfRule type="cellIs" dxfId="3386" priority="3048" stopIfTrue="1" operator="equal">
      <formula>MAX($D$275:$D$305)</formula>
    </cfRule>
  </conditionalFormatting>
  <conditionalFormatting sqref="D305">
    <cfRule type="cellIs" dxfId="3385" priority="3047" stopIfTrue="1" operator="equal">
      <formula>MAX($D$275:$D$305)</formula>
    </cfRule>
  </conditionalFormatting>
  <conditionalFormatting sqref="D307">
    <cfRule type="cellIs" dxfId="3384" priority="3046" stopIfTrue="1" operator="equal">
      <formula>MAX($D$306:$D$335)</formula>
    </cfRule>
  </conditionalFormatting>
  <conditionalFormatting sqref="D308">
    <cfRule type="cellIs" dxfId="3383" priority="3045" stopIfTrue="1" operator="equal">
      <formula>MAX($D$306:$D$335)</formula>
    </cfRule>
  </conditionalFormatting>
  <conditionalFormatting sqref="D309">
    <cfRule type="cellIs" dxfId="3382" priority="3044" stopIfTrue="1" operator="equal">
      <formula>MAX($D$306:$D$335)</formula>
    </cfRule>
  </conditionalFormatting>
  <conditionalFormatting sqref="D310">
    <cfRule type="cellIs" dxfId="3381" priority="3043" stopIfTrue="1" operator="equal">
      <formula>MAX($D$306:$D$335)</formula>
    </cfRule>
  </conditionalFormatting>
  <conditionalFormatting sqref="D311">
    <cfRule type="cellIs" dxfId="3380" priority="3042" stopIfTrue="1" operator="equal">
      <formula>MAX($D$306:$D$335)</formula>
    </cfRule>
  </conditionalFormatting>
  <conditionalFormatting sqref="D312">
    <cfRule type="cellIs" dxfId="3379" priority="3041" stopIfTrue="1" operator="equal">
      <formula>MAX($D$306:$D$335)</formula>
    </cfRule>
  </conditionalFormatting>
  <conditionalFormatting sqref="D313">
    <cfRule type="cellIs" dxfId="3378" priority="3040" stopIfTrue="1" operator="equal">
      <formula>MAX($D$306:$D$335)</formula>
    </cfRule>
  </conditionalFormatting>
  <conditionalFormatting sqref="D314">
    <cfRule type="cellIs" dxfId="3377" priority="3039" stopIfTrue="1" operator="equal">
      <formula>MAX($D$306:$D$335)</formula>
    </cfRule>
  </conditionalFormatting>
  <conditionalFormatting sqref="D315">
    <cfRule type="cellIs" dxfId="3376" priority="3038" stopIfTrue="1" operator="equal">
      <formula>MAX($D$306:$D$335)</formula>
    </cfRule>
  </conditionalFormatting>
  <conditionalFormatting sqref="D316">
    <cfRule type="cellIs" dxfId="3375" priority="3037" stopIfTrue="1" operator="equal">
      <formula>MAX($D$306:$D$335)</formula>
    </cfRule>
  </conditionalFormatting>
  <conditionalFormatting sqref="D317">
    <cfRule type="cellIs" dxfId="3374" priority="3036" stopIfTrue="1" operator="equal">
      <formula>MAX($D$306:$D$335)</formula>
    </cfRule>
  </conditionalFormatting>
  <conditionalFormatting sqref="D318">
    <cfRule type="cellIs" dxfId="3373" priority="3035" stopIfTrue="1" operator="equal">
      <formula>MAX($D$306:$D$335)</formula>
    </cfRule>
  </conditionalFormatting>
  <conditionalFormatting sqref="D319">
    <cfRule type="cellIs" dxfId="3372" priority="3034" stopIfTrue="1" operator="equal">
      <formula>MAX($D$306:$D$335)</formula>
    </cfRule>
  </conditionalFormatting>
  <conditionalFormatting sqref="D320">
    <cfRule type="cellIs" dxfId="3371" priority="3033" stopIfTrue="1" operator="equal">
      <formula>MAX($D$306:$D$335)</formula>
    </cfRule>
  </conditionalFormatting>
  <conditionalFormatting sqref="D321">
    <cfRule type="cellIs" dxfId="3370" priority="3032" stopIfTrue="1" operator="equal">
      <formula>MAX($D$306:$D$335)</formula>
    </cfRule>
  </conditionalFormatting>
  <conditionalFormatting sqref="D322">
    <cfRule type="cellIs" dxfId="3369" priority="3031" stopIfTrue="1" operator="equal">
      <formula>MAX($D$306:$D$335)</formula>
    </cfRule>
  </conditionalFormatting>
  <conditionalFormatting sqref="D323">
    <cfRule type="cellIs" dxfId="3368" priority="3030" stopIfTrue="1" operator="equal">
      <formula>MAX($D$306:$D$335)</formula>
    </cfRule>
  </conditionalFormatting>
  <conditionalFormatting sqref="D324">
    <cfRule type="cellIs" dxfId="3367" priority="3029" stopIfTrue="1" operator="equal">
      <formula>MAX($D$306:$D$335)</formula>
    </cfRule>
  </conditionalFormatting>
  <conditionalFormatting sqref="D325">
    <cfRule type="cellIs" dxfId="3366" priority="3028" stopIfTrue="1" operator="equal">
      <formula>MAX($D$306:$D$335)</formula>
    </cfRule>
  </conditionalFormatting>
  <conditionalFormatting sqref="D326">
    <cfRule type="cellIs" dxfId="3365" priority="3027" stopIfTrue="1" operator="equal">
      <formula>MAX($D$306:$D$335)</formula>
    </cfRule>
  </conditionalFormatting>
  <conditionalFormatting sqref="D327">
    <cfRule type="cellIs" dxfId="3364" priority="3026" stopIfTrue="1" operator="equal">
      <formula>MAX($D$306:$D$335)</formula>
    </cfRule>
  </conditionalFormatting>
  <conditionalFormatting sqref="D328">
    <cfRule type="cellIs" dxfId="3363" priority="3025" stopIfTrue="1" operator="equal">
      <formula>MAX($D$306:$D$335)</formula>
    </cfRule>
  </conditionalFormatting>
  <conditionalFormatting sqref="D329">
    <cfRule type="cellIs" dxfId="3362" priority="3024" stopIfTrue="1" operator="equal">
      <formula>MAX($D$306:$D$335)</formula>
    </cfRule>
  </conditionalFormatting>
  <conditionalFormatting sqref="D330">
    <cfRule type="cellIs" dxfId="3361" priority="3023" stopIfTrue="1" operator="equal">
      <formula>MAX($D$306:$D$335)</formula>
    </cfRule>
  </conditionalFormatting>
  <conditionalFormatting sqref="D331">
    <cfRule type="cellIs" dxfId="3360" priority="3022" stopIfTrue="1" operator="equal">
      <formula>MAX($D$306:$D$335)</formula>
    </cfRule>
  </conditionalFormatting>
  <conditionalFormatting sqref="D332">
    <cfRule type="cellIs" dxfId="3359" priority="3021" stopIfTrue="1" operator="equal">
      <formula>MAX($D$306:$D$335)</formula>
    </cfRule>
  </conditionalFormatting>
  <conditionalFormatting sqref="D333">
    <cfRule type="cellIs" dxfId="3358" priority="3020" stopIfTrue="1" operator="equal">
      <formula>MAX($D$306:$D$335)</formula>
    </cfRule>
  </conditionalFormatting>
  <conditionalFormatting sqref="D334">
    <cfRule type="cellIs" dxfId="3357" priority="3019" stopIfTrue="1" operator="equal">
      <formula>MAX($D$306:$D$335)</formula>
    </cfRule>
  </conditionalFormatting>
  <conditionalFormatting sqref="D335">
    <cfRule type="cellIs" dxfId="3356" priority="3018" stopIfTrue="1" operator="equal">
      <formula>MAX($D$306:$D$335)</formula>
    </cfRule>
  </conditionalFormatting>
  <conditionalFormatting sqref="D337">
    <cfRule type="cellIs" dxfId="3355" priority="3017" stopIfTrue="1" operator="equal">
      <formula>MAX($D$336:$D$366)</formula>
    </cfRule>
  </conditionalFormatting>
  <conditionalFormatting sqref="D338">
    <cfRule type="cellIs" dxfId="3354" priority="3016" stopIfTrue="1" operator="equal">
      <formula>MAX($D$336:$D$366)</formula>
    </cfRule>
  </conditionalFormatting>
  <conditionalFormatting sqref="D339">
    <cfRule type="cellIs" dxfId="3353" priority="3015" stopIfTrue="1" operator="equal">
      <formula>MAX($D$336:$D$366)</formula>
    </cfRule>
  </conditionalFormatting>
  <conditionalFormatting sqref="D340">
    <cfRule type="cellIs" dxfId="3352" priority="3014" stopIfTrue="1" operator="equal">
      <formula>MAX($D$336:$D$366)</formula>
    </cfRule>
  </conditionalFormatting>
  <conditionalFormatting sqref="D341">
    <cfRule type="cellIs" dxfId="3351" priority="3013" stopIfTrue="1" operator="equal">
      <formula>MAX($D$336:$D$366)</formula>
    </cfRule>
  </conditionalFormatting>
  <conditionalFormatting sqref="D342">
    <cfRule type="cellIs" dxfId="3350" priority="3012" stopIfTrue="1" operator="equal">
      <formula>MAX($D$336:$D$366)</formula>
    </cfRule>
  </conditionalFormatting>
  <conditionalFormatting sqref="D343">
    <cfRule type="cellIs" dxfId="3349" priority="3011" stopIfTrue="1" operator="equal">
      <formula>MAX($D$336:$D$366)</formula>
    </cfRule>
  </conditionalFormatting>
  <conditionalFormatting sqref="D344">
    <cfRule type="cellIs" dxfId="3348" priority="3010" stopIfTrue="1" operator="equal">
      <formula>MAX($D$336:$D$366)</formula>
    </cfRule>
  </conditionalFormatting>
  <conditionalFormatting sqref="D345">
    <cfRule type="cellIs" dxfId="3347" priority="3009" stopIfTrue="1" operator="equal">
      <formula>MAX($D$336:$D$366)</formula>
    </cfRule>
  </conditionalFormatting>
  <conditionalFormatting sqref="D346">
    <cfRule type="cellIs" dxfId="3346" priority="3008" stopIfTrue="1" operator="equal">
      <formula>MAX($D$336:$D$366)</formula>
    </cfRule>
  </conditionalFormatting>
  <conditionalFormatting sqref="D347">
    <cfRule type="cellIs" dxfId="3345" priority="3007" stopIfTrue="1" operator="equal">
      <formula>MAX($D$336:$D$366)</formula>
    </cfRule>
  </conditionalFormatting>
  <conditionalFormatting sqref="D348">
    <cfRule type="cellIs" dxfId="3344" priority="3006" stopIfTrue="1" operator="equal">
      <formula>MAX($D$336:$D$366)</formula>
    </cfRule>
  </conditionalFormatting>
  <conditionalFormatting sqref="D349">
    <cfRule type="cellIs" dxfId="3343" priority="3005" stopIfTrue="1" operator="equal">
      <formula>MAX($D$336:$D$366)</formula>
    </cfRule>
  </conditionalFormatting>
  <conditionalFormatting sqref="D350">
    <cfRule type="cellIs" dxfId="3342" priority="3004" stopIfTrue="1" operator="equal">
      <formula>MAX($D$336:$D$366)</formula>
    </cfRule>
  </conditionalFormatting>
  <conditionalFormatting sqref="D351">
    <cfRule type="cellIs" dxfId="3341" priority="3003" stopIfTrue="1" operator="equal">
      <formula>MAX($D$336:$D$366)</formula>
    </cfRule>
  </conditionalFormatting>
  <conditionalFormatting sqref="D352">
    <cfRule type="cellIs" dxfId="3340" priority="3002" stopIfTrue="1" operator="equal">
      <formula>MAX($D$336:$D$366)</formula>
    </cfRule>
  </conditionalFormatting>
  <conditionalFormatting sqref="D353">
    <cfRule type="cellIs" dxfId="3339" priority="3001" stopIfTrue="1" operator="equal">
      <formula>MAX($D$336:$D$366)</formula>
    </cfRule>
  </conditionalFormatting>
  <conditionalFormatting sqref="D354">
    <cfRule type="cellIs" dxfId="3338" priority="3000" stopIfTrue="1" operator="equal">
      <formula>MAX($D$336:$D$366)</formula>
    </cfRule>
  </conditionalFormatting>
  <conditionalFormatting sqref="D355">
    <cfRule type="cellIs" dxfId="3337" priority="2999" stopIfTrue="1" operator="equal">
      <formula>MAX($D$336:$D$366)</formula>
    </cfRule>
  </conditionalFormatting>
  <conditionalFormatting sqref="D356">
    <cfRule type="cellIs" dxfId="3336" priority="2998" stopIfTrue="1" operator="equal">
      <formula>MAX($D$336:$D$366)</formula>
    </cfRule>
  </conditionalFormatting>
  <conditionalFormatting sqref="D357">
    <cfRule type="cellIs" dxfId="3335" priority="2997" stopIfTrue="1" operator="equal">
      <formula>MAX($D$336:$D$366)</formula>
    </cfRule>
  </conditionalFormatting>
  <conditionalFormatting sqref="D358">
    <cfRule type="cellIs" dxfId="3334" priority="2996" stopIfTrue="1" operator="equal">
      <formula>MAX($D$336:$D$366)</formula>
    </cfRule>
  </conditionalFormatting>
  <conditionalFormatting sqref="D359">
    <cfRule type="cellIs" dxfId="3333" priority="2995" stopIfTrue="1" operator="equal">
      <formula>MAX($D$336:$D$366)</formula>
    </cfRule>
  </conditionalFormatting>
  <conditionalFormatting sqref="D360">
    <cfRule type="cellIs" dxfId="3332" priority="2994" stopIfTrue="1" operator="equal">
      <formula>MAX($D$336:$D$366)</formula>
    </cfRule>
  </conditionalFormatting>
  <conditionalFormatting sqref="D361">
    <cfRule type="cellIs" dxfId="3331" priority="2993" stopIfTrue="1" operator="equal">
      <formula>MAX($D$336:$D$366)</formula>
    </cfRule>
  </conditionalFormatting>
  <conditionalFormatting sqref="D362">
    <cfRule type="cellIs" dxfId="3330" priority="2992" stopIfTrue="1" operator="equal">
      <formula>MAX($D$336:$D$366)</formula>
    </cfRule>
  </conditionalFormatting>
  <conditionalFormatting sqref="D363">
    <cfRule type="cellIs" dxfId="3329" priority="2991" stopIfTrue="1" operator="equal">
      <formula>MAX($D$336:$D$366)</formula>
    </cfRule>
  </conditionalFormatting>
  <conditionalFormatting sqref="D364">
    <cfRule type="cellIs" dxfId="3328" priority="2990" stopIfTrue="1" operator="equal">
      <formula>MAX($D$336:$D$366)</formula>
    </cfRule>
  </conditionalFormatting>
  <conditionalFormatting sqref="D365">
    <cfRule type="cellIs" dxfId="3327" priority="2989" stopIfTrue="1" operator="equal">
      <formula>MAX($D$336:$D$366)</formula>
    </cfRule>
  </conditionalFormatting>
  <conditionalFormatting sqref="D366">
    <cfRule type="cellIs" dxfId="3326" priority="2988" stopIfTrue="1" operator="equal">
      <formula>MAX($D$336:$D$366)</formula>
    </cfRule>
  </conditionalFormatting>
  <conditionalFormatting sqref="D152">
    <cfRule type="cellIs" dxfId="3325" priority="2987" stopIfTrue="1" operator="equal">
      <formula>MAX($D$92:$D$121)</formula>
    </cfRule>
  </conditionalFormatting>
  <conditionalFormatting sqref="D33">
    <cfRule type="cellIs" dxfId="3324" priority="2986" stopIfTrue="1" operator="equal">
      <formula>MAX($D$2:$D$32)</formula>
    </cfRule>
  </conditionalFormatting>
  <conditionalFormatting sqref="D34:D60">
    <cfRule type="cellIs" dxfId="3323" priority="2985" stopIfTrue="1" operator="equal">
      <formula>MAX($D$2:$D$32)</formula>
    </cfRule>
  </conditionalFormatting>
  <conditionalFormatting sqref="D61:D91">
    <cfRule type="cellIs" dxfId="3322" priority="2984" stopIfTrue="1" operator="equal">
      <formula>MAX($D$33:$D$61)</formula>
    </cfRule>
  </conditionalFormatting>
  <conditionalFormatting sqref="D61:D91">
    <cfRule type="cellIs" dxfId="3321" priority="2983" stopIfTrue="1" operator="equal">
      <formula>MAX($D$33:$D$60)</formula>
    </cfRule>
  </conditionalFormatting>
  <conditionalFormatting sqref="D61:D91">
    <cfRule type="cellIs" dxfId="3320" priority="2982" stopIfTrue="1" operator="equal">
      <formula>MAX($D$2:$D$32)</formula>
    </cfRule>
  </conditionalFormatting>
  <conditionalFormatting sqref="D92:D121">
    <cfRule type="cellIs" dxfId="3319" priority="2981" stopIfTrue="1" operator="equal">
      <formula>MAX($D$61:$D$91)</formula>
    </cfRule>
  </conditionalFormatting>
  <conditionalFormatting sqref="D92:D121">
    <cfRule type="cellIs" dxfId="3318" priority="2980" stopIfTrue="1" operator="equal">
      <formula>MAX($D$33:$D$61)</formula>
    </cfRule>
  </conditionalFormatting>
  <conditionalFormatting sqref="D92:D121">
    <cfRule type="cellIs" dxfId="3317" priority="2979" stopIfTrue="1" operator="equal">
      <formula>MAX($D$33:$D$60)</formula>
    </cfRule>
  </conditionalFormatting>
  <conditionalFormatting sqref="D92:D121">
    <cfRule type="cellIs" dxfId="3316" priority="2978" stopIfTrue="1" operator="equal">
      <formula>MAX($D$2:$D$32)</formula>
    </cfRule>
  </conditionalFormatting>
  <conditionalFormatting sqref="D122">
    <cfRule type="cellIs" dxfId="3315" priority="2977" stopIfTrue="1" operator="equal">
      <formula>MAX($D$92:$D$121)</formula>
    </cfRule>
  </conditionalFormatting>
  <conditionalFormatting sqref="D122">
    <cfRule type="cellIs" dxfId="3314" priority="2976" stopIfTrue="1" operator="equal">
      <formula>MAX($D$61:$D$91)</formula>
    </cfRule>
  </conditionalFormatting>
  <conditionalFormatting sqref="D122">
    <cfRule type="cellIs" dxfId="3313" priority="2975" stopIfTrue="1" operator="equal">
      <formula>MAX($D$33:$D$61)</formula>
    </cfRule>
  </conditionalFormatting>
  <conditionalFormatting sqref="D122">
    <cfRule type="cellIs" dxfId="3312" priority="2974" stopIfTrue="1" operator="equal">
      <formula>MAX($D$33:$D$60)</formula>
    </cfRule>
  </conditionalFormatting>
  <conditionalFormatting sqref="D122">
    <cfRule type="cellIs" dxfId="3311" priority="2973" stopIfTrue="1" operator="equal">
      <formula>MAX($D$2:$D$32)</formula>
    </cfRule>
  </conditionalFormatting>
  <conditionalFormatting sqref="D123">
    <cfRule type="cellIs" dxfId="3310" priority="2972" stopIfTrue="1" operator="equal">
      <formula>MAX($D$92:$D$121)</formula>
    </cfRule>
  </conditionalFormatting>
  <conditionalFormatting sqref="D123">
    <cfRule type="cellIs" dxfId="3309" priority="2971" stopIfTrue="1" operator="equal">
      <formula>MAX($D$61:$D$91)</formula>
    </cfRule>
  </conditionalFormatting>
  <conditionalFormatting sqref="D123">
    <cfRule type="cellIs" dxfId="3308" priority="2970" stopIfTrue="1" operator="equal">
      <formula>MAX($D$33:$D$61)</formula>
    </cfRule>
  </conditionalFormatting>
  <conditionalFormatting sqref="D123">
    <cfRule type="cellIs" dxfId="3307" priority="2969" stopIfTrue="1" operator="equal">
      <formula>MAX($D$33:$D$60)</formula>
    </cfRule>
  </conditionalFormatting>
  <conditionalFormatting sqref="D123">
    <cfRule type="cellIs" dxfId="3306" priority="2968" stopIfTrue="1" operator="equal">
      <formula>MAX($D$2:$D$32)</formula>
    </cfRule>
  </conditionalFormatting>
  <conditionalFormatting sqref="D124">
    <cfRule type="cellIs" dxfId="3305" priority="2967" stopIfTrue="1" operator="equal">
      <formula>MAX($D$92:$D$121)</formula>
    </cfRule>
  </conditionalFormatting>
  <conditionalFormatting sqref="D124">
    <cfRule type="cellIs" dxfId="3304" priority="2966" stopIfTrue="1" operator="equal">
      <formula>MAX($D$61:$D$91)</formula>
    </cfRule>
  </conditionalFormatting>
  <conditionalFormatting sqref="D124">
    <cfRule type="cellIs" dxfId="3303" priority="2965" stopIfTrue="1" operator="equal">
      <formula>MAX($D$33:$D$61)</formula>
    </cfRule>
  </conditionalFormatting>
  <conditionalFormatting sqref="D124">
    <cfRule type="cellIs" dxfId="3302" priority="2964" stopIfTrue="1" operator="equal">
      <formula>MAX($D$33:$D$60)</formula>
    </cfRule>
  </conditionalFormatting>
  <conditionalFormatting sqref="D124">
    <cfRule type="cellIs" dxfId="3301" priority="2963" stopIfTrue="1" operator="equal">
      <formula>MAX($D$2:$D$32)</formula>
    </cfRule>
  </conditionalFormatting>
  <conditionalFormatting sqref="D125">
    <cfRule type="cellIs" dxfId="3300" priority="2962" stopIfTrue="1" operator="equal">
      <formula>MAX($D$92:$D$121)</formula>
    </cfRule>
  </conditionalFormatting>
  <conditionalFormatting sqref="D125">
    <cfRule type="cellIs" dxfId="3299" priority="2961" stopIfTrue="1" operator="equal">
      <formula>MAX($D$61:$D$91)</formula>
    </cfRule>
  </conditionalFormatting>
  <conditionalFormatting sqref="D125">
    <cfRule type="cellIs" dxfId="3298" priority="2960" stopIfTrue="1" operator="equal">
      <formula>MAX($D$33:$D$61)</formula>
    </cfRule>
  </conditionalFormatting>
  <conditionalFormatting sqref="D125">
    <cfRule type="cellIs" dxfId="3297" priority="2959" stopIfTrue="1" operator="equal">
      <formula>MAX($D$33:$D$60)</formula>
    </cfRule>
  </conditionalFormatting>
  <conditionalFormatting sqref="D125">
    <cfRule type="cellIs" dxfId="3296" priority="2958" stopIfTrue="1" operator="equal">
      <formula>MAX($D$2:$D$32)</formula>
    </cfRule>
  </conditionalFormatting>
  <conditionalFormatting sqref="D126">
    <cfRule type="cellIs" dxfId="3295" priority="2957" stopIfTrue="1" operator="equal">
      <formula>MAX($D$92:$D$121)</formula>
    </cfRule>
  </conditionalFormatting>
  <conditionalFormatting sqref="D126">
    <cfRule type="cellIs" dxfId="3294" priority="2956" stopIfTrue="1" operator="equal">
      <formula>MAX($D$61:$D$91)</formula>
    </cfRule>
  </conditionalFormatting>
  <conditionalFormatting sqref="D126">
    <cfRule type="cellIs" dxfId="3293" priority="2955" stopIfTrue="1" operator="equal">
      <formula>MAX($D$33:$D$61)</formula>
    </cfRule>
  </conditionalFormatting>
  <conditionalFormatting sqref="D126">
    <cfRule type="cellIs" dxfId="3292" priority="2954" stopIfTrue="1" operator="equal">
      <formula>MAX($D$33:$D$60)</formula>
    </cfRule>
  </conditionalFormatting>
  <conditionalFormatting sqref="D126">
    <cfRule type="cellIs" dxfId="3291" priority="2953" stopIfTrue="1" operator="equal">
      <formula>MAX($D$2:$D$32)</formula>
    </cfRule>
  </conditionalFormatting>
  <conditionalFormatting sqref="D127">
    <cfRule type="cellIs" dxfId="3290" priority="2952" stopIfTrue="1" operator="equal">
      <formula>MAX($D$92:$D$121)</formula>
    </cfRule>
  </conditionalFormatting>
  <conditionalFormatting sqref="D127">
    <cfRule type="cellIs" dxfId="3289" priority="2951" stopIfTrue="1" operator="equal">
      <formula>MAX($D$61:$D$91)</formula>
    </cfRule>
  </conditionalFormatting>
  <conditionalFormatting sqref="D127">
    <cfRule type="cellIs" dxfId="3288" priority="2950" stopIfTrue="1" operator="equal">
      <formula>MAX($D$33:$D$61)</formula>
    </cfRule>
  </conditionalFormatting>
  <conditionalFormatting sqref="D127">
    <cfRule type="cellIs" dxfId="3287" priority="2949" stopIfTrue="1" operator="equal">
      <formula>MAX($D$33:$D$60)</formula>
    </cfRule>
  </conditionalFormatting>
  <conditionalFormatting sqref="D127">
    <cfRule type="cellIs" dxfId="3286" priority="2948" stopIfTrue="1" operator="equal">
      <formula>MAX($D$2:$D$32)</formula>
    </cfRule>
  </conditionalFormatting>
  <conditionalFormatting sqref="D128">
    <cfRule type="cellIs" dxfId="3285" priority="2947" stopIfTrue="1" operator="equal">
      <formula>MAX($D$92:$D$121)</formula>
    </cfRule>
  </conditionalFormatting>
  <conditionalFormatting sqref="D128">
    <cfRule type="cellIs" dxfId="3284" priority="2946" stopIfTrue="1" operator="equal">
      <formula>MAX($D$61:$D$91)</formula>
    </cfRule>
  </conditionalFormatting>
  <conditionalFormatting sqref="D128">
    <cfRule type="cellIs" dxfId="3283" priority="2945" stopIfTrue="1" operator="equal">
      <formula>MAX($D$33:$D$61)</formula>
    </cfRule>
  </conditionalFormatting>
  <conditionalFormatting sqref="D128">
    <cfRule type="cellIs" dxfId="3282" priority="2944" stopIfTrue="1" operator="equal">
      <formula>MAX($D$33:$D$60)</formula>
    </cfRule>
  </conditionalFormatting>
  <conditionalFormatting sqref="D128">
    <cfRule type="cellIs" dxfId="3281" priority="2943" stopIfTrue="1" operator="equal">
      <formula>MAX($D$2:$D$32)</formula>
    </cfRule>
  </conditionalFormatting>
  <conditionalFormatting sqref="D129">
    <cfRule type="cellIs" dxfId="3280" priority="2942" stopIfTrue="1" operator="equal">
      <formula>MAX($D$92:$D$121)</formula>
    </cfRule>
  </conditionalFormatting>
  <conditionalFormatting sqref="D129">
    <cfRule type="cellIs" dxfId="3279" priority="2941" stopIfTrue="1" operator="equal">
      <formula>MAX($D$61:$D$91)</formula>
    </cfRule>
  </conditionalFormatting>
  <conditionalFormatting sqref="D129">
    <cfRule type="cellIs" dxfId="3278" priority="2940" stopIfTrue="1" operator="equal">
      <formula>MAX($D$33:$D$61)</formula>
    </cfRule>
  </conditionalFormatting>
  <conditionalFormatting sqref="D129">
    <cfRule type="cellIs" dxfId="3277" priority="2939" stopIfTrue="1" operator="equal">
      <formula>MAX($D$33:$D$60)</formula>
    </cfRule>
  </conditionalFormatting>
  <conditionalFormatting sqref="D129">
    <cfRule type="cellIs" dxfId="3276" priority="2938" stopIfTrue="1" operator="equal">
      <formula>MAX($D$2:$D$32)</formula>
    </cfRule>
  </conditionalFormatting>
  <conditionalFormatting sqref="D130">
    <cfRule type="cellIs" dxfId="3275" priority="2937" stopIfTrue="1" operator="equal">
      <formula>MAX($D$92:$D$121)</formula>
    </cfRule>
  </conditionalFormatting>
  <conditionalFormatting sqref="D130">
    <cfRule type="cellIs" dxfId="3274" priority="2936" stopIfTrue="1" operator="equal">
      <formula>MAX($D$61:$D$91)</formula>
    </cfRule>
  </conditionalFormatting>
  <conditionalFormatting sqref="D130">
    <cfRule type="cellIs" dxfId="3273" priority="2935" stopIfTrue="1" operator="equal">
      <formula>MAX($D$33:$D$61)</formula>
    </cfRule>
  </conditionalFormatting>
  <conditionalFormatting sqref="D130">
    <cfRule type="cellIs" dxfId="3272" priority="2934" stopIfTrue="1" operator="equal">
      <formula>MAX($D$33:$D$60)</formula>
    </cfRule>
  </conditionalFormatting>
  <conditionalFormatting sqref="D130">
    <cfRule type="cellIs" dxfId="3271" priority="2933" stopIfTrue="1" operator="equal">
      <formula>MAX($D$2:$D$32)</formula>
    </cfRule>
  </conditionalFormatting>
  <conditionalFormatting sqref="D131">
    <cfRule type="cellIs" dxfId="3270" priority="2932" stopIfTrue="1" operator="equal">
      <formula>MAX($D$92:$D$121)</formula>
    </cfRule>
  </conditionalFormatting>
  <conditionalFormatting sqref="D131">
    <cfRule type="cellIs" dxfId="3269" priority="2931" stopIfTrue="1" operator="equal">
      <formula>MAX($D$61:$D$91)</formula>
    </cfRule>
  </conditionalFormatting>
  <conditionalFormatting sqref="D131">
    <cfRule type="cellIs" dxfId="3268" priority="2930" stopIfTrue="1" operator="equal">
      <formula>MAX($D$33:$D$61)</formula>
    </cfRule>
  </conditionalFormatting>
  <conditionalFormatting sqref="D131">
    <cfRule type="cellIs" dxfId="3267" priority="2929" stopIfTrue="1" operator="equal">
      <formula>MAX($D$33:$D$60)</formula>
    </cfRule>
  </conditionalFormatting>
  <conditionalFormatting sqref="D131">
    <cfRule type="cellIs" dxfId="3266" priority="2928" stopIfTrue="1" operator="equal">
      <formula>MAX($D$2:$D$32)</formula>
    </cfRule>
  </conditionalFormatting>
  <conditionalFormatting sqref="D132">
    <cfRule type="cellIs" dxfId="3265" priority="2927" stopIfTrue="1" operator="equal">
      <formula>MAX($D$92:$D$121)</formula>
    </cfRule>
  </conditionalFormatting>
  <conditionalFormatting sqref="D132">
    <cfRule type="cellIs" dxfId="3264" priority="2926" stopIfTrue="1" operator="equal">
      <formula>MAX($D$61:$D$91)</formula>
    </cfRule>
  </conditionalFormatting>
  <conditionalFormatting sqref="D132">
    <cfRule type="cellIs" dxfId="3263" priority="2925" stopIfTrue="1" operator="equal">
      <formula>MAX($D$33:$D$61)</formula>
    </cfRule>
  </conditionalFormatting>
  <conditionalFormatting sqref="D132">
    <cfRule type="cellIs" dxfId="3262" priority="2924" stopIfTrue="1" operator="equal">
      <formula>MAX($D$33:$D$60)</formula>
    </cfRule>
  </conditionalFormatting>
  <conditionalFormatting sqref="D132">
    <cfRule type="cellIs" dxfId="3261" priority="2923" stopIfTrue="1" operator="equal">
      <formula>MAX($D$2:$D$32)</formula>
    </cfRule>
  </conditionalFormatting>
  <conditionalFormatting sqref="D133">
    <cfRule type="cellIs" dxfId="3260" priority="2922" stopIfTrue="1" operator="equal">
      <formula>MAX($D$92:$D$121)</formula>
    </cfRule>
  </conditionalFormatting>
  <conditionalFormatting sqref="D133">
    <cfRule type="cellIs" dxfId="3259" priority="2921" stopIfTrue="1" operator="equal">
      <formula>MAX($D$61:$D$91)</formula>
    </cfRule>
  </conditionalFormatting>
  <conditionalFormatting sqref="D133">
    <cfRule type="cellIs" dxfId="3258" priority="2920" stopIfTrue="1" operator="equal">
      <formula>MAX($D$33:$D$61)</formula>
    </cfRule>
  </conditionalFormatting>
  <conditionalFormatting sqref="D133">
    <cfRule type="cellIs" dxfId="3257" priority="2919" stopIfTrue="1" operator="equal">
      <formula>MAX($D$33:$D$60)</formula>
    </cfRule>
  </conditionalFormatting>
  <conditionalFormatting sqref="D133">
    <cfRule type="cellIs" dxfId="3256" priority="2918" stopIfTrue="1" operator="equal">
      <formula>MAX($D$2:$D$32)</formula>
    </cfRule>
  </conditionalFormatting>
  <conditionalFormatting sqref="D134">
    <cfRule type="cellIs" dxfId="3255" priority="2917" stopIfTrue="1" operator="equal">
      <formula>MAX($D$92:$D$121)</formula>
    </cfRule>
  </conditionalFormatting>
  <conditionalFormatting sqref="D134">
    <cfRule type="cellIs" dxfId="3254" priority="2916" stopIfTrue="1" operator="equal">
      <formula>MAX($D$61:$D$91)</formula>
    </cfRule>
  </conditionalFormatting>
  <conditionalFormatting sqref="D134">
    <cfRule type="cellIs" dxfId="3253" priority="2915" stopIfTrue="1" operator="equal">
      <formula>MAX($D$33:$D$61)</formula>
    </cfRule>
  </conditionalFormatting>
  <conditionalFormatting sqref="D134">
    <cfRule type="cellIs" dxfId="3252" priority="2914" stopIfTrue="1" operator="equal">
      <formula>MAX($D$33:$D$60)</formula>
    </cfRule>
  </conditionalFormatting>
  <conditionalFormatting sqref="D134">
    <cfRule type="cellIs" dxfId="3251" priority="2913" stopIfTrue="1" operator="equal">
      <formula>MAX($D$2:$D$32)</formula>
    </cfRule>
  </conditionalFormatting>
  <conditionalFormatting sqref="D135">
    <cfRule type="cellIs" dxfId="3250" priority="2912" stopIfTrue="1" operator="equal">
      <formula>MAX($D$92:$D$121)</formula>
    </cfRule>
  </conditionalFormatting>
  <conditionalFormatting sqref="D135">
    <cfRule type="cellIs" dxfId="3249" priority="2911" stopIfTrue="1" operator="equal">
      <formula>MAX($D$61:$D$91)</formula>
    </cfRule>
  </conditionalFormatting>
  <conditionalFormatting sqref="D135">
    <cfRule type="cellIs" dxfId="3248" priority="2910" stopIfTrue="1" operator="equal">
      <formula>MAX($D$33:$D$61)</formula>
    </cfRule>
  </conditionalFormatting>
  <conditionalFormatting sqref="D135">
    <cfRule type="cellIs" dxfId="3247" priority="2909" stopIfTrue="1" operator="equal">
      <formula>MAX($D$33:$D$60)</formula>
    </cfRule>
  </conditionalFormatting>
  <conditionalFormatting sqref="D135">
    <cfRule type="cellIs" dxfId="3246" priority="2908" stopIfTrue="1" operator="equal">
      <formula>MAX($D$2:$D$32)</formula>
    </cfRule>
  </conditionalFormatting>
  <conditionalFormatting sqref="D136">
    <cfRule type="cellIs" dxfId="3245" priority="2907" stopIfTrue="1" operator="equal">
      <formula>MAX($D$92:$D$121)</formula>
    </cfRule>
  </conditionalFormatting>
  <conditionalFormatting sqref="D136">
    <cfRule type="cellIs" dxfId="3244" priority="2906" stopIfTrue="1" operator="equal">
      <formula>MAX($D$61:$D$91)</formula>
    </cfRule>
  </conditionalFormatting>
  <conditionalFormatting sqref="D136">
    <cfRule type="cellIs" dxfId="3243" priority="2905" stopIfTrue="1" operator="equal">
      <formula>MAX($D$33:$D$61)</formula>
    </cfRule>
  </conditionalFormatting>
  <conditionalFormatting sqref="D136">
    <cfRule type="cellIs" dxfId="3242" priority="2904" stopIfTrue="1" operator="equal">
      <formula>MAX($D$33:$D$60)</formula>
    </cfRule>
  </conditionalFormatting>
  <conditionalFormatting sqref="D136">
    <cfRule type="cellIs" dxfId="3241" priority="2903" stopIfTrue="1" operator="equal">
      <formula>MAX($D$2:$D$32)</formula>
    </cfRule>
  </conditionalFormatting>
  <conditionalFormatting sqref="D137">
    <cfRule type="cellIs" dxfId="3240" priority="2902" stopIfTrue="1" operator="equal">
      <formula>MAX($D$92:$D$121)</formula>
    </cfRule>
  </conditionalFormatting>
  <conditionalFormatting sqref="D137">
    <cfRule type="cellIs" dxfId="3239" priority="2901" stopIfTrue="1" operator="equal">
      <formula>MAX($D$61:$D$91)</formula>
    </cfRule>
  </conditionalFormatting>
  <conditionalFormatting sqref="D137">
    <cfRule type="cellIs" dxfId="3238" priority="2900" stopIfTrue="1" operator="equal">
      <formula>MAX($D$33:$D$61)</formula>
    </cfRule>
  </conditionalFormatting>
  <conditionalFormatting sqref="D137">
    <cfRule type="cellIs" dxfId="3237" priority="2899" stopIfTrue="1" operator="equal">
      <formula>MAX($D$33:$D$60)</formula>
    </cfRule>
  </conditionalFormatting>
  <conditionalFormatting sqref="D137">
    <cfRule type="cellIs" dxfId="3236" priority="2898" stopIfTrue="1" operator="equal">
      <formula>MAX($D$2:$D$32)</formula>
    </cfRule>
  </conditionalFormatting>
  <conditionalFormatting sqref="D138">
    <cfRule type="cellIs" dxfId="3235" priority="2897" stopIfTrue="1" operator="equal">
      <formula>MAX($D$92:$D$121)</formula>
    </cfRule>
  </conditionalFormatting>
  <conditionalFormatting sqref="D138">
    <cfRule type="cellIs" dxfId="3234" priority="2896" stopIfTrue="1" operator="equal">
      <formula>MAX($D$61:$D$91)</formula>
    </cfRule>
  </conditionalFormatting>
  <conditionalFormatting sqref="D138">
    <cfRule type="cellIs" dxfId="3233" priority="2895" stopIfTrue="1" operator="equal">
      <formula>MAX($D$33:$D$61)</formula>
    </cfRule>
  </conditionalFormatting>
  <conditionalFormatting sqref="D138">
    <cfRule type="cellIs" dxfId="3232" priority="2894" stopIfTrue="1" operator="equal">
      <formula>MAX($D$33:$D$60)</formula>
    </cfRule>
  </conditionalFormatting>
  <conditionalFormatting sqref="D138">
    <cfRule type="cellIs" dxfId="3231" priority="2893" stopIfTrue="1" operator="equal">
      <formula>MAX($D$2:$D$32)</formula>
    </cfRule>
  </conditionalFormatting>
  <conditionalFormatting sqref="D139">
    <cfRule type="cellIs" dxfId="3230" priority="2892" stopIfTrue="1" operator="equal">
      <formula>MAX($D$92:$D$121)</formula>
    </cfRule>
  </conditionalFormatting>
  <conditionalFormatting sqref="D139">
    <cfRule type="cellIs" dxfId="3229" priority="2891" stopIfTrue="1" operator="equal">
      <formula>MAX($D$61:$D$91)</formula>
    </cfRule>
  </conditionalFormatting>
  <conditionalFormatting sqref="D139">
    <cfRule type="cellIs" dxfId="3228" priority="2890" stopIfTrue="1" operator="equal">
      <formula>MAX($D$33:$D$61)</formula>
    </cfRule>
  </conditionalFormatting>
  <conditionalFormatting sqref="D139">
    <cfRule type="cellIs" dxfId="3227" priority="2889" stopIfTrue="1" operator="equal">
      <formula>MAX($D$33:$D$60)</formula>
    </cfRule>
  </conditionalFormatting>
  <conditionalFormatting sqref="D139">
    <cfRule type="cellIs" dxfId="3226" priority="2888" stopIfTrue="1" operator="equal">
      <formula>MAX($D$2:$D$32)</formula>
    </cfRule>
  </conditionalFormatting>
  <conditionalFormatting sqref="D140">
    <cfRule type="cellIs" dxfId="3225" priority="2887" stopIfTrue="1" operator="equal">
      <formula>MAX($D$92:$D$121)</formula>
    </cfRule>
  </conditionalFormatting>
  <conditionalFormatting sqref="D140">
    <cfRule type="cellIs" dxfId="3224" priority="2886" stopIfTrue="1" operator="equal">
      <formula>MAX($D$61:$D$91)</formula>
    </cfRule>
  </conditionalFormatting>
  <conditionalFormatting sqref="D140">
    <cfRule type="cellIs" dxfId="3223" priority="2885" stopIfTrue="1" operator="equal">
      <formula>MAX($D$33:$D$61)</formula>
    </cfRule>
  </conditionalFormatting>
  <conditionalFormatting sqref="D140">
    <cfRule type="cellIs" dxfId="3222" priority="2884" stopIfTrue="1" operator="equal">
      <formula>MAX($D$33:$D$60)</formula>
    </cfRule>
  </conditionalFormatting>
  <conditionalFormatting sqref="D140">
    <cfRule type="cellIs" dxfId="3221" priority="2883" stopIfTrue="1" operator="equal">
      <formula>MAX($D$2:$D$32)</formula>
    </cfRule>
  </conditionalFormatting>
  <conditionalFormatting sqref="D141">
    <cfRule type="cellIs" dxfId="3220" priority="2882" stopIfTrue="1" operator="equal">
      <formula>MAX($D$92:$D$121)</formula>
    </cfRule>
  </conditionalFormatting>
  <conditionalFormatting sqref="D141">
    <cfRule type="cellIs" dxfId="3219" priority="2881" stopIfTrue="1" operator="equal">
      <formula>MAX($D$61:$D$91)</formula>
    </cfRule>
  </conditionalFormatting>
  <conditionalFormatting sqref="D141">
    <cfRule type="cellIs" dxfId="3218" priority="2880" stopIfTrue="1" operator="equal">
      <formula>MAX($D$33:$D$61)</formula>
    </cfRule>
  </conditionalFormatting>
  <conditionalFormatting sqref="D141">
    <cfRule type="cellIs" dxfId="3217" priority="2879" stopIfTrue="1" operator="equal">
      <formula>MAX($D$33:$D$60)</formula>
    </cfRule>
  </conditionalFormatting>
  <conditionalFormatting sqref="D141">
    <cfRule type="cellIs" dxfId="3216" priority="2878" stopIfTrue="1" operator="equal">
      <formula>MAX($D$2:$D$32)</formula>
    </cfRule>
  </conditionalFormatting>
  <conditionalFormatting sqref="D142">
    <cfRule type="cellIs" dxfId="3215" priority="2877" stopIfTrue="1" operator="equal">
      <formula>MAX($D$92:$D$121)</formula>
    </cfRule>
  </conditionalFormatting>
  <conditionalFormatting sqref="D142">
    <cfRule type="cellIs" dxfId="3214" priority="2876" stopIfTrue="1" operator="equal">
      <formula>MAX($D$61:$D$91)</formula>
    </cfRule>
  </conditionalFormatting>
  <conditionalFormatting sqref="D142">
    <cfRule type="cellIs" dxfId="3213" priority="2875" stopIfTrue="1" operator="equal">
      <formula>MAX($D$33:$D$61)</formula>
    </cfRule>
  </conditionalFormatting>
  <conditionalFormatting sqref="D142">
    <cfRule type="cellIs" dxfId="3212" priority="2874" stopIfTrue="1" operator="equal">
      <formula>MAX($D$33:$D$60)</formula>
    </cfRule>
  </conditionalFormatting>
  <conditionalFormatting sqref="D142">
    <cfRule type="cellIs" dxfId="3211" priority="2873" stopIfTrue="1" operator="equal">
      <formula>MAX($D$2:$D$32)</formula>
    </cfRule>
  </conditionalFormatting>
  <conditionalFormatting sqref="D143">
    <cfRule type="cellIs" dxfId="3210" priority="2872" stopIfTrue="1" operator="equal">
      <formula>MAX($D$92:$D$121)</formula>
    </cfRule>
  </conditionalFormatting>
  <conditionalFormatting sqref="D143">
    <cfRule type="cellIs" dxfId="3209" priority="2871" stopIfTrue="1" operator="equal">
      <formula>MAX($D$61:$D$91)</formula>
    </cfRule>
  </conditionalFormatting>
  <conditionalFormatting sqref="D143">
    <cfRule type="cellIs" dxfId="3208" priority="2870" stopIfTrue="1" operator="equal">
      <formula>MAX($D$33:$D$61)</formula>
    </cfRule>
  </conditionalFormatting>
  <conditionalFormatting sqref="D143">
    <cfRule type="cellIs" dxfId="3207" priority="2869" stopIfTrue="1" operator="equal">
      <formula>MAX($D$33:$D$60)</formula>
    </cfRule>
  </conditionalFormatting>
  <conditionalFormatting sqref="D143">
    <cfRule type="cellIs" dxfId="3206" priority="2868" stopIfTrue="1" operator="equal">
      <formula>MAX($D$2:$D$32)</formula>
    </cfRule>
  </conditionalFormatting>
  <conditionalFormatting sqref="D144">
    <cfRule type="cellIs" dxfId="3205" priority="2867" stopIfTrue="1" operator="equal">
      <formula>MAX($D$92:$D$121)</formula>
    </cfRule>
  </conditionalFormatting>
  <conditionalFormatting sqref="D144">
    <cfRule type="cellIs" dxfId="3204" priority="2866" stopIfTrue="1" operator="equal">
      <formula>MAX($D$61:$D$91)</formula>
    </cfRule>
  </conditionalFormatting>
  <conditionalFormatting sqref="D144">
    <cfRule type="cellIs" dxfId="3203" priority="2865" stopIfTrue="1" operator="equal">
      <formula>MAX($D$33:$D$61)</formula>
    </cfRule>
  </conditionalFormatting>
  <conditionalFormatting sqref="D144">
    <cfRule type="cellIs" dxfId="3202" priority="2864" stopIfTrue="1" operator="equal">
      <formula>MAX($D$33:$D$60)</formula>
    </cfRule>
  </conditionalFormatting>
  <conditionalFormatting sqref="D144">
    <cfRule type="cellIs" dxfId="3201" priority="2863" stopIfTrue="1" operator="equal">
      <formula>MAX($D$2:$D$32)</formula>
    </cfRule>
  </conditionalFormatting>
  <conditionalFormatting sqref="D145">
    <cfRule type="cellIs" dxfId="3200" priority="2862" stopIfTrue="1" operator="equal">
      <formula>MAX($D$92:$D$121)</formula>
    </cfRule>
  </conditionalFormatting>
  <conditionalFormatting sqref="D145">
    <cfRule type="cellIs" dxfId="3199" priority="2861" stopIfTrue="1" operator="equal">
      <formula>MAX($D$61:$D$91)</formula>
    </cfRule>
  </conditionalFormatting>
  <conditionalFormatting sqref="D145">
    <cfRule type="cellIs" dxfId="3198" priority="2860" stopIfTrue="1" operator="equal">
      <formula>MAX($D$33:$D$61)</formula>
    </cfRule>
  </conditionalFormatting>
  <conditionalFormatting sqref="D145">
    <cfRule type="cellIs" dxfId="3197" priority="2859" stopIfTrue="1" operator="equal">
      <formula>MAX($D$33:$D$60)</formula>
    </cfRule>
  </conditionalFormatting>
  <conditionalFormatting sqref="D145">
    <cfRule type="cellIs" dxfId="3196" priority="2858" stopIfTrue="1" operator="equal">
      <formula>MAX($D$2:$D$32)</formula>
    </cfRule>
  </conditionalFormatting>
  <conditionalFormatting sqref="D146">
    <cfRule type="cellIs" dxfId="3195" priority="2857" stopIfTrue="1" operator="equal">
      <formula>MAX($D$92:$D$121)</formula>
    </cfRule>
  </conditionalFormatting>
  <conditionalFormatting sqref="D146">
    <cfRule type="cellIs" dxfId="3194" priority="2856" stopIfTrue="1" operator="equal">
      <formula>MAX($D$61:$D$91)</formula>
    </cfRule>
  </conditionalFormatting>
  <conditionalFormatting sqref="D146">
    <cfRule type="cellIs" dxfId="3193" priority="2855" stopIfTrue="1" operator="equal">
      <formula>MAX($D$33:$D$61)</formula>
    </cfRule>
  </conditionalFormatting>
  <conditionalFormatting sqref="D146">
    <cfRule type="cellIs" dxfId="3192" priority="2854" stopIfTrue="1" operator="equal">
      <formula>MAX($D$33:$D$60)</formula>
    </cfRule>
  </conditionalFormatting>
  <conditionalFormatting sqref="D146">
    <cfRule type="cellIs" dxfId="3191" priority="2853" stopIfTrue="1" operator="equal">
      <formula>MAX($D$2:$D$32)</formula>
    </cfRule>
  </conditionalFormatting>
  <conditionalFormatting sqref="D147">
    <cfRule type="cellIs" dxfId="3190" priority="2852" stopIfTrue="1" operator="equal">
      <formula>MAX($D$92:$D$121)</formula>
    </cfRule>
  </conditionalFormatting>
  <conditionalFormatting sqref="D147">
    <cfRule type="cellIs" dxfId="3189" priority="2851" stopIfTrue="1" operator="equal">
      <formula>MAX($D$61:$D$91)</formula>
    </cfRule>
  </conditionalFormatting>
  <conditionalFormatting sqref="D147">
    <cfRule type="cellIs" dxfId="3188" priority="2850" stopIfTrue="1" operator="equal">
      <formula>MAX($D$33:$D$61)</formula>
    </cfRule>
  </conditionalFormatting>
  <conditionalFormatting sqref="D147">
    <cfRule type="cellIs" dxfId="3187" priority="2849" stopIfTrue="1" operator="equal">
      <formula>MAX($D$33:$D$60)</formula>
    </cfRule>
  </conditionalFormatting>
  <conditionalFormatting sqref="D147">
    <cfRule type="cellIs" dxfId="3186" priority="2848" stopIfTrue="1" operator="equal">
      <formula>MAX($D$2:$D$32)</formula>
    </cfRule>
  </conditionalFormatting>
  <conditionalFormatting sqref="D148">
    <cfRule type="cellIs" dxfId="3185" priority="2847" stopIfTrue="1" operator="equal">
      <formula>MAX($D$92:$D$121)</formula>
    </cfRule>
  </conditionalFormatting>
  <conditionalFormatting sqref="D148">
    <cfRule type="cellIs" dxfId="3184" priority="2846" stopIfTrue="1" operator="equal">
      <formula>MAX($D$61:$D$91)</formula>
    </cfRule>
  </conditionalFormatting>
  <conditionalFormatting sqref="D148">
    <cfRule type="cellIs" dxfId="3183" priority="2845" stopIfTrue="1" operator="equal">
      <formula>MAX($D$33:$D$61)</formula>
    </cfRule>
  </conditionalFormatting>
  <conditionalFormatting sqref="D148">
    <cfRule type="cellIs" dxfId="3182" priority="2844" stopIfTrue="1" operator="equal">
      <formula>MAX($D$33:$D$60)</formula>
    </cfRule>
  </conditionalFormatting>
  <conditionalFormatting sqref="D148">
    <cfRule type="cellIs" dxfId="3181" priority="2843" stopIfTrue="1" operator="equal">
      <formula>MAX($D$2:$D$32)</formula>
    </cfRule>
  </conditionalFormatting>
  <conditionalFormatting sqref="D149">
    <cfRule type="cellIs" dxfId="3180" priority="2842" stopIfTrue="1" operator="equal">
      <formula>MAX($D$92:$D$121)</formula>
    </cfRule>
  </conditionalFormatting>
  <conditionalFormatting sqref="D149">
    <cfRule type="cellIs" dxfId="3179" priority="2841" stopIfTrue="1" operator="equal">
      <formula>MAX($D$61:$D$91)</formula>
    </cfRule>
  </conditionalFormatting>
  <conditionalFormatting sqref="D149">
    <cfRule type="cellIs" dxfId="3178" priority="2840" stopIfTrue="1" operator="equal">
      <formula>MAX($D$33:$D$61)</formula>
    </cfRule>
  </conditionalFormatting>
  <conditionalFormatting sqref="D149">
    <cfRule type="cellIs" dxfId="3177" priority="2839" stopIfTrue="1" operator="equal">
      <formula>MAX($D$33:$D$60)</formula>
    </cfRule>
  </conditionalFormatting>
  <conditionalFormatting sqref="D149">
    <cfRule type="cellIs" dxfId="3176" priority="2838" stopIfTrue="1" operator="equal">
      <formula>MAX($D$2:$D$32)</formula>
    </cfRule>
  </conditionalFormatting>
  <conditionalFormatting sqref="D150">
    <cfRule type="cellIs" dxfId="3175" priority="2837" stopIfTrue="1" operator="equal">
      <formula>MAX($D$92:$D$121)</formula>
    </cfRule>
  </conditionalFormatting>
  <conditionalFormatting sqref="D150">
    <cfRule type="cellIs" dxfId="3174" priority="2836" stopIfTrue="1" operator="equal">
      <formula>MAX($D$61:$D$91)</formula>
    </cfRule>
  </conditionalFormatting>
  <conditionalFormatting sqref="D150">
    <cfRule type="cellIs" dxfId="3173" priority="2835" stopIfTrue="1" operator="equal">
      <formula>MAX($D$33:$D$61)</formula>
    </cfRule>
  </conditionalFormatting>
  <conditionalFormatting sqref="D150">
    <cfRule type="cellIs" dxfId="3172" priority="2834" stopIfTrue="1" operator="equal">
      <formula>MAX($D$33:$D$60)</formula>
    </cfRule>
  </conditionalFormatting>
  <conditionalFormatting sqref="D150">
    <cfRule type="cellIs" dxfId="3171" priority="2833" stopIfTrue="1" operator="equal">
      <formula>MAX($D$2:$D$32)</formula>
    </cfRule>
  </conditionalFormatting>
  <conditionalFormatting sqref="D151">
    <cfRule type="cellIs" dxfId="3170" priority="2832" stopIfTrue="1" operator="equal">
      <formula>MAX($D$92:$D$121)</formula>
    </cfRule>
  </conditionalFormatting>
  <conditionalFormatting sqref="D151">
    <cfRule type="cellIs" dxfId="3169" priority="2831" stopIfTrue="1" operator="equal">
      <formula>MAX($D$61:$D$91)</formula>
    </cfRule>
  </conditionalFormatting>
  <conditionalFormatting sqref="D151">
    <cfRule type="cellIs" dxfId="3168" priority="2830" stopIfTrue="1" operator="equal">
      <formula>MAX($D$33:$D$61)</formula>
    </cfRule>
  </conditionalFormatting>
  <conditionalFormatting sqref="D151">
    <cfRule type="cellIs" dxfId="3167" priority="2829" stopIfTrue="1" operator="equal">
      <formula>MAX($D$33:$D$60)</formula>
    </cfRule>
  </conditionalFormatting>
  <conditionalFormatting sqref="D151">
    <cfRule type="cellIs" dxfId="3166" priority="2828" stopIfTrue="1" operator="equal">
      <formula>MAX($D$2:$D$32)</formula>
    </cfRule>
  </conditionalFormatting>
  <conditionalFormatting sqref="D152">
    <cfRule type="cellIs" dxfId="3165" priority="2827" stopIfTrue="1" operator="equal">
      <formula>MAX($D$92:$D$121)</formula>
    </cfRule>
  </conditionalFormatting>
  <conditionalFormatting sqref="D152">
    <cfRule type="cellIs" dxfId="3164" priority="2826" stopIfTrue="1" operator="equal">
      <formula>MAX($D$61:$D$91)</formula>
    </cfRule>
  </conditionalFormatting>
  <conditionalFormatting sqref="D152">
    <cfRule type="cellIs" dxfId="3163" priority="2825" stopIfTrue="1" operator="equal">
      <formula>MAX($D$33:$D$61)</formula>
    </cfRule>
  </conditionalFormatting>
  <conditionalFormatting sqref="D152">
    <cfRule type="cellIs" dxfId="3162" priority="2824" stopIfTrue="1" operator="equal">
      <formula>MAX($D$33:$D$60)</formula>
    </cfRule>
  </conditionalFormatting>
  <conditionalFormatting sqref="D152">
    <cfRule type="cellIs" dxfId="3161" priority="2823" stopIfTrue="1" operator="equal">
      <formula>MAX($D$2:$D$32)</formula>
    </cfRule>
  </conditionalFormatting>
  <conditionalFormatting sqref="D122">
    <cfRule type="cellIs" dxfId="3160" priority="2822" stopIfTrue="1" operator="equal">
      <formula>MAX($D$92:$D$121)</formula>
    </cfRule>
  </conditionalFormatting>
  <conditionalFormatting sqref="D122">
    <cfRule type="cellIs" dxfId="3159" priority="2821" stopIfTrue="1" operator="equal">
      <formula>MAX($D$61:$D$91)</formula>
    </cfRule>
  </conditionalFormatting>
  <conditionalFormatting sqref="D122">
    <cfRule type="cellIs" dxfId="3158" priority="2820" stopIfTrue="1" operator="equal">
      <formula>MAX($D$33:$D$61)</formula>
    </cfRule>
  </conditionalFormatting>
  <conditionalFormatting sqref="D122">
    <cfRule type="cellIs" dxfId="3157" priority="2819" stopIfTrue="1" operator="equal">
      <formula>MAX($D$33:$D$60)</formula>
    </cfRule>
  </conditionalFormatting>
  <conditionalFormatting sqref="D122">
    <cfRule type="cellIs" dxfId="3156" priority="2818" stopIfTrue="1" operator="equal">
      <formula>MAX($D$2:$D$32)</formula>
    </cfRule>
  </conditionalFormatting>
  <conditionalFormatting sqref="D123">
    <cfRule type="cellIs" dxfId="3155" priority="2817" stopIfTrue="1" operator="equal">
      <formula>MAX($D$92:$D$121)</formula>
    </cfRule>
  </conditionalFormatting>
  <conditionalFormatting sqref="D123">
    <cfRule type="cellIs" dxfId="3154" priority="2816" stopIfTrue="1" operator="equal">
      <formula>MAX($D$61:$D$91)</formula>
    </cfRule>
  </conditionalFormatting>
  <conditionalFormatting sqref="D123">
    <cfRule type="cellIs" dxfId="3153" priority="2815" stopIfTrue="1" operator="equal">
      <formula>MAX($D$33:$D$61)</formula>
    </cfRule>
  </conditionalFormatting>
  <conditionalFormatting sqref="D123">
    <cfRule type="cellIs" dxfId="3152" priority="2814" stopIfTrue="1" operator="equal">
      <formula>MAX($D$33:$D$60)</formula>
    </cfRule>
  </conditionalFormatting>
  <conditionalFormatting sqref="D123">
    <cfRule type="cellIs" dxfId="3151" priority="2813" stopIfTrue="1" operator="equal">
      <formula>MAX($D$2:$D$32)</formula>
    </cfRule>
  </conditionalFormatting>
  <conditionalFormatting sqref="D124">
    <cfRule type="cellIs" dxfId="3150" priority="2812" stopIfTrue="1" operator="equal">
      <formula>MAX($D$92:$D$121)</formula>
    </cfRule>
  </conditionalFormatting>
  <conditionalFormatting sqref="D124">
    <cfRule type="cellIs" dxfId="3149" priority="2811" stopIfTrue="1" operator="equal">
      <formula>MAX($D$61:$D$91)</formula>
    </cfRule>
  </conditionalFormatting>
  <conditionalFormatting sqref="D124">
    <cfRule type="cellIs" dxfId="3148" priority="2810" stopIfTrue="1" operator="equal">
      <formula>MAX($D$33:$D$61)</formula>
    </cfRule>
  </conditionalFormatting>
  <conditionalFormatting sqref="D124">
    <cfRule type="cellIs" dxfId="3147" priority="2809" stopIfTrue="1" operator="equal">
      <formula>MAX($D$33:$D$60)</formula>
    </cfRule>
  </conditionalFormatting>
  <conditionalFormatting sqref="D124">
    <cfRule type="cellIs" dxfId="3146" priority="2808" stopIfTrue="1" operator="equal">
      <formula>MAX($D$2:$D$32)</formula>
    </cfRule>
  </conditionalFormatting>
  <conditionalFormatting sqref="D125">
    <cfRule type="cellIs" dxfId="3145" priority="2807" stopIfTrue="1" operator="equal">
      <formula>MAX($D$92:$D$121)</formula>
    </cfRule>
  </conditionalFormatting>
  <conditionalFormatting sqref="D125">
    <cfRule type="cellIs" dxfId="3144" priority="2806" stopIfTrue="1" operator="equal">
      <formula>MAX($D$61:$D$91)</formula>
    </cfRule>
  </conditionalFormatting>
  <conditionalFormatting sqref="D125">
    <cfRule type="cellIs" dxfId="3143" priority="2805" stopIfTrue="1" operator="equal">
      <formula>MAX($D$33:$D$61)</formula>
    </cfRule>
  </conditionalFormatting>
  <conditionalFormatting sqref="D125">
    <cfRule type="cellIs" dxfId="3142" priority="2804" stopIfTrue="1" operator="equal">
      <formula>MAX($D$33:$D$60)</formula>
    </cfRule>
  </conditionalFormatting>
  <conditionalFormatting sqref="D125">
    <cfRule type="cellIs" dxfId="3141" priority="2803" stopIfTrue="1" operator="equal">
      <formula>MAX($D$2:$D$32)</formula>
    </cfRule>
  </conditionalFormatting>
  <conditionalFormatting sqref="D126">
    <cfRule type="cellIs" dxfId="3140" priority="2802" stopIfTrue="1" operator="equal">
      <formula>MAX($D$92:$D$121)</formula>
    </cfRule>
  </conditionalFormatting>
  <conditionalFormatting sqref="D126">
    <cfRule type="cellIs" dxfId="3139" priority="2801" stopIfTrue="1" operator="equal">
      <formula>MAX($D$61:$D$91)</formula>
    </cfRule>
  </conditionalFormatting>
  <conditionalFormatting sqref="D126">
    <cfRule type="cellIs" dxfId="3138" priority="2800" stopIfTrue="1" operator="equal">
      <formula>MAX($D$33:$D$61)</formula>
    </cfRule>
  </conditionalFormatting>
  <conditionalFormatting sqref="D126">
    <cfRule type="cellIs" dxfId="3137" priority="2799" stopIfTrue="1" operator="equal">
      <formula>MAX($D$33:$D$60)</formula>
    </cfRule>
  </conditionalFormatting>
  <conditionalFormatting sqref="D126">
    <cfRule type="cellIs" dxfId="3136" priority="2798" stopIfTrue="1" operator="equal">
      <formula>MAX($D$2:$D$32)</formula>
    </cfRule>
  </conditionalFormatting>
  <conditionalFormatting sqref="D127">
    <cfRule type="cellIs" dxfId="3135" priority="2797" stopIfTrue="1" operator="equal">
      <formula>MAX($D$92:$D$121)</formula>
    </cfRule>
  </conditionalFormatting>
  <conditionalFormatting sqref="D127">
    <cfRule type="cellIs" dxfId="3134" priority="2796" stopIfTrue="1" operator="equal">
      <formula>MAX($D$61:$D$91)</formula>
    </cfRule>
  </conditionalFormatting>
  <conditionalFormatting sqref="D127">
    <cfRule type="cellIs" dxfId="3133" priority="2795" stopIfTrue="1" operator="equal">
      <formula>MAX($D$33:$D$61)</formula>
    </cfRule>
  </conditionalFormatting>
  <conditionalFormatting sqref="D127">
    <cfRule type="cellIs" dxfId="3132" priority="2794" stopIfTrue="1" operator="equal">
      <formula>MAX($D$33:$D$60)</formula>
    </cfRule>
  </conditionalFormatting>
  <conditionalFormatting sqref="D127">
    <cfRule type="cellIs" dxfId="3131" priority="2793" stopIfTrue="1" operator="equal">
      <formula>MAX($D$2:$D$32)</formula>
    </cfRule>
  </conditionalFormatting>
  <conditionalFormatting sqref="D128">
    <cfRule type="cellIs" dxfId="3130" priority="2792" stopIfTrue="1" operator="equal">
      <formula>MAX($D$92:$D$121)</formula>
    </cfRule>
  </conditionalFormatting>
  <conditionalFormatting sqref="D128">
    <cfRule type="cellIs" dxfId="3129" priority="2791" stopIfTrue="1" operator="equal">
      <formula>MAX($D$61:$D$91)</formula>
    </cfRule>
  </conditionalFormatting>
  <conditionalFormatting sqref="D128">
    <cfRule type="cellIs" dxfId="3128" priority="2790" stopIfTrue="1" operator="equal">
      <formula>MAX($D$33:$D$61)</formula>
    </cfRule>
  </conditionalFormatting>
  <conditionalFormatting sqref="D128">
    <cfRule type="cellIs" dxfId="3127" priority="2789" stopIfTrue="1" operator="equal">
      <formula>MAX($D$33:$D$60)</formula>
    </cfRule>
  </conditionalFormatting>
  <conditionalFormatting sqref="D128">
    <cfRule type="cellIs" dxfId="3126" priority="2788" stopIfTrue="1" operator="equal">
      <formula>MAX($D$2:$D$32)</formula>
    </cfRule>
  </conditionalFormatting>
  <conditionalFormatting sqref="D129">
    <cfRule type="cellIs" dxfId="3125" priority="2787" stopIfTrue="1" operator="equal">
      <formula>MAX($D$92:$D$121)</formula>
    </cfRule>
  </conditionalFormatting>
  <conditionalFormatting sqref="D129">
    <cfRule type="cellIs" dxfId="3124" priority="2786" stopIfTrue="1" operator="equal">
      <formula>MAX($D$61:$D$91)</formula>
    </cfRule>
  </conditionalFormatting>
  <conditionalFormatting sqref="D129">
    <cfRule type="cellIs" dxfId="3123" priority="2785" stopIfTrue="1" operator="equal">
      <formula>MAX($D$33:$D$61)</formula>
    </cfRule>
  </conditionalFormatting>
  <conditionalFormatting sqref="D129">
    <cfRule type="cellIs" dxfId="3122" priority="2784" stopIfTrue="1" operator="equal">
      <formula>MAX($D$33:$D$60)</formula>
    </cfRule>
  </conditionalFormatting>
  <conditionalFormatting sqref="D129">
    <cfRule type="cellIs" dxfId="3121" priority="2783" stopIfTrue="1" operator="equal">
      <formula>MAX($D$2:$D$32)</formula>
    </cfRule>
  </conditionalFormatting>
  <conditionalFormatting sqref="D130">
    <cfRule type="cellIs" dxfId="3120" priority="2782" stopIfTrue="1" operator="equal">
      <formula>MAX($D$92:$D$121)</formula>
    </cfRule>
  </conditionalFormatting>
  <conditionalFormatting sqref="D130">
    <cfRule type="cellIs" dxfId="3119" priority="2781" stopIfTrue="1" operator="equal">
      <formula>MAX($D$61:$D$91)</formula>
    </cfRule>
  </conditionalFormatting>
  <conditionalFormatting sqref="D130">
    <cfRule type="cellIs" dxfId="3118" priority="2780" stopIfTrue="1" operator="equal">
      <formula>MAX($D$33:$D$61)</formula>
    </cfRule>
  </conditionalFormatting>
  <conditionalFormatting sqref="D130">
    <cfRule type="cellIs" dxfId="3117" priority="2779" stopIfTrue="1" operator="equal">
      <formula>MAX($D$33:$D$60)</formula>
    </cfRule>
  </conditionalFormatting>
  <conditionalFormatting sqref="D130">
    <cfRule type="cellIs" dxfId="3116" priority="2778" stopIfTrue="1" operator="equal">
      <formula>MAX($D$2:$D$32)</formula>
    </cfRule>
  </conditionalFormatting>
  <conditionalFormatting sqref="D131">
    <cfRule type="cellIs" dxfId="3115" priority="2777" stopIfTrue="1" operator="equal">
      <formula>MAX($D$92:$D$121)</formula>
    </cfRule>
  </conditionalFormatting>
  <conditionalFormatting sqref="D131">
    <cfRule type="cellIs" dxfId="3114" priority="2776" stopIfTrue="1" operator="equal">
      <formula>MAX($D$61:$D$91)</formula>
    </cfRule>
  </conditionalFormatting>
  <conditionalFormatting sqref="D131">
    <cfRule type="cellIs" dxfId="3113" priority="2775" stopIfTrue="1" operator="equal">
      <formula>MAX($D$33:$D$61)</formula>
    </cfRule>
  </conditionalFormatting>
  <conditionalFormatting sqref="D131">
    <cfRule type="cellIs" dxfId="3112" priority="2774" stopIfTrue="1" operator="equal">
      <formula>MAX($D$33:$D$60)</formula>
    </cfRule>
  </conditionalFormatting>
  <conditionalFormatting sqref="D131">
    <cfRule type="cellIs" dxfId="3111" priority="2773" stopIfTrue="1" operator="equal">
      <formula>MAX($D$2:$D$32)</formula>
    </cfRule>
  </conditionalFormatting>
  <conditionalFormatting sqref="D132">
    <cfRule type="cellIs" dxfId="3110" priority="2772" stopIfTrue="1" operator="equal">
      <formula>MAX($D$92:$D$121)</formula>
    </cfRule>
  </conditionalFormatting>
  <conditionalFormatting sqref="D132">
    <cfRule type="cellIs" dxfId="3109" priority="2771" stopIfTrue="1" operator="equal">
      <formula>MAX($D$61:$D$91)</formula>
    </cfRule>
  </conditionalFormatting>
  <conditionalFormatting sqref="D132">
    <cfRule type="cellIs" dxfId="3108" priority="2770" stopIfTrue="1" operator="equal">
      <formula>MAX($D$33:$D$61)</formula>
    </cfRule>
  </conditionalFormatting>
  <conditionalFormatting sqref="D132">
    <cfRule type="cellIs" dxfId="3107" priority="2769" stopIfTrue="1" operator="equal">
      <formula>MAX($D$33:$D$60)</formula>
    </cfRule>
  </conditionalFormatting>
  <conditionalFormatting sqref="D132">
    <cfRule type="cellIs" dxfId="3106" priority="2768" stopIfTrue="1" operator="equal">
      <formula>MAX($D$2:$D$32)</formula>
    </cfRule>
  </conditionalFormatting>
  <conditionalFormatting sqref="D133">
    <cfRule type="cellIs" dxfId="3105" priority="2767" stopIfTrue="1" operator="equal">
      <formula>MAX($D$92:$D$121)</formula>
    </cfRule>
  </conditionalFormatting>
  <conditionalFormatting sqref="D133">
    <cfRule type="cellIs" dxfId="3104" priority="2766" stopIfTrue="1" operator="equal">
      <formula>MAX($D$61:$D$91)</formula>
    </cfRule>
  </conditionalFormatting>
  <conditionalFormatting sqref="D133">
    <cfRule type="cellIs" dxfId="3103" priority="2765" stopIfTrue="1" operator="equal">
      <formula>MAX($D$33:$D$61)</formula>
    </cfRule>
  </conditionalFormatting>
  <conditionalFormatting sqref="D133">
    <cfRule type="cellIs" dxfId="3102" priority="2764" stopIfTrue="1" operator="equal">
      <formula>MAX($D$33:$D$60)</formula>
    </cfRule>
  </conditionalFormatting>
  <conditionalFormatting sqref="D133">
    <cfRule type="cellIs" dxfId="3101" priority="2763" stopIfTrue="1" operator="equal">
      <formula>MAX($D$2:$D$32)</formula>
    </cfRule>
  </conditionalFormatting>
  <conditionalFormatting sqref="D134">
    <cfRule type="cellIs" dxfId="3100" priority="2762" stopIfTrue="1" operator="equal">
      <formula>MAX($D$92:$D$121)</formula>
    </cfRule>
  </conditionalFormatting>
  <conditionalFormatting sqref="D134">
    <cfRule type="cellIs" dxfId="3099" priority="2761" stopIfTrue="1" operator="equal">
      <formula>MAX($D$61:$D$91)</formula>
    </cfRule>
  </conditionalFormatting>
  <conditionalFormatting sqref="D134">
    <cfRule type="cellIs" dxfId="3098" priority="2760" stopIfTrue="1" operator="equal">
      <formula>MAX($D$33:$D$61)</formula>
    </cfRule>
  </conditionalFormatting>
  <conditionalFormatting sqref="D134">
    <cfRule type="cellIs" dxfId="3097" priority="2759" stopIfTrue="1" operator="equal">
      <formula>MAX($D$33:$D$60)</formula>
    </cfRule>
  </conditionalFormatting>
  <conditionalFormatting sqref="D134">
    <cfRule type="cellIs" dxfId="3096" priority="2758" stopIfTrue="1" operator="equal">
      <formula>MAX($D$2:$D$32)</formula>
    </cfRule>
  </conditionalFormatting>
  <conditionalFormatting sqref="D135">
    <cfRule type="cellIs" dxfId="3095" priority="2757" stopIfTrue="1" operator="equal">
      <formula>MAX($D$92:$D$121)</formula>
    </cfRule>
  </conditionalFormatting>
  <conditionalFormatting sqref="D135">
    <cfRule type="cellIs" dxfId="3094" priority="2756" stopIfTrue="1" operator="equal">
      <formula>MAX($D$61:$D$91)</formula>
    </cfRule>
  </conditionalFormatting>
  <conditionalFormatting sqref="D135">
    <cfRule type="cellIs" dxfId="3093" priority="2755" stopIfTrue="1" operator="equal">
      <formula>MAX($D$33:$D$61)</formula>
    </cfRule>
  </conditionalFormatting>
  <conditionalFormatting sqref="D135">
    <cfRule type="cellIs" dxfId="3092" priority="2754" stopIfTrue="1" operator="equal">
      <formula>MAX($D$33:$D$60)</formula>
    </cfRule>
  </conditionalFormatting>
  <conditionalFormatting sqref="D135">
    <cfRule type="cellIs" dxfId="3091" priority="2753" stopIfTrue="1" operator="equal">
      <formula>MAX($D$2:$D$32)</formula>
    </cfRule>
  </conditionalFormatting>
  <conditionalFormatting sqref="D136">
    <cfRule type="cellIs" dxfId="3090" priority="2752" stopIfTrue="1" operator="equal">
      <formula>MAX($D$92:$D$121)</formula>
    </cfRule>
  </conditionalFormatting>
  <conditionalFormatting sqref="D136">
    <cfRule type="cellIs" dxfId="3089" priority="2751" stopIfTrue="1" operator="equal">
      <formula>MAX($D$61:$D$91)</formula>
    </cfRule>
  </conditionalFormatting>
  <conditionalFormatting sqref="D136">
    <cfRule type="cellIs" dxfId="3088" priority="2750" stopIfTrue="1" operator="equal">
      <formula>MAX($D$33:$D$61)</formula>
    </cfRule>
  </conditionalFormatting>
  <conditionalFormatting sqref="D136">
    <cfRule type="cellIs" dxfId="3087" priority="2749" stopIfTrue="1" operator="equal">
      <formula>MAX($D$33:$D$60)</formula>
    </cfRule>
  </conditionalFormatting>
  <conditionalFormatting sqref="D136">
    <cfRule type="cellIs" dxfId="3086" priority="2748" stopIfTrue="1" operator="equal">
      <formula>MAX($D$2:$D$32)</formula>
    </cfRule>
  </conditionalFormatting>
  <conditionalFormatting sqref="D137">
    <cfRule type="cellIs" dxfId="3085" priority="2747" stopIfTrue="1" operator="equal">
      <formula>MAX($D$92:$D$121)</formula>
    </cfRule>
  </conditionalFormatting>
  <conditionalFormatting sqref="D137">
    <cfRule type="cellIs" dxfId="3084" priority="2746" stopIfTrue="1" operator="equal">
      <formula>MAX($D$61:$D$91)</formula>
    </cfRule>
  </conditionalFormatting>
  <conditionalFormatting sqref="D137">
    <cfRule type="cellIs" dxfId="3083" priority="2745" stopIfTrue="1" operator="equal">
      <formula>MAX($D$33:$D$61)</formula>
    </cfRule>
  </conditionalFormatting>
  <conditionalFormatting sqref="D137">
    <cfRule type="cellIs" dxfId="3082" priority="2744" stopIfTrue="1" operator="equal">
      <formula>MAX($D$33:$D$60)</formula>
    </cfRule>
  </conditionalFormatting>
  <conditionalFormatting sqref="D137">
    <cfRule type="cellIs" dxfId="3081" priority="2743" stopIfTrue="1" operator="equal">
      <formula>MAX($D$2:$D$32)</formula>
    </cfRule>
  </conditionalFormatting>
  <conditionalFormatting sqref="D138">
    <cfRule type="cellIs" dxfId="3080" priority="2742" stopIfTrue="1" operator="equal">
      <formula>MAX($D$92:$D$121)</formula>
    </cfRule>
  </conditionalFormatting>
  <conditionalFormatting sqref="D138">
    <cfRule type="cellIs" dxfId="3079" priority="2741" stopIfTrue="1" operator="equal">
      <formula>MAX($D$61:$D$91)</formula>
    </cfRule>
  </conditionalFormatting>
  <conditionalFormatting sqref="D138">
    <cfRule type="cellIs" dxfId="3078" priority="2740" stopIfTrue="1" operator="equal">
      <formula>MAX($D$33:$D$61)</formula>
    </cfRule>
  </conditionalFormatting>
  <conditionalFormatting sqref="D138">
    <cfRule type="cellIs" dxfId="3077" priority="2739" stopIfTrue="1" operator="equal">
      <formula>MAX($D$33:$D$60)</formula>
    </cfRule>
  </conditionalFormatting>
  <conditionalFormatting sqref="D138">
    <cfRule type="cellIs" dxfId="3076" priority="2738" stopIfTrue="1" operator="equal">
      <formula>MAX($D$2:$D$32)</formula>
    </cfRule>
  </conditionalFormatting>
  <conditionalFormatting sqref="D139">
    <cfRule type="cellIs" dxfId="3075" priority="2737" stopIfTrue="1" operator="equal">
      <formula>MAX($D$92:$D$121)</formula>
    </cfRule>
  </conditionalFormatting>
  <conditionalFormatting sqref="D139">
    <cfRule type="cellIs" dxfId="3074" priority="2736" stopIfTrue="1" operator="equal">
      <formula>MAX($D$61:$D$91)</formula>
    </cfRule>
  </conditionalFormatting>
  <conditionalFormatting sqref="D139">
    <cfRule type="cellIs" dxfId="3073" priority="2735" stopIfTrue="1" operator="equal">
      <formula>MAX($D$33:$D$61)</formula>
    </cfRule>
  </conditionalFormatting>
  <conditionalFormatting sqref="D139">
    <cfRule type="cellIs" dxfId="3072" priority="2734" stopIfTrue="1" operator="equal">
      <formula>MAX($D$33:$D$60)</formula>
    </cfRule>
  </conditionalFormatting>
  <conditionalFormatting sqref="D139">
    <cfRule type="cellIs" dxfId="3071" priority="2733" stopIfTrue="1" operator="equal">
      <formula>MAX($D$2:$D$32)</formula>
    </cfRule>
  </conditionalFormatting>
  <conditionalFormatting sqref="D140">
    <cfRule type="cellIs" dxfId="3070" priority="2732" stopIfTrue="1" operator="equal">
      <formula>MAX($D$92:$D$121)</formula>
    </cfRule>
  </conditionalFormatting>
  <conditionalFormatting sqref="D140">
    <cfRule type="cellIs" dxfId="3069" priority="2731" stopIfTrue="1" operator="equal">
      <formula>MAX($D$61:$D$91)</formula>
    </cfRule>
  </conditionalFormatting>
  <conditionalFormatting sqref="D140">
    <cfRule type="cellIs" dxfId="3068" priority="2730" stopIfTrue="1" operator="equal">
      <formula>MAX($D$33:$D$61)</formula>
    </cfRule>
  </conditionalFormatting>
  <conditionalFormatting sqref="D140">
    <cfRule type="cellIs" dxfId="3067" priority="2729" stopIfTrue="1" operator="equal">
      <formula>MAX($D$33:$D$60)</formula>
    </cfRule>
  </conditionalFormatting>
  <conditionalFormatting sqref="D140">
    <cfRule type="cellIs" dxfId="3066" priority="2728" stopIfTrue="1" operator="equal">
      <formula>MAX($D$2:$D$32)</formula>
    </cfRule>
  </conditionalFormatting>
  <conditionalFormatting sqref="D141">
    <cfRule type="cellIs" dxfId="3065" priority="2727" stopIfTrue="1" operator="equal">
      <formula>MAX($D$92:$D$121)</formula>
    </cfRule>
  </conditionalFormatting>
  <conditionalFormatting sqref="D141">
    <cfRule type="cellIs" dxfId="3064" priority="2726" stopIfTrue="1" operator="equal">
      <formula>MAX($D$61:$D$91)</formula>
    </cfRule>
  </conditionalFormatting>
  <conditionalFormatting sqref="D141">
    <cfRule type="cellIs" dxfId="3063" priority="2725" stopIfTrue="1" operator="equal">
      <formula>MAX($D$33:$D$61)</formula>
    </cfRule>
  </conditionalFormatting>
  <conditionalFormatting sqref="D141">
    <cfRule type="cellIs" dxfId="3062" priority="2724" stopIfTrue="1" operator="equal">
      <formula>MAX($D$33:$D$60)</formula>
    </cfRule>
  </conditionalFormatting>
  <conditionalFormatting sqref="D141">
    <cfRule type="cellIs" dxfId="3061" priority="2723" stopIfTrue="1" operator="equal">
      <formula>MAX($D$2:$D$32)</formula>
    </cfRule>
  </conditionalFormatting>
  <conditionalFormatting sqref="D142">
    <cfRule type="cellIs" dxfId="3060" priority="2722" stopIfTrue="1" operator="equal">
      <formula>MAX($D$92:$D$121)</formula>
    </cfRule>
  </conditionalFormatting>
  <conditionalFormatting sqref="D142">
    <cfRule type="cellIs" dxfId="3059" priority="2721" stopIfTrue="1" operator="equal">
      <formula>MAX($D$61:$D$91)</formula>
    </cfRule>
  </conditionalFormatting>
  <conditionalFormatting sqref="D142">
    <cfRule type="cellIs" dxfId="3058" priority="2720" stopIfTrue="1" operator="equal">
      <formula>MAX($D$33:$D$61)</formula>
    </cfRule>
  </conditionalFormatting>
  <conditionalFormatting sqref="D142">
    <cfRule type="cellIs" dxfId="3057" priority="2719" stopIfTrue="1" operator="equal">
      <formula>MAX($D$33:$D$60)</formula>
    </cfRule>
  </conditionalFormatting>
  <conditionalFormatting sqref="D142">
    <cfRule type="cellIs" dxfId="3056" priority="2718" stopIfTrue="1" operator="equal">
      <formula>MAX($D$2:$D$32)</formula>
    </cfRule>
  </conditionalFormatting>
  <conditionalFormatting sqref="D143">
    <cfRule type="cellIs" dxfId="3055" priority="2717" stopIfTrue="1" operator="equal">
      <formula>MAX($D$92:$D$121)</formula>
    </cfRule>
  </conditionalFormatting>
  <conditionalFormatting sqref="D143">
    <cfRule type="cellIs" dxfId="3054" priority="2716" stopIfTrue="1" operator="equal">
      <formula>MAX($D$61:$D$91)</formula>
    </cfRule>
  </conditionalFormatting>
  <conditionalFormatting sqref="D143">
    <cfRule type="cellIs" dxfId="3053" priority="2715" stopIfTrue="1" operator="equal">
      <formula>MAX($D$33:$D$61)</formula>
    </cfRule>
  </conditionalFormatting>
  <conditionalFormatting sqref="D143">
    <cfRule type="cellIs" dxfId="3052" priority="2714" stopIfTrue="1" operator="equal">
      <formula>MAX($D$33:$D$60)</formula>
    </cfRule>
  </conditionalFormatting>
  <conditionalFormatting sqref="D143">
    <cfRule type="cellIs" dxfId="3051" priority="2713" stopIfTrue="1" operator="equal">
      <formula>MAX($D$2:$D$32)</formula>
    </cfRule>
  </conditionalFormatting>
  <conditionalFormatting sqref="D144">
    <cfRule type="cellIs" dxfId="3050" priority="2712" stopIfTrue="1" operator="equal">
      <formula>MAX($D$92:$D$121)</formula>
    </cfRule>
  </conditionalFormatting>
  <conditionalFormatting sqref="D144">
    <cfRule type="cellIs" dxfId="3049" priority="2711" stopIfTrue="1" operator="equal">
      <formula>MAX($D$61:$D$91)</formula>
    </cfRule>
  </conditionalFormatting>
  <conditionalFormatting sqref="D144">
    <cfRule type="cellIs" dxfId="3048" priority="2710" stopIfTrue="1" operator="equal">
      <formula>MAX($D$33:$D$61)</formula>
    </cfRule>
  </conditionalFormatting>
  <conditionalFormatting sqref="D144">
    <cfRule type="cellIs" dxfId="3047" priority="2709" stopIfTrue="1" operator="equal">
      <formula>MAX($D$33:$D$60)</formula>
    </cfRule>
  </conditionalFormatting>
  <conditionalFormatting sqref="D144">
    <cfRule type="cellIs" dxfId="3046" priority="2708" stopIfTrue="1" operator="equal">
      <formula>MAX($D$2:$D$32)</formula>
    </cfRule>
  </conditionalFormatting>
  <conditionalFormatting sqref="D145">
    <cfRule type="cellIs" dxfId="3045" priority="2707" stopIfTrue="1" operator="equal">
      <formula>MAX($D$92:$D$121)</formula>
    </cfRule>
  </conditionalFormatting>
  <conditionalFormatting sqref="D145">
    <cfRule type="cellIs" dxfId="3044" priority="2706" stopIfTrue="1" operator="equal">
      <formula>MAX($D$61:$D$91)</formula>
    </cfRule>
  </conditionalFormatting>
  <conditionalFormatting sqref="D145">
    <cfRule type="cellIs" dxfId="3043" priority="2705" stopIfTrue="1" operator="equal">
      <formula>MAX($D$33:$D$61)</formula>
    </cfRule>
  </conditionalFormatting>
  <conditionalFormatting sqref="D145">
    <cfRule type="cellIs" dxfId="3042" priority="2704" stopIfTrue="1" operator="equal">
      <formula>MAX($D$33:$D$60)</formula>
    </cfRule>
  </conditionalFormatting>
  <conditionalFormatting sqref="D145">
    <cfRule type="cellIs" dxfId="3041" priority="2703" stopIfTrue="1" operator="equal">
      <formula>MAX($D$2:$D$32)</formula>
    </cfRule>
  </conditionalFormatting>
  <conditionalFormatting sqref="D146">
    <cfRule type="cellIs" dxfId="3040" priority="2702" stopIfTrue="1" operator="equal">
      <formula>MAX($D$92:$D$121)</formula>
    </cfRule>
  </conditionalFormatting>
  <conditionalFormatting sqref="D146">
    <cfRule type="cellIs" dxfId="3039" priority="2701" stopIfTrue="1" operator="equal">
      <formula>MAX($D$61:$D$91)</formula>
    </cfRule>
  </conditionalFormatting>
  <conditionalFormatting sqref="D146">
    <cfRule type="cellIs" dxfId="3038" priority="2700" stopIfTrue="1" operator="equal">
      <formula>MAX($D$33:$D$61)</formula>
    </cfRule>
  </conditionalFormatting>
  <conditionalFormatting sqref="D146">
    <cfRule type="cellIs" dxfId="3037" priority="2699" stopIfTrue="1" operator="equal">
      <formula>MAX($D$33:$D$60)</formula>
    </cfRule>
  </conditionalFormatting>
  <conditionalFormatting sqref="D146">
    <cfRule type="cellIs" dxfId="3036" priority="2698" stopIfTrue="1" operator="equal">
      <formula>MAX($D$2:$D$32)</formula>
    </cfRule>
  </conditionalFormatting>
  <conditionalFormatting sqref="D147">
    <cfRule type="cellIs" dxfId="3035" priority="2697" stopIfTrue="1" operator="equal">
      <formula>MAX($D$92:$D$121)</formula>
    </cfRule>
  </conditionalFormatting>
  <conditionalFormatting sqref="D147">
    <cfRule type="cellIs" dxfId="3034" priority="2696" stopIfTrue="1" operator="equal">
      <formula>MAX($D$61:$D$91)</formula>
    </cfRule>
  </conditionalFormatting>
  <conditionalFormatting sqref="D147">
    <cfRule type="cellIs" dxfId="3033" priority="2695" stopIfTrue="1" operator="equal">
      <formula>MAX($D$33:$D$61)</formula>
    </cfRule>
  </conditionalFormatting>
  <conditionalFormatting sqref="D147">
    <cfRule type="cellIs" dxfId="3032" priority="2694" stopIfTrue="1" operator="equal">
      <formula>MAX($D$33:$D$60)</formula>
    </cfRule>
  </conditionalFormatting>
  <conditionalFormatting sqref="D147">
    <cfRule type="cellIs" dxfId="3031" priority="2693" stopIfTrue="1" operator="equal">
      <formula>MAX($D$2:$D$32)</formula>
    </cfRule>
  </conditionalFormatting>
  <conditionalFormatting sqref="D148">
    <cfRule type="cellIs" dxfId="3030" priority="2692" stopIfTrue="1" operator="equal">
      <formula>MAX($D$92:$D$121)</formula>
    </cfRule>
  </conditionalFormatting>
  <conditionalFormatting sqref="D148">
    <cfRule type="cellIs" dxfId="3029" priority="2691" stopIfTrue="1" operator="equal">
      <formula>MAX($D$61:$D$91)</formula>
    </cfRule>
  </conditionalFormatting>
  <conditionalFormatting sqref="D148">
    <cfRule type="cellIs" dxfId="3028" priority="2690" stopIfTrue="1" operator="equal">
      <formula>MAX($D$33:$D$61)</formula>
    </cfRule>
  </conditionalFormatting>
  <conditionalFormatting sqref="D148">
    <cfRule type="cellIs" dxfId="3027" priority="2689" stopIfTrue="1" operator="equal">
      <formula>MAX($D$33:$D$60)</formula>
    </cfRule>
  </conditionalFormatting>
  <conditionalFormatting sqref="D148">
    <cfRule type="cellIs" dxfId="3026" priority="2688" stopIfTrue="1" operator="equal">
      <formula>MAX($D$2:$D$32)</formula>
    </cfRule>
  </conditionalFormatting>
  <conditionalFormatting sqref="D149">
    <cfRule type="cellIs" dxfId="3025" priority="2687" stopIfTrue="1" operator="equal">
      <formula>MAX($D$92:$D$121)</formula>
    </cfRule>
  </conditionalFormatting>
  <conditionalFormatting sqref="D149">
    <cfRule type="cellIs" dxfId="3024" priority="2686" stopIfTrue="1" operator="equal">
      <formula>MAX($D$61:$D$91)</formula>
    </cfRule>
  </conditionalFormatting>
  <conditionalFormatting sqref="D149">
    <cfRule type="cellIs" dxfId="3023" priority="2685" stopIfTrue="1" operator="equal">
      <formula>MAX($D$33:$D$61)</formula>
    </cfRule>
  </conditionalFormatting>
  <conditionalFormatting sqref="D149">
    <cfRule type="cellIs" dxfId="3022" priority="2684" stopIfTrue="1" operator="equal">
      <formula>MAX($D$33:$D$60)</formula>
    </cfRule>
  </conditionalFormatting>
  <conditionalFormatting sqref="D149">
    <cfRule type="cellIs" dxfId="3021" priority="2683" stopIfTrue="1" operator="equal">
      <formula>MAX($D$2:$D$32)</formula>
    </cfRule>
  </conditionalFormatting>
  <conditionalFormatting sqref="D150">
    <cfRule type="cellIs" dxfId="3020" priority="2682" stopIfTrue="1" operator="equal">
      <formula>MAX($D$92:$D$121)</formula>
    </cfRule>
  </conditionalFormatting>
  <conditionalFormatting sqref="D150">
    <cfRule type="cellIs" dxfId="3019" priority="2681" stopIfTrue="1" operator="equal">
      <formula>MAX($D$61:$D$91)</formula>
    </cfRule>
  </conditionalFormatting>
  <conditionalFormatting sqref="D150">
    <cfRule type="cellIs" dxfId="3018" priority="2680" stopIfTrue="1" operator="equal">
      <formula>MAX($D$33:$D$61)</formula>
    </cfRule>
  </conditionalFormatting>
  <conditionalFormatting sqref="D150">
    <cfRule type="cellIs" dxfId="3017" priority="2679" stopIfTrue="1" operator="equal">
      <formula>MAX($D$33:$D$60)</formula>
    </cfRule>
  </conditionalFormatting>
  <conditionalFormatting sqref="D150">
    <cfRule type="cellIs" dxfId="3016" priority="2678" stopIfTrue="1" operator="equal">
      <formula>MAX($D$2:$D$32)</formula>
    </cfRule>
  </conditionalFormatting>
  <conditionalFormatting sqref="D151">
    <cfRule type="cellIs" dxfId="3015" priority="2677" stopIfTrue="1" operator="equal">
      <formula>MAX($D$92:$D$121)</formula>
    </cfRule>
  </conditionalFormatting>
  <conditionalFormatting sqref="D151">
    <cfRule type="cellIs" dxfId="3014" priority="2676" stopIfTrue="1" operator="equal">
      <formula>MAX($D$61:$D$91)</formula>
    </cfRule>
  </conditionalFormatting>
  <conditionalFormatting sqref="D151">
    <cfRule type="cellIs" dxfId="3013" priority="2675" stopIfTrue="1" operator="equal">
      <formula>MAX($D$33:$D$61)</formula>
    </cfRule>
  </conditionalFormatting>
  <conditionalFormatting sqref="D151">
    <cfRule type="cellIs" dxfId="3012" priority="2674" stopIfTrue="1" operator="equal">
      <formula>MAX($D$33:$D$60)</formula>
    </cfRule>
  </conditionalFormatting>
  <conditionalFormatting sqref="D151">
    <cfRule type="cellIs" dxfId="3011" priority="2673" stopIfTrue="1" operator="equal">
      <formula>MAX($D$2:$D$32)</formula>
    </cfRule>
  </conditionalFormatting>
  <conditionalFormatting sqref="D152">
    <cfRule type="cellIs" dxfId="3010" priority="2672" stopIfTrue="1" operator="equal">
      <formula>MAX($D$92:$D$121)</formula>
    </cfRule>
  </conditionalFormatting>
  <conditionalFormatting sqref="D152">
    <cfRule type="cellIs" dxfId="3009" priority="2671" stopIfTrue="1" operator="equal">
      <formula>MAX($D$61:$D$91)</formula>
    </cfRule>
  </conditionalFormatting>
  <conditionalFormatting sqref="D152">
    <cfRule type="cellIs" dxfId="3008" priority="2670" stopIfTrue="1" operator="equal">
      <formula>MAX($D$33:$D$61)</formula>
    </cfRule>
  </conditionalFormatting>
  <conditionalFormatting sqref="D152">
    <cfRule type="cellIs" dxfId="3007" priority="2669" stopIfTrue="1" operator="equal">
      <formula>MAX($D$33:$D$60)</formula>
    </cfRule>
  </conditionalFormatting>
  <conditionalFormatting sqref="D152">
    <cfRule type="cellIs" dxfId="3006" priority="2668" stopIfTrue="1" operator="equal">
      <formula>MAX($D$2:$D$32)</formula>
    </cfRule>
  </conditionalFormatting>
  <conditionalFormatting sqref="D153">
    <cfRule type="cellIs" dxfId="3005" priority="2667" stopIfTrue="1" operator="equal">
      <formula>MAX($D$122:$D$152)</formula>
    </cfRule>
  </conditionalFormatting>
  <conditionalFormatting sqref="D153">
    <cfRule type="cellIs" dxfId="3004" priority="2666" stopIfTrue="1" operator="equal">
      <formula>MAX($D$92:$D$121)</formula>
    </cfRule>
  </conditionalFormatting>
  <conditionalFormatting sqref="D153">
    <cfRule type="cellIs" dxfId="3003" priority="2665" stopIfTrue="1" operator="equal">
      <formula>MAX($D$61:$D$91)</formula>
    </cfRule>
  </conditionalFormatting>
  <conditionalFormatting sqref="D153">
    <cfRule type="cellIs" dxfId="3002" priority="2664" stopIfTrue="1" operator="equal">
      <formula>MAX($D$33:$D$61)</formula>
    </cfRule>
  </conditionalFormatting>
  <conditionalFormatting sqref="D153">
    <cfRule type="cellIs" dxfId="3001" priority="2663" stopIfTrue="1" operator="equal">
      <formula>MAX($D$33:$D$60)</formula>
    </cfRule>
  </conditionalFormatting>
  <conditionalFormatting sqref="D153">
    <cfRule type="cellIs" dxfId="3000" priority="2662" stopIfTrue="1" operator="equal">
      <formula>MAX($D$2:$D$32)</formula>
    </cfRule>
  </conditionalFormatting>
  <conditionalFormatting sqref="D153">
    <cfRule type="cellIs" dxfId="2999" priority="2661" stopIfTrue="1" operator="equal">
      <formula>MAX($D$92:$D$121)</formula>
    </cfRule>
  </conditionalFormatting>
  <conditionalFormatting sqref="D153">
    <cfRule type="cellIs" dxfId="2998" priority="2660" stopIfTrue="1" operator="equal">
      <formula>MAX($D$61:$D$91)</formula>
    </cfRule>
  </conditionalFormatting>
  <conditionalFormatting sqref="D153">
    <cfRule type="cellIs" dxfId="2997" priority="2659" stopIfTrue="1" operator="equal">
      <formula>MAX($D$33:$D$61)</formula>
    </cfRule>
  </conditionalFormatting>
  <conditionalFormatting sqref="D153">
    <cfRule type="cellIs" dxfId="2996" priority="2658" stopIfTrue="1" operator="equal">
      <formula>MAX($D$33:$D$60)</formula>
    </cfRule>
  </conditionalFormatting>
  <conditionalFormatting sqref="D153">
    <cfRule type="cellIs" dxfId="2995" priority="2657" stopIfTrue="1" operator="equal">
      <formula>MAX($D$2:$D$32)</formula>
    </cfRule>
  </conditionalFormatting>
  <conditionalFormatting sqref="D154">
    <cfRule type="cellIs" dxfId="2994" priority="2656" stopIfTrue="1" operator="equal">
      <formula>MAX($D$122:$D$152)</formula>
    </cfRule>
  </conditionalFormatting>
  <conditionalFormatting sqref="D154">
    <cfRule type="cellIs" dxfId="2993" priority="2655" stopIfTrue="1" operator="equal">
      <formula>MAX($D$92:$D$121)</formula>
    </cfRule>
  </conditionalFormatting>
  <conditionalFormatting sqref="D154">
    <cfRule type="cellIs" dxfId="2992" priority="2654" stopIfTrue="1" operator="equal">
      <formula>MAX($D$61:$D$91)</formula>
    </cfRule>
  </conditionalFormatting>
  <conditionalFormatting sqref="D154">
    <cfRule type="cellIs" dxfId="2991" priority="2653" stopIfTrue="1" operator="equal">
      <formula>MAX($D$33:$D$61)</formula>
    </cfRule>
  </conditionalFormatting>
  <conditionalFormatting sqref="D154">
    <cfRule type="cellIs" dxfId="2990" priority="2652" stopIfTrue="1" operator="equal">
      <formula>MAX($D$33:$D$60)</formula>
    </cfRule>
  </conditionalFormatting>
  <conditionalFormatting sqref="D154">
    <cfRule type="cellIs" dxfId="2989" priority="2651" stopIfTrue="1" operator="equal">
      <formula>MAX($D$2:$D$32)</formula>
    </cfRule>
  </conditionalFormatting>
  <conditionalFormatting sqref="D154">
    <cfRule type="cellIs" dxfId="2988" priority="2650" stopIfTrue="1" operator="equal">
      <formula>MAX($D$92:$D$121)</formula>
    </cfRule>
  </conditionalFormatting>
  <conditionalFormatting sqref="D154">
    <cfRule type="cellIs" dxfId="2987" priority="2649" stopIfTrue="1" operator="equal">
      <formula>MAX($D$61:$D$91)</formula>
    </cfRule>
  </conditionalFormatting>
  <conditionalFormatting sqref="D154">
    <cfRule type="cellIs" dxfId="2986" priority="2648" stopIfTrue="1" operator="equal">
      <formula>MAX($D$33:$D$61)</formula>
    </cfRule>
  </conditionalFormatting>
  <conditionalFormatting sqref="D154">
    <cfRule type="cellIs" dxfId="2985" priority="2647" stopIfTrue="1" operator="equal">
      <formula>MAX($D$33:$D$60)</formula>
    </cfRule>
  </conditionalFormatting>
  <conditionalFormatting sqref="D154">
    <cfRule type="cellIs" dxfId="2984" priority="2646" stopIfTrue="1" operator="equal">
      <formula>MAX($D$2:$D$32)</formula>
    </cfRule>
  </conditionalFormatting>
  <conditionalFormatting sqref="D155">
    <cfRule type="cellIs" dxfId="2983" priority="2645" stopIfTrue="1" operator="equal">
      <formula>MAX($D$122:$D$152)</formula>
    </cfRule>
  </conditionalFormatting>
  <conditionalFormatting sqref="D155">
    <cfRule type="cellIs" dxfId="2982" priority="2644" stopIfTrue="1" operator="equal">
      <formula>MAX($D$92:$D$121)</formula>
    </cfRule>
  </conditionalFormatting>
  <conditionalFormatting sqref="D155">
    <cfRule type="cellIs" dxfId="2981" priority="2643" stopIfTrue="1" operator="equal">
      <formula>MAX($D$61:$D$91)</formula>
    </cfRule>
  </conditionalFormatting>
  <conditionalFormatting sqref="D155">
    <cfRule type="cellIs" dxfId="2980" priority="2642" stopIfTrue="1" operator="equal">
      <formula>MAX($D$33:$D$61)</formula>
    </cfRule>
  </conditionalFormatting>
  <conditionalFormatting sqref="D155">
    <cfRule type="cellIs" dxfId="2979" priority="2641" stopIfTrue="1" operator="equal">
      <formula>MAX($D$33:$D$60)</formula>
    </cfRule>
  </conditionalFormatting>
  <conditionalFormatting sqref="D155">
    <cfRule type="cellIs" dxfId="2978" priority="2640" stopIfTrue="1" operator="equal">
      <formula>MAX($D$2:$D$32)</formula>
    </cfRule>
  </conditionalFormatting>
  <conditionalFormatting sqref="D155">
    <cfRule type="cellIs" dxfId="2977" priority="2639" stopIfTrue="1" operator="equal">
      <formula>MAX($D$92:$D$121)</formula>
    </cfRule>
  </conditionalFormatting>
  <conditionalFormatting sqref="D155">
    <cfRule type="cellIs" dxfId="2976" priority="2638" stopIfTrue="1" operator="equal">
      <formula>MAX($D$61:$D$91)</formula>
    </cfRule>
  </conditionalFormatting>
  <conditionalFormatting sqref="D155">
    <cfRule type="cellIs" dxfId="2975" priority="2637" stopIfTrue="1" operator="equal">
      <formula>MAX($D$33:$D$61)</formula>
    </cfRule>
  </conditionalFormatting>
  <conditionalFormatting sqref="D155">
    <cfRule type="cellIs" dxfId="2974" priority="2636" stopIfTrue="1" operator="equal">
      <formula>MAX($D$33:$D$60)</formula>
    </cfRule>
  </conditionalFormatting>
  <conditionalFormatting sqref="D155">
    <cfRule type="cellIs" dxfId="2973" priority="2635" stopIfTrue="1" operator="equal">
      <formula>MAX($D$2:$D$32)</formula>
    </cfRule>
  </conditionalFormatting>
  <conditionalFormatting sqref="D156">
    <cfRule type="cellIs" dxfId="2972" priority="2634" stopIfTrue="1" operator="equal">
      <formula>MAX($D$122:$D$152)</formula>
    </cfRule>
  </conditionalFormatting>
  <conditionalFormatting sqref="D156">
    <cfRule type="cellIs" dxfId="2971" priority="2633" stopIfTrue="1" operator="equal">
      <formula>MAX($D$92:$D$121)</formula>
    </cfRule>
  </conditionalFormatting>
  <conditionalFormatting sqref="D156">
    <cfRule type="cellIs" dxfId="2970" priority="2632" stopIfTrue="1" operator="equal">
      <formula>MAX($D$61:$D$91)</formula>
    </cfRule>
  </conditionalFormatting>
  <conditionalFormatting sqref="D156">
    <cfRule type="cellIs" dxfId="2969" priority="2631" stopIfTrue="1" operator="equal">
      <formula>MAX($D$33:$D$61)</formula>
    </cfRule>
  </conditionalFormatting>
  <conditionalFormatting sqref="D156">
    <cfRule type="cellIs" dxfId="2968" priority="2630" stopIfTrue="1" operator="equal">
      <formula>MAX($D$33:$D$60)</formula>
    </cfRule>
  </conditionalFormatting>
  <conditionalFormatting sqref="D156">
    <cfRule type="cellIs" dxfId="2967" priority="2629" stopIfTrue="1" operator="equal">
      <formula>MAX($D$2:$D$32)</formula>
    </cfRule>
  </conditionalFormatting>
  <conditionalFormatting sqref="D156">
    <cfRule type="cellIs" dxfId="2966" priority="2628" stopIfTrue="1" operator="equal">
      <formula>MAX($D$92:$D$121)</formula>
    </cfRule>
  </conditionalFormatting>
  <conditionalFormatting sqref="D156">
    <cfRule type="cellIs" dxfId="2965" priority="2627" stopIfTrue="1" operator="equal">
      <formula>MAX($D$61:$D$91)</formula>
    </cfRule>
  </conditionalFormatting>
  <conditionalFormatting sqref="D156">
    <cfRule type="cellIs" dxfId="2964" priority="2626" stopIfTrue="1" operator="equal">
      <formula>MAX($D$33:$D$61)</formula>
    </cfRule>
  </conditionalFormatting>
  <conditionalFormatting sqref="D156">
    <cfRule type="cellIs" dxfId="2963" priority="2625" stopIfTrue="1" operator="equal">
      <formula>MAX($D$33:$D$60)</formula>
    </cfRule>
  </conditionalFormatting>
  <conditionalFormatting sqref="D156">
    <cfRule type="cellIs" dxfId="2962" priority="2624" stopIfTrue="1" operator="equal">
      <formula>MAX($D$2:$D$32)</formula>
    </cfRule>
  </conditionalFormatting>
  <conditionalFormatting sqref="D157">
    <cfRule type="cellIs" dxfId="2961" priority="2623" stopIfTrue="1" operator="equal">
      <formula>MAX($D$122:$D$152)</formula>
    </cfRule>
  </conditionalFormatting>
  <conditionalFormatting sqref="D157">
    <cfRule type="cellIs" dxfId="2960" priority="2622" stopIfTrue="1" operator="equal">
      <formula>MAX($D$92:$D$121)</formula>
    </cfRule>
  </conditionalFormatting>
  <conditionalFormatting sqref="D157">
    <cfRule type="cellIs" dxfId="2959" priority="2621" stopIfTrue="1" operator="equal">
      <formula>MAX($D$61:$D$91)</formula>
    </cfRule>
  </conditionalFormatting>
  <conditionalFormatting sqref="D157">
    <cfRule type="cellIs" dxfId="2958" priority="2620" stopIfTrue="1" operator="equal">
      <formula>MAX($D$33:$D$61)</formula>
    </cfRule>
  </conditionalFormatting>
  <conditionalFormatting sqref="D157">
    <cfRule type="cellIs" dxfId="2957" priority="2619" stopIfTrue="1" operator="equal">
      <formula>MAX($D$33:$D$60)</formula>
    </cfRule>
  </conditionalFormatting>
  <conditionalFormatting sqref="D157">
    <cfRule type="cellIs" dxfId="2956" priority="2618" stopIfTrue="1" operator="equal">
      <formula>MAX($D$2:$D$32)</formula>
    </cfRule>
  </conditionalFormatting>
  <conditionalFormatting sqref="D157">
    <cfRule type="cellIs" dxfId="2955" priority="2617" stopIfTrue="1" operator="equal">
      <formula>MAX($D$92:$D$121)</formula>
    </cfRule>
  </conditionalFormatting>
  <conditionalFormatting sqref="D157">
    <cfRule type="cellIs" dxfId="2954" priority="2616" stopIfTrue="1" operator="equal">
      <formula>MAX($D$61:$D$91)</formula>
    </cfRule>
  </conditionalFormatting>
  <conditionalFormatting sqref="D157">
    <cfRule type="cellIs" dxfId="2953" priority="2615" stopIfTrue="1" operator="equal">
      <formula>MAX($D$33:$D$61)</formula>
    </cfRule>
  </conditionalFormatting>
  <conditionalFormatting sqref="D157">
    <cfRule type="cellIs" dxfId="2952" priority="2614" stopIfTrue="1" operator="equal">
      <formula>MAX($D$33:$D$60)</formula>
    </cfRule>
  </conditionalFormatting>
  <conditionalFormatting sqref="D157">
    <cfRule type="cellIs" dxfId="2951" priority="2613" stopIfTrue="1" operator="equal">
      <formula>MAX($D$2:$D$32)</formula>
    </cfRule>
  </conditionalFormatting>
  <conditionalFormatting sqref="D158">
    <cfRule type="cellIs" dxfId="2950" priority="2612" stopIfTrue="1" operator="equal">
      <formula>MAX($D$122:$D$152)</formula>
    </cfRule>
  </conditionalFormatting>
  <conditionalFormatting sqref="D158">
    <cfRule type="cellIs" dxfId="2949" priority="2611" stopIfTrue="1" operator="equal">
      <formula>MAX($D$92:$D$121)</formula>
    </cfRule>
  </conditionalFormatting>
  <conditionalFormatting sqref="D158">
    <cfRule type="cellIs" dxfId="2948" priority="2610" stopIfTrue="1" operator="equal">
      <formula>MAX($D$61:$D$91)</formula>
    </cfRule>
  </conditionalFormatting>
  <conditionalFormatting sqref="D158">
    <cfRule type="cellIs" dxfId="2947" priority="2609" stopIfTrue="1" operator="equal">
      <formula>MAX($D$33:$D$61)</formula>
    </cfRule>
  </conditionalFormatting>
  <conditionalFormatting sqref="D158">
    <cfRule type="cellIs" dxfId="2946" priority="2608" stopIfTrue="1" operator="equal">
      <formula>MAX($D$33:$D$60)</formula>
    </cfRule>
  </conditionalFormatting>
  <conditionalFormatting sqref="D158">
    <cfRule type="cellIs" dxfId="2945" priority="2607" stopIfTrue="1" operator="equal">
      <formula>MAX($D$2:$D$32)</formula>
    </cfRule>
  </conditionalFormatting>
  <conditionalFormatting sqref="D158">
    <cfRule type="cellIs" dxfId="2944" priority="2606" stopIfTrue="1" operator="equal">
      <formula>MAX($D$92:$D$121)</formula>
    </cfRule>
  </conditionalFormatting>
  <conditionalFormatting sqref="D158">
    <cfRule type="cellIs" dxfId="2943" priority="2605" stopIfTrue="1" operator="equal">
      <formula>MAX($D$61:$D$91)</formula>
    </cfRule>
  </conditionalFormatting>
  <conditionalFormatting sqref="D158">
    <cfRule type="cellIs" dxfId="2942" priority="2604" stopIfTrue="1" operator="equal">
      <formula>MAX($D$33:$D$61)</formula>
    </cfRule>
  </conditionalFormatting>
  <conditionalFormatting sqref="D158">
    <cfRule type="cellIs" dxfId="2941" priority="2603" stopIfTrue="1" operator="equal">
      <formula>MAX($D$33:$D$60)</formula>
    </cfRule>
  </conditionalFormatting>
  <conditionalFormatting sqref="D158">
    <cfRule type="cellIs" dxfId="2940" priority="2602" stopIfTrue="1" operator="equal">
      <formula>MAX($D$2:$D$32)</formula>
    </cfRule>
  </conditionalFormatting>
  <conditionalFormatting sqref="D159">
    <cfRule type="cellIs" dxfId="2939" priority="2601" stopIfTrue="1" operator="equal">
      <formula>MAX($D$122:$D$152)</formula>
    </cfRule>
  </conditionalFormatting>
  <conditionalFormatting sqref="D159">
    <cfRule type="cellIs" dxfId="2938" priority="2600" stopIfTrue="1" operator="equal">
      <formula>MAX($D$92:$D$121)</formula>
    </cfRule>
  </conditionalFormatting>
  <conditionalFormatting sqref="D159">
    <cfRule type="cellIs" dxfId="2937" priority="2599" stopIfTrue="1" operator="equal">
      <formula>MAX($D$61:$D$91)</formula>
    </cfRule>
  </conditionalFormatting>
  <conditionalFormatting sqref="D159">
    <cfRule type="cellIs" dxfId="2936" priority="2598" stopIfTrue="1" operator="equal">
      <formula>MAX($D$33:$D$61)</formula>
    </cfRule>
  </conditionalFormatting>
  <conditionalFormatting sqref="D159">
    <cfRule type="cellIs" dxfId="2935" priority="2597" stopIfTrue="1" operator="equal">
      <formula>MAX($D$33:$D$60)</formula>
    </cfRule>
  </conditionalFormatting>
  <conditionalFormatting sqref="D159">
    <cfRule type="cellIs" dxfId="2934" priority="2596" stopIfTrue="1" operator="equal">
      <formula>MAX($D$2:$D$32)</formula>
    </cfRule>
  </conditionalFormatting>
  <conditionalFormatting sqref="D159">
    <cfRule type="cellIs" dxfId="2933" priority="2595" stopIfTrue="1" operator="equal">
      <formula>MAX($D$92:$D$121)</formula>
    </cfRule>
  </conditionalFormatting>
  <conditionalFormatting sqref="D159">
    <cfRule type="cellIs" dxfId="2932" priority="2594" stopIfTrue="1" operator="equal">
      <formula>MAX($D$61:$D$91)</formula>
    </cfRule>
  </conditionalFormatting>
  <conditionalFormatting sqref="D159">
    <cfRule type="cellIs" dxfId="2931" priority="2593" stopIfTrue="1" operator="equal">
      <formula>MAX($D$33:$D$61)</formula>
    </cfRule>
  </conditionalFormatting>
  <conditionalFormatting sqref="D159">
    <cfRule type="cellIs" dxfId="2930" priority="2592" stopIfTrue="1" operator="equal">
      <formula>MAX($D$33:$D$60)</formula>
    </cfRule>
  </conditionalFormatting>
  <conditionalFormatting sqref="D159">
    <cfRule type="cellIs" dxfId="2929" priority="2591" stopIfTrue="1" operator="equal">
      <formula>MAX($D$2:$D$32)</formula>
    </cfRule>
  </conditionalFormatting>
  <conditionalFormatting sqref="D160">
    <cfRule type="cellIs" dxfId="2928" priority="2590" stopIfTrue="1" operator="equal">
      <formula>MAX($D$122:$D$152)</formula>
    </cfRule>
  </conditionalFormatting>
  <conditionalFormatting sqref="D160">
    <cfRule type="cellIs" dxfId="2927" priority="2589" stopIfTrue="1" operator="equal">
      <formula>MAX($D$92:$D$121)</formula>
    </cfRule>
  </conditionalFormatting>
  <conditionalFormatting sqref="D160">
    <cfRule type="cellIs" dxfId="2926" priority="2588" stopIfTrue="1" operator="equal">
      <formula>MAX($D$61:$D$91)</formula>
    </cfRule>
  </conditionalFormatting>
  <conditionalFormatting sqref="D160">
    <cfRule type="cellIs" dxfId="2925" priority="2587" stopIfTrue="1" operator="equal">
      <formula>MAX($D$33:$D$61)</formula>
    </cfRule>
  </conditionalFormatting>
  <conditionalFormatting sqref="D160">
    <cfRule type="cellIs" dxfId="2924" priority="2586" stopIfTrue="1" operator="equal">
      <formula>MAX($D$33:$D$60)</formula>
    </cfRule>
  </conditionalFormatting>
  <conditionalFormatting sqref="D160">
    <cfRule type="cellIs" dxfId="2923" priority="2585" stopIfTrue="1" operator="equal">
      <formula>MAX($D$2:$D$32)</formula>
    </cfRule>
  </conditionalFormatting>
  <conditionalFormatting sqref="D160">
    <cfRule type="cellIs" dxfId="2922" priority="2584" stopIfTrue="1" operator="equal">
      <formula>MAX($D$92:$D$121)</formula>
    </cfRule>
  </conditionalFormatting>
  <conditionalFormatting sqref="D160">
    <cfRule type="cellIs" dxfId="2921" priority="2583" stopIfTrue="1" operator="equal">
      <formula>MAX($D$61:$D$91)</formula>
    </cfRule>
  </conditionalFormatting>
  <conditionalFormatting sqref="D160">
    <cfRule type="cellIs" dxfId="2920" priority="2582" stopIfTrue="1" operator="equal">
      <formula>MAX($D$33:$D$61)</formula>
    </cfRule>
  </conditionalFormatting>
  <conditionalFormatting sqref="D160">
    <cfRule type="cellIs" dxfId="2919" priority="2581" stopIfTrue="1" operator="equal">
      <formula>MAX($D$33:$D$60)</formula>
    </cfRule>
  </conditionalFormatting>
  <conditionalFormatting sqref="D160">
    <cfRule type="cellIs" dxfId="2918" priority="2580" stopIfTrue="1" operator="equal">
      <formula>MAX($D$2:$D$32)</formula>
    </cfRule>
  </conditionalFormatting>
  <conditionalFormatting sqref="D161">
    <cfRule type="cellIs" dxfId="2917" priority="2579" stopIfTrue="1" operator="equal">
      <formula>MAX($D$122:$D$152)</formula>
    </cfRule>
  </conditionalFormatting>
  <conditionalFormatting sqref="D161">
    <cfRule type="cellIs" dxfId="2916" priority="2578" stopIfTrue="1" operator="equal">
      <formula>MAX($D$92:$D$121)</formula>
    </cfRule>
  </conditionalFormatting>
  <conditionalFormatting sqref="D161">
    <cfRule type="cellIs" dxfId="2915" priority="2577" stopIfTrue="1" operator="equal">
      <formula>MAX($D$61:$D$91)</formula>
    </cfRule>
  </conditionalFormatting>
  <conditionalFormatting sqref="D161">
    <cfRule type="cellIs" dxfId="2914" priority="2576" stopIfTrue="1" operator="equal">
      <formula>MAX($D$33:$D$61)</formula>
    </cfRule>
  </conditionalFormatting>
  <conditionalFormatting sqref="D161">
    <cfRule type="cellIs" dxfId="2913" priority="2575" stopIfTrue="1" operator="equal">
      <formula>MAX($D$33:$D$60)</formula>
    </cfRule>
  </conditionalFormatting>
  <conditionalFormatting sqref="D161">
    <cfRule type="cellIs" dxfId="2912" priority="2574" stopIfTrue="1" operator="equal">
      <formula>MAX($D$2:$D$32)</formula>
    </cfRule>
  </conditionalFormatting>
  <conditionalFormatting sqref="D161">
    <cfRule type="cellIs" dxfId="2911" priority="2573" stopIfTrue="1" operator="equal">
      <formula>MAX($D$92:$D$121)</formula>
    </cfRule>
  </conditionalFormatting>
  <conditionalFormatting sqref="D161">
    <cfRule type="cellIs" dxfId="2910" priority="2572" stopIfTrue="1" operator="equal">
      <formula>MAX($D$61:$D$91)</formula>
    </cfRule>
  </conditionalFormatting>
  <conditionalFormatting sqref="D161">
    <cfRule type="cellIs" dxfId="2909" priority="2571" stopIfTrue="1" operator="equal">
      <formula>MAX($D$33:$D$61)</formula>
    </cfRule>
  </conditionalFormatting>
  <conditionalFormatting sqref="D161">
    <cfRule type="cellIs" dxfId="2908" priority="2570" stopIfTrue="1" operator="equal">
      <formula>MAX($D$33:$D$60)</formula>
    </cfRule>
  </conditionalFormatting>
  <conditionalFormatting sqref="D161">
    <cfRule type="cellIs" dxfId="2907" priority="2569" stopIfTrue="1" operator="equal">
      <formula>MAX($D$2:$D$32)</formula>
    </cfRule>
  </conditionalFormatting>
  <conditionalFormatting sqref="D162">
    <cfRule type="cellIs" dxfId="2906" priority="2568" stopIfTrue="1" operator="equal">
      <formula>MAX($D$122:$D$152)</formula>
    </cfRule>
  </conditionalFormatting>
  <conditionalFormatting sqref="D162">
    <cfRule type="cellIs" dxfId="2905" priority="2567" stopIfTrue="1" operator="equal">
      <formula>MAX($D$92:$D$121)</formula>
    </cfRule>
  </conditionalFormatting>
  <conditionalFormatting sqref="D162">
    <cfRule type="cellIs" dxfId="2904" priority="2566" stopIfTrue="1" operator="equal">
      <formula>MAX($D$61:$D$91)</formula>
    </cfRule>
  </conditionalFormatting>
  <conditionalFormatting sqref="D162">
    <cfRule type="cellIs" dxfId="2903" priority="2565" stopIfTrue="1" operator="equal">
      <formula>MAX($D$33:$D$61)</formula>
    </cfRule>
  </conditionalFormatting>
  <conditionalFormatting sqref="D162">
    <cfRule type="cellIs" dxfId="2902" priority="2564" stopIfTrue="1" operator="equal">
      <formula>MAX($D$33:$D$60)</formula>
    </cfRule>
  </conditionalFormatting>
  <conditionalFormatting sqref="D162">
    <cfRule type="cellIs" dxfId="2901" priority="2563" stopIfTrue="1" operator="equal">
      <formula>MAX($D$2:$D$32)</formula>
    </cfRule>
  </conditionalFormatting>
  <conditionalFormatting sqref="D162">
    <cfRule type="cellIs" dxfId="2900" priority="2562" stopIfTrue="1" operator="equal">
      <formula>MAX($D$92:$D$121)</formula>
    </cfRule>
  </conditionalFormatting>
  <conditionalFormatting sqref="D162">
    <cfRule type="cellIs" dxfId="2899" priority="2561" stopIfTrue="1" operator="equal">
      <formula>MAX($D$61:$D$91)</formula>
    </cfRule>
  </conditionalFormatting>
  <conditionalFormatting sqref="D162">
    <cfRule type="cellIs" dxfId="2898" priority="2560" stopIfTrue="1" operator="equal">
      <formula>MAX($D$33:$D$61)</formula>
    </cfRule>
  </conditionalFormatting>
  <conditionalFormatting sqref="D162">
    <cfRule type="cellIs" dxfId="2897" priority="2559" stopIfTrue="1" operator="equal">
      <formula>MAX($D$33:$D$60)</formula>
    </cfRule>
  </conditionalFormatting>
  <conditionalFormatting sqref="D162">
    <cfRule type="cellIs" dxfId="2896" priority="2558" stopIfTrue="1" operator="equal">
      <formula>MAX($D$2:$D$32)</formula>
    </cfRule>
  </conditionalFormatting>
  <conditionalFormatting sqref="D164">
    <cfRule type="cellIs" dxfId="2895" priority="2557" stopIfTrue="1" operator="equal">
      <formula>MAX($D$122:$D$152)</formula>
    </cfRule>
  </conditionalFormatting>
  <conditionalFormatting sqref="D164">
    <cfRule type="cellIs" dxfId="2894" priority="2556" stopIfTrue="1" operator="equal">
      <formula>MAX($D$92:$D$121)</formula>
    </cfRule>
  </conditionalFormatting>
  <conditionalFormatting sqref="D164">
    <cfRule type="cellIs" dxfId="2893" priority="2555" stopIfTrue="1" operator="equal">
      <formula>MAX($D$61:$D$91)</formula>
    </cfRule>
  </conditionalFormatting>
  <conditionalFormatting sqref="D164">
    <cfRule type="cellIs" dxfId="2892" priority="2554" stopIfTrue="1" operator="equal">
      <formula>MAX($D$33:$D$61)</formula>
    </cfRule>
  </conditionalFormatting>
  <conditionalFormatting sqref="D164">
    <cfRule type="cellIs" dxfId="2891" priority="2553" stopIfTrue="1" operator="equal">
      <formula>MAX($D$33:$D$60)</formula>
    </cfRule>
  </conditionalFormatting>
  <conditionalFormatting sqref="D164">
    <cfRule type="cellIs" dxfId="2890" priority="2552" stopIfTrue="1" operator="equal">
      <formula>MAX($D$2:$D$32)</formula>
    </cfRule>
  </conditionalFormatting>
  <conditionalFormatting sqref="D164">
    <cfRule type="cellIs" dxfId="2889" priority="2551" stopIfTrue="1" operator="equal">
      <formula>MAX($D$92:$D$121)</formula>
    </cfRule>
  </conditionalFormatting>
  <conditionalFormatting sqref="D164">
    <cfRule type="cellIs" dxfId="2888" priority="2550" stopIfTrue="1" operator="equal">
      <formula>MAX($D$61:$D$91)</formula>
    </cfRule>
  </conditionalFormatting>
  <conditionalFormatting sqref="D164">
    <cfRule type="cellIs" dxfId="2887" priority="2549" stopIfTrue="1" operator="equal">
      <formula>MAX($D$33:$D$61)</formula>
    </cfRule>
  </conditionalFormatting>
  <conditionalFormatting sqref="D164">
    <cfRule type="cellIs" dxfId="2886" priority="2548" stopIfTrue="1" operator="equal">
      <formula>MAX($D$33:$D$60)</formula>
    </cfRule>
  </conditionalFormatting>
  <conditionalFormatting sqref="D164">
    <cfRule type="cellIs" dxfId="2885" priority="2547" stopIfTrue="1" operator="equal">
      <formula>MAX($D$2:$D$32)</formula>
    </cfRule>
  </conditionalFormatting>
  <conditionalFormatting sqref="D163">
    <cfRule type="cellIs" dxfId="2884" priority="2546" stopIfTrue="1" operator="equal">
      <formula>MAX($D$122:$D$152)</formula>
    </cfRule>
  </conditionalFormatting>
  <conditionalFormatting sqref="D163">
    <cfRule type="cellIs" dxfId="2883" priority="2545" stopIfTrue="1" operator="equal">
      <formula>MAX($D$92:$D$121)</formula>
    </cfRule>
  </conditionalFormatting>
  <conditionalFormatting sqref="D163">
    <cfRule type="cellIs" dxfId="2882" priority="2544" stopIfTrue="1" operator="equal">
      <formula>MAX($D$61:$D$91)</formula>
    </cfRule>
  </conditionalFormatting>
  <conditionalFormatting sqref="D163">
    <cfRule type="cellIs" dxfId="2881" priority="2543" stopIfTrue="1" operator="equal">
      <formula>MAX($D$33:$D$61)</formula>
    </cfRule>
  </conditionalFormatting>
  <conditionalFormatting sqref="D163">
    <cfRule type="cellIs" dxfId="2880" priority="2542" stopIfTrue="1" operator="equal">
      <formula>MAX($D$33:$D$60)</formula>
    </cfRule>
  </conditionalFormatting>
  <conditionalFormatting sqref="D163">
    <cfRule type="cellIs" dxfId="2879" priority="2541" stopIfTrue="1" operator="equal">
      <formula>MAX($D$2:$D$32)</formula>
    </cfRule>
  </conditionalFormatting>
  <conditionalFormatting sqref="D163">
    <cfRule type="cellIs" dxfId="2878" priority="2540" stopIfTrue="1" operator="equal">
      <formula>MAX($D$92:$D$121)</formula>
    </cfRule>
  </conditionalFormatting>
  <conditionalFormatting sqref="D163">
    <cfRule type="cellIs" dxfId="2877" priority="2539" stopIfTrue="1" operator="equal">
      <formula>MAX($D$61:$D$91)</formula>
    </cfRule>
  </conditionalFormatting>
  <conditionalFormatting sqref="D163">
    <cfRule type="cellIs" dxfId="2876" priority="2538" stopIfTrue="1" operator="equal">
      <formula>MAX($D$33:$D$61)</formula>
    </cfRule>
  </conditionalFormatting>
  <conditionalFormatting sqref="D163">
    <cfRule type="cellIs" dxfId="2875" priority="2537" stopIfTrue="1" operator="equal">
      <formula>MAX($D$33:$D$60)</formula>
    </cfRule>
  </conditionalFormatting>
  <conditionalFormatting sqref="D163">
    <cfRule type="cellIs" dxfId="2874" priority="2536" stopIfTrue="1" operator="equal">
      <formula>MAX($D$2:$D$32)</formula>
    </cfRule>
  </conditionalFormatting>
  <conditionalFormatting sqref="D165">
    <cfRule type="cellIs" dxfId="2873" priority="2535" stopIfTrue="1" operator="equal">
      <formula>MAX($D$122:$D$152)</formula>
    </cfRule>
  </conditionalFormatting>
  <conditionalFormatting sqref="D165">
    <cfRule type="cellIs" dxfId="2872" priority="2534" stopIfTrue="1" operator="equal">
      <formula>MAX($D$92:$D$121)</formula>
    </cfRule>
  </conditionalFormatting>
  <conditionalFormatting sqref="D165">
    <cfRule type="cellIs" dxfId="2871" priority="2533" stopIfTrue="1" operator="equal">
      <formula>MAX($D$61:$D$91)</formula>
    </cfRule>
  </conditionalFormatting>
  <conditionalFormatting sqref="D165">
    <cfRule type="cellIs" dxfId="2870" priority="2532" stopIfTrue="1" operator="equal">
      <formula>MAX($D$33:$D$61)</formula>
    </cfRule>
  </conditionalFormatting>
  <conditionalFormatting sqref="D165">
    <cfRule type="cellIs" dxfId="2869" priority="2531" stopIfTrue="1" operator="equal">
      <formula>MAX($D$33:$D$60)</formula>
    </cfRule>
  </conditionalFormatting>
  <conditionalFormatting sqref="D165">
    <cfRule type="cellIs" dxfId="2868" priority="2530" stopIfTrue="1" operator="equal">
      <formula>MAX($D$2:$D$32)</formula>
    </cfRule>
  </conditionalFormatting>
  <conditionalFormatting sqref="D165">
    <cfRule type="cellIs" dxfId="2867" priority="2529" stopIfTrue="1" operator="equal">
      <formula>MAX($D$92:$D$121)</formula>
    </cfRule>
  </conditionalFormatting>
  <conditionalFormatting sqref="D165">
    <cfRule type="cellIs" dxfId="2866" priority="2528" stopIfTrue="1" operator="equal">
      <formula>MAX($D$61:$D$91)</formula>
    </cfRule>
  </conditionalFormatting>
  <conditionalFormatting sqref="D165">
    <cfRule type="cellIs" dxfId="2865" priority="2527" stopIfTrue="1" operator="equal">
      <formula>MAX($D$33:$D$61)</formula>
    </cfRule>
  </conditionalFormatting>
  <conditionalFormatting sqref="D165">
    <cfRule type="cellIs" dxfId="2864" priority="2526" stopIfTrue="1" operator="equal">
      <formula>MAX($D$33:$D$60)</formula>
    </cfRule>
  </conditionalFormatting>
  <conditionalFormatting sqref="D165">
    <cfRule type="cellIs" dxfId="2863" priority="2525" stopIfTrue="1" operator="equal">
      <formula>MAX($D$2:$D$32)</formula>
    </cfRule>
  </conditionalFormatting>
  <conditionalFormatting sqref="D166">
    <cfRule type="cellIs" dxfId="2862" priority="2524" stopIfTrue="1" operator="equal">
      <formula>MAX($D$122:$D$152)</formula>
    </cfRule>
  </conditionalFormatting>
  <conditionalFormatting sqref="D166">
    <cfRule type="cellIs" dxfId="2861" priority="2523" stopIfTrue="1" operator="equal">
      <formula>MAX($D$92:$D$121)</formula>
    </cfRule>
  </conditionalFormatting>
  <conditionalFormatting sqref="D166">
    <cfRule type="cellIs" dxfId="2860" priority="2522" stopIfTrue="1" operator="equal">
      <formula>MAX($D$61:$D$91)</formula>
    </cfRule>
  </conditionalFormatting>
  <conditionalFormatting sqref="D166">
    <cfRule type="cellIs" dxfId="2859" priority="2521" stopIfTrue="1" operator="equal">
      <formula>MAX($D$33:$D$61)</formula>
    </cfRule>
  </conditionalFormatting>
  <conditionalFormatting sqref="D166">
    <cfRule type="cellIs" dxfId="2858" priority="2520" stopIfTrue="1" operator="equal">
      <formula>MAX($D$33:$D$60)</formula>
    </cfRule>
  </conditionalFormatting>
  <conditionalFormatting sqref="D166">
    <cfRule type="cellIs" dxfId="2857" priority="2519" stopIfTrue="1" operator="equal">
      <formula>MAX($D$2:$D$32)</formula>
    </cfRule>
  </conditionalFormatting>
  <conditionalFormatting sqref="D166">
    <cfRule type="cellIs" dxfId="2856" priority="2518" stopIfTrue="1" operator="equal">
      <formula>MAX($D$92:$D$121)</formula>
    </cfRule>
  </conditionalFormatting>
  <conditionalFormatting sqref="D166">
    <cfRule type="cellIs" dxfId="2855" priority="2517" stopIfTrue="1" operator="equal">
      <formula>MAX($D$61:$D$91)</formula>
    </cfRule>
  </conditionalFormatting>
  <conditionalFormatting sqref="D166">
    <cfRule type="cellIs" dxfId="2854" priority="2516" stopIfTrue="1" operator="equal">
      <formula>MAX($D$33:$D$61)</formula>
    </cfRule>
  </conditionalFormatting>
  <conditionalFormatting sqref="D166">
    <cfRule type="cellIs" dxfId="2853" priority="2515" stopIfTrue="1" operator="equal">
      <formula>MAX($D$33:$D$60)</formula>
    </cfRule>
  </conditionalFormatting>
  <conditionalFormatting sqref="D166">
    <cfRule type="cellIs" dxfId="2852" priority="2514" stopIfTrue="1" operator="equal">
      <formula>MAX($D$2:$D$32)</formula>
    </cfRule>
  </conditionalFormatting>
  <conditionalFormatting sqref="D167">
    <cfRule type="cellIs" dxfId="2851" priority="2513" stopIfTrue="1" operator="equal">
      <formula>MAX($D$122:$D$152)</formula>
    </cfRule>
  </conditionalFormatting>
  <conditionalFormatting sqref="D167">
    <cfRule type="cellIs" dxfId="2850" priority="2512" stopIfTrue="1" operator="equal">
      <formula>MAX($D$92:$D$121)</formula>
    </cfRule>
  </conditionalFormatting>
  <conditionalFormatting sqref="D167">
    <cfRule type="cellIs" dxfId="2849" priority="2511" stopIfTrue="1" operator="equal">
      <formula>MAX($D$61:$D$91)</formula>
    </cfRule>
  </conditionalFormatting>
  <conditionalFormatting sqref="D167">
    <cfRule type="cellIs" dxfId="2848" priority="2510" stopIfTrue="1" operator="equal">
      <formula>MAX($D$33:$D$61)</formula>
    </cfRule>
  </conditionalFormatting>
  <conditionalFormatting sqref="D167">
    <cfRule type="cellIs" dxfId="2847" priority="2509" stopIfTrue="1" operator="equal">
      <formula>MAX($D$33:$D$60)</formula>
    </cfRule>
  </conditionalFormatting>
  <conditionalFormatting sqref="D167">
    <cfRule type="cellIs" dxfId="2846" priority="2508" stopIfTrue="1" operator="equal">
      <formula>MAX($D$2:$D$32)</formula>
    </cfRule>
  </conditionalFormatting>
  <conditionalFormatting sqref="D167">
    <cfRule type="cellIs" dxfId="2845" priority="2507" stopIfTrue="1" operator="equal">
      <formula>MAX($D$92:$D$121)</formula>
    </cfRule>
  </conditionalFormatting>
  <conditionalFormatting sqref="D167">
    <cfRule type="cellIs" dxfId="2844" priority="2506" stopIfTrue="1" operator="equal">
      <formula>MAX($D$61:$D$91)</formula>
    </cfRule>
  </conditionalFormatting>
  <conditionalFormatting sqref="D167">
    <cfRule type="cellIs" dxfId="2843" priority="2505" stopIfTrue="1" operator="equal">
      <formula>MAX($D$33:$D$61)</formula>
    </cfRule>
  </conditionalFormatting>
  <conditionalFormatting sqref="D167">
    <cfRule type="cellIs" dxfId="2842" priority="2504" stopIfTrue="1" operator="equal">
      <formula>MAX($D$33:$D$60)</formula>
    </cfRule>
  </conditionalFormatting>
  <conditionalFormatting sqref="D167">
    <cfRule type="cellIs" dxfId="2841" priority="2503" stopIfTrue="1" operator="equal">
      <formula>MAX($D$2:$D$32)</formula>
    </cfRule>
  </conditionalFormatting>
  <conditionalFormatting sqref="D168">
    <cfRule type="cellIs" dxfId="2840" priority="2502" stopIfTrue="1" operator="equal">
      <formula>MAX($D$122:$D$152)</formula>
    </cfRule>
  </conditionalFormatting>
  <conditionalFormatting sqref="D168">
    <cfRule type="cellIs" dxfId="2839" priority="2501" stopIfTrue="1" operator="equal">
      <formula>MAX($D$92:$D$121)</formula>
    </cfRule>
  </conditionalFormatting>
  <conditionalFormatting sqref="D168">
    <cfRule type="cellIs" dxfId="2838" priority="2500" stopIfTrue="1" operator="equal">
      <formula>MAX($D$61:$D$91)</formula>
    </cfRule>
  </conditionalFormatting>
  <conditionalFormatting sqref="D168">
    <cfRule type="cellIs" dxfId="2837" priority="2499" stopIfTrue="1" operator="equal">
      <formula>MAX($D$33:$D$61)</formula>
    </cfRule>
  </conditionalFormatting>
  <conditionalFormatting sqref="D168">
    <cfRule type="cellIs" dxfId="2836" priority="2498" stopIfTrue="1" operator="equal">
      <formula>MAX($D$33:$D$60)</formula>
    </cfRule>
  </conditionalFormatting>
  <conditionalFormatting sqref="D168">
    <cfRule type="cellIs" dxfId="2835" priority="2497" stopIfTrue="1" operator="equal">
      <formula>MAX($D$2:$D$32)</formula>
    </cfRule>
  </conditionalFormatting>
  <conditionalFormatting sqref="D168">
    <cfRule type="cellIs" dxfId="2834" priority="2496" stopIfTrue="1" operator="equal">
      <formula>MAX($D$92:$D$121)</formula>
    </cfRule>
  </conditionalFormatting>
  <conditionalFormatting sqref="D168">
    <cfRule type="cellIs" dxfId="2833" priority="2495" stopIfTrue="1" operator="equal">
      <formula>MAX($D$61:$D$91)</formula>
    </cfRule>
  </conditionalFormatting>
  <conditionalFormatting sqref="D168">
    <cfRule type="cellIs" dxfId="2832" priority="2494" stopIfTrue="1" operator="equal">
      <formula>MAX($D$33:$D$61)</formula>
    </cfRule>
  </conditionalFormatting>
  <conditionalFormatting sqref="D168">
    <cfRule type="cellIs" dxfId="2831" priority="2493" stopIfTrue="1" operator="equal">
      <formula>MAX($D$33:$D$60)</formula>
    </cfRule>
  </conditionalFormatting>
  <conditionalFormatting sqref="D168">
    <cfRule type="cellIs" dxfId="2830" priority="2492" stopIfTrue="1" operator="equal">
      <formula>MAX($D$2:$D$32)</formula>
    </cfRule>
  </conditionalFormatting>
  <conditionalFormatting sqref="D169">
    <cfRule type="cellIs" dxfId="2829" priority="2491" stopIfTrue="1" operator="equal">
      <formula>MAX($D$122:$D$152)</formula>
    </cfRule>
  </conditionalFormatting>
  <conditionalFormatting sqref="D169">
    <cfRule type="cellIs" dxfId="2828" priority="2490" stopIfTrue="1" operator="equal">
      <formula>MAX($D$92:$D$121)</formula>
    </cfRule>
  </conditionalFormatting>
  <conditionalFormatting sqref="D169">
    <cfRule type="cellIs" dxfId="2827" priority="2489" stopIfTrue="1" operator="equal">
      <formula>MAX($D$61:$D$91)</formula>
    </cfRule>
  </conditionalFormatting>
  <conditionalFormatting sqref="D169">
    <cfRule type="cellIs" dxfId="2826" priority="2488" stopIfTrue="1" operator="equal">
      <formula>MAX($D$33:$D$61)</formula>
    </cfRule>
  </conditionalFormatting>
  <conditionalFormatting sqref="D169">
    <cfRule type="cellIs" dxfId="2825" priority="2487" stopIfTrue="1" operator="equal">
      <formula>MAX($D$33:$D$60)</formula>
    </cfRule>
  </conditionalFormatting>
  <conditionalFormatting sqref="D169">
    <cfRule type="cellIs" dxfId="2824" priority="2486" stopIfTrue="1" operator="equal">
      <formula>MAX($D$2:$D$32)</formula>
    </cfRule>
  </conditionalFormatting>
  <conditionalFormatting sqref="D169">
    <cfRule type="cellIs" dxfId="2823" priority="2485" stopIfTrue="1" operator="equal">
      <formula>MAX($D$92:$D$121)</formula>
    </cfRule>
  </conditionalFormatting>
  <conditionalFormatting sqref="D169">
    <cfRule type="cellIs" dxfId="2822" priority="2484" stopIfTrue="1" operator="equal">
      <formula>MAX($D$61:$D$91)</formula>
    </cfRule>
  </conditionalFormatting>
  <conditionalFormatting sqref="D169">
    <cfRule type="cellIs" dxfId="2821" priority="2483" stopIfTrue="1" operator="equal">
      <formula>MAX($D$33:$D$61)</formula>
    </cfRule>
  </conditionalFormatting>
  <conditionalFormatting sqref="D169">
    <cfRule type="cellIs" dxfId="2820" priority="2482" stopIfTrue="1" operator="equal">
      <formula>MAX($D$33:$D$60)</formula>
    </cfRule>
  </conditionalFormatting>
  <conditionalFormatting sqref="D169">
    <cfRule type="cellIs" dxfId="2819" priority="2481" stopIfTrue="1" operator="equal">
      <formula>MAX($D$2:$D$32)</formula>
    </cfRule>
  </conditionalFormatting>
  <conditionalFormatting sqref="D170">
    <cfRule type="cellIs" dxfId="2818" priority="2480" stopIfTrue="1" operator="equal">
      <formula>MAX($D$122:$D$152)</formula>
    </cfRule>
  </conditionalFormatting>
  <conditionalFormatting sqref="D170">
    <cfRule type="cellIs" dxfId="2817" priority="2479" stopIfTrue="1" operator="equal">
      <formula>MAX($D$92:$D$121)</formula>
    </cfRule>
  </conditionalFormatting>
  <conditionalFormatting sqref="D170">
    <cfRule type="cellIs" dxfId="2816" priority="2478" stopIfTrue="1" operator="equal">
      <formula>MAX($D$61:$D$91)</formula>
    </cfRule>
  </conditionalFormatting>
  <conditionalFormatting sqref="D170">
    <cfRule type="cellIs" dxfId="2815" priority="2477" stopIfTrue="1" operator="equal">
      <formula>MAX($D$33:$D$61)</formula>
    </cfRule>
  </conditionalFormatting>
  <conditionalFormatting sqref="D170">
    <cfRule type="cellIs" dxfId="2814" priority="2476" stopIfTrue="1" operator="equal">
      <formula>MAX($D$33:$D$60)</formula>
    </cfRule>
  </conditionalFormatting>
  <conditionalFormatting sqref="D170">
    <cfRule type="cellIs" dxfId="2813" priority="2475" stopIfTrue="1" operator="equal">
      <formula>MAX($D$2:$D$32)</formula>
    </cfRule>
  </conditionalFormatting>
  <conditionalFormatting sqref="D170">
    <cfRule type="cellIs" dxfId="2812" priority="2474" stopIfTrue="1" operator="equal">
      <formula>MAX($D$92:$D$121)</formula>
    </cfRule>
  </conditionalFormatting>
  <conditionalFormatting sqref="D170">
    <cfRule type="cellIs" dxfId="2811" priority="2473" stopIfTrue="1" operator="equal">
      <formula>MAX($D$61:$D$91)</formula>
    </cfRule>
  </conditionalFormatting>
  <conditionalFormatting sqref="D170">
    <cfRule type="cellIs" dxfId="2810" priority="2472" stopIfTrue="1" operator="equal">
      <formula>MAX($D$33:$D$61)</formula>
    </cfRule>
  </conditionalFormatting>
  <conditionalFormatting sqref="D170">
    <cfRule type="cellIs" dxfId="2809" priority="2471" stopIfTrue="1" operator="equal">
      <formula>MAX($D$33:$D$60)</formula>
    </cfRule>
  </conditionalFormatting>
  <conditionalFormatting sqref="D170">
    <cfRule type="cellIs" dxfId="2808" priority="2470" stopIfTrue="1" operator="equal">
      <formula>MAX($D$2:$D$32)</formula>
    </cfRule>
  </conditionalFormatting>
  <conditionalFormatting sqref="D171">
    <cfRule type="cellIs" dxfId="2807" priority="2469" stopIfTrue="1" operator="equal">
      <formula>MAX($D$122:$D$152)</formula>
    </cfRule>
  </conditionalFormatting>
  <conditionalFormatting sqref="D171">
    <cfRule type="cellIs" dxfId="2806" priority="2468" stopIfTrue="1" operator="equal">
      <formula>MAX($D$92:$D$121)</formula>
    </cfRule>
  </conditionalFormatting>
  <conditionalFormatting sqref="D171">
    <cfRule type="cellIs" dxfId="2805" priority="2467" stopIfTrue="1" operator="equal">
      <formula>MAX($D$61:$D$91)</formula>
    </cfRule>
  </conditionalFormatting>
  <conditionalFormatting sqref="D171">
    <cfRule type="cellIs" dxfId="2804" priority="2466" stopIfTrue="1" operator="equal">
      <formula>MAX($D$33:$D$61)</formula>
    </cfRule>
  </conditionalFormatting>
  <conditionalFormatting sqref="D171">
    <cfRule type="cellIs" dxfId="2803" priority="2465" stopIfTrue="1" operator="equal">
      <formula>MAX($D$33:$D$60)</formula>
    </cfRule>
  </conditionalFormatting>
  <conditionalFormatting sqref="D171">
    <cfRule type="cellIs" dxfId="2802" priority="2464" stopIfTrue="1" operator="equal">
      <formula>MAX($D$2:$D$32)</formula>
    </cfRule>
  </conditionalFormatting>
  <conditionalFormatting sqref="D171">
    <cfRule type="cellIs" dxfId="2801" priority="2463" stopIfTrue="1" operator="equal">
      <formula>MAX($D$92:$D$121)</formula>
    </cfRule>
  </conditionalFormatting>
  <conditionalFormatting sqref="D171">
    <cfRule type="cellIs" dxfId="2800" priority="2462" stopIfTrue="1" operator="equal">
      <formula>MAX($D$61:$D$91)</formula>
    </cfRule>
  </conditionalFormatting>
  <conditionalFormatting sqref="D171">
    <cfRule type="cellIs" dxfId="2799" priority="2461" stopIfTrue="1" operator="equal">
      <formula>MAX($D$33:$D$61)</formula>
    </cfRule>
  </conditionalFormatting>
  <conditionalFormatting sqref="D171">
    <cfRule type="cellIs" dxfId="2798" priority="2460" stopIfTrue="1" operator="equal">
      <formula>MAX($D$33:$D$60)</formula>
    </cfRule>
  </conditionalFormatting>
  <conditionalFormatting sqref="D171">
    <cfRule type="cellIs" dxfId="2797" priority="2459" stopIfTrue="1" operator="equal">
      <formula>MAX($D$2:$D$32)</formula>
    </cfRule>
  </conditionalFormatting>
  <conditionalFormatting sqref="D172">
    <cfRule type="cellIs" dxfId="2796" priority="2458" stopIfTrue="1" operator="equal">
      <formula>MAX($D$122:$D$152)</formula>
    </cfRule>
  </conditionalFormatting>
  <conditionalFormatting sqref="D172">
    <cfRule type="cellIs" dxfId="2795" priority="2457" stopIfTrue="1" operator="equal">
      <formula>MAX($D$92:$D$121)</formula>
    </cfRule>
  </conditionalFormatting>
  <conditionalFormatting sqref="D172">
    <cfRule type="cellIs" dxfId="2794" priority="2456" stopIfTrue="1" operator="equal">
      <formula>MAX($D$61:$D$91)</formula>
    </cfRule>
  </conditionalFormatting>
  <conditionalFormatting sqref="D172">
    <cfRule type="cellIs" dxfId="2793" priority="2455" stopIfTrue="1" operator="equal">
      <formula>MAX($D$33:$D$61)</formula>
    </cfRule>
  </conditionalFormatting>
  <conditionalFormatting sqref="D172">
    <cfRule type="cellIs" dxfId="2792" priority="2454" stopIfTrue="1" operator="equal">
      <formula>MAX($D$33:$D$60)</formula>
    </cfRule>
  </conditionalFormatting>
  <conditionalFormatting sqref="D172">
    <cfRule type="cellIs" dxfId="2791" priority="2453" stopIfTrue="1" operator="equal">
      <formula>MAX($D$2:$D$32)</formula>
    </cfRule>
  </conditionalFormatting>
  <conditionalFormatting sqref="D172">
    <cfRule type="cellIs" dxfId="2790" priority="2452" stopIfTrue="1" operator="equal">
      <formula>MAX($D$92:$D$121)</formula>
    </cfRule>
  </conditionalFormatting>
  <conditionalFormatting sqref="D172">
    <cfRule type="cellIs" dxfId="2789" priority="2451" stopIfTrue="1" operator="equal">
      <formula>MAX($D$61:$D$91)</formula>
    </cfRule>
  </conditionalFormatting>
  <conditionalFormatting sqref="D172">
    <cfRule type="cellIs" dxfId="2788" priority="2450" stopIfTrue="1" operator="equal">
      <formula>MAX($D$33:$D$61)</formula>
    </cfRule>
  </conditionalFormatting>
  <conditionalFormatting sqref="D172">
    <cfRule type="cellIs" dxfId="2787" priority="2449" stopIfTrue="1" operator="equal">
      <formula>MAX($D$33:$D$60)</formula>
    </cfRule>
  </conditionalFormatting>
  <conditionalFormatting sqref="D172">
    <cfRule type="cellIs" dxfId="2786" priority="2448" stopIfTrue="1" operator="equal">
      <formula>MAX($D$2:$D$32)</formula>
    </cfRule>
  </conditionalFormatting>
  <conditionalFormatting sqref="D173">
    <cfRule type="cellIs" dxfId="2785" priority="2447" stopIfTrue="1" operator="equal">
      <formula>MAX($D$122:$D$152)</formula>
    </cfRule>
  </conditionalFormatting>
  <conditionalFormatting sqref="D173">
    <cfRule type="cellIs" dxfId="2784" priority="2446" stopIfTrue="1" operator="equal">
      <formula>MAX($D$92:$D$121)</formula>
    </cfRule>
  </conditionalFormatting>
  <conditionalFormatting sqref="D173">
    <cfRule type="cellIs" dxfId="2783" priority="2445" stopIfTrue="1" operator="equal">
      <formula>MAX($D$61:$D$91)</formula>
    </cfRule>
  </conditionalFormatting>
  <conditionalFormatting sqref="D173">
    <cfRule type="cellIs" dxfId="2782" priority="2444" stopIfTrue="1" operator="equal">
      <formula>MAX($D$33:$D$61)</formula>
    </cfRule>
  </conditionalFormatting>
  <conditionalFormatting sqref="D173">
    <cfRule type="cellIs" dxfId="2781" priority="2443" stopIfTrue="1" operator="equal">
      <formula>MAX($D$33:$D$60)</formula>
    </cfRule>
  </conditionalFormatting>
  <conditionalFormatting sqref="D173">
    <cfRule type="cellIs" dxfId="2780" priority="2442" stopIfTrue="1" operator="equal">
      <formula>MAX($D$2:$D$32)</formula>
    </cfRule>
  </conditionalFormatting>
  <conditionalFormatting sqref="D173">
    <cfRule type="cellIs" dxfId="2779" priority="2441" stopIfTrue="1" operator="equal">
      <formula>MAX($D$92:$D$121)</formula>
    </cfRule>
  </conditionalFormatting>
  <conditionalFormatting sqref="D173">
    <cfRule type="cellIs" dxfId="2778" priority="2440" stopIfTrue="1" operator="equal">
      <formula>MAX($D$61:$D$91)</formula>
    </cfRule>
  </conditionalFormatting>
  <conditionalFormatting sqref="D173">
    <cfRule type="cellIs" dxfId="2777" priority="2439" stopIfTrue="1" operator="equal">
      <formula>MAX($D$33:$D$61)</formula>
    </cfRule>
  </conditionalFormatting>
  <conditionalFormatting sqref="D173">
    <cfRule type="cellIs" dxfId="2776" priority="2438" stopIfTrue="1" operator="equal">
      <formula>MAX($D$33:$D$60)</formula>
    </cfRule>
  </conditionalFormatting>
  <conditionalFormatting sqref="D173">
    <cfRule type="cellIs" dxfId="2775" priority="2437" stopIfTrue="1" operator="equal">
      <formula>MAX($D$2:$D$32)</formula>
    </cfRule>
  </conditionalFormatting>
  <conditionalFormatting sqref="D174">
    <cfRule type="cellIs" dxfId="2774" priority="2436" stopIfTrue="1" operator="equal">
      <formula>MAX($D$122:$D$152)</formula>
    </cfRule>
  </conditionalFormatting>
  <conditionalFormatting sqref="D174">
    <cfRule type="cellIs" dxfId="2773" priority="2435" stopIfTrue="1" operator="equal">
      <formula>MAX($D$92:$D$121)</formula>
    </cfRule>
  </conditionalFormatting>
  <conditionalFormatting sqref="D174">
    <cfRule type="cellIs" dxfId="2772" priority="2434" stopIfTrue="1" operator="equal">
      <formula>MAX($D$61:$D$91)</formula>
    </cfRule>
  </conditionalFormatting>
  <conditionalFormatting sqref="D174">
    <cfRule type="cellIs" dxfId="2771" priority="2433" stopIfTrue="1" operator="equal">
      <formula>MAX($D$33:$D$61)</formula>
    </cfRule>
  </conditionalFormatting>
  <conditionalFormatting sqref="D174">
    <cfRule type="cellIs" dxfId="2770" priority="2432" stopIfTrue="1" operator="equal">
      <formula>MAX($D$33:$D$60)</formula>
    </cfRule>
  </conditionalFormatting>
  <conditionalFormatting sqref="D174">
    <cfRule type="cellIs" dxfId="2769" priority="2431" stopIfTrue="1" operator="equal">
      <formula>MAX($D$2:$D$32)</formula>
    </cfRule>
  </conditionalFormatting>
  <conditionalFormatting sqref="D174">
    <cfRule type="cellIs" dxfId="2768" priority="2430" stopIfTrue="1" operator="equal">
      <formula>MAX($D$92:$D$121)</formula>
    </cfRule>
  </conditionalFormatting>
  <conditionalFormatting sqref="D174">
    <cfRule type="cellIs" dxfId="2767" priority="2429" stopIfTrue="1" operator="equal">
      <formula>MAX($D$61:$D$91)</formula>
    </cfRule>
  </conditionalFormatting>
  <conditionalFormatting sqref="D174">
    <cfRule type="cellIs" dxfId="2766" priority="2428" stopIfTrue="1" operator="equal">
      <formula>MAX($D$33:$D$61)</formula>
    </cfRule>
  </conditionalFormatting>
  <conditionalFormatting sqref="D174">
    <cfRule type="cellIs" dxfId="2765" priority="2427" stopIfTrue="1" operator="equal">
      <formula>MAX($D$33:$D$60)</formula>
    </cfRule>
  </conditionalFormatting>
  <conditionalFormatting sqref="D174">
    <cfRule type="cellIs" dxfId="2764" priority="2426" stopIfTrue="1" operator="equal">
      <formula>MAX($D$2:$D$32)</formula>
    </cfRule>
  </conditionalFormatting>
  <conditionalFormatting sqref="D175">
    <cfRule type="cellIs" dxfId="2763" priority="2425" stopIfTrue="1" operator="equal">
      <formula>MAX($D$122:$D$152)</formula>
    </cfRule>
  </conditionalFormatting>
  <conditionalFormatting sqref="D175">
    <cfRule type="cellIs" dxfId="2762" priority="2424" stopIfTrue="1" operator="equal">
      <formula>MAX($D$92:$D$121)</formula>
    </cfRule>
  </conditionalFormatting>
  <conditionalFormatting sqref="D175">
    <cfRule type="cellIs" dxfId="2761" priority="2423" stopIfTrue="1" operator="equal">
      <formula>MAX($D$61:$D$91)</formula>
    </cfRule>
  </conditionalFormatting>
  <conditionalFormatting sqref="D175">
    <cfRule type="cellIs" dxfId="2760" priority="2422" stopIfTrue="1" operator="equal">
      <formula>MAX($D$33:$D$61)</formula>
    </cfRule>
  </conditionalFormatting>
  <conditionalFormatting sqref="D175">
    <cfRule type="cellIs" dxfId="2759" priority="2421" stopIfTrue="1" operator="equal">
      <formula>MAX($D$33:$D$60)</formula>
    </cfRule>
  </conditionalFormatting>
  <conditionalFormatting sqref="D175">
    <cfRule type="cellIs" dxfId="2758" priority="2420" stopIfTrue="1" operator="equal">
      <formula>MAX($D$2:$D$32)</formula>
    </cfRule>
  </conditionalFormatting>
  <conditionalFormatting sqref="D175">
    <cfRule type="cellIs" dxfId="2757" priority="2419" stopIfTrue="1" operator="equal">
      <formula>MAX($D$92:$D$121)</formula>
    </cfRule>
  </conditionalFormatting>
  <conditionalFormatting sqref="D175">
    <cfRule type="cellIs" dxfId="2756" priority="2418" stopIfTrue="1" operator="equal">
      <formula>MAX($D$61:$D$91)</formula>
    </cfRule>
  </conditionalFormatting>
  <conditionalFormatting sqref="D175">
    <cfRule type="cellIs" dxfId="2755" priority="2417" stopIfTrue="1" operator="equal">
      <formula>MAX($D$33:$D$61)</formula>
    </cfRule>
  </conditionalFormatting>
  <conditionalFormatting sqref="D175">
    <cfRule type="cellIs" dxfId="2754" priority="2416" stopIfTrue="1" operator="equal">
      <formula>MAX($D$33:$D$60)</formula>
    </cfRule>
  </conditionalFormatting>
  <conditionalFormatting sqref="D175">
    <cfRule type="cellIs" dxfId="2753" priority="2415" stopIfTrue="1" operator="equal">
      <formula>MAX($D$2:$D$32)</formula>
    </cfRule>
  </conditionalFormatting>
  <conditionalFormatting sqref="D176">
    <cfRule type="cellIs" dxfId="2752" priority="2414" stopIfTrue="1" operator="equal">
      <formula>MAX($D$122:$D$152)</formula>
    </cfRule>
  </conditionalFormatting>
  <conditionalFormatting sqref="D176">
    <cfRule type="cellIs" dxfId="2751" priority="2413" stopIfTrue="1" operator="equal">
      <formula>MAX($D$92:$D$121)</formula>
    </cfRule>
  </conditionalFormatting>
  <conditionalFormatting sqref="D176">
    <cfRule type="cellIs" dxfId="2750" priority="2412" stopIfTrue="1" operator="equal">
      <formula>MAX($D$61:$D$91)</formula>
    </cfRule>
  </conditionalFormatting>
  <conditionalFormatting sqref="D176">
    <cfRule type="cellIs" dxfId="2749" priority="2411" stopIfTrue="1" operator="equal">
      <formula>MAX($D$33:$D$61)</formula>
    </cfRule>
  </conditionalFormatting>
  <conditionalFormatting sqref="D176">
    <cfRule type="cellIs" dxfId="2748" priority="2410" stopIfTrue="1" operator="equal">
      <formula>MAX($D$33:$D$60)</formula>
    </cfRule>
  </conditionalFormatting>
  <conditionalFormatting sqref="D176">
    <cfRule type="cellIs" dxfId="2747" priority="2409" stopIfTrue="1" operator="equal">
      <formula>MAX($D$2:$D$32)</formula>
    </cfRule>
  </conditionalFormatting>
  <conditionalFormatting sqref="D176">
    <cfRule type="cellIs" dxfId="2746" priority="2408" stopIfTrue="1" operator="equal">
      <formula>MAX($D$92:$D$121)</formula>
    </cfRule>
  </conditionalFormatting>
  <conditionalFormatting sqref="D176">
    <cfRule type="cellIs" dxfId="2745" priority="2407" stopIfTrue="1" operator="equal">
      <formula>MAX($D$61:$D$91)</formula>
    </cfRule>
  </conditionalFormatting>
  <conditionalFormatting sqref="D176">
    <cfRule type="cellIs" dxfId="2744" priority="2406" stopIfTrue="1" operator="equal">
      <formula>MAX($D$33:$D$61)</formula>
    </cfRule>
  </conditionalFormatting>
  <conditionalFormatting sqref="D176">
    <cfRule type="cellIs" dxfId="2743" priority="2405" stopIfTrue="1" operator="equal">
      <formula>MAX($D$33:$D$60)</formula>
    </cfRule>
  </conditionalFormatting>
  <conditionalFormatting sqref="D176">
    <cfRule type="cellIs" dxfId="2742" priority="2404" stopIfTrue="1" operator="equal">
      <formula>MAX($D$2:$D$32)</formula>
    </cfRule>
  </conditionalFormatting>
  <conditionalFormatting sqref="D177">
    <cfRule type="cellIs" dxfId="2741" priority="2403" stopIfTrue="1" operator="equal">
      <formula>MAX($D$122:$D$152)</formula>
    </cfRule>
  </conditionalFormatting>
  <conditionalFormatting sqref="D177">
    <cfRule type="cellIs" dxfId="2740" priority="2402" stopIfTrue="1" operator="equal">
      <formula>MAX($D$92:$D$121)</formula>
    </cfRule>
  </conditionalFormatting>
  <conditionalFormatting sqref="D177">
    <cfRule type="cellIs" dxfId="2739" priority="2401" stopIfTrue="1" operator="equal">
      <formula>MAX($D$61:$D$91)</formula>
    </cfRule>
  </conditionalFormatting>
  <conditionalFormatting sqref="D177">
    <cfRule type="cellIs" dxfId="2738" priority="2400" stopIfTrue="1" operator="equal">
      <formula>MAX($D$33:$D$61)</formula>
    </cfRule>
  </conditionalFormatting>
  <conditionalFormatting sqref="D177">
    <cfRule type="cellIs" dxfId="2737" priority="2399" stopIfTrue="1" operator="equal">
      <formula>MAX($D$33:$D$60)</formula>
    </cfRule>
  </conditionalFormatting>
  <conditionalFormatting sqref="D177">
    <cfRule type="cellIs" dxfId="2736" priority="2398" stopIfTrue="1" operator="equal">
      <formula>MAX($D$2:$D$32)</formula>
    </cfRule>
  </conditionalFormatting>
  <conditionalFormatting sqref="D177">
    <cfRule type="cellIs" dxfId="2735" priority="2397" stopIfTrue="1" operator="equal">
      <formula>MAX($D$92:$D$121)</formula>
    </cfRule>
  </conditionalFormatting>
  <conditionalFormatting sqref="D177">
    <cfRule type="cellIs" dxfId="2734" priority="2396" stopIfTrue="1" operator="equal">
      <formula>MAX($D$61:$D$91)</formula>
    </cfRule>
  </conditionalFormatting>
  <conditionalFormatting sqref="D177">
    <cfRule type="cellIs" dxfId="2733" priority="2395" stopIfTrue="1" operator="equal">
      <formula>MAX($D$33:$D$61)</formula>
    </cfRule>
  </conditionalFormatting>
  <conditionalFormatting sqref="D177">
    <cfRule type="cellIs" dxfId="2732" priority="2394" stopIfTrue="1" operator="equal">
      <formula>MAX($D$33:$D$60)</formula>
    </cfRule>
  </conditionalFormatting>
  <conditionalFormatting sqref="D177">
    <cfRule type="cellIs" dxfId="2731" priority="2393" stopIfTrue="1" operator="equal">
      <formula>MAX($D$2:$D$32)</formula>
    </cfRule>
  </conditionalFormatting>
  <conditionalFormatting sqref="D178">
    <cfRule type="cellIs" dxfId="2730" priority="2392" stopIfTrue="1" operator="equal">
      <formula>MAX($D$122:$D$152)</formula>
    </cfRule>
  </conditionalFormatting>
  <conditionalFormatting sqref="D178">
    <cfRule type="cellIs" dxfId="2729" priority="2391" stopIfTrue="1" operator="equal">
      <formula>MAX($D$92:$D$121)</formula>
    </cfRule>
  </conditionalFormatting>
  <conditionalFormatting sqref="D178">
    <cfRule type="cellIs" dxfId="2728" priority="2390" stopIfTrue="1" operator="equal">
      <formula>MAX($D$61:$D$91)</formula>
    </cfRule>
  </conditionalFormatting>
  <conditionalFormatting sqref="D178">
    <cfRule type="cellIs" dxfId="2727" priority="2389" stopIfTrue="1" operator="equal">
      <formula>MAX($D$33:$D$61)</formula>
    </cfRule>
  </conditionalFormatting>
  <conditionalFormatting sqref="D178">
    <cfRule type="cellIs" dxfId="2726" priority="2388" stopIfTrue="1" operator="equal">
      <formula>MAX($D$33:$D$60)</formula>
    </cfRule>
  </conditionalFormatting>
  <conditionalFormatting sqref="D178">
    <cfRule type="cellIs" dxfId="2725" priority="2387" stopIfTrue="1" operator="equal">
      <formula>MAX($D$2:$D$32)</formula>
    </cfRule>
  </conditionalFormatting>
  <conditionalFormatting sqref="D178">
    <cfRule type="cellIs" dxfId="2724" priority="2386" stopIfTrue="1" operator="equal">
      <formula>MAX($D$92:$D$121)</formula>
    </cfRule>
  </conditionalFormatting>
  <conditionalFormatting sqref="D178">
    <cfRule type="cellIs" dxfId="2723" priority="2385" stopIfTrue="1" operator="equal">
      <formula>MAX($D$61:$D$91)</formula>
    </cfRule>
  </conditionalFormatting>
  <conditionalFormatting sqref="D178">
    <cfRule type="cellIs" dxfId="2722" priority="2384" stopIfTrue="1" operator="equal">
      <formula>MAX($D$33:$D$61)</formula>
    </cfRule>
  </conditionalFormatting>
  <conditionalFormatting sqref="D178">
    <cfRule type="cellIs" dxfId="2721" priority="2383" stopIfTrue="1" operator="equal">
      <formula>MAX($D$33:$D$60)</formula>
    </cfRule>
  </conditionalFormatting>
  <conditionalFormatting sqref="D178">
    <cfRule type="cellIs" dxfId="2720" priority="2382" stopIfTrue="1" operator="equal">
      <formula>MAX($D$2:$D$32)</formula>
    </cfRule>
  </conditionalFormatting>
  <conditionalFormatting sqref="D179">
    <cfRule type="cellIs" dxfId="2719" priority="2381" stopIfTrue="1" operator="equal">
      <formula>MAX($D$122:$D$152)</formula>
    </cfRule>
  </conditionalFormatting>
  <conditionalFormatting sqref="D179">
    <cfRule type="cellIs" dxfId="2718" priority="2380" stopIfTrue="1" operator="equal">
      <formula>MAX($D$92:$D$121)</formula>
    </cfRule>
  </conditionalFormatting>
  <conditionalFormatting sqref="D179">
    <cfRule type="cellIs" dxfId="2717" priority="2379" stopIfTrue="1" operator="equal">
      <formula>MAX($D$61:$D$91)</formula>
    </cfRule>
  </conditionalFormatting>
  <conditionalFormatting sqref="D179">
    <cfRule type="cellIs" dxfId="2716" priority="2378" stopIfTrue="1" operator="equal">
      <formula>MAX($D$33:$D$61)</formula>
    </cfRule>
  </conditionalFormatting>
  <conditionalFormatting sqref="D179">
    <cfRule type="cellIs" dxfId="2715" priority="2377" stopIfTrue="1" operator="equal">
      <formula>MAX($D$33:$D$60)</formula>
    </cfRule>
  </conditionalFormatting>
  <conditionalFormatting sqref="D179">
    <cfRule type="cellIs" dxfId="2714" priority="2376" stopIfTrue="1" operator="equal">
      <formula>MAX($D$2:$D$32)</formula>
    </cfRule>
  </conditionalFormatting>
  <conditionalFormatting sqref="D179">
    <cfRule type="cellIs" dxfId="2713" priority="2375" stopIfTrue="1" operator="equal">
      <formula>MAX($D$92:$D$121)</formula>
    </cfRule>
  </conditionalFormatting>
  <conditionalFormatting sqref="D179">
    <cfRule type="cellIs" dxfId="2712" priority="2374" stopIfTrue="1" operator="equal">
      <formula>MAX($D$61:$D$91)</formula>
    </cfRule>
  </conditionalFormatting>
  <conditionalFormatting sqref="D179">
    <cfRule type="cellIs" dxfId="2711" priority="2373" stopIfTrue="1" operator="equal">
      <formula>MAX($D$33:$D$61)</formula>
    </cfRule>
  </conditionalFormatting>
  <conditionalFormatting sqref="D179">
    <cfRule type="cellIs" dxfId="2710" priority="2372" stopIfTrue="1" operator="equal">
      <formula>MAX($D$33:$D$60)</formula>
    </cfRule>
  </conditionalFormatting>
  <conditionalFormatting sqref="D179">
    <cfRule type="cellIs" dxfId="2709" priority="2371" stopIfTrue="1" operator="equal">
      <formula>MAX($D$2:$D$32)</formula>
    </cfRule>
  </conditionalFormatting>
  <conditionalFormatting sqref="D180">
    <cfRule type="cellIs" dxfId="2708" priority="2370" stopIfTrue="1" operator="equal">
      <formula>MAX($D$122:$D$152)</formula>
    </cfRule>
  </conditionalFormatting>
  <conditionalFormatting sqref="D180">
    <cfRule type="cellIs" dxfId="2707" priority="2369" stopIfTrue="1" operator="equal">
      <formula>MAX($D$92:$D$121)</formula>
    </cfRule>
  </conditionalFormatting>
  <conditionalFormatting sqref="D180">
    <cfRule type="cellIs" dxfId="2706" priority="2368" stopIfTrue="1" operator="equal">
      <formula>MAX($D$61:$D$91)</formula>
    </cfRule>
  </conditionalFormatting>
  <conditionalFormatting sqref="D180">
    <cfRule type="cellIs" dxfId="2705" priority="2367" stopIfTrue="1" operator="equal">
      <formula>MAX($D$33:$D$61)</formula>
    </cfRule>
  </conditionalFormatting>
  <conditionalFormatting sqref="D180">
    <cfRule type="cellIs" dxfId="2704" priority="2366" stopIfTrue="1" operator="equal">
      <formula>MAX($D$33:$D$60)</formula>
    </cfRule>
  </conditionalFormatting>
  <conditionalFormatting sqref="D180">
    <cfRule type="cellIs" dxfId="2703" priority="2365" stopIfTrue="1" operator="equal">
      <formula>MAX($D$2:$D$32)</formula>
    </cfRule>
  </conditionalFormatting>
  <conditionalFormatting sqref="D180">
    <cfRule type="cellIs" dxfId="2702" priority="2364" stopIfTrue="1" operator="equal">
      <formula>MAX($D$92:$D$121)</formula>
    </cfRule>
  </conditionalFormatting>
  <conditionalFormatting sqref="D180">
    <cfRule type="cellIs" dxfId="2701" priority="2363" stopIfTrue="1" operator="equal">
      <formula>MAX($D$61:$D$91)</formula>
    </cfRule>
  </conditionalFormatting>
  <conditionalFormatting sqref="D180">
    <cfRule type="cellIs" dxfId="2700" priority="2362" stopIfTrue="1" operator="equal">
      <formula>MAX($D$33:$D$61)</formula>
    </cfRule>
  </conditionalFormatting>
  <conditionalFormatting sqref="D180">
    <cfRule type="cellIs" dxfId="2699" priority="2361" stopIfTrue="1" operator="equal">
      <formula>MAX($D$33:$D$60)</formula>
    </cfRule>
  </conditionalFormatting>
  <conditionalFormatting sqref="D180">
    <cfRule type="cellIs" dxfId="2698" priority="2360" stopIfTrue="1" operator="equal">
      <formula>MAX($D$2:$D$32)</formula>
    </cfRule>
  </conditionalFormatting>
  <conditionalFormatting sqref="D181">
    <cfRule type="cellIs" dxfId="2697" priority="2359" stopIfTrue="1" operator="equal">
      <formula>MAX($D$122:$D$152)</formula>
    </cfRule>
  </conditionalFormatting>
  <conditionalFormatting sqref="D181">
    <cfRule type="cellIs" dxfId="2696" priority="2358" stopIfTrue="1" operator="equal">
      <formula>MAX($D$92:$D$121)</formula>
    </cfRule>
  </conditionalFormatting>
  <conditionalFormatting sqref="D181">
    <cfRule type="cellIs" dxfId="2695" priority="2357" stopIfTrue="1" operator="equal">
      <formula>MAX($D$61:$D$91)</formula>
    </cfRule>
  </conditionalFormatting>
  <conditionalFormatting sqref="D181">
    <cfRule type="cellIs" dxfId="2694" priority="2356" stopIfTrue="1" operator="equal">
      <formula>MAX($D$33:$D$61)</formula>
    </cfRule>
  </conditionalFormatting>
  <conditionalFormatting sqref="D181">
    <cfRule type="cellIs" dxfId="2693" priority="2355" stopIfTrue="1" operator="equal">
      <formula>MAX($D$33:$D$60)</formula>
    </cfRule>
  </conditionalFormatting>
  <conditionalFormatting sqref="D181">
    <cfRule type="cellIs" dxfId="2692" priority="2354" stopIfTrue="1" operator="equal">
      <formula>MAX($D$2:$D$32)</formula>
    </cfRule>
  </conditionalFormatting>
  <conditionalFormatting sqref="D181">
    <cfRule type="cellIs" dxfId="2691" priority="2353" stopIfTrue="1" operator="equal">
      <formula>MAX($D$92:$D$121)</formula>
    </cfRule>
  </conditionalFormatting>
  <conditionalFormatting sqref="D181">
    <cfRule type="cellIs" dxfId="2690" priority="2352" stopIfTrue="1" operator="equal">
      <formula>MAX($D$61:$D$91)</formula>
    </cfRule>
  </conditionalFormatting>
  <conditionalFormatting sqref="D181">
    <cfRule type="cellIs" dxfId="2689" priority="2351" stopIfTrue="1" operator="equal">
      <formula>MAX($D$33:$D$61)</formula>
    </cfRule>
  </conditionalFormatting>
  <conditionalFormatting sqref="D181">
    <cfRule type="cellIs" dxfId="2688" priority="2350" stopIfTrue="1" operator="equal">
      <formula>MAX($D$33:$D$60)</formula>
    </cfRule>
  </conditionalFormatting>
  <conditionalFormatting sqref="D181">
    <cfRule type="cellIs" dxfId="2687" priority="2349" stopIfTrue="1" operator="equal">
      <formula>MAX($D$2:$D$32)</formula>
    </cfRule>
  </conditionalFormatting>
  <conditionalFormatting sqref="D182">
    <cfRule type="cellIs" dxfId="2686" priority="2348" stopIfTrue="1" operator="equal">
      <formula>MAX($D$122:$D$152)</formula>
    </cfRule>
  </conditionalFormatting>
  <conditionalFormatting sqref="D182">
    <cfRule type="cellIs" dxfId="2685" priority="2347" stopIfTrue="1" operator="equal">
      <formula>MAX($D$92:$D$121)</formula>
    </cfRule>
  </conditionalFormatting>
  <conditionalFormatting sqref="D182">
    <cfRule type="cellIs" dxfId="2684" priority="2346" stopIfTrue="1" operator="equal">
      <formula>MAX($D$61:$D$91)</formula>
    </cfRule>
  </conditionalFormatting>
  <conditionalFormatting sqref="D182">
    <cfRule type="cellIs" dxfId="2683" priority="2345" stopIfTrue="1" operator="equal">
      <formula>MAX($D$33:$D$61)</formula>
    </cfRule>
  </conditionalFormatting>
  <conditionalFormatting sqref="D182">
    <cfRule type="cellIs" dxfId="2682" priority="2344" stopIfTrue="1" operator="equal">
      <formula>MAX($D$33:$D$60)</formula>
    </cfRule>
  </conditionalFormatting>
  <conditionalFormatting sqref="D182">
    <cfRule type="cellIs" dxfId="2681" priority="2343" stopIfTrue="1" operator="equal">
      <formula>MAX($D$2:$D$32)</formula>
    </cfRule>
  </conditionalFormatting>
  <conditionalFormatting sqref="D182">
    <cfRule type="cellIs" dxfId="2680" priority="2342" stopIfTrue="1" operator="equal">
      <formula>MAX($D$92:$D$121)</formula>
    </cfRule>
  </conditionalFormatting>
  <conditionalFormatting sqref="D182">
    <cfRule type="cellIs" dxfId="2679" priority="2341" stopIfTrue="1" operator="equal">
      <formula>MAX($D$61:$D$91)</formula>
    </cfRule>
  </conditionalFormatting>
  <conditionalFormatting sqref="D182">
    <cfRule type="cellIs" dxfId="2678" priority="2340" stopIfTrue="1" operator="equal">
      <formula>MAX($D$33:$D$61)</formula>
    </cfRule>
  </conditionalFormatting>
  <conditionalFormatting sqref="D182">
    <cfRule type="cellIs" dxfId="2677" priority="2339" stopIfTrue="1" operator="equal">
      <formula>MAX($D$33:$D$60)</formula>
    </cfRule>
  </conditionalFormatting>
  <conditionalFormatting sqref="D182">
    <cfRule type="cellIs" dxfId="2676" priority="2338" stopIfTrue="1" operator="equal">
      <formula>MAX($D$2:$D$32)</formula>
    </cfRule>
  </conditionalFormatting>
  <conditionalFormatting sqref="D183">
    <cfRule type="cellIs" dxfId="2675" priority="2337" stopIfTrue="1" operator="equal">
      <formula>MAX($D$153:$D$182)</formula>
    </cfRule>
  </conditionalFormatting>
  <conditionalFormatting sqref="D183">
    <cfRule type="cellIs" dxfId="2674" priority="2336" stopIfTrue="1" operator="equal">
      <formula>MAX($D$122:$D$152)</formula>
    </cfRule>
  </conditionalFormatting>
  <conditionalFormatting sqref="D183">
    <cfRule type="cellIs" dxfId="2673" priority="2335" stopIfTrue="1" operator="equal">
      <formula>MAX($D$92:$D$121)</formula>
    </cfRule>
  </conditionalFormatting>
  <conditionalFormatting sqref="D183">
    <cfRule type="cellIs" dxfId="2672" priority="2334" stopIfTrue="1" operator="equal">
      <formula>MAX($D$61:$D$91)</formula>
    </cfRule>
  </conditionalFormatting>
  <conditionalFormatting sqref="D183">
    <cfRule type="cellIs" dxfId="2671" priority="2333" stopIfTrue="1" operator="equal">
      <formula>MAX($D$33:$D$61)</formula>
    </cfRule>
  </conditionalFormatting>
  <conditionalFormatting sqref="D183">
    <cfRule type="cellIs" dxfId="2670" priority="2332" stopIfTrue="1" operator="equal">
      <formula>MAX($D$33:$D$60)</formula>
    </cfRule>
  </conditionalFormatting>
  <conditionalFormatting sqref="D183">
    <cfRule type="cellIs" dxfId="2669" priority="2331" stopIfTrue="1" operator="equal">
      <formula>MAX($D$2:$D$32)</formula>
    </cfRule>
  </conditionalFormatting>
  <conditionalFormatting sqref="D183">
    <cfRule type="cellIs" dxfId="2668" priority="2330" stopIfTrue="1" operator="equal">
      <formula>MAX($D$92:$D$121)</formula>
    </cfRule>
  </conditionalFormatting>
  <conditionalFormatting sqref="D183">
    <cfRule type="cellIs" dxfId="2667" priority="2329" stopIfTrue="1" operator="equal">
      <formula>MAX($D$61:$D$91)</formula>
    </cfRule>
  </conditionalFormatting>
  <conditionalFormatting sqref="D183">
    <cfRule type="cellIs" dxfId="2666" priority="2328" stopIfTrue="1" operator="equal">
      <formula>MAX($D$33:$D$61)</formula>
    </cfRule>
  </conditionalFormatting>
  <conditionalFormatting sqref="D183">
    <cfRule type="cellIs" dxfId="2665" priority="2327" stopIfTrue="1" operator="equal">
      <formula>MAX($D$33:$D$60)</formula>
    </cfRule>
  </conditionalFormatting>
  <conditionalFormatting sqref="D183">
    <cfRule type="cellIs" dxfId="2664" priority="2326" stopIfTrue="1" operator="equal">
      <formula>MAX($D$2:$D$32)</formula>
    </cfRule>
  </conditionalFormatting>
  <conditionalFormatting sqref="D184">
    <cfRule type="cellIs" dxfId="2663" priority="2325" stopIfTrue="1" operator="equal">
      <formula>MAX($D$153:$D$182)</formula>
    </cfRule>
  </conditionalFormatting>
  <conditionalFormatting sqref="D184">
    <cfRule type="cellIs" dxfId="2662" priority="2324" stopIfTrue="1" operator="equal">
      <formula>MAX($D$122:$D$152)</formula>
    </cfRule>
  </conditionalFormatting>
  <conditionalFormatting sqref="D184">
    <cfRule type="cellIs" dxfId="2661" priority="2323" stopIfTrue="1" operator="equal">
      <formula>MAX($D$92:$D$121)</formula>
    </cfRule>
  </conditionalFormatting>
  <conditionalFormatting sqref="D184">
    <cfRule type="cellIs" dxfId="2660" priority="2322" stopIfTrue="1" operator="equal">
      <formula>MAX($D$61:$D$91)</formula>
    </cfRule>
  </conditionalFormatting>
  <conditionalFormatting sqref="D184">
    <cfRule type="cellIs" dxfId="2659" priority="2321" stopIfTrue="1" operator="equal">
      <formula>MAX($D$33:$D$61)</formula>
    </cfRule>
  </conditionalFormatting>
  <conditionalFormatting sqref="D184">
    <cfRule type="cellIs" dxfId="2658" priority="2320" stopIfTrue="1" operator="equal">
      <formula>MAX($D$33:$D$60)</formula>
    </cfRule>
  </conditionalFormatting>
  <conditionalFormatting sqref="D184">
    <cfRule type="cellIs" dxfId="2657" priority="2319" stopIfTrue="1" operator="equal">
      <formula>MAX($D$2:$D$32)</formula>
    </cfRule>
  </conditionalFormatting>
  <conditionalFormatting sqref="D184">
    <cfRule type="cellIs" dxfId="2656" priority="2318" stopIfTrue="1" operator="equal">
      <formula>MAX($D$92:$D$121)</formula>
    </cfRule>
  </conditionalFormatting>
  <conditionalFormatting sqref="D184">
    <cfRule type="cellIs" dxfId="2655" priority="2317" stopIfTrue="1" operator="equal">
      <formula>MAX($D$61:$D$91)</formula>
    </cfRule>
  </conditionalFormatting>
  <conditionalFormatting sqref="D184">
    <cfRule type="cellIs" dxfId="2654" priority="2316" stopIfTrue="1" operator="equal">
      <formula>MAX($D$33:$D$61)</formula>
    </cfRule>
  </conditionalFormatting>
  <conditionalFormatting sqref="D184">
    <cfRule type="cellIs" dxfId="2653" priority="2315" stopIfTrue="1" operator="equal">
      <formula>MAX($D$33:$D$60)</formula>
    </cfRule>
  </conditionalFormatting>
  <conditionalFormatting sqref="D184">
    <cfRule type="cellIs" dxfId="2652" priority="2314" stopIfTrue="1" operator="equal">
      <formula>MAX($D$2:$D$32)</formula>
    </cfRule>
  </conditionalFormatting>
  <conditionalFormatting sqref="D185">
    <cfRule type="cellIs" dxfId="2651" priority="2313" stopIfTrue="1" operator="equal">
      <formula>MAX($D$153:$D$182)</formula>
    </cfRule>
  </conditionalFormatting>
  <conditionalFormatting sqref="D185">
    <cfRule type="cellIs" dxfId="2650" priority="2312" stopIfTrue="1" operator="equal">
      <formula>MAX($D$122:$D$152)</formula>
    </cfRule>
  </conditionalFormatting>
  <conditionalFormatting sqref="D185">
    <cfRule type="cellIs" dxfId="2649" priority="2311" stopIfTrue="1" operator="equal">
      <formula>MAX($D$92:$D$121)</formula>
    </cfRule>
  </conditionalFormatting>
  <conditionalFormatting sqref="D185">
    <cfRule type="cellIs" dxfId="2648" priority="2310" stopIfTrue="1" operator="equal">
      <formula>MAX($D$61:$D$91)</formula>
    </cfRule>
  </conditionalFormatting>
  <conditionalFormatting sqref="D185">
    <cfRule type="cellIs" dxfId="2647" priority="2309" stopIfTrue="1" operator="equal">
      <formula>MAX($D$33:$D$61)</formula>
    </cfRule>
  </conditionalFormatting>
  <conditionalFormatting sqref="D185">
    <cfRule type="cellIs" dxfId="2646" priority="2308" stopIfTrue="1" operator="equal">
      <formula>MAX($D$33:$D$60)</formula>
    </cfRule>
  </conditionalFormatting>
  <conditionalFormatting sqref="D185">
    <cfRule type="cellIs" dxfId="2645" priority="2307" stopIfTrue="1" operator="equal">
      <formula>MAX($D$2:$D$32)</formula>
    </cfRule>
  </conditionalFormatting>
  <conditionalFormatting sqref="D185">
    <cfRule type="cellIs" dxfId="2644" priority="2306" stopIfTrue="1" operator="equal">
      <formula>MAX($D$92:$D$121)</formula>
    </cfRule>
  </conditionalFormatting>
  <conditionalFormatting sqref="D185">
    <cfRule type="cellIs" dxfId="2643" priority="2305" stopIfTrue="1" operator="equal">
      <formula>MAX($D$61:$D$91)</formula>
    </cfRule>
  </conditionalFormatting>
  <conditionalFormatting sqref="D185">
    <cfRule type="cellIs" dxfId="2642" priority="2304" stopIfTrue="1" operator="equal">
      <formula>MAX($D$33:$D$61)</formula>
    </cfRule>
  </conditionalFormatting>
  <conditionalFormatting sqref="D185">
    <cfRule type="cellIs" dxfId="2641" priority="2303" stopIfTrue="1" operator="equal">
      <formula>MAX($D$33:$D$60)</formula>
    </cfRule>
  </conditionalFormatting>
  <conditionalFormatting sqref="D185">
    <cfRule type="cellIs" dxfId="2640" priority="2302" stopIfTrue="1" operator="equal">
      <formula>MAX($D$2:$D$32)</formula>
    </cfRule>
  </conditionalFormatting>
  <conditionalFormatting sqref="D186">
    <cfRule type="cellIs" dxfId="2639" priority="2301" stopIfTrue="1" operator="equal">
      <formula>MAX($D$153:$D$182)</formula>
    </cfRule>
  </conditionalFormatting>
  <conditionalFormatting sqref="D186">
    <cfRule type="cellIs" dxfId="2638" priority="2300" stopIfTrue="1" operator="equal">
      <formula>MAX($D$122:$D$152)</formula>
    </cfRule>
  </conditionalFormatting>
  <conditionalFormatting sqref="D186">
    <cfRule type="cellIs" dxfId="2637" priority="2299" stopIfTrue="1" operator="equal">
      <formula>MAX($D$92:$D$121)</formula>
    </cfRule>
  </conditionalFormatting>
  <conditionalFormatting sqref="D186">
    <cfRule type="cellIs" dxfId="2636" priority="2298" stopIfTrue="1" operator="equal">
      <formula>MAX($D$61:$D$91)</formula>
    </cfRule>
  </conditionalFormatting>
  <conditionalFormatting sqref="D186">
    <cfRule type="cellIs" dxfId="2635" priority="2297" stopIfTrue="1" operator="equal">
      <formula>MAX($D$33:$D$61)</formula>
    </cfRule>
  </conditionalFormatting>
  <conditionalFormatting sqref="D186">
    <cfRule type="cellIs" dxfId="2634" priority="2296" stopIfTrue="1" operator="equal">
      <formula>MAX($D$33:$D$60)</formula>
    </cfRule>
  </conditionalFormatting>
  <conditionalFormatting sqref="D186">
    <cfRule type="cellIs" dxfId="2633" priority="2295" stopIfTrue="1" operator="equal">
      <formula>MAX($D$2:$D$32)</formula>
    </cfRule>
  </conditionalFormatting>
  <conditionalFormatting sqref="D186">
    <cfRule type="cellIs" dxfId="2632" priority="2294" stopIfTrue="1" operator="equal">
      <formula>MAX($D$92:$D$121)</formula>
    </cfRule>
  </conditionalFormatting>
  <conditionalFormatting sqref="D186">
    <cfRule type="cellIs" dxfId="2631" priority="2293" stopIfTrue="1" operator="equal">
      <formula>MAX($D$61:$D$91)</formula>
    </cfRule>
  </conditionalFormatting>
  <conditionalFormatting sqref="D186">
    <cfRule type="cellIs" dxfId="2630" priority="2292" stopIfTrue="1" operator="equal">
      <formula>MAX($D$33:$D$61)</formula>
    </cfRule>
  </conditionalFormatting>
  <conditionalFormatting sqref="D186">
    <cfRule type="cellIs" dxfId="2629" priority="2291" stopIfTrue="1" operator="equal">
      <formula>MAX($D$33:$D$60)</formula>
    </cfRule>
  </conditionalFormatting>
  <conditionalFormatting sqref="D186">
    <cfRule type="cellIs" dxfId="2628" priority="2290" stopIfTrue="1" operator="equal">
      <formula>MAX($D$2:$D$32)</formula>
    </cfRule>
  </conditionalFormatting>
  <conditionalFormatting sqref="D187">
    <cfRule type="cellIs" dxfId="2627" priority="2289" stopIfTrue="1" operator="equal">
      <formula>MAX($D$153:$D$182)</formula>
    </cfRule>
  </conditionalFormatting>
  <conditionalFormatting sqref="D187">
    <cfRule type="cellIs" dxfId="2626" priority="2288" stopIfTrue="1" operator="equal">
      <formula>MAX($D$122:$D$152)</formula>
    </cfRule>
  </conditionalFormatting>
  <conditionalFormatting sqref="D187">
    <cfRule type="cellIs" dxfId="2625" priority="2287" stopIfTrue="1" operator="equal">
      <formula>MAX($D$92:$D$121)</formula>
    </cfRule>
  </conditionalFormatting>
  <conditionalFormatting sqref="D187">
    <cfRule type="cellIs" dxfId="2624" priority="2286" stopIfTrue="1" operator="equal">
      <formula>MAX($D$61:$D$91)</formula>
    </cfRule>
  </conditionalFormatting>
  <conditionalFormatting sqref="D187">
    <cfRule type="cellIs" dxfId="2623" priority="2285" stopIfTrue="1" operator="equal">
      <formula>MAX($D$33:$D$61)</formula>
    </cfRule>
  </conditionalFormatting>
  <conditionalFormatting sqref="D187">
    <cfRule type="cellIs" dxfId="2622" priority="2284" stopIfTrue="1" operator="equal">
      <formula>MAX($D$33:$D$60)</formula>
    </cfRule>
  </conditionalFormatting>
  <conditionalFormatting sqref="D187">
    <cfRule type="cellIs" dxfId="2621" priority="2283" stopIfTrue="1" operator="equal">
      <formula>MAX($D$2:$D$32)</formula>
    </cfRule>
  </conditionalFormatting>
  <conditionalFormatting sqref="D187">
    <cfRule type="cellIs" dxfId="2620" priority="2282" stopIfTrue="1" operator="equal">
      <formula>MAX($D$92:$D$121)</formula>
    </cfRule>
  </conditionalFormatting>
  <conditionalFormatting sqref="D187">
    <cfRule type="cellIs" dxfId="2619" priority="2281" stopIfTrue="1" operator="equal">
      <formula>MAX($D$61:$D$91)</formula>
    </cfRule>
  </conditionalFormatting>
  <conditionalFormatting sqref="D187">
    <cfRule type="cellIs" dxfId="2618" priority="2280" stopIfTrue="1" operator="equal">
      <formula>MAX($D$33:$D$61)</formula>
    </cfRule>
  </conditionalFormatting>
  <conditionalFormatting sqref="D187">
    <cfRule type="cellIs" dxfId="2617" priority="2279" stopIfTrue="1" operator="equal">
      <formula>MAX($D$33:$D$60)</formula>
    </cfRule>
  </conditionalFormatting>
  <conditionalFormatting sqref="D187">
    <cfRule type="cellIs" dxfId="2616" priority="2278" stopIfTrue="1" operator="equal">
      <formula>MAX($D$2:$D$32)</formula>
    </cfRule>
  </conditionalFormatting>
  <conditionalFormatting sqref="D188">
    <cfRule type="cellIs" dxfId="2615" priority="2277" stopIfTrue="1" operator="equal">
      <formula>MAX($D$153:$D$182)</formula>
    </cfRule>
  </conditionalFormatting>
  <conditionalFormatting sqref="D188">
    <cfRule type="cellIs" dxfId="2614" priority="2276" stopIfTrue="1" operator="equal">
      <formula>MAX($D$122:$D$152)</formula>
    </cfRule>
  </conditionalFormatting>
  <conditionalFormatting sqref="D188">
    <cfRule type="cellIs" dxfId="2613" priority="2275" stopIfTrue="1" operator="equal">
      <formula>MAX($D$92:$D$121)</formula>
    </cfRule>
  </conditionalFormatting>
  <conditionalFormatting sqref="D188">
    <cfRule type="cellIs" dxfId="2612" priority="2274" stopIfTrue="1" operator="equal">
      <formula>MAX($D$61:$D$91)</formula>
    </cfRule>
  </conditionalFormatting>
  <conditionalFormatting sqref="D188">
    <cfRule type="cellIs" dxfId="2611" priority="2273" stopIfTrue="1" operator="equal">
      <formula>MAX($D$33:$D$61)</formula>
    </cfRule>
  </conditionalFormatting>
  <conditionalFormatting sqref="D188">
    <cfRule type="cellIs" dxfId="2610" priority="2272" stopIfTrue="1" operator="equal">
      <formula>MAX($D$33:$D$60)</formula>
    </cfRule>
  </conditionalFormatting>
  <conditionalFormatting sqref="D188">
    <cfRule type="cellIs" dxfId="2609" priority="2271" stopIfTrue="1" operator="equal">
      <formula>MAX($D$2:$D$32)</formula>
    </cfRule>
  </conditionalFormatting>
  <conditionalFormatting sqref="D188">
    <cfRule type="cellIs" dxfId="2608" priority="2270" stopIfTrue="1" operator="equal">
      <formula>MAX($D$92:$D$121)</formula>
    </cfRule>
  </conditionalFormatting>
  <conditionalFormatting sqref="D188">
    <cfRule type="cellIs" dxfId="2607" priority="2269" stopIfTrue="1" operator="equal">
      <formula>MAX($D$61:$D$91)</formula>
    </cfRule>
  </conditionalFormatting>
  <conditionalFormatting sqref="D188">
    <cfRule type="cellIs" dxfId="2606" priority="2268" stopIfTrue="1" operator="equal">
      <formula>MAX($D$33:$D$61)</formula>
    </cfRule>
  </conditionalFormatting>
  <conditionalFormatting sqref="D188">
    <cfRule type="cellIs" dxfId="2605" priority="2267" stopIfTrue="1" operator="equal">
      <formula>MAX($D$33:$D$60)</formula>
    </cfRule>
  </conditionalFormatting>
  <conditionalFormatting sqref="D188">
    <cfRule type="cellIs" dxfId="2604" priority="2266" stopIfTrue="1" operator="equal">
      <formula>MAX($D$2:$D$32)</formula>
    </cfRule>
  </conditionalFormatting>
  <conditionalFormatting sqref="D189">
    <cfRule type="cellIs" dxfId="2603" priority="2265" stopIfTrue="1" operator="equal">
      <formula>MAX($D$153:$D$182)</formula>
    </cfRule>
  </conditionalFormatting>
  <conditionalFormatting sqref="D189">
    <cfRule type="cellIs" dxfId="2602" priority="2264" stopIfTrue="1" operator="equal">
      <formula>MAX($D$122:$D$152)</formula>
    </cfRule>
  </conditionalFormatting>
  <conditionalFormatting sqref="D189">
    <cfRule type="cellIs" dxfId="2601" priority="2263" stopIfTrue="1" operator="equal">
      <formula>MAX($D$92:$D$121)</formula>
    </cfRule>
  </conditionalFormatting>
  <conditionalFormatting sqref="D189">
    <cfRule type="cellIs" dxfId="2600" priority="2262" stopIfTrue="1" operator="equal">
      <formula>MAX($D$61:$D$91)</formula>
    </cfRule>
  </conditionalFormatting>
  <conditionalFormatting sqref="D189">
    <cfRule type="cellIs" dxfId="2599" priority="2261" stopIfTrue="1" operator="equal">
      <formula>MAX($D$33:$D$61)</formula>
    </cfRule>
  </conditionalFormatting>
  <conditionalFormatting sqref="D189">
    <cfRule type="cellIs" dxfId="2598" priority="2260" stopIfTrue="1" operator="equal">
      <formula>MAX($D$33:$D$60)</formula>
    </cfRule>
  </conditionalFormatting>
  <conditionalFormatting sqref="D189">
    <cfRule type="cellIs" dxfId="2597" priority="2259" stopIfTrue="1" operator="equal">
      <formula>MAX($D$2:$D$32)</formula>
    </cfRule>
  </conditionalFormatting>
  <conditionalFormatting sqref="D189">
    <cfRule type="cellIs" dxfId="2596" priority="2258" stopIfTrue="1" operator="equal">
      <formula>MAX($D$92:$D$121)</formula>
    </cfRule>
  </conditionalFormatting>
  <conditionalFormatting sqref="D189">
    <cfRule type="cellIs" dxfId="2595" priority="2257" stopIfTrue="1" operator="equal">
      <formula>MAX($D$61:$D$91)</formula>
    </cfRule>
  </conditionalFormatting>
  <conditionalFormatting sqref="D189">
    <cfRule type="cellIs" dxfId="2594" priority="2256" stopIfTrue="1" operator="equal">
      <formula>MAX($D$33:$D$61)</formula>
    </cfRule>
  </conditionalFormatting>
  <conditionalFormatting sqref="D189">
    <cfRule type="cellIs" dxfId="2593" priority="2255" stopIfTrue="1" operator="equal">
      <formula>MAX($D$33:$D$60)</formula>
    </cfRule>
  </conditionalFormatting>
  <conditionalFormatting sqref="D189">
    <cfRule type="cellIs" dxfId="2592" priority="2254" stopIfTrue="1" operator="equal">
      <formula>MAX($D$2:$D$32)</formula>
    </cfRule>
  </conditionalFormatting>
  <conditionalFormatting sqref="D190">
    <cfRule type="cellIs" dxfId="2591" priority="2253" stopIfTrue="1" operator="equal">
      <formula>MAX($D$153:$D$182)</formula>
    </cfRule>
  </conditionalFormatting>
  <conditionalFormatting sqref="D190">
    <cfRule type="cellIs" dxfId="2590" priority="2252" stopIfTrue="1" operator="equal">
      <formula>MAX($D$122:$D$152)</formula>
    </cfRule>
  </conditionalFormatting>
  <conditionalFormatting sqref="D190">
    <cfRule type="cellIs" dxfId="2589" priority="2251" stopIfTrue="1" operator="equal">
      <formula>MAX($D$92:$D$121)</formula>
    </cfRule>
  </conditionalFormatting>
  <conditionalFormatting sqref="D190">
    <cfRule type="cellIs" dxfId="2588" priority="2250" stopIfTrue="1" operator="equal">
      <formula>MAX($D$61:$D$91)</formula>
    </cfRule>
  </conditionalFormatting>
  <conditionalFormatting sqref="D190">
    <cfRule type="cellIs" dxfId="2587" priority="2249" stopIfTrue="1" operator="equal">
      <formula>MAX($D$33:$D$61)</formula>
    </cfRule>
  </conditionalFormatting>
  <conditionalFormatting sqref="D190">
    <cfRule type="cellIs" dxfId="2586" priority="2248" stopIfTrue="1" operator="equal">
      <formula>MAX($D$33:$D$60)</formula>
    </cfRule>
  </conditionalFormatting>
  <conditionalFormatting sqref="D190">
    <cfRule type="cellIs" dxfId="2585" priority="2247" stopIfTrue="1" operator="equal">
      <formula>MAX($D$2:$D$32)</formula>
    </cfRule>
  </conditionalFormatting>
  <conditionalFormatting sqref="D190">
    <cfRule type="cellIs" dxfId="2584" priority="2246" stopIfTrue="1" operator="equal">
      <formula>MAX($D$92:$D$121)</formula>
    </cfRule>
  </conditionalFormatting>
  <conditionalFormatting sqref="D190">
    <cfRule type="cellIs" dxfId="2583" priority="2245" stopIfTrue="1" operator="equal">
      <formula>MAX($D$61:$D$91)</formula>
    </cfRule>
  </conditionalFormatting>
  <conditionalFormatting sqref="D190">
    <cfRule type="cellIs" dxfId="2582" priority="2244" stopIfTrue="1" operator="equal">
      <formula>MAX($D$33:$D$61)</formula>
    </cfRule>
  </conditionalFormatting>
  <conditionalFormatting sqref="D190">
    <cfRule type="cellIs" dxfId="2581" priority="2243" stopIfTrue="1" operator="equal">
      <formula>MAX($D$33:$D$60)</formula>
    </cfRule>
  </conditionalFormatting>
  <conditionalFormatting sqref="D190">
    <cfRule type="cellIs" dxfId="2580" priority="2242" stopIfTrue="1" operator="equal">
      <formula>MAX($D$2:$D$32)</formula>
    </cfRule>
  </conditionalFormatting>
  <conditionalFormatting sqref="D191">
    <cfRule type="cellIs" dxfId="2579" priority="2241" stopIfTrue="1" operator="equal">
      <formula>MAX($D$153:$D$182)</formula>
    </cfRule>
  </conditionalFormatting>
  <conditionalFormatting sqref="D191">
    <cfRule type="cellIs" dxfId="2578" priority="2240" stopIfTrue="1" operator="equal">
      <formula>MAX($D$122:$D$152)</formula>
    </cfRule>
  </conditionalFormatting>
  <conditionalFormatting sqref="D191">
    <cfRule type="cellIs" dxfId="2577" priority="2239" stopIfTrue="1" operator="equal">
      <formula>MAX($D$92:$D$121)</formula>
    </cfRule>
  </conditionalFormatting>
  <conditionalFormatting sqref="D191">
    <cfRule type="cellIs" dxfId="2576" priority="2238" stopIfTrue="1" operator="equal">
      <formula>MAX($D$61:$D$91)</formula>
    </cfRule>
  </conditionalFormatting>
  <conditionalFormatting sqref="D191">
    <cfRule type="cellIs" dxfId="2575" priority="2237" stopIfTrue="1" operator="equal">
      <formula>MAX($D$33:$D$61)</formula>
    </cfRule>
  </conditionalFormatting>
  <conditionalFormatting sqref="D191">
    <cfRule type="cellIs" dxfId="2574" priority="2236" stopIfTrue="1" operator="equal">
      <formula>MAX($D$33:$D$60)</formula>
    </cfRule>
  </conditionalFormatting>
  <conditionalFormatting sqref="D191">
    <cfRule type="cellIs" dxfId="2573" priority="2235" stopIfTrue="1" operator="equal">
      <formula>MAX($D$2:$D$32)</formula>
    </cfRule>
  </conditionalFormatting>
  <conditionalFormatting sqref="D191">
    <cfRule type="cellIs" dxfId="2572" priority="2234" stopIfTrue="1" operator="equal">
      <formula>MAX($D$92:$D$121)</formula>
    </cfRule>
  </conditionalFormatting>
  <conditionalFormatting sqref="D191">
    <cfRule type="cellIs" dxfId="2571" priority="2233" stopIfTrue="1" operator="equal">
      <formula>MAX($D$61:$D$91)</formula>
    </cfRule>
  </conditionalFormatting>
  <conditionalFormatting sqref="D191">
    <cfRule type="cellIs" dxfId="2570" priority="2232" stopIfTrue="1" operator="equal">
      <formula>MAX($D$33:$D$61)</formula>
    </cfRule>
  </conditionalFormatting>
  <conditionalFormatting sqref="D191">
    <cfRule type="cellIs" dxfId="2569" priority="2231" stopIfTrue="1" operator="equal">
      <formula>MAX($D$33:$D$60)</formula>
    </cfRule>
  </conditionalFormatting>
  <conditionalFormatting sqref="D191">
    <cfRule type="cellIs" dxfId="2568" priority="2230" stopIfTrue="1" operator="equal">
      <formula>MAX($D$2:$D$32)</formula>
    </cfRule>
  </conditionalFormatting>
  <conditionalFormatting sqref="D192">
    <cfRule type="cellIs" dxfId="2567" priority="2229" stopIfTrue="1" operator="equal">
      <formula>MAX($D$153:$D$182)</formula>
    </cfRule>
  </conditionalFormatting>
  <conditionalFormatting sqref="D192">
    <cfRule type="cellIs" dxfId="2566" priority="2228" stopIfTrue="1" operator="equal">
      <formula>MAX($D$122:$D$152)</formula>
    </cfRule>
  </conditionalFormatting>
  <conditionalFormatting sqref="D192">
    <cfRule type="cellIs" dxfId="2565" priority="2227" stopIfTrue="1" operator="equal">
      <formula>MAX($D$92:$D$121)</formula>
    </cfRule>
  </conditionalFormatting>
  <conditionalFormatting sqref="D192">
    <cfRule type="cellIs" dxfId="2564" priority="2226" stopIfTrue="1" operator="equal">
      <formula>MAX($D$61:$D$91)</formula>
    </cfRule>
  </conditionalFormatting>
  <conditionalFormatting sqref="D192">
    <cfRule type="cellIs" dxfId="2563" priority="2225" stopIfTrue="1" operator="equal">
      <formula>MAX($D$33:$D$61)</formula>
    </cfRule>
  </conditionalFormatting>
  <conditionalFormatting sqref="D192">
    <cfRule type="cellIs" dxfId="2562" priority="2224" stopIfTrue="1" operator="equal">
      <formula>MAX($D$33:$D$60)</formula>
    </cfRule>
  </conditionalFormatting>
  <conditionalFormatting sqref="D192">
    <cfRule type="cellIs" dxfId="2561" priority="2223" stopIfTrue="1" operator="equal">
      <formula>MAX($D$2:$D$32)</formula>
    </cfRule>
  </conditionalFormatting>
  <conditionalFormatting sqref="D192">
    <cfRule type="cellIs" dxfId="2560" priority="2222" stopIfTrue="1" operator="equal">
      <formula>MAX($D$92:$D$121)</formula>
    </cfRule>
  </conditionalFormatting>
  <conditionalFormatting sqref="D192">
    <cfRule type="cellIs" dxfId="2559" priority="2221" stopIfTrue="1" operator="equal">
      <formula>MAX($D$61:$D$91)</formula>
    </cfRule>
  </conditionalFormatting>
  <conditionalFormatting sqref="D192">
    <cfRule type="cellIs" dxfId="2558" priority="2220" stopIfTrue="1" operator="equal">
      <formula>MAX($D$33:$D$61)</formula>
    </cfRule>
  </conditionalFormatting>
  <conditionalFormatting sqref="D192">
    <cfRule type="cellIs" dxfId="2557" priority="2219" stopIfTrue="1" operator="equal">
      <formula>MAX($D$33:$D$60)</formula>
    </cfRule>
  </conditionalFormatting>
  <conditionalFormatting sqref="D192">
    <cfRule type="cellIs" dxfId="2556" priority="2218" stopIfTrue="1" operator="equal">
      <formula>MAX($D$2:$D$32)</formula>
    </cfRule>
  </conditionalFormatting>
  <conditionalFormatting sqref="D193">
    <cfRule type="cellIs" dxfId="2555" priority="2217" stopIfTrue="1" operator="equal">
      <formula>MAX($D$153:$D$182)</formula>
    </cfRule>
  </conditionalFormatting>
  <conditionalFormatting sqref="D193">
    <cfRule type="cellIs" dxfId="2554" priority="2216" stopIfTrue="1" operator="equal">
      <formula>MAX($D$122:$D$152)</formula>
    </cfRule>
  </conditionalFormatting>
  <conditionalFormatting sqref="D193">
    <cfRule type="cellIs" dxfId="2553" priority="2215" stopIfTrue="1" operator="equal">
      <formula>MAX($D$92:$D$121)</formula>
    </cfRule>
  </conditionalFormatting>
  <conditionalFormatting sqref="D193">
    <cfRule type="cellIs" dxfId="2552" priority="2214" stopIfTrue="1" operator="equal">
      <formula>MAX($D$61:$D$91)</formula>
    </cfRule>
  </conditionalFormatting>
  <conditionalFormatting sqref="D193">
    <cfRule type="cellIs" dxfId="2551" priority="2213" stopIfTrue="1" operator="equal">
      <formula>MAX($D$33:$D$61)</formula>
    </cfRule>
  </conditionalFormatting>
  <conditionalFormatting sqref="D193">
    <cfRule type="cellIs" dxfId="2550" priority="2212" stopIfTrue="1" operator="equal">
      <formula>MAX($D$33:$D$60)</formula>
    </cfRule>
  </conditionalFormatting>
  <conditionalFormatting sqref="D193">
    <cfRule type="cellIs" dxfId="2549" priority="2211" stopIfTrue="1" operator="equal">
      <formula>MAX($D$2:$D$32)</formula>
    </cfRule>
  </conditionalFormatting>
  <conditionalFormatting sqref="D193">
    <cfRule type="cellIs" dxfId="2548" priority="2210" stopIfTrue="1" operator="equal">
      <formula>MAX($D$92:$D$121)</formula>
    </cfRule>
  </conditionalFormatting>
  <conditionalFormatting sqref="D193">
    <cfRule type="cellIs" dxfId="2547" priority="2209" stopIfTrue="1" operator="equal">
      <formula>MAX($D$61:$D$91)</formula>
    </cfRule>
  </conditionalFormatting>
  <conditionalFormatting sqref="D193">
    <cfRule type="cellIs" dxfId="2546" priority="2208" stopIfTrue="1" operator="equal">
      <formula>MAX($D$33:$D$61)</formula>
    </cfRule>
  </conditionalFormatting>
  <conditionalFormatting sqref="D193">
    <cfRule type="cellIs" dxfId="2545" priority="2207" stopIfTrue="1" operator="equal">
      <formula>MAX($D$33:$D$60)</formula>
    </cfRule>
  </conditionalFormatting>
  <conditionalFormatting sqref="D193">
    <cfRule type="cellIs" dxfId="2544" priority="2206" stopIfTrue="1" operator="equal">
      <formula>MAX($D$2:$D$32)</formula>
    </cfRule>
  </conditionalFormatting>
  <conditionalFormatting sqref="D194">
    <cfRule type="cellIs" dxfId="2543" priority="2205" stopIfTrue="1" operator="equal">
      <formula>MAX($D$153:$D$182)</formula>
    </cfRule>
  </conditionalFormatting>
  <conditionalFormatting sqref="D194">
    <cfRule type="cellIs" dxfId="2542" priority="2204" stopIfTrue="1" operator="equal">
      <formula>MAX($D$122:$D$152)</formula>
    </cfRule>
  </conditionalFormatting>
  <conditionalFormatting sqref="D194">
    <cfRule type="cellIs" dxfId="2541" priority="2203" stopIfTrue="1" operator="equal">
      <formula>MAX($D$92:$D$121)</formula>
    </cfRule>
  </conditionalFormatting>
  <conditionalFormatting sqref="D194">
    <cfRule type="cellIs" dxfId="2540" priority="2202" stopIfTrue="1" operator="equal">
      <formula>MAX($D$61:$D$91)</formula>
    </cfRule>
  </conditionalFormatting>
  <conditionalFormatting sqref="D194">
    <cfRule type="cellIs" dxfId="2539" priority="2201" stopIfTrue="1" operator="equal">
      <formula>MAX($D$33:$D$61)</formula>
    </cfRule>
  </conditionalFormatting>
  <conditionalFormatting sqref="D194">
    <cfRule type="cellIs" dxfId="2538" priority="2200" stopIfTrue="1" operator="equal">
      <formula>MAX($D$33:$D$60)</formula>
    </cfRule>
  </conditionalFormatting>
  <conditionalFormatting sqref="D194">
    <cfRule type="cellIs" dxfId="2537" priority="2199" stopIfTrue="1" operator="equal">
      <formula>MAX($D$2:$D$32)</formula>
    </cfRule>
  </conditionalFormatting>
  <conditionalFormatting sqref="D194">
    <cfRule type="cellIs" dxfId="2536" priority="2198" stopIfTrue="1" operator="equal">
      <formula>MAX($D$92:$D$121)</formula>
    </cfRule>
  </conditionalFormatting>
  <conditionalFormatting sqref="D194">
    <cfRule type="cellIs" dxfId="2535" priority="2197" stopIfTrue="1" operator="equal">
      <formula>MAX($D$61:$D$91)</formula>
    </cfRule>
  </conditionalFormatting>
  <conditionalFormatting sqref="D194">
    <cfRule type="cellIs" dxfId="2534" priority="2196" stopIfTrue="1" operator="equal">
      <formula>MAX($D$33:$D$61)</formula>
    </cfRule>
  </conditionalFormatting>
  <conditionalFormatting sqref="D194">
    <cfRule type="cellIs" dxfId="2533" priority="2195" stopIfTrue="1" operator="equal">
      <formula>MAX($D$33:$D$60)</formula>
    </cfRule>
  </conditionalFormatting>
  <conditionalFormatting sqref="D194">
    <cfRule type="cellIs" dxfId="2532" priority="2194" stopIfTrue="1" operator="equal">
      <formula>MAX($D$2:$D$32)</formula>
    </cfRule>
  </conditionalFormatting>
  <conditionalFormatting sqref="D195">
    <cfRule type="cellIs" dxfId="2531" priority="2193" stopIfTrue="1" operator="equal">
      <formula>MAX($D$153:$D$182)</formula>
    </cfRule>
  </conditionalFormatting>
  <conditionalFormatting sqref="D195">
    <cfRule type="cellIs" dxfId="2530" priority="2192" stopIfTrue="1" operator="equal">
      <formula>MAX($D$122:$D$152)</formula>
    </cfRule>
  </conditionalFormatting>
  <conditionalFormatting sqref="D195">
    <cfRule type="cellIs" dxfId="2529" priority="2191" stopIfTrue="1" operator="equal">
      <formula>MAX($D$92:$D$121)</formula>
    </cfRule>
  </conditionalFormatting>
  <conditionalFormatting sqref="D195">
    <cfRule type="cellIs" dxfId="2528" priority="2190" stopIfTrue="1" operator="equal">
      <formula>MAX($D$61:$D$91)</formula>
    </cfRule>
  </conditionalFormatting>
  <conditionalFormatting sqref="D195">
    <cfRule type="cellIs" dxfId="2527" priority="2189" stopIfTrue="1" operator="equal">
      <formula>MAX($D$33:$D$61)</formula>
    </cfRule>
  </conditionalFormatting>
  <conditionalFormatting sqref="D195">
    <cfRule type="cellIs" dxfId="2526" priority="2188" stopIfTrue="1" operator="equal">
      <formula>MAX($D$33:$D$60)</formula>
    </cfRule>
  </conditionalFormatting>
  <conditionalFormatting sqref="D195">
    <cfRule type="cellIs" dxfId="2525" priority="2187" stopIfTrue="1" operator="equal">
      <formula>MAX($D$2:$D$32)</formula>
    </cfRule>
  </conditionalFormatting>
  <conditionalFormatting sqref="D195">
    <cfRule type="cellIs" dxfId="2524" priority="2186" stopIfTrue="1" operator="equal">
      <formula>MAX($D$92:$D$121)</formula>
    </cfRule>
  </conditionalFormatting>
  <conditionalFormatting sqref="D195">
    <cfRule type="cellIs" dxfId="2523" priority="2185" stopIfTrue="1" operator="equal">
      <formula>MAX($D$61:$D$91)</formula>
    </cfRule>
  </conditionalFormatting>
  <conditionalFormatting sqref="D195">
    <cfRule type="cellIs" dxfId="2522" priority="2184" stopIfTrue="1" operator="equal">
      <formula>MAX($D$33:$D$61)</formula>
    </cfRule>
  </conditionalFormatting>
  <conditionalFormatting sqref="D195">
    <cfRule type="cellIs" dxfId="2521" priority="2183" stopIfTrue="1" operator="equal">
      <formula>MAX($D$33:$D$60)</formula>
    </cfRule>
  </conditionalFormatting>
  <conditionalFormatting sqref="D195">
    <cfRule type="cellIs" dxfId="2520" priority="2182" stopIfTrue="1" operator="equal">
      <formula>MAX($D$2:$D$32)</formula>
    </cfRule>
  </conditionalFormatting>
  <conditionalFormatting sqref="D196">
    <cfRule type="cellIs" dxfId="2519" priority="2181" stopIfTrue="1" operator="equal">
      <formula>MAX($D$153:$D$182)</formula>
    </cfRule>
  </conditionalFormatting>
  <conditionalFormatting sqref="D196">
    <cfRule type="cellIs" dxfId="2518" priority="2180" stopIfTrue="1" operator="equal">
      <formula>MAX($D$122:$D$152)</formula>
    </cfRule>
  </conditionalFormatting>
  <conditionalFormatting sqref="D196">
    <cfRule type="cellIs" dxfId="2517" priority="2179" stopIfTrue="1" operator="equal">
      <formula>MAX($D$92:$D$121)</formula>
    </cfRule>
  </conditionalFormatting>
  <conditionalFormatting sqref="D196">
    <cfRule type="cellIs" dxfId="2516" priority="2178" stopIfTrue="1" operator="equal">
      <formula>MAX($D$61:$D$91)</formula>
    </cfRule>
  </conditionalFormatting>
  <conditionalFormatting sqref="D196">
    <cfRule type="cellIs" dxfId="2515" priority="2177" stopIfTrue="1" operator="equal">
      <formula>MAX($D$33:$D$61)</formula>
    </cfRule>
  </conditionalFormatting>
  <conditionalFormatting sqref="D196">
    <cfRule type="cellIs" dxfId="2514" priority="2176" stopIfTrue="1" operator="equal">
      <formula>MAX($D$33:$D$60)</formula>
    </cfRule>
  </conditionalFormatting>
  <conditionalFormatting sqref="D196">
    <cfRule type="cellIs" dxfId="2513" priority="2175" stopIfTrue="1" operator="equal">
      <formula>MAX($D$2:$D$32)</formula>
    </cfRule>
  </conditionalFormatting>
  <conditionalFormatting sqref="D196">
    <cfRule type="cellIs" dxfId="2512" priority="2174" stopIfTrue="1" operator="equal">
      <formula>MAX($D$92:$D$121)</formula>
    </cfRule>
  </conditionalFormatting>
  <conditionalFormatting sqref="D196">
    <cfRule type="cellIs" dxfId="2511" priority="2173" stopIfTrue="1" operator="equal">
      <formula>MAX($D$61:$D$91)</formula>
    </cfRule>
  </conditionalFormatting>
  <conditionalFormatting sqref="D196">
    <cfRule type="cellIs" dxfId="2510" priority="2172" stopIfTrue="1" operator="equal">
      <formula>MAX($D$33:$D$61)</formula>
    </cfRule>
  </conditionalFormatting>
  <conditionalFormatting sqref="D196">
    <cfRule type="cellIs" dxfId="2509" priority="2171" stopIfTrue="1" operator="equal">
      <formula>MAX($D$33:$D$60)</formula>
    </cfRule>
  </conditionalFormatting>
  <conditionalFormatting sqref="D196">
    <cfRule type="cellIs" dxfId="2508" priority="2170" stopIfTrue="1" operator="equal">
      <formula>MAX($D$2:$D$32)</formula>
    </cfRule>
  </conditionalFormatting>
  <conditionalFormatting sqref="D197">
    <cfRule type="cellIs" dxfId="2507" priority="2169" stopIfTrue="1" operator="equal">
      <formula>MAX($D$153:$D$182)</formula>
    </cfRule>
  </conditionalFormatting>
  <conditionalFormatting sqref="D197">
    <cfRule type="cellIs" dxfId="2506" priority="2168" stopIfTrue="1" operator="equal">
      <formula>MAX($D$122:$D$152)</formula>
    </cfRule>
  </conditionalFormatting>
  <conditionalFormatting sqref="D197">
    <cfRule type="cellIs" dxfId="2505" priority="2167" stopIfTrue="1" operator="equal">
      <formula>MAX($D$92:$D$121)</formula>
    </cfRule>
  </conditionalFormatting>
  <conditionalFormatting sqref="D197">
    <cfRule type="cellIs" dxfId="2504" priority="2166" stopIfTrue="1" operator="equal">
      <formula>MAX($D$61:$D$91)</formula>
    </cfRule>
  </conditionalFormatting>
  <conditionalFormatting sqref="D197">
    <cfRule type="cellIs" dxfId="2503" priority="2165" stopIfTrue="1" operator="equal">
      <formula>MAX($D$33:$D$61)</formula>
    </cfRule>
  </conditionalFormatting>
  <conditionalFormatting sqref="D197">
    <cfRule type="cellIs" dxfId="2502" priority="2164" stopIfTrue="1" operator="equal">
      <formula>MAX($D$33:$D$60)</formula>
    </cfRule>
  </conditionalFormatting>
  <conditionalFormatting sqref="D197">
    <cfRule type="cellIs" dxfId="2501" priority="2163" stopIfTrue="1" operator="equal">
      <formula>MAX($D$2:$D$32)</formula>
    </cfRule>
  </conditionalFormatting>
  <conditionalFormatting sqref="D197">
    <cfRule type="cellIs" dxfId="2500" priority="2162" stopIfTrue="1" operator="equal">
      <formula>MAX($D$92:$D$121)</formula>
    </cfRule>
  </conditionalFormatting>
  <conditionalFormatting sqref="D197">
    <cfRule type="cellIs" dxfId="2499" priority="2161" stopIfTrue="1" operator="equal">
      <formula>MAX($D$61:$D$91)</formula>
    </cfRule>
  </conditionalFormatting>
  <conditionalFormatting sqref="D197">
    <cfRule type="cellIs" dxfId="2498" priority="2160" stopIfTrue="1" operator="equal">
      <formula>MAX($D$33:$D$61)</formula>
    </cfRule>
  </conditionalFormatting>
  <conditionalFormatting sqref="D197">
    <cfRule type="cellIs" dxfId="2497" priority="2159" stopIfTrue="1" operator="equal">
      <formula>MAX($D$33:$D$60)</formula>
    </cfRule>
  </conditionalFormatting>
  <conditionalFormatting sqref="D197">
    <cfRule type="cellIs" dxfId="2496" priority="2158" stopIfTrue="1" operator="equal">
      <formula>MAX($D$2:$D$32)</formula>
    </cfRule>
  </conditionalFormatting>
  <conditionalFormatting sqref="D198">
    <cfRule type="cellIs" dxfId="2495" priority="2157" stopIfTrue="1" operator="equal">
      <formula>MAX($D$153:$D$182)</formula>
    </cfRule>
  </conditionalFormatting>
  <conditionalFormatting sqref="D198">
    <cfRule type="cellIs" dxfId="2494" priority="2156" stopIfTrue="1" operator="equal">
      <formula>MAX($D$122:$D$152)</formula>
    </cfRule>
  </conditionalFormatting>
  <conditionalFormatting sqref="D198">
    <cfRule type="cellIs" dxfId="2493" priority="2155" stopIfTrue="1" operator="equal">
      <formula>MAX($D$92:$D$121)</formula>
    </cfRule>
  </conditionalFormatting>
  <conditionalFormatting sqref="D198">
    <cfRule type="cellIs" dxfId="2492" priority="2154" stopIfTrue="1" operator="equal">
      <formula>MAX($D$61:$D$91)</formula>
    </cfRule>
  </conditionalFormatting>
  <conditionalFormatting sqref="D198">
    <cfRule type="cellIs" dxfId="2491" priority="2153" stopIfTrue="1" operator="equal">
      <formula>MAX($D$33:$D$61)</formula>
    </cfRule>
  </conditionalFormatting>
  <conditionalFormatting sqref="D198">
    <cfRule type="cellIs" dxfId="2490" priority="2152" stopIfTrue="1" operator="equal">
      <formula>MAX($D$33:$D$60)</formula>
    </cfRule>
  </conditionalFormatting>
  <conditionalFormatting sqref="D198">
    <cfRule type="cellIs" dxfId="2489" priority="2151" stopIfTrue="1" operator="equal">
      <formula>MAX($D$2:$D$32)</formula>
    </cfRule>
  </conditionalFormatting>
  <conditionalFormatting sqref="D198">
    <cfRule type="cellIs" dxfId="2488" priority="2150" stopIfTrue="1" operator="equal">
      <formula>MAX($D$92:$D$121)</formula>
    </cfRule>
  </conditionalFormatting>
  <conditionalFormatting sqref="D198">
    <cfRule type="cellIs" dxfId="2487" priority="2149" stopIfTrue="1" operator="equal">
      <formula>MAX($D$61:$D$91)</formula>
    </cfRule>
  </conditionalFormatting>
  <conditionalFormatting sqref="D198">
    <cfRule type="cellIs" dxfId="2486" priority="2148" stopIfTrue="1" operator="equal">
      <formula>MAX($D$33:$D$61)</formula>
    </cfRule>
  </conditionalFormatting>
  <conditionalFormatting sqref="D198">
    <cfRule type="cellIs" dxfId="2485" priority="2147" stopIfTrue="1" operator="equal">
      <formula>MAX($D$33:$D$60)</formula>
    </cfRule>
  </conditionalFormatting>
  <conditionalFormatting sqref="D198">
    <cfRule type="cellIs" dxfId="2484" priority="2146" stopIfTrue="1" operator="equal">
      <formula>MAX($D$2:$D$32)</formula>
    </cfRule>
  </conditionalFormatting>
  <conditionalFormatting sqref="D199">
    <cfRule type="cellIs" dxfId="2483" priority="2145" stopIfTrue="1" operator="equal">
      <formula>MAX($D$153:$D$182)</formula>
    </cfRule>
  </conditionalFormatting>
  <conditionalFormatting sqref="D199">
    <cfRule type="cellIs" dxfId="2482" priority="2144" stopIfTrue="1" operator="equal">
      <formula>MAX($D$122:$D$152)</formula>
    </cfRule>
  </conditionalFormatting>
  <conditionalFormatting sqref="D199">
    <cfRule type="cellIs" dxfId="2481" priority="2143" stopIfTrue="1" operator="equal">
      <formula>MAX($D$92:$D$121)</formula>
    </cfRule>
  </conditionalFormatting>
  <conditionalFormatting sqref="D199">
    <cfRule type="cellIs" dxfId="2480" priority="2142" stopIfTrue="1" operator="equal">
      <formula>MAX($D$61:$D$91)</formula>
    </cfRule>
  </conditionalFormatting>
  <conditionalFormatting sqref="D199">
    <cfRule type="cellIs" dxfId="2479" priority="2141" stopIfTrue="1" operator="equal">
      <formula>MAX($D$33:$D$61)</formula>
    </cfRule>
  </conditionalFormatting>
  <conditionalFormatting sqref="D199">
    <cfRule type="cellIs" dxfId="2478" priority="2140" stopIfTrue="1" operator="equal">
      <formula>MAX($D$33:$D$60)</formula>
    </cfRule>
  </conditionalFormatting>
  <conditionalFormatting sqref="D199">
    <cfRule type="cellIs" dxfId="2477" priority="2139" stopIfTrue="1" operator="equal">
      <formula>MAX($D$2:$D$32)</formula>
    </cfRule>
  </conditionalFormatting>
  <conditionalFormatting sqref="D199">
    <cfRule type="cellIs" dxfId="2476" priority="2138" stopIfTrue="1" operator="equal">
      <formula>MAX($D$92:$D$121)</formula>
    </cfRule>
  </conditionalFormatting>
  <conditionalFormatting sqref="D199">
    <cfRule type="cellIs" dxfId="2475" priority="2137" stopIfTrue="1" operator="equal">
      <formula>MAX($D$61:$D$91)</formula>
    </cfRule>
  </conditionalFormatting>
  <conditionalFormatting sqref="D199">
    <cfRule type="cellIs" dxfId="2474" priority="2136" stopIfTrue="1" operator="equal">
      <formula>MAX($D$33:$D$61)</formula>
    </cfRule>
  </conditionalFormatting>
  <conditionalFormatting sqref="D199">
    <cfRule type="cellIs" dxfId="2473" priority="2135" stopIfTrue="1" operator="equal">
      <formula>MAX($D$33:$D$60)</formula>
    </cfRule>
  </conditionalFormatting>
  <conditionalFormatting sqref="D199">
    <cfRule type="cellIs" dxfId="2472" priority="2134" stopIfTrue="1" operator="equal">
      <formula>MAX($D$2:$D$32)</formula>
    </cfRule>
  </conditionalFormatting>
  <conditionalFormatting sqref="D200">
    <cfRule type="cellIs" dxfId="2471" priority="2133" stopIfTrue="1" operator="equal">
      <formula>MAX($D$153:$D$182)</formula>
    </cfRule>
  </conditionalFormatting>
  <conditionalFormatting sqref="D200">
    <cfRule type="cellIs" dxfId="2470" priority="2132" stopIfTrue="1" operator="equal">
      <formula>MAX($D$122:$D$152)</formula>
    </cfRule>
  </conditionalFormatting>
  <conditionalFormatting sqref="D200">
    <cfRule type="cellIs" dxfId="2469" priority="2131" stopIfTrue="1" operator="equal">
      <formula>MAX($D$92:$D$121)</formula>
    </cfRule>
  </conditionalFormatting>
  <conditionalFormatting sqref="D200">
    <cfRule type="cellIs" dxfId="2468" priority="2130" stopIfTrue="1" operator="equal">
      <formula>MAX($D$61:$D$91)</formula>
    </cfRule>
  </conditionalFormatting>
  <conditionalFormatting sqref="D200">
    <cfRule type="cellIs" dxfId="2467" priority="2129" stopIfTrue="1" operator="equal">
      <formula>MAX($D$33:$D$61)</formula>
    </cfRule>
  </conditionalFormatting>
  <conditionalFormatting sqref="D200">
    <cfRule type="cellIs" dxfId="2466" priority="2128" stopIfTrue="1" operator="equal">
      <formula>MAX($D$33:$D$60)</formula>
    </cfRule>
  </conditionalFormatting>
  <conditionalFormatting sqref="D200">
    <cfRule type="cellIs" dxfId="2465" priority="2127" stopIfTrue="1" operator="equal">
      <formula>MAX($D$2:$D$32)</formula>
    </cfRule>
  </conditionalFormatting>
  <conditionalFormatting sqref="D200">
    <cfRule type="cellIs" dxfId="2464" priority="2126" stopIfTrue="1" operator="equal">
      <formula>MAX($D$92:$D$121)</formula>
    </cfRule>
  </conditionalFormatting>
  <conditionalFormatting sqref="D200">
    <cfRule type="cellIs" dxfId="2463" priority="2125" stopIfTrue="1" operator="equal">
      <formula>MAX($D$61:$D$91)</formula>
    </cfRule>
  </conditionalFormatting>
  <conditionalFormatting sqref="D200">
    <cfRule type="cellIs" dxfId="2462" priority="2124" stopIfTrue="1" operator="equal">
      <formula>MAX($D$33:$D$61)</formula>
    </cfRule>
  </conditionalFormatting>
  <conditionalFormatting sqref="D200">
    <cfRule type="cellIs" dxfId="2461" priority="2123" stopIfTrue="1" operator="equal">
      <formula>MAX($D$33:$D$60)</formula>
    </cfRule>
  </conditionalFormatting>
  <conditionalFormatting sqref="D200">
    <cfRule type="cellIs" dxfId="2460" priority="2122" stopIfTrue="1" operator="equal">
      <formula>MAX($D$2:$D$32)</formula>
    </cfRule>
  </conditionalFormatting>
  <conditionalFormatting sqref="D201">
    <cfRule type="cellIs" dxfId="2459" priority="2121" stopIfTrue="1" operator="equal">
      <formula>MAX($D$153:$D$182)</formula>
    </cfRule>
  </conditionalFormatting>
  <conditionalFormatting sqref="D201">
    <cfRule type="cellIs" dxfId="2458" priority="2120" stopIfTrue="1" operator="equal">
      <formula>MAX($D$122:$D$152)</formula>
    </cfRule>
  </conditionalFormatting>
  <conditionalFormatting sqref="D201">
    <cfRule type="cellIs" dxfId="2457" priority="2119" stopIfTrue="1" operator="equal">
      <formula>MAX($D$92:$D$121)</formula>
    </cfRule>
  </conditionalFormatting>
  <conditionalFormatting sqref="D201">
    <cfRule type="cellIs" dxfId="2456" priority="2118" stopIfTrue="1" operator="equal">
      <formula>MAX($D$61:$D$91)</formula>
    </cfRule>
  </conditionalFormatting>
  <conditionalFormatting sqref="D201">
    <cfRule type="cellIs" dxfId="2455" priority="2117" stopIfTrue="1" operator="equal">
      <formula>MAX($D$33:$D$61)</formula>
    </cfRule>
  </conditionalFormatting>
  <conditionalFormatting sqref="D201">
    <cfRule type="cellIs" dxfId="2454" priority="2116" stopIfTrue="1" operator="equal">
      <formula>MAX($D$33:$D$60)</formula>
    </cfRule>
  </conditionalFormatting>
  <conditionalFormatting sqref="D201">
    <cfRule type="cellIs" dxfId="2453" priority="2115" stopIfTrue="1" operator="equal">
      <formula>MAX($D$2:$D$32)</formula>
    </cfRule>
  </conditionalFormatting>
  <conditionalFormatting sqref="D201">
    <cfRule type="cellIs" dxfId="2452" priority="2114" stopIfTrue="1" operator="equal">
      <formula>MAX($D$92:$D$121)</formula>
    </cfRule>
  </conditionalFormatting>
  <conditionalFormatting sqref="D201">
    <cfRule type="cellIs" dxfId="2451" priority="2113" stopIfTrue="1" operator="equal">
      <formula>MAX($D$61:$D$91)</formula>
    </cfRule>
  </conditionalFormatting>
  <conditionalFormatting sqref="D201">
    <cfRule type="cellIs" dxfId="2450" priority="2112" stopIfTrue="1" operator="equal">
      <formula>MAX($D$33:$D$61)</formula>
    </cfRule>
  </conditionalFormatting>
  <conditionalFormatting sqref="D201">
    <cfRule type="cellIs" dxfId="2449" priority="2111" stopIfTrue="1" operator="equal">
      <formula>MAX($D$33:$D$60)</formula>
    </cfRule>
  </conditionalFormatting>
  <conditionalFormatting sqref="D201">
    <cfRule type="cellIs" dxfId="2448" priority="2110" stopIfTrue="1" operator="equal">
      <formula>MAX($D$2:$D$32)</formula>
    </cfRule>
  </conditionalFormatting>
  <conditionalFormatting sqref="D202">
    <cfRule type="cellIs" dxfId="2447" priority="2109" stopIfTrue="1" operator="equal">
      <formula>MAX($D$153:$D$182)</formula>
    </cfRule>
  </conditionalFormatting>
  <conditionalFormatting sqref="D202">
    <cfRule type="cellIs" dxfId="2446" priority="2108" stopIfTrue="1" operator="equal">
      <formula>MAX($D$122:$D$152)</formula>
    </cfRule>
  </conditionalFormatting>
  <conditionalFormatting sqref="D202">
    <cfRule type="cellIs" dxfId="2445" priority="2107" stopIfTrue="1" operator="equal">
      <formula>MAX($D$92:$D$121)</formula>
    </cfRule>
  </conditionalFormatting>
  <conditionalFormatting sqref="D202">
    <cfRule type="cellIs" dxfId="2444" priority="2106" stopIfTrue="1" operator="equal">
      <formula>MAX($D$61:$D$91)</formula>
    </cfRule>
  </conditionalFormatting>
  <conditionalFormatting sqref="D202">
    <cfRule type="cellIs" dxfId="2443" priority="2105" stopIfTrue="1" operator="equal">
      <formula>MAX($D$33:$D$61)</formula>
    </cfRule>
  </conditionalFormatting>
  <conditionalFormatting sqref="D202">
    <cfRule type="cellIs" dxfId="2442" priority="2104" stopIfTrue="1" operator="equal">
      <formula>MAX($D$33:$D$60)</formula>
    </cfRule>
  </conditionalFormatting>
  <conditionalFormatting sqref="D202">
    <cfRule type="cellIs" dxfId="2441" priority="2103" stopIfTrue="1" operator="equal">
      <formula>MAX($D$2:$D$32)</formula>
    </cfRule>
  </conditionalFormatting>
  <conditionalFormatting sqref="D202">
    <cfRule type="cellIs" dxfId="2440" priority="2102" stopIfTrue="1" operator="equal">
      <formula>MAX($D$92:$D$121)</formula>
    </cfRule>
  </conditionalFormatting>
  <conditionalFormatting sqref="D202">
    <cfRule type="cellIs" dxfId="2439" priority="2101" stopIfTrue="1" operator="equal">
      <formula>MAX($D$61:$D$91)</formula>
    </cfRule>
  </conditionalFormatting>
  <conditionalFormatting sqref="D202">
    <cfRule type="cellIs" dxfId="2438" priority="2100" stopIfTrue="1" operator="equal">
      <formula>MAX($D$33:$D$61)</formula>
    </cfRule>
  </conditionalFormatting>
  <conditionalFormatting sqref="D202">
    <cfRule type="cellIs" dxfId="2437" priority="2099" stopIfTrue="1" operator="equal">
      <formula>MAX($D$33:$D$60)</formula>
    </cfRule>
  </conditionalFormatting>
  <conditionalFormatting sqref="D202">
    <cfRule type="cellIs" dxfId="2436" priority="2098" stopIfTrue="1" operator="equal">
      <formula>MAX($D$2:$D$32)</formula>
    </cfRule>
  </conditionalFormatting>
  <conditionalFormatting sqref="D203">
    <cfRule type="cellIs" dxfId="2435" priority="2097" stopIfTrue="1" operator="equal">
      <formula>MAX($D$153:$D$182)</formula>
    </cfRule>
  </conditionalFormatting>
  <conditionalFormatting sqref="D203">
    <cfRule type="cellIs" dxfId="2434" priority="2096" stopIfTrue="1" operator="equal">
      <formula>MAX($D$122:$D$152)</formula>
    </cfRule>
  </conditionalFormatting>
  <conditionalFormatting sqref="D203">
    <cfRule type="cellIs" dxfId="2433" priority="2095" stopIfTrue="1" operator="equal">
      <formula>MAX($D$92:$D$121)</formula>
    </cfRule>
  </conditionalFormatting>
  <conditionalFormatting sqref="D203">
    <cfRule type="cellIs" dxfId="2432" priority="2094" stopIfTrue="1" operator="equal">
      <formula>MAX($D$61:$D$91)</formula>
    </cfRule>
  </conditionalFormatting>
  <conditionalFormatting sqref="D203">
    <cfRule type="cellIs" dxfId="2431" priority="2093" stopIfTrue="1" operator="equal">
      <formula>MAX($D$33:$D$61)</formula>
    </cfRule>
  </conditionalFormatting>
  <conditionalFormatting sqref="D203">
    <cfRule type="cellIs" dxfId="2430" priority="2092" stopIfTrue="1" operator="equal">
      <formula>MAX($D$33:$D$60)</formula>
    </cfRule>
  </conditionalFormatting>
  <conditionalFormatting sqref="D203">
    <cfRule type="cellIs" dxfId="2429" priority="2091" stopIfTrue="1" operator="equal">
      <formula>MAX($D$2:$D$32)</formula>
    </cfRule>
  </conditionalFormatting>
  <conditionalFormatting sqref="D203">
    <cfRule type="cellIs" dxfId="2428" priority="2090" stopIfTrue="1" operator="equal">
      <formula>MAX($D$92:$D$121)</formula>
    </cfRule>
  </conditionalFormatting>
  <conditionalFormatting sqref="D203">
    <cfRule type="cellIs" dxfId="2427" priority="2089" stopIfTrue="1" operator="equal">
      <formula>MAX($D$61:$D$91)</formula>
    </cfRule>
  </conditionalFormatting>
  <conditionalFormatting sqref="D203">
    <cfRule type="cellIs" dxfId="2426" priority="2088" stopIfTrue="1" operator="equal">
      <formula>MAX($D$33:$D$61)</formula>
    </cfRule>
  </conditionalFormatting>
  <conditionalFormatting sqref="D203">
    <cfRule type="cellIs" dxfId="2425" priority="2087" stopIfTrue="1" operator="equal">
      <formula>MAX($D$33:$D$60)</formula>
    </cfRule>
  </conditionalFormatting>
  <conditionalFormatting sqref="D203">
    <cfRule type="cellIs" dxfId="2424" priority="2086" stopIfTrue="1" operator="equal">
      <formula>MAX($D$2:$D$32)</formula>
    </cfRule>
  </conditionalFormatting>
  <conditionalFormatting sqref="D204">
    <cfRule type="cellIs" dxfId="2423" priority="2085" stopIfTrue="1" operator="equal">
      <formula>MAX($D$153:$D$182)</formula>
    </cfRule>
  </conditionalFormatting>
  <conditionalFormatting sqref="D204">
    <cfRule type="cellIs" dxfId="2422" priority="2084" stopIfTrue="1" operator="equal">
      <formula>MAX($D$122:$D$152)</formula>
    </cfRule>
  </conditionalFormatting>
  <conditionalFormatting sqref="D204">
    <cfRule type="cellIs" dxfId="2421" priority="2083" stopIfTrue="1" operator="equal">
      <formula>MAX($D$92:$D$121)</formula>
    </cfRule>
  </conditionalFormatting>
  <conditionalFormatting sqref="D204">
    <cfRule type="cellIs" dxfId="2420" priority="2082" stopIfTrue="1" operator="equal">
      <formula>MAX($D$61:$D$91)</formula>
    </cfRule>
  </conditionalFormatting>
  <conditionalFormatting sqref="D204">
    <cfRule type="cellIs" dxfId="2419" priority="2081" stopIfTrue="1" operator="equal">
      <formula>MAX($D$33:$D$61)</formula>
    </cfRule>
  </conditionalFormatting>
  <conditionalFormatting sqref="D204">
    <cfRule type="cellIs" dxfId="2418" priority="2080" stopIfTrue="1" operator="equal">
      <formula>MAX($D$33:$D$60)</formula>
    </cfRule>
  </conditionalFormatting>
  <conditionalFormatting sqref="D204">
    <cfRule type="cellIs" dxfId="2417" priority="2079" stopIfTrue="1" operator="equal">
      <formula>MAX($D$2:$D$32)</formula>
    </cfRule>
  </conditionalFormatting>
  <conditionalFormatting sqref="D204">
    <cfRule type="cellIs" dxfId="2416" priority="2078" stopIfTrue="1" operator="equal">
      <formula>MAX($D$92:$D$121)</formula>
    </cfRule>
  </conditionalFormatting>
  <conditionalFormatting sqref="D204">
    <cfRule type="cellIs" dxfId="2415" priority="2077" stopIfTrue="1" operator="equal">
      <formula>MAX($D$61:$D$91)</formula>
    </cfRule>
  </conditionalFormatting>
  <conditionalFormatting sqref="D204">
    <cfRule type="cellIs" dxfId="2414" priority="2076" stopIfTrue="1" operator="equal">
      <formula>MAX($D$33:$D$61)</formula>
    </cfRule>
  </conditionalFormatting>
  <conditionalFormatting sqref="D204">
    <cfRule type="cellIs" dxfId="2413" priority="2075" stopIfTrue="1" operator="equal">
      <formula>MAX($D$33:$D$60)</formula>
    </cfRule>
  </conditionalFormatting>
  <conditionalFormatting sqref="D204">
    <cfRule type="cellIs" dxfId="2412" priority="2074" stopIfTrue="1" operator="equal">
      <formula>MAX($D$2:$D$32)</formula>
    </cfRule>
  </conditionalFormatting>
  <conditionalFormatting sqref="D205">
    <cfRule type="cellIs" dxfId="2411" priority="2073" stopIfTrue="1" operator="equal">
      <formula>MAX($D$153:$D$182)</formula>
    </cfRule>
  </conditionalFormatting>
  <conditionalFormatting sqref="D205">
    <cfRule type="cellIs" dxfId="2410" priority="2072" stopIfTrue="1" operator="equal">
      <formula>MAX($D$122:$D$152)</formula>
    </cfRule>
  </conditionalFormatting>
  <conditionalFormatting sqref="D205">
    <cfRule type="cellIs" dxfId="2409" priority="2071" stopIfTrue="1" operator="equal">
      <formula>MAX($D$92:$D$121)</formula>
    </cfRule>
  </conditionalFormatting>
  <conditionalFormatting sqref="D205">
    <cfRule type="cellIs" dxfId="2408" priority="2070" stopIfTrue="1" operator="equal">
      <formula>MAX($D$61:$D$91)</formula>
    </cfRule>
  </conditionalFormatting>
  <conditionalFormatting sqref="D205">
    <cfRule type="cellIs" dxfId="2407" priority="2069" stopIfTrue="1" operator="equal">
      <formula>MAX($D$33:$D$61)</formula>
    </cfRule>
  </conditionalFormatting>
  <conditionalFormatting sqref="D205">
    <cfRule type="cellIs" dxfId="2406" priority="2068" stopIfTrue="1" operator="equal">
      <formula>MAX($D$33:$D$60)</formula>
    </cfRule>
  </conditionalFormatting>
  <conditionalFormatting sqref="D205">
    <cfRule type="cellIs" dxfId="2405" priority="2067" stopIfTrue="1" operator="equal">
      <formula>MAX($D$2:$D$32)</formula>
    </cfRule>
  </conditionalFormatting>
  <conditionalFormatting sqref="D205">
    <cfRule type="cellIs" dxfId="2404" priority="2066" stopIfTrue="1" operator="equal">
      <formula>MAX($D$92:$D$121)</formula>
    </cfRule>
  </conditionalFormatting>
  <conditionalFormatting sqref="D205">
    <cfRule type="cellIs" dxfId="2403" priority="2065" stopIfTrue="1" operator="equal">
      <formula>MAX($D$61:$D$91)</formula>
    </cfRule>
  </conditionalFormatting>
  <conditionalFormatting sqref="D205">
    <cfRule type="cellIs" dxfId="2402" priority="2064" stopIfTrue="1" operator="equal">
      <formula>MAX($D$33:$D$61)</formula>
    </cfRule>
  </conditionalFormatting>
  <conditionalFormatting sqref="D205">
    <cfRule type="cellIs" dxfId="2401" priority="2063" stopIfTrue="1" operator="equal">
      <formula>MAX($D$33:$D$60)</formula>
    </cfRule>
  </conditionalFormatting>
  <conditionalFormatting sqref="D205">
    <cfRule type="cellIs" dxfId="2400" priority="2062" stopIfTrue="1" operator="equal">
      <formula>MAX($D$2:$D$32)</formula>
    </cfRule>
  </conditionalFormatting>
  <conditionalFormatting sqref="D206">
    <cfRule type="cellIs" dxfId="2399" priority="2061" stopIfTrue="1" operator="equal">
      <formula>MAX($D$153:$D$182)</formula>
    </cfRule>
  </conditionalFormatting>
  <conditionalFormatting sqref="D206">
    <cfRule type="cellIs" dxfId="2398" priority="2060" stopIfTrue="1" operator="equal">
      <formula>MAX($D$122:$D$152)</formula>
    </cfRule>
  </conditionalFormatting>
  <conditionalFormatting sqref="D206">
    <cfRule type="cellIs" dxfId="2397" priority="2059" stopIfTrue="1" operator="equal">
      <formula>MAX($D$92:$D$121)</formula>
    </cfRule>
  </conditionalFormatting>
  <conditionalFormatting sqref="D206">
    <cfRule type="cellIs" dxfId="2396" priority="2058" stopIfTrue="1" operator="equal">
      <formula>MAX($D$61:$D$91)</formula>
    </cfRule>
  </conditionalFormatting>
  <conditionalFormatting sqref="D206">
    <cfRule type="cellIs" dxfId="2395" priority="2057" stopIfTrue="1" operator="equal">
      <formula>MAX($D$33:$D$61)</formula>
    </cfRule>
  </conditionalFormatting>
  <conditionalFormatting sqref="D206">
    <cfRule type="cellIs" dxfId="2394" priority="2056" stopIfTrue="1" operator="equal">
      <formula>MAX($D$33:$D$60)</formula>
    </cfRule>
  </conditionalFormatting>
  <conditionalFormatting sqref="D206">
    <cfRule type="cellIs" dxfId="2393" priority="2055" stopIfTrue="1" operator="equal">
      <formula>MAX($D$2:$D$32)</formula>
    </cfRule>
  </conditionalFormatting>
  <conditionalFormatting sqref="D206">
    <cfRule type="cellIs" dxfId="2392" priority="2054" stopIfTrue="1" operator="equal">
      <formula>MAX($D$92:$D$121)</formula>
    </cfRule>
  </conditionalFormatting>
  <conditionalFormatting sqref="D206">
    <cfRule type="cellIs" dxfId="2391" priority="2053" stopIfTrue="1" operator="equal">
      <formula>MAX($D$61:$D$91)</formula>
    </cfRule>
  </conditionalFormatting>
  <conditionalFormatting sqref="D206">
    <cfRule type="cellIs" dxfId="2390" priority="2052" stopIfTrue="1" operator="equal">
      <formula>MAX($D$33:$D$61)</formula>
    </cfRule>
  </conditionalFormatting>
  <conditionalFormatting sqref="D206">
    <cfRule type="cellIs" dxfId="2389" priority="2051" stopIfTrue="1" operator="equal">
      <formula>MAX($D$33:$D$60)</formula>
    </cfRule>
  </conditionalFormatting>
  <conditionalFormatting sqref="D206">
    <cfRule type="cellIs" dxfId="2388" priority="2050" stopIfTrue="1" operator="equal">
      <formula>MAX($D$2:$D$32)</formula>
    </cfRule>
  </conditionalFormatting>
  <conditionalFormatting sqref="D207">
    <cfRule type="cellIs" dxfId="2387" priority="2049" stopIfTrue="1" operator="equal">
      <formula>MAX($D$153:$D$182)</formula>
    </cfRule>
  </conditionalFormatting>
  <conditionalFormatting sqref="D207">
    <cfRule type="cellIs" dxfId="2386" priority="2048" stopIfTrue="1" operator="equal">
      <formula>MAX($D$122:$D$152)</formula>
    </cfRule>
  </conditionalFormatting>
  <conditionalFormatting sqref="D207">
    <cfRule type="cellIs" dxfId="2385" priority="2047" stopIfTrue="1" operator="equal">
      <formula>MAX($D$92:$D$121)</formula>
    </cfRule>
  </conditionalFormatting>
  <conditionalFormatting sqref="D207">
    <cfRule type="cellIs" dxfId="2384" priority="2046" stopIfTrue="1" operator="equal">
      <formula>MAX($D$61:$D$91)</formula>
    </cfRule>
  </conditionalFormatting>
  <conditionalFormatting sqref="D207">
    <cfRule type="cellIs" dxfId="2383" priority="2045" stopIfTrue="1" operator="equal">
      <formula>MAX($D$33:$D$61)</formula>
    </cfRule>
  </conditionalFormatting>
  <conditionalFormatting sqref="D207">
    <cfRule type="cellIs" dxfId="2382" priority="2044" stopIfTrue="1" operator="equal">
      <formula>MAX($D$33:$D$60)</formula>
    </cfRule>
  </conditionalFormatting>
  <conditionalFormatting sqref="D207">
    <cfRule type="cellIs" dxfId="2381" priority="2043" stopIfTrue="1" operator="equal">
      <formula>MAX($D$2:$D$32)</formula>
    </cfRule>
  </conditionalFormatting>
  <conditionalFormatting sqref="D207">
    <cfRule type="cellIs" dxfId="2380" priority="2042" stopIfTrue="1" operator="equal">
      <formula>MAX($D$92:$D$121)</formula>
    </cfRule>
  </conditionalFormatting>
  <conditionalFormatting sqref="D207">
    <cfRule type="cellIs" dxfId="2379" priority="2041" stopIfTrue="1" operator="equal">
      <formula>MAX($D$61:$D$91)</formula>
    </cfRule>
  </conditionalFormatting>
  <conditionalFormatting sqref="D207">
    <cfRule type="cellIs" dxfId="2378" priority="2040" stopIfTrue="1" operator="equal">
      <formula>MAX($D$33:$D$61)</formula>
    </cfRule>
  </conditionalFormatting>
  <conditionalFormatting sqref="D207">
    <cfRule type="cellIs" dxfId="2377" priority="2039" stopIfTrue="1" operator="equal">
      <formula>MAX($D$33:$D$60)</formula>
    </cfRule>
  </conditionalFormatting>
  <conditionalFormatting sqref="D207">
    <cfRule type="cellIs" dxfId="2376" priority="2038" stopIfTrue="1" operator="equal">
      <formula>MAX($D$2:$D$32)</formula>
    </cfRule>
  </conditionalFormatting>
  <conditionalFormatting sqref="D208">
    <cfRule type="cellIs" dxfId="2375" priority="2037" stopIfTrue="1" operator="equal">
      <formula>MAX($D$153:$D$182)</formula>
    </cfRule>
  </conditionalFormatting>
  <conditionalFormatting sqref="D208">
    <cfRule type="cellIs" dxfId="2374" priority="2036" stopIfTrue="1" operator="equal">
      <formula>MAX($D$122:$D$152)</formula>
    </cfRule>
  </conditionalFormatting>
  <conditionalFormatting sqref="D208">
    <cfRule type="cellIs" dxfId="2373" priority="2035" stopIfTrue="1" operator="equal">
      <formula>MAX($D$92:$D$121)</formula>
    </cfRule>
  </conditionalFormatting>
  <conditionalFormatting sqref="D208">
    <cfRule type="cellIs" dxfId="2372" priority="2034" stopIfTrue="1" operator="equal">
      <formula>MAX($D$61:$D$91)</formula>
    </cfRule>
  </conditionalFormatting>
  <conditionalFormatting sqref="D208">
    <cfRule type="cellIs" dxfId="2371" priority="2033" stopIfTrue="1" operator="equal">
      <formula>MAX($D$33:$D$61)</formula>
    </cfRule>
  </conditionalFormatting>
  <conditionalFormatting sqref="D208">
    <cfRule type="cellIs" dxfId="2370" priority="2032" stopIfTrue="1" operator="equal">
      <formula>MAX($D$33:$D$60)</formula>
    </cfRule>
  </conditionalFormatting>
  <conditionalFormatting sqref="D208">
    <cfRule type="cellIs" dxfId="2369" priority="2031" stopIfTrue="1" operator="equal">
      <formula>MAX($D$2:$D$32)</formula>
    </cfRule>
  </conditionalFormatting>
  <conditionalFormatting sqref="D208">
    <cfRule type="cellIs" dxfId="2368" priority="2030" stopIfTrue="1" operator="equal">
      <formula>MAX($D$92:$D$121)</formula>
    </cfRule>
  </conditionalFormatting>
  <conditionalFormatting sqref="D208">
    <cfRule type="cellIs" dxfId="2367" priority="2029" stopIfTrue="1" operator="equal">
      <formula>MAX($D$61:$D$91)</formula>
    </cfRule>
  </conditionalFormatting>
  <conditionalFormatting sqref="D208">
    <cfRule type="cellIs" dxfId="2366" priority="2028" stopIfTrue="1" operator="equal">
      <formula>MAX($D$33:$D$61)</formula>
    </cfRule>
  </conditionalFormatting>
  <conditionalFormatting sqref="D208">
    <cfRule type="cellIs" dxfId="2365" priority="2027" stopIfTrue="1" operator="equal">
      <formula>MAX($D$33:$D$60)</formula>
    </cfRule>
  </conditionalFormatting>
  <conditionalFormatting sqref="D208">
    <cfRule type="cellIs" dxfId="2364" priority="2026" stopIfTrue="1" operator="equal">
      <formula>MAX($D$2:$D$32)</formula>
    </cfRule>
  </conditionalFormatting>
  <conditionalFormatting sqref="D209">
    <cfRule type="cellIs" dxfId="2363" priority="2025" stopIfTrue="1" operator="equal">
      <formula>MAX($D$153:$D$182)</formula>
    </cfRule>
  </conditionalFormatting>
  <conditionalFormatting sqref="D209">
    <cfRule type="cellIs" dxfId="2362" priority="2024" stopIfTrue="1" operator="equal">
      <formula>MAX($D$122:$D$152)</formula>
    </cfRule>
  </conditionalFormatting>
  <conditionalFormatting sqref="D209">
    <cfRule type="cellIs" dxfId="2361" priority="2023" stopIfTrue="1" operator="equal">
      <formula>MAX($D$92:$D$121)</formula>
    </cfRule>
  </conditionalFormatting>
  <conditionalFormatting sqref="D209">
    <cfRule type="cellIs" dxfId="2360" priority="2022" stopIfTrue="1" operator="equal">
      <formula>MAX($D$61:$D$91)</formula>
    </cfRule>
  </conditionalFormatting>
  <conditionalFormatting sqref="D209">
    <cfRule type="cellIs" dxfId="2359" priority="2021" stopIfTrue="1" operator="equal">
      <formula>MAX($D$33:$D$61)</formula>
    </cfRule>
  </conditionalFormatting>
  <conditionalFormatting sqref="D209">
    <cfRule type="cellIs" dxfId="2358" priority="2020" stopIfTrue="1" operator="equal">
      <formula>MAX($D$33:$D$60)</formula>
    </cfRule>
  </conditionalFormatting>
  <conditionalFormatting sqref="D209">
    <cfRule type="cellIs" dxfId="2357" priority="2019" stopIfTrue="1" operator="equal">
      <formula>MAX($D$2:$D$32)</formula>
    </cfRule>
  </conditionalFormatting>
  <conditionalFormatting sqref="D209">
    <cfRule type="cellIs" dxfId="2356" priority="2018" stopIfTrue="1" operator="equal">
      <formula>MAX($D$92:$D$121)</formula>
    </cfRule>
  </conditionalFormatting>
  <conditionalFormatting sqref="D209">
    <cfRule type="cellIs" dxfId="2355" priority="2017" stopIfTrue="1" operator="equal">
      <formula>MAX($D$61:$D$91)</formula>
    </cfRule>
  </conditionalFormatting>
  <conditionalFormatting sqref="D209">
    <cfRule type="cellIs" dxfId="2354" priority="2016" stopIfTrue="1" operator="equal">
      <formula>MAX($D$33:$D$61)</formula>
    </cfRule>
  </conditionalFormatting>
  <conditionalFormatting sqref="D209">
    <cfRule type="cellIs" dxfId="2353" priority="2015" stopIfTrue="1" operator="equal">
      <formula>MAX($D$33:$D$60)</formula>
    </cfRule>
  </conditionalFormatting>
  <conditionalFormatting sqref="D209">
    <cfRule type="cellIs" dxfId="2352" priority="2014" stopIfTrue="1" operator="equal">
      <formula>MAX($D$2:$D$32)</formula>
    </cfRule>
  </conditionalFormatting>
  <conditionalFormatting sqref="D210">
    <cfRule type="cellIs" dxfId="2351" priority="2013" stopIfTrue="1" operator="equal">
      <formula>MAX($D$153:$D$182)</formula>
    </cfRule>
  </conditionalFormatting>
  <conditionalFormatting sqref="D210">
    <cfRule type="cellIs" dxfId="2350" priority="2012" stopIfTrue="1" operator="equal">
      <formula>MAX($D$122:$D$152)</formula>
    </cfRule>
  </conditionalFormatting>
  <conditionalFormatting sqref="D210">
    <cfRule type="cellIs" dxfId="2349" priority="2011" stopIfTrue="1" operator="equal">
      <formula>MAX($D$92:$D$121)</formula>
    </cfRule>
  </conditionalFormatting>
  <conditionalFormatting sqref="D210">
    <cfRule type="cellIs" dxfId="2348" priority="2010" stopIfTrue="1" operator="equal">
      <formula>MAX($D$61:$D$91)</formula>
    </cfRule>
  </conditionalFormatting>
  <conditionalFormatting sqref="D210">
    <cfRule type="cellIs" dxfId="2347" priority="2009" stopIfTrue="1" operator="equal">
      <formula>MAX($D$33:$D$61)</formula>
    </cfRule>
  </conditionalFormatting>
  <conditionalFormatting sqref="D210">
    <cfRule type="cellIs" dxfId="2346" priority="2008" stopIfTrue="1" operator="equal">
      <formula>MAX($D$33:$D$60)</formula>
    </cfRule>
  </conditionalFormatting>
  <conditionalFormatting sqref="D210">
    <cfRule type="cellIs" dxfId="2345" priority="2007" stopIfTrue="1" operator="equal">
      <formula>MAX($D$2:$D$32)</formula>
    </cfRule>
  </conditionalFormatting>
  <conditionalFormatting sqref="D210">
    <cfRule type="cellIs" dxfId="2344" priority="2006" stopIfTrue="1" operator="equal">
      <formula>MAX($D$92:$D$121)</formula>
    </cfRule>
  </conditionalFormatting>
  <conditionalFormatting sqref="D210">
    <cfRule type="cellIs" dxfId="2343" priority="2005" stopIfTrue="1" operator="equal">
      <formula>MAX($D$61:$D$91)</formula>
    </cfRule>
  </conditionalFormatting>
  <conditionalFormatting sqref="D210">
    <cfRule type="cellIs" dxfId="2342" priority="2004" stopIfTrue="1" operator="equal">
      <formula>MAX($D$33:$D$61)</formula>
    </cfRule>
  </conditionalFormatting>
  <conditionalFormatting sqref="D210">
    <cfRule type="cellIs" dxfId="2341" priority="2003" stopIfTrue="1" operator="equal">
      <formula>MAX($D$33:$D$60)</formula>
    </cfRule>
  </conditionalFormatting>
  <conditionalFormatting sqref="D210">
    <cfRule type="cellIs" dxfId="2340" priority="2002" stopIfTrue="1" operator="equal">
      <formula>MAX($D$2:$D$32)</formula>
    </cfRule>
  </conditionalFormatting>
  <conditionalFormatting sqref="D211">
    <cfRule type="cellIs" dxfId="2339" priority="2001" stopIfTrue="1" operator="equal">
      <formula>MAX($D$153:$D$182)</formula>
    </cfRule>
  </conditionalFormatting>
  <conditionalFormatting sqref="D211">
    <cfRule type="cellIs" dxfId="2338" priority="2000" stopIfTrue="1" operator="equal">
      <formula>MAX($D$122:$D$152)</formula>
    </cfRule>
  </conditionalFormatting>
  <conditionalFormatting sqref="D211">
    <cfRule type="cellIs" dxfId="2337" priority="1999" stopIfTrue="1" operator="equal">
      <formula>MAX($D$92:$D$121)</formula>
    </cfRule>
  </conditionalFormatting>
  <conditionalFormatting sqref="D211">
    <cfRule type="cellIs" dxfId="2336" priority="1998" stopIfTrue="1" operator="equal">
      <formula>MAX($D$61:$D$91)</formula>
    </cfRule>
  </conditionalFormatting>
  <conditionalFormatting sqref="D211">
    <cfRule type="cellIs" dxfId="2335" priority="1997" stopIfTrue="1" operator="equal">
      <formula>MAX($D$33:$D$61)</formula>
    </cfRule>
  </conditionalFormatting>
  <conditionalFormatting sqref="D211">
    <cfRule type="cellIs" dxfId="2334" priority="1996" stopIfTrue="1" operator="equal">
      <formula>MAX($D$33:$D$60)</formula>
    </cfRule>
  </conditionalFormatting>
  <conditionalFormatting sqref="D211">
    <cfRule type="cellIs" dxfId="2333" priority="1995" stopIfTrue="1" operator="equal">
      <formula>MAX($D$2:$D$32)</formula>
    </cfRule>
  </conditionalFormatting>
  <conditionalFormatting sqref="D211">
    <cfRule type="cellIs" dxfId="2332" priority="1994" stopIfTrue="1" operator="equal">
      <formula>MAX($D$92:$D$121)</formula>
    </cfRule>
  </conditionalFormatting>
  <conditionalFormatting sqref="D211">
    <cfRule type="cellIs" dxfId="2331" priority="1993" stopIfTrue="1" operator="equal">
      <formula>MAX($D$61:$D$91)</formula>
    </cfRule>
  </conditionalFormatting>
  <conditionalFormatting sqref="D211">
    <cfRule type="cellIs" dxfId="2330" priority="1992" stopIfTrue="1" operator="equal">
      <formula>MAX($D$33:$D$61)</formula>
    </cfRule>
  </conditionalFormatting>
  <conditionalFormatting sqref="D211">
    <cfRule type="cellIs" dxfId="2329" priority="1991" stopIfTrue="1" operator="equal">
      <formula>MAX($D$33:$D$60)</formula>
    </cfRule>
  </conditionalFormatting>
  <conditionalFormatting sqref="D211">
    <cfRule type="cellIs" dxfId="2328" priority="1990" stopIfTrue="1" operator="equal">
      <formula>MAX($D$2:$D$32)</formula>
    </cfRule>
  </conditionalFormatting>
  <conditionalFormatting sqref="D212">
    <cfRule type="cellIs" dxfId="2327" priority="1989" stopIfTrue="1" operator="equal">
      <formula>MAX($D$153:$D$182)</formula>
    </cfRule>
  </conditionalFormatting>
  <conditionalFormatting sqref="D212">
    <cfRule type="cellIs" dxfId="2326" priority="1988" stopIfTrue="1" operator="equal">
      <formula>MAX($D$122:$D$152)</formula>
    </cfRule>
  </conditionalFormatting>
  <conditionalFormatting sqref="D212">
    <cfRule type="cellIs" dxfId="2325" priority="1987" stopIfTrue="1" operator="equal">
      <formula>MAX($D$92:$D$121)</formula>
    </cfRule>
  </conditionalFormatting>
  <conditionalFormatting sqref="D212">
    <cfRule type="cellIs" dxfId="2324" priority="1986" stopIfTrue="1" operator="equal">
      <formula>MAX($D$61:$D$91)</formula>
    </cfRule>
  </conditionalFormatting>
  <conditionalFormatting sqref="D212">
    <cfRule type="cellIs" dxfId="2323" priority="1985" stopIfTrue="1" operator="equal">
      <formula>MAX($D$33:$D$61)</formula>
    </cfRule>
  </conditionalFormatting>
  <conditionalFormatting sqref="D212">
    <cfRule type="cellIs" dxfId="2322" priority="1984" stopIfTrue="1" operator="equal">
      <formula>MAX($D$33:$D$60)</formula>
    </cfRule>
  </conditionalFormatting>
  <conditionalFormatting sqref="D212">
    <cfRule type="cellIs" dxfId="2321" priority="1983" stopIfTrue="1" operator="equal">
      <formula>MAX($D$2:$D$32)</formula>
    </cfRule>
  </conditionalFormatting>
  <conditionalFormatting sqref="D212">
    <cfRule type="cellIs" dxfId="2320" priority="1982" stopIfTrue="1" operator="equal">
      <formula>MAX($D$92:$D$121)</formula>
    </cfRule>
  </conditionalFormatting>
  <conditionalFormatting sqref="D212">
    <cfRule type="cellIs" dxfId="2319" priority="1981" stopIfTrue="1" operator="equal">
      <formula>MAX($D$61:$D$91)</formula>
    </cfRule>
  </conditionalFormatting>
  <conditionalFormatting sqref="D212">
    <cfRule type="cellIs" dxfId="2318" priority="1980" stopIfTrue="1" operator="equal">
      <formula>MAX($D$33:$D$61)</formula>
    </cfRule>
  </conditionalFormatting>
  <conditionalFormatting sqref="D212">
    <cfRule type="cellIs" dxfId="2317" priority="1979" stopIfTrue="1" operator="equal">
      <formula>MAX($D$33:$D$60)</formula>
    </cfRule>
  </conditionalFormatting>
  <conditionalFormatting sqref="D212">
    <cfRule type="cellIs" dxfId="2316" priority="1978" stopIfTrue="1" operator="equal">
      <formula>MAX($D$2:$D$32)</formula>
    </cfRule>
  </conditionalFormatting>
  <conditionalFormatting sqref="D213">
    <cfRule type="cellIs" dxfId="2315" priority="1977" stopIfTrue="1" operator="equal">
      <formula>MAX($D$153:$D$182)</formula>
    </cfRule>
  </conditionalFormatting>
  <conditionalFormatting sqref="D213">
    <cfRule type="cellIs" dxfId="2314" priority="1976" stopIfTrue="1" operator="equal">
      <formula>MAX($D$122:$D$152)</formula>
    </cfRule>
  </conditionalFormatting>
  <conditionalFormatting sqref="D213">
    <cfRule type="cellIs" dxfId="2313" priority="1975" stopIfTrue="1" operator="equal">
      <formula>MAX($D$92:$D$121)</formula>
    </cfRule>
  </conditionalFormatting>
  <conditionalFormatting sqref="D213">
    <cfRule type="cellIs" dxfId="2312" priority="1974" stopIfTrue="1" operator="equal">
      <formula>MAX($D$61:$D$91)</formula>
    </cfRule>
  </conditionalFormatting>
  <conditionalFormatting sqref="D213">
    <cfRule type="cellIs" dxfId="2311" priority="1973" stopIfTrue="1" operator="equal">
      <formula>MAX($D$33:$D$61)</formula>
    </cfRule>
  </conditionalFormatting>
  <conditionalFormatting sqref="D213">
    <cfRule type="cellIs" dxfId="2310" priority="1972" stopIfTrue="1" operator="equal">
      <formula>MAX($D$33:$D$60)</formula>
    </cfRule>
  </conditionalFormatting>
  <conditionalFormatting sqref="D213">
    <cfRule type="cellIs" dxfId="2309" priority="1971" stopIfTrue="1" operator="equal">
      <formula>MAX($D$2:$D$32)</formula>
    </cfRule>
  </conditionalFormatting>
  <conditionalFormatting sqref="D213">
    <cfRule type="cellIs" dxfId="2308" priority="1970" stopIfTrue="1" operator="equal">
      <formula>MAX($D$92:$D$121)</formula>
    </cfRule>
  </conditionalFormatting>
  <conditionalFormatting sqref="D213">
    <cfRule type="cellIs" dxfId="2307" priority="1969" stopIfTrue="1" operator="equal">
      <formula>MAX($D$61:$D$91)</formula>
    </cfRule>
  </conditionalFormatting>
  <conditionalFormatting sqref="D213">
    <cfRule type="cellIs" dxfId="2306" priority="1968" stopIfTrue="1" operator="equal">
      <formula>MAX($D$33:$D$61)</formula>
    </cfRule>
  </conditionalFormatting>
  <conditionalFormatting sqref="D213">
    <cfRule type="cellIs" dxfId="2305" priority="1967" stopIfTrue="1" operator="equal">
      <formula>MAX($D$33:$D$60)</formula>
    </cfRule>
  </conditionalFormatting>
  <conditionalFormatting sqref="D213">
    <cfRule type="cellIs" dxfId="2304" priority="1966" stopIfTrue="1" operator="equal">
      <formula>MAX($D$2:$D$32)</formula>
    </cfRule>
  </conditionalFormatting>
  <conditionalFormatting sqref="D214">
    <cfRule type="cellIs" dxfId="2303" priority="1965" stopIfTrue="1" operator="equal">
      <formula>MAX($D$183:$D$213)</formula>
    </cfRule>
  </conditionalFormatting>
  <conditionalFormatting sqref="D214">
    <cfRule type="cellIs" dxfId="2302" priority="1964" stopIfTrue="1" operator="equal">
      <formula>MAX($D$153:$D$182)</formula>
    </cfRule>
  </conditionalFormatting>
  <conditionalFormatting sqref="D214">
    <cfRule type="cellIs" dxfId="2301" priority="1963" stopIfTrue="1" operator="equal">
      <formula>MAX($D$122:$D$152)</formula>
    </cfRule>
  </conditionalFormatting>
  <conditionalFormatting sqref="D214">
    <cfRule type="cellIs" dxfId="2300" priority="1962" stopIfTrue="1" operator="equal">
      <formula>MAX($D$92:$D$121)</formula>
    </cfRule>
  </conditionalFormatting>
  <conditionalFormatting sqref="D214">
    <cfRule type="cellIs" dxfId="2299" priority="1961" stopIfTrue="1" operator="equal">
      <formula>MAX($D$61:$D$91)</formula>
    </cfRule>
  </conditionalFormatting>
  <conditionalFormatting sqref="D214">
    <cfRule type="cellIs" dxfId="2298" priority="1960" stopIfTrue="1" operator="equal">
      <formula>MAX($D$33:$D$61)</formula>
    </cfRule>
  </conditionalFormatting>
  <conditionalFormatting sqref="D214">
    <cfRule type="cellIs" dxfId="2297" priority="1959" stopIfTrue="1" operator="equal">
      <formula>MAX($D$33:$D$60)</formula>
    </cfRule>
  </conditionalFormatting>
  <conditionalFormatting sqref="D214">
    <cfRule type="cellIs" dxfId="2296" priority="1958" stopIfTrue="1" operator="equal">
      <formula>MAX($D$2:$D$32)</formula>
    </cfRule>
  </conditionalFormatting>
  <conditionalFormatting sqref="D214">
    <cfRule type="cellIs" dxfId="2295" priority="1957" stopIfTrue="1" operator="equal">
      <formula>MAX($D$92:$D$121)</formula>
    </cfRule>
  </conditionalFormatting>
  <conditionalFormatting sqref="D214">
    <cfRule type="cellIs" dxfId="2294" priority="1956" stopIfTrue="1" operator="equal">
      <formula>MAX($D$61:$D$91)</formula>
    </cfRule>
  </conditionalFormatting>
  <conditionalFormatting sqref="D214">
    <cfRule type="cellIs" dxfId="2293" priority="1955" stopIfTrue="1" operator="equal">
      <formula>MAX($D$33:$D$61)</formula>
    </cfRule>
  </conditionalFormatting>
  <conditionalFormatting sqref="D214">
    <cfRule type="cellIs" dxfId="2292" priority="1954" stopIfTrue="1" operator="equal">
      <formula>MAX($D$33:$D$60)</formula>
    </cfRule>
  </conditionalFormatting>
  <conditionalFormatting sqref="D214">
    <cfRule type="cellIs" dxfId="2291" priority="1953" stopIfTrue="1" operator="equal">
      <formula>MAX($D$2:$D$32)</formula>
    </cfRule>
  </conditionalFormatting>
  <conditionalFormatting sqref="D215">
    <cfRule type="cellIs" dxfId="2290" priority="1952" stopIfTrue="1" operator="equal">
      <formula>MAX($D$183:$D$213)</formula>
    </cfRule>
  </conditionalFormatting>
  <conditionalFormatting sqref="D215">
    <cfRule type="cellIs" dxfId="2289" priority="1951" stopIfTrue="1" operator="equal">
      <formula>MAX($D$153:$D$182)</formula>
    </cfRule>
  </conditionalFormatting>
  <conditionalFormatting sqref="D215">
    <cfRule type="cellIs" dxfId="2288" priority="1950" stopIfTrue="1" operator="equal">
      <formula>MAX($D$122:$D$152)</formula>
    </cfRule>
  </conditionalFormatting>
  <conditionalFormatting sqref="D215">
    <cfRule type="cellIs" dxfId="2287" priority="1949" stopIfTrue="1" operator="equal">
      <formula>MAX($D$92:$D$121)</formula>
    </cfRule>
  </conditionalFormatting>
  <conditionalFormatting sqref="D215">
    <cfRule type="cellIs" dxfId="2286" priority="1948" stopIfTrue="1" operator="equal">
      <formula>MAX($D$61:$D$91)</formula>
    </cfRule>
  </conditionalFormatting>
  <conditionalFormatting sqref="D215">
    <cfRule type="cellIs" dxfId="2285" priority="1947" stopIfTrue="1" operator="equal">
      <formula>MAX($D$33:$D$61)</formula>
    </cfRule>
  </conditionalFormatting>
  <conditionalFormatting sqref="D215">
    <cfRule type="cellIs" dxfId="2284" priority="1946" stopIfTrue="1" operator="equal">
      <formula>MAX($D$33:$D$60)</formula>
    </cfRule>
  </conditionalFormatting>
  <conditionalFormatting sqref="D215">
    <cfRule type="cellIs" dxfId="2283" priority="1945" stopIfTrue="1" operator="equal">
      <formula>MAX($D$2:$D$32)</formula>
    </cfRule>
  </conditionalFormatting>
  <conditionalFormatting sqref="D215">
    <cfRule type="cellIs" dxfId="2282" priority="1944" stopIfTrue="1" operator="equal">
      <formula>MAX($D$92:$D$121)</formula>
    </cfRule>
  </conditionalFormatting>
  <conditionalFormatting sqref="D215">
    <cfRule type="cellIs" dxfId="2281" priority="1943" stopIfTrue="1" operator="equal">
      <formula>MAX($D$61:$D$91)</formula>
    </cfRule>
  </conditionalFormatting>
  <conditionalFormatting sqref="D215">
    <cfRule type="cellIs" dxfId="2280" priority="1942" stopIfTrue="1" operator="equal">
      <formula>MAX($D$33:$D$61)</formula>
    </cfRule>
  </conditionalFormatting>
  <conditionalFormatting sqref="D215">
    <cfRule type="cellIs" dxfId="2279" priority="1941" stopIfTrue="1" operator="equal">
      <formula>MAX($D$33:$D$60)</formula>
    </cfRule>
  </conditionalFormatting>
  <conditionalFormatting sqref="D215">
    <cfRule type="cellIs" dxfId="2278" priority="1940" stopIfTrue="1" operator="equal">
      <formula>MAX($D$2:$D$32)</formula>
    </cfRule>
  </conditionalFormatting>
  <conditionalFormatting sqref="D216">
    <cfRule type="cellIs" dxfId="2277" priority="1939" stopIfTrue="1" operator="equal">
      <formula>MAX($D$183:$D$213)</formula>
    </cfRule>
  </conditionalFormatting>
  <conditionalFormatting sqref="D216">
    <cfRule type="cellIs" dxfId="2276" priority="1938" stopIfTrue="1" operator="equal">
      <formula>MAX($D$153:$D$182)</formula>
    </cfRule>
  </conditionalFormatting>
  <conditionalFormatting sqref="D216">
    <cfRule type="cellIs" dxfId="2275" priority="1937" stopIfTrue="1" operator="equal">
      <formula>MAX($D$122:$D$152)</formula>
    </cfRule>
  </conditionalFormatting>
  <conditionalFormatting sqref="D216">
    <cfRule type="cellIs" dxfId="2274" priority="1936" stopIfTrue="1" operator="equal">
      <formula>MAX($D$92:$D$121)</formula>
    </cfRule>
  </conditionalFormatting>
  <conditionalFormatting sqref="D216">
    <cfRule type="cellIs" dxfId="2273" priority="1935" stopIfTrue="1" operator="equal">
      <formula>MAX($D$61:$D$91)</formula>
    </cfRule>
  </conditionalFormatting>
  <conditionalFormatting sqref="D216">
    <cfRule type="cellIs" dxfId="2272" priority="1934" stopIfTrue="1" operator="equal">
      <formula>MAX($D$33:$D$61)</formula>
    </cfRule>
  </conditionalFormatting>
  <conditionalFormatting sqref="D216">
    <cfRule type="cellIs" dxfId="2271" priority="1933" stopIfTrue="1" operator="equal">
      <formula>MAX($D$33:$D$60)</formula>
    </cfRule>
  </conditionalFormatting>
  <conditionalFormatting sqref="D216">
    <cfRule type="cellIs" dxfId="2270" priority="1932" stopIfTrue="1" operator="equal">
      <formula>MAX($D$2:$D$32)</formula>
    </cfRule>
  </conditionalFormatting>
  <conditionalFormatting sqref="D216">
    <cfRule type="cellIs" dxfId="2269" priority="1931" stopIfTrue="1" operator="equal">
      <formula>MAX($D$92:$D$121)</formula>
    </cfRule>
  </conditionalFormatting>
  <conditionalFormatting sqref="D216">
    <cfRule type="cellIs" dxfId="2268" priority="1930" stopIfTrue="1" operator="equal">
      <formula>MAX($D$61:$D$91)</formula>
    </cfRule>
  </conditionalFormatting>
  <conditionalFormatting sqref="D216">
    <cfRule type="cellIs" dxfId="2267" priority="1929" stopIfTrue="1" operator="equal">
      <formula>MAX($D$33:$D$61)</formula>
    </cfRule>
  </conditionalFormatting>
  <conditionalFormatting sqref="D216">
    <cfRule type="cellIs" dxfId="2266" priority="1928" stopIfTrue="1" operator="equal">
      <formula>MAX($D$33:$D$60)</formula>
    </cfRule>
  </conditionalFormatting>
  <conditionalFormatting sqref="D216">
    <cfRule type="cellIs" dxfId="2265" priority="1927" stopIfTrue="1" operator="equal">
      <formula>MAX($D$2:$D$32)</formula>
    </cfRule>
  </conditionalFormatting>
  <conditionalFormatting sqref="D217">
    <cfRule type="cellIs" dxfId="2264" priority="1926" stopIfTrue="1" operator="equal">
      <formula>MAX($D$183:$D$213)</formula>
    </cfRule>
  </conditionalFormatting>
  <conditionalFormatting sqref="D217">
    <cfRule type="cellIs" dxfId="2263" priority="1925" stopIfTrue="1" operator="equal">
      <formula>MAX($D$153:$D$182)</formula>
    </cfRule>
  </conditionalFormatting>
  <conditionalFormatting sqref="D217">
    <cfRule type="cellIs" dxfId="2262" priority="1924" stopIfTrue="1" operator="equal">
      <formula>MAX($D$122:$D$152)</formula>
    </cfRule>
  </conditionalFormatting>
  <conditionalFormatting sqref="D217">
    <cfRule type="cellIs" dxfId="2261" priority="1923" stopIfTrue="1" operator="equal">
      <formula>MAX($D$92:$D$121)</formula>
    </cfRule>
  </conditionalFormatting>
  <conditionalFormatting sqref="D217">
    <cfRule type="cellIs" dxfId="2260" priority="1922" stopIfTrue="1" operator="equal">
      <formula>MAX($D$61:$D$91)</formula>
    </cfRule>
  </conditionalFormatting>
  <conditionalFormatting sqref="D217">
    <cfRule type="cellIs" dxfId="2259" priority="1921" stopIfTrue="1" operator="equal">
      <formula>MAX($D$33:$D$61)</formula>
    </cfRule>
  </conditionalFormatting>
  <conditionalFormatting sqref="D217">
    <cfRule type="cellIs" dxfId="2258" priority="1920" stopIfTrue="1" operator="equal">
      <formula>MAX($D$33:$D$60)</formula>
    </cfRule>
  </conditionalFormatting>
  <conditionalFormatting sqref="D217">
    <cfRule type="cellIs" dxfId="2257" priority="1919" stopIfTrue="1" operator="equal">
      <formula>MAX($D$2:$D$32)</formula>
    </cfRule>
  </conditionalFormatting>
  <conditionalFormatting sqref="D217">
    <cfRule type="cellIs" dxfId="2256" priority="1918" stopIfTrue="1" operator="equal">
      <formula>MAX($D$92:$D$121)</formula>
    </cfRule>
  </conditionalFormatting>
  <conditionalFormatting sqref="D217">
    <cfRule type="cellIs" dxfId="2255" priority="1917" stopIfTrue="1" operator="equal">
      <formula>MAX($D$61:$D$91)</formula>
    </cfRule>
  </conditionalFormatting>
  <conditionalFormatting sqref="D217">
    <cfRule type="cellIs" dxfId="2254" priority="1916" stopIfTrue="1" operator="equal">
      <formula>MAX($D$33:$D$61)</formula>
    </cfRule>
  </conditionalFormatting>
  <conditionalFormatting sqref="D217">
    <cfRule type="cellIs" dxfId="2253" priority="1915" stopIfTrue="1" operator="equal">
      <formula>MAX($D$33:$D$60)</formula>
    </cfRule>
  </conditionalFormatting>
  <conditionalFormatting sqref="D217">
    <cfRule type="cellIs" dxfId="2252" priority="1914" stopIfTrue="1" operator="equal">
      <formula>MAX($D$2:$D$32)</formula>
    </cfRule>
  </conditionalFormatting>
  <conditionalFormatting sqref="D218">
    <cfRule type="cellIs" dxfId="2251" priority="1913" stopIfTrue="1" operator="equal">
      <formula>MAX($D$183:$D$213)</formula>
    </cfRule>
  </conditionalFormatting>
  <conditionalFormatting sqref="D218">
    <cfRule type="cellIs" dxfId="2250" priority="1912" stopIfTrue="1" operator="equal">
      <formula>MAX($D$153:$D$182)</formula>
    </cfRule>
  </conditionalFormatting>
  <conditionalFormatting sqref="D218">
    <cfRule type="cellIs" dxfId="2249" priority="1911" stopIfTrue="1" operator="equal">
      <formula>MAX($D$122:$D$152)</formula>
    </cfRule>
  </conditionalFormatting>
  <conditionalFormatting sqref="D218">
    <cfRule type="cellIs" dxfId="2248" priority="1910" stopIfTrue="1" operator="equal">
      <formula>MAX($D$92:$D$121)</formula>
    </cfRule>
  </conditionalFormatting>
  <conditionalFormatting sqref="D218">
    <cfRule type="cellIs" dxfId="2247" priority="1909" stopIfTrue="1" operator="equal">
      <formula>MAX($D$61:$D$91)</formula>
    </cfRule>
  </conditionalFormatting>
  <conditionalFormatting sqref="D218">
    <cfRule type="cellIs" dxfId="2246" priority="1908" stopIfTrue="1" operator="equal">
      <formula>MAX($D$33:$D$61)</formula>
    </cfRule>
  </conditionalFormatting>
  <conditionalFormatting sqref="D218">
    <cfRule type="cellIs" dxfId="2245" priority="1907" stopIfTrue="1" operator="equal">
      <formula>MAX($D$33:$D$60)</formula>
    </cfRule>
  </conditionalFormatting>
  <conditionalFormatting sqref="D218">
    <cfRule type="cellIs" dxfId="2244" priority="1906" stopIfTrue="1" operator="equal">
      <formula>MAX($D$2:$D$32)</formula>
    </cfRule>
  </conditionalFormatting>
  <conditionalFormatting sqref="D218">
    <cfRule type="cellIs" dxfId="2243" priority="1905" stopIfTrue="1" operator="equal">
      <formula>MAX($D$92:$D$121)</formula>
    </cfRule>
  </conditionalFormatting>
  <conditionalFormatting sqref="D218">
    <cfRule type="cellIs" dxfId="2242" priority="1904" stopIfTrue="1" operator="equal">
      <formula>MAX($D$61:$D$91)</formula>
    </cfRule>
  </conditionalFormatting>
  <conditionalFormatting sqref="D218">
    <cfRule type="cellIs" dxfId="2241" priority="1903" stopIfTrue="1" operator="equal">
      <formula>MAX($D$33:$D$61)</formula>
    </cfRule>
  </conditionalFormatting>
  <conditionalFormatting sqref="D218">
    <cfRule type="cellIs" dxfId="2240" priority="1902" stopIfTrue="1" operator="equal">
      <formula>MAX($D$33:$D$60)</formula>
    </cfRule>
  </conditionalFormatting>
  <conditionalFormatting sqref="D218">
    <cfRule type="cellIs" dxfId="2239" priority="1901" stopIfTrue="1" operator="equal">
      <formula>MAX($D$2:$D$32)</formula>
    </cfRule>
  </conditionalFormatting>
  <conditionalFormatting sqref="D219">
    <cfRule type="cellIs" dxfId="2238" priority="1900" stopIfTrue="1" operator="equal">
      <formula>MAX($D$183:$D$213)</formula>
    </cfRule>
  </conditionalFormatting>
  <conditionalFormatting sqref="D219">
    <cfRule type="cellIs" dxfId="2237" priority="1899" stopIfTrue="1" operator="equal">
      <formula>MAX($D$153:$D$182)</formula>
    </cfRule>
  </conditionalFormatting>
  <conditionalFormatting sqref="D219">
    <cfRule type="cellIs" dxfId="2236" priority="1898" stopIfTrue="1" operator="equal">
      <formula>MAX($D$122:$D$152)</formula>
    </cfRule>
  </conditionalFormatting>
  <conditionalFormatting sqref="D219">
    <cfRule type="cellIs" dxfId="2235" priority="1897" stopIfTrue="1" operator="equal">
      <formula>MAX($D$92:$D$121)</formula>
    </cfRule>
  </conditionalFormatting>
  <conditionalFormatting sqref="D219">
    <cfRule type="cellIs" dxfId="2234" priority="1896" stopIfTrue="1" operator="equal">
      <formula>MAX($D$61:$D$91)</formula>
    </cfRule>
  </conditionalFormatting>
  <conditionalFormatting sqref="D219">
    <cfRule type="cellIs" dxfId="2233" priority="1895" stopIfTrue="1" operator="equal">
      <formula>MAX($D$33:$D$61)</formula>
    </cfRule>
  </conditionalFormatting>
  <conditionalFormatting sqref="D219">
    <cfRule type="cellIs" dxfId="2232" priority="1894" stopIfTrue="1" operator="equal">
      <formula>MAX($D$33:$D$60)</formula>
    </cfRule>
  </conditionalFormatting>
  <conditionalFormatting sqref="D219">
    <cfRule type="cellIs" dxfId="2231" priority="1893" stopIfTrue="1" operator="equal">
      <formula>MAX($D$2:$D$32)</formula>
    </cfRule>
  </conditionalFormatting>
  <conditionalFormatting sqref="D219">
    <cfRule type="cellIs" dxfId="2230" priority="1892" stopIfTrue="1" operator="equal">
      <formula>MAX($D$92:$D$121)</formula>
    </cfRule>
  </conditionalFormatting>
  <conditionalFormatting sqref="D219">
    <cfRule type="cellIs" dxfId="2229" priority="1891" stopIfTrue="1" operator="equal">
      <formula>MAX($D$61:$D$91)</formula>
    </cfRule>
  </conditionalFormatting>
  <conditionalFormatting sqref="D219">
    <cfRule type="cellIs" dxfId="2228" priority="1890" stopIfTrue="1" operator="equal">
      <formula>MAX($D$33:$D$61)</formula>
    </cfRule>
  </conditionalFormatting>
  <conditionalFormatting sqref="D219">
    <cfRule type="cellIs" dxfId="2227" priority="1889" stopIfTrue="1" operator="equal">
      <formula>MAX($D$33:$D$60)</formula>
    </cfRule>
  </conditionalFormatting>
  <conditionalFormatting sqref="D219">
    <cfRule type="cellIs" dxfId="2226" priority="1888" stopIfTrue="1" operator="equal">
      <formula>MAX($D$2:$D$32)</formula>
    </cfRule>
  </conditionalFormatting>
  <conditionalFormatting sqref="D220">
    <cfRule type="cellIs" dxfId="2225" priority="1887" stopIfTrue="1" operator="equal">
      <formula>MAX($D$183:$D$213)</formula>
    </cfRule>
  </conditionalFormatting>
  <conditionalFormatting sqref="D220">
    <cfRule type="cellIs" dxfId="2224" priority="1886" stopIfTrue="1" operator="equal">
      <formula>MAX($D$153:$D$182)</formula>
    </cfRule>
  </conditionalFormatting>
  <conditionalFormatting sqref="D220">
    <cfRule type="cellIs" dxfId="2223" priority="1885" stopIfTrue="1" operator="equal">
      <formula>MAX($D$122:$D$152)</formula>
    </cfRule>
  </conditionalFormatting>
  <conditionalFormatting sqref="D220">
    <cfRule type="cellIs" dxfId="2222" priority="1884" stopIfTrue="1" operator="equal">
      <formula>MAX($D$92:$D$121)</formula>
    </cfRule>
  </conditionalFormatting>
  <conditionalFormatting sqref="D220">
    <cfRule type="cellIs" dxfId="2221" priority="1883" stopIfTrue="1" operator="equal">
      <formula>MAX($D$61:$D$91)</formula>
    </cfRule>
  </conditionalFormatting>
  <conditionalFormatting sqref="D220">
    <cfRule type="cellIs" dxfId="2220" priority="1882" stopIfTrue="1" operator="equal">
      <formula>MAX($D$33:$D$61)</formula>
    </cfRule>
  </conditionalFormatting>
  <conditionalFormatting sqref="D220">
    <cfRule type="cellIs" dxfId="2219" priority="1881" stopIfTrue="1" operator="equal">
      <formula>MAX($D$33:$D$60)</formula>
    </cfRule>
  </conditionalFormatting>
  <conditionalFormatting sqref="D220">
    <cfRule type="cellIs" dxfId="2218" priority="1880" stopIfTrue="1" operator="equal">
      <formula>MAX($D$2:$D$32)</formula>
    </cfRule>
  </conditionalFormatting>
  <conditionalFormatting sqref="D220">
    <cfRule type="cellIs" dxfId="2217" priority="1879" stopIfTrue="1" operator="equal">
      <formula>MAX($D$92:$D$121)</formula>
    </cfRule>
  </conditionalFormatting>
  <conditionalFormatting sqref="D220">
    <cfRule type="cellIs" dxfId="2216" priority="1878" stopIfTrue="1" operator="equal">
      <formula>MAX($D$61:$D$91)</formula>
    </cfRule>
  </conditionalFormatting>
  <conditionalFormatting sqref="D220">
    <cfRule type="cellIs" dxfId="2215" priority="1877" stopIfTrue="1" operator="equal">
      <formula>MAX($D$33:$D$61)</formula>
    </cfRule>
  </conditionalFormatting>
  <conditionalFormatting sqref="D220">
    <cfRule type="cellIs" dxfId="2214" priority="1876" stopIfTrue="1" operator="equal">
      <formula>MAX($D$33:$D$60)</formula>
    </cfRule>
  </conditionalFormatting>
  <conditionalFormatting sqref="D220">
    <cfRule type="cellIs" dxfId="2213" priority="1875" stopIfTrue="1" operator="equal">
      <formula>MAX($D$2:$D$32)</formula>
    </cfRule>
  </conditionalFormatting>
  <conditionalFormatting sqref="D221">
    <cfRule type="cellIs" dxfId="2212" priority="1874" stopIfTrue="1" operator="equal">
      <formula>MAX($D$183:$D$213)</formula>
    </cfRule>
  </conditionalFormatting>
  <conditionalFormatting sqref="D221">
    <cfRule type="cellIs" dxfId="2211" priority="1873" stopIfTrue="1" operator="equal">
      <formula>MAX($D$153:$D$182)</formula>
    </cfRule>
  </conditionalFormatting>
  <conditionalFormatting sqref="D221">
    <cfRule type="cellIs" dxfId="2210" priority="1872" stopIfTrue="1" operator="equal">
      <formula>MAX($D$122:$D$152)</formula>
    </cfRule>
  </conditionalFormatting>
  <conditionalFormatting sqref="D221">
    <cfRule type="cellIs" dxfId="2209" priority="1871" stopIfTrue="1" operator="equal">
      <formula>MAX($D$92:$D$121)</formula>
    </cfRule>
  </conditionalFormatting>
  <conditionalFormatting sqref="D221">
    <cfRule type="cellIs" dxfId="2208" priority="1870" stopIfTrue="1" operator="equal">
      <formula>MAX($D$61:$D$91)</formula>
    </cfRule>
  </conditionalFormatting>
  <conditionalFormatting sqref="D221">
    <cfRule type="cellIs" dxfId="2207" priority="1869" stopIfTrue="1" operator="equal">
      <formula>MAX($D$33:$D$61)</formula>
    </cfRule>
  </conditionalFormatting>
  <conditionalFormatting sqref="D221">
    <cfRule type="cellIs" dxfId="2206" priority="1868" stopIfTrue="1" operator="equal">
      <formula>MAX($D$33:$D$60)</formula>
    </cfRule>
  </conditionalFormatting>
  <conditionalFormatting sqref="D221">
    <cfRule type="cellIs" dxfId="2205" priority="1867" stopIfTrue="1" operator="equal">
      <formula>MAX($D$2:$D$32)</formula>
    </cfRule>
  </conditionalFormatting>
  <conditionalFormatting sqref="D221">
    <cfRule type="cellIs" dxfId="2204" priority="1866" stopIfTrue="1" operator="equal">
      <formula>MAX($D$92:$D$121)</formula>
    </cfRule>
  </conditionalFormatting>
  <conditionalFormatting sqref="D221">
    <cfRule type="cellIs" dxfId="2203" priority="1865" stopIfTrue="1" operator="equal">
      <formula>MAX($D$61:$D$91)</formula>
    </cfRule>
  </conditionalFormatting>
  <conditionalFormatting sqref="D221">
    <cfRule type="cellIs" dxfId="2202" priority="1864" stopIfTrue="1" operator="equal">
      <formula>MAX($D$33:$D$61)</formula>
    </cfRule>
  </conditionalFormatting>
  <conditionalFormatting sqref="D221">
    <cfRule type="cellIs" dxfId="2201" priority="1863" stopIfTrue="1" operator="equal">
      <formula>MAX($D$33:$D$60)</formula>
    </cfRule>
  </conditionalFormatting>
  <conditionalFormatting sqref="D221">
    <cfRule type="cellIs" dxfId="2200" priority="1862" stopIfTrue="1" operator="equal">
      <formula>MAX($D$2:$D$32)</formula>
    </cfRule>
  </conditionalFormatting>
  <conditionalFormatting sqref="D222">
    <cfRule type="cellIs" dxfId="2199" priority="1861" stopIfTrue="1" operator="equal">
      <formula>MAX($D$183:$D$213)</formula>
    </cfRule>
  </conditionalFormatting>
  <conditionalFormatting sqref="D222">
    <cfRule type="cellIs" dxfId="2198" priority="1860" stopIfTrue="1" operator="equal">
      <formula>MAX($D$153:$D$182)</formula>
    </cfRule>
  </conditionalFormatting>
  <conditionalFormatting sqref="D222">
    <cfRule type="cellIs" dxfId="2197" priority="1859" stopIfTrue="1" operator="equal">
      <formula>MAX($D$122:$D$152)</formula>
    </cfRule>
  </conditionalFormatting>
  <conditionalFormatting sqref="D222">
    <cfRule type="cellIs" dxfId="2196" priority="1858" stopIfTrue="1" operator="equal">
      <formula>MAX($D$92:$D$121)</formula>
    </cfRule>
  </conditionalFormatting>
  <conditionalFormatting sqref="D222">
    <cfRule type="cellIs" dxfId="2195" priority="1857" stopIfTrue="1" operator="equal">
      <formula>MAX($D$61:$D$91)</formula>
    </cfRule>
  </conditionalFormatting>
  <conditionalFormatting sqref="D222">
    <cfRule type="cellIs" dxfId="2194" priority="1856" stopIfTrue="1" operator="equal">
      <formula>MAX($D$33:$D$61)</formula>
    </cfRule>
  </conditionalFormatting>
  <conditionalFormatting sqref="D222">
    <cfRule type="cellIs" dxfId="2193" priority="1855" stopIfTrue="1" operator="equal">
      <formula>MAX($D$33:$D$60)</formula>
    </cfRule>
  </conditionalFormatting>
  <conditionalFormatting sqref="D222">
    <cfRule type="cellIs" dxfId="2192" priority="1854" stopIfTrue="1" operator="equal">
      <formula>MAX($D$2:$D$32)</formula>
    </cfRule>
  </conditionalFormatting>
  <conditionalFormatting sqref="D222">
    <cfRule type="cellIs" dxfId="2191" priority="1853" stopIfTrue="1" operator="equal">
      <formula>MAX($D$92:$D$121)</formula>
    </cfRule>
  </conditionalFormatting>
  <conditionalFormatting sqref="D222">
    <cfRule type="cellIs" dxfId="2190" priority="1852" stopIfTrue="1" operator="equal">
      <formula>MAX($D$61:$D$91)</formula>
    </cfRule>
  </conditionalFormatting>
  <conditionalFormatting sqref="D222">
    <cfRule type="cellIs" dxfId="2189" priority="1851" stopIfTrue="1" operator="equal">
      <formula>MAX($D$33:$D$61)</formula>
    </cfRule>
  </conditionalFormatting>
  <conditionalFormatting sqref="D222">
    <cfRule type="cellIs" dxfId="2188" priority="1850" stopIfTrue="1" operator="equal">
      <formula>MAX($D$33:$D$60)</formula>
    </cfRule>
  </conditionalFormatting>
  <conditionalFormatting sqref="D222">
    <cfRule type="cellIs" dxfId="2187" priority="1849" stopIfTrue="1" operator="equal">
      <formula>MAX($D$2:$D$32)</formula>
    </cfRule>
  </conditionalFormatting>
  <conditionalFormatting sqref="D223">
    <cfRule type="cellIs" dxfId="2186" priority="1848" stopIfTrue="1" operator="equal">
      <formula>MAX($D$183:$D$213)</formula>
    </cfRule>
  </conditionalFormatting>
  <conditionalFormatting sqref="D223">
    <cfRule type="cellIs" dxfId="2185" priority="1847" stopIfTrue="1" operator="equal">
      <formula>MAX($D$153:$D$182)</formula>
    </cfRule>
  </conditionalFormatting>
  <conditionalFormatting sqref="D223">
    <cfRule type="cellIs" dxfId="2184" priority="1846" stopIfTrue="1" operator="equal">
      <formula>MAX($D$122:$D$152)</formula>
    </cfRule>
  </conditionalFormatting>
  <conditionalFormatting sqref="D223">
    <cfRule type="cellIs" dxfId="2183" priority="1845" stopIfTrue="1" operator="equal">
      <formula>MAX($D$92:$D$121)</formula>
    </cfRule>
  </conditionalFormatting>
  <conditionalFormatting sqref="D223">
    <cfRule type="cellIs" dxfId="2182" priority="1844" stopIfTrue="1" operator="equal">
      <formula>MAX($D$61:$D$91)</formula>
    </cfRule>
  </conditionalFormatting>
  <conditionalFormatting sqref="D223">
    <cfRule type="cellIs" dxfId="2181" priority="1843" stopIfTrue="1" operator="equal">
      <formula>MAX($D$33:$D$61)</formula>
    </cfRule>
  </conditionalFormatting>
  <conditionalFormatting sqref="D223">
    <cfRule type="cellIs" dxfId="2180" priority="1842" stopIfTrue="1" operator="equal">
      <formula>MAX($D$33:$D$60)</formula>
    </cfRule>
  </conditionalFormatting>
  <conditionalFormatting sqref="D223">
    <cfRule type="cellIs" dxfId="2179" priority="1841" stopIfTrue="1" operator="equal">
      <formula>MAX($D$2:$D$32)</formula>
    </cfRule>
  </conditionalFormatting>
  <conditionalFormatting sqref="D223">
    <cfRule type="cellIs" dxfId="2178" priority="1840" stopIfTrue="1" operator="equal">
      <formula>MAX($D$92:$D$121)</formula>
    </cfRule>
  </conditionalFormatting>
  <conditionalFormatting sqref="D223">
    <cfRule type="cellIs" dxfId="2177" priority="1839" stopIfTrue="1" operator="equal">
      <formula>MAX($D$61:$D$91)</formula>
    </cfRule>
  </conditionalFormatting>
  <conditionalFormatting sqref="D223">
    <cfRule type="cellIs" dxfId="2176" priority="1838" stopIfTrue="1" operator="equal">
      <formula>MAX($D$33:$D$61)</formula>
    </cfRule>
  </conditionalFormatting>
  <conditionalFormatting sqref="D223">
    <cfRule type="cellIs" dxfId="2175" priority="1837" stopIfTrue="1" operator="equal">
      <formula>MAX($D$33:$D$60)</formula>
    </cfRule>
  </conditionalFormatting>
  <conditionalFormatting sqref="D223">
    <cfRule type="cellIs" dxfId="2174" priority="1836" stopIfTrue="1" operator="equal">
      <formula>MAX($D$2:$D$32)</formula>
    </cfRule>
  </conditionalFormatting>
  <conditionalFormatting sqref="D224">
    <cfRule type="cellIs" dxfId="2173" priority="1835" stopIfTrue="1" operator="equal">
      <formula>MAX($D$183:$D$213)</formula>
    </cfRule>
  </conditionalFormatting>
  <conditionalFormatting sqref="D224">
    <cfRule type="cellIs" dxfId="2172" priority="1834" stopIfTrue="1" operator="equal">
      <formula>MAX($D$153:$D$182)</formula>
    </cfRule>
  </conditionalFormatting>
  <conditionalFormatting sqref="D224">
    <cfRule type="cellIs" dxfId="2171" priority="1833" stopIfTrue="1" operator="equal">
      <formula>MAX($D$122:$D$152)</formula>
    </cfRule>
  </conditionalFormatting>
  <conditionalFormatting sqref="D224">
    <cfRule type="cellIs" dxfId="2170" priority="1832" stopIfTrue="1" operator="equal">
      <formula>MAX($D$92:$D$121)</formula>
    </cfRule>
  </conditionalFormatting>
  <conditionalFormatting sqref="D224">
    <cfRule type="cellIs" dxfId="2169" priority="1831" stopIfTrue="1" operator="equal">
      <formula>MAX($D$61:$D$91)</formula>
    </cfRule>
  </conditionalFormatting>
  <conditionalFormatting sqref="D224">
    <cfRule type="cellIs" dxfId="2168" priority="1830" stopIfTrue="1" operator="equal">
      <formula>MAX($D$33:$D$61)</formula>
    </cfRule>
  </conditionalFormatting>
  <conditionalFormatting sqref="D224">
    <cfRule type="cellIs" dxfId="2167" priority="1829" stopIfTrue="1" operator="equal">
      <formula>MAX($D$33:$D$60)</formula>
    </cfRule>
  </conditionalFormatting>
  <conditionalFormatting sqref="D224">
    <cfRule type="cellIs" dxfId="2166" priority="1828" stopIfTrue="1" operator="equal">
      <formula>MAX($D$2:$D$32)</formula>
    </cfRule>
  </conditionalFormatting>
  <conditionalFormatting sqref="D224">
    <cfRule type="cellIs" dxfId="2165" priority="1827" stopIfTrue="1" operator="equal">
      <formula>MAX($D$92:$D$121)</formula>
    </cfRule>
  </conditionalFormatting>
  <conditionalFormatting sqref="D224">
    <cfRule type="cellIs" dxfId="2164" priority="1826" stopIfTrue="1" operator="equal">
      <formula>MAX($D$61:$D$91)</formula>
    </cfRule>
  </conditionalFormatting>
  <conditionalFormatting sqref="D224">
    <cfRule type="cellIs" dxfId="2163" priority="1825" stopIfTrue="1" operator="equal">
      <formula>MAX($D$33:$D$61)</formula>
    </cfRule>
  </conditionalFormatting>
  <conditionalFormatting sqref="D224">
    <cfRule type="cellIs" dxfId="2162" priority="1824" stopIfTrue="1" operator="equal">
      <formula>MAX($D$33:$D$60)</formula>
    </cfRule>
  </conditionalFormatting>
  <conditionalFormatting sqref="D224">
    <cfRule type="cellIs" dxfId="2161" priority="1823" stopIfTrue="1" operator="equal">
      <formula>MAX($D$2:$D$32)</formula>
    </cfRule>
  </conditionalFormatting>
  <conditionalFormatting sqref="D225">
    <cfRule type="cellIs" dxfId="2160" priority="1822" stopIfTrue="1" operator="equal">
      <formula>MAX($D$183:$D$213)</formula>
    </cfRule>
  </conditionalFormatting>
  <conditionalFormatting sqref="D225">
    <cfRule type="cellIs" dxfId="2159" priority="1821" stopIfTrue="1" operator="equal">
      <formula>MAX($D$153:$D$182)</formula>
    </cfRule>
  </conditionalFormatting>
  <conditionalFormatting sqref="D225">
    <cfRule type="cellIs" dxfId="2158" priority="1820" stopIfTrue="1" operator="equal">
      <formula>MAX($D$122:$D$152)</formula>
    </cfRule>
  </conditionalFormatting>
  <conditionalFormatting sqref="D225">
    <cfRule type="cellIs" dxfId="2157" priority="1819" stopIfTrue="1" operator="equal">
      <formula>MAX($D$92:$D$121)</formula>
    </cfRule>
  </conditionalFormatting>
  <conditionalFormatting sqref="D225">
    <cfRule type="cellIs" dxfId="2156" priority="1818" stopIfTrue="1" operator="equal">
      <formula>MAX($D$61:$D$91)</formula>
    </cfRule>
  </conditionalFormatting>
  <conditionalFormatting sqref="D225">
    <cfRule type="cellIs" dxfId="2155" priority="1817" stopIfTrue="1" operator="equal">
      <formula>MAX($D$33:$D$61)</formula>
    </cfRule>
  </conditionalFormatting>
  <conditionalFormatting sqref="D225">
    <cfRule type="cellIs" dxfId="2154" priority="1816" stopIfTrue="1" operator="equal">
      <formula>MAX($D$33:$D$60)</formula>
    </cfRule>
  </conditionalFormatting>
  <conditionalFormatting sqref="D225">
    <cfRule type="cellIs" dxfId="2153" priority="1815" stopIfTrue="1" operator="equal">
      <formula>MAX($D$2:$D$32)</formula>
    </cfRule>
  </conditionalFormatting>
  <conditionalFormatting sqref="D225">
    <cfRule type="cellIs" dxfId="2152" priority="1814" stopIfTrue="1" operator="equal">
      <formula>MAX($D$92:$D$121)</formula>
    </cfRule>
  </conditionalFormatting>
  <conditionalFormatting sqref="D225">
    <cfRule type="cellIs" dxfId="2151" priority="1813" stopIfTrue="1" operator="equal">
      <formula>MAX($D$61:$D$91)</formula>
    </cfRule>
  </conditionalFormatting>
  <conditionalFormatting sqref="D225">
    <cfRule type="cellIs" dxfId="2150" priority="1812" stopIfTrue="1" operator="equal">
      <formula>MAX($D$33:$D$61)</formula>
    </cfRule>
  </conditionalFormatting>
  <conditionalFormatting sqref="D225">
    <cfRule type="cellIs" dxfId="2149" priority="1811" stopIfTrue="1" operator="equal">
      <formula>MAX($D$33:$D$60)</formula>
    </cfRule>
  </conditionalFormatting>
  <conditionalFormatting sqref="D225">
    <cfRule type="cellIs" dxfId="2148" priority="1810" stopIfTrue="1" operator="equal">
      <formula>MAX($D$2:$D$32)</formula>
    </cfRule>
  </conditionalFormatting>
  <conditionalFormatting sqref="D226">
    <cfRule type="cellIs" dxfId="2147" priority="1809" stopIfTrue="1" operator="equal">
      <formula>MAX($D$183:$D$213)</formula>
    </cfRule>
  </conditionalFormatting>
  <conditionalFormatting sqref="D226">
    <cfRule type="cellIs" dxfId="2146" priority="1808" stopIfTrue="1" operator="equal">
      <formula>MAX($D$153:$D$182)</formula>
    </cfRule>
  </conditionalFormatting>
  <conditionalFormatting sqref="D226">
    <cfRule type="cellIs" dxfId="2145" priority="1807" stopIfTrue="1" operator="equal">
      <formula>MAX($D$122:$D$152)</formula>
    </cfRule>
  </conditionalFormatting>
  <conditionalFormatting sqref="D226">
    <cfRule type="cellIs" dxfId="2144" priority="1806" stopIfTrue="1" operator="equal">
      <formula>MAX($D$92:$D$121)</formula>
    </cfRule>
  </conditionalFormatting>
  <conditionalFormatting sqref="D226">
    <cfRule type="cellIs" dxfId="2143" priority="1805" stopIfTrue="1" operator="equal">
      <formula>MAX($D$61:$D$91)</formula>
    </cfRule>
  </conditionalFormatting>
  <conditionalFormatting sqref="D226">
    <cfRule type="cellIs" dxfId="2142" priority="1804" stopIfTrue="1" operator="equal">
      <formula>MAX($D$33:$D$61)</formula>
    </cfRule>
  </conditionalFormatting>
  <conditionalFormatting sqref="D226">
    <cfRule type="cellIs" dxfId="2141" priority="1803" stopIfTrue="1" operator="equal">
      <formula>MAX($D$33:$D$60)</formula>
    </cfRule>
  </conditionalFormatting>
  <conditionalFormatting sqref="D226">
    <cfRule type="cellIs" dxfId="2140" priority="1802" stopIfTrue="1" operator="equal">
      <formula>MAX($D$2:$D$32)</formula>
    </cfRule>
  </conditionalFormatting>
  <conditionalFormatting sqref="D226">
    <cfRule type="cellIs" dxfId="2139" priority="1801" stopIfTrue="1" operator="equal">
      <formula>MAX($D$92:$D$121)</formula>
    </cfRule>
  </conditionalFormatting>
  <conditionalFormatting sqref="D226">
    <cfRule type="cellIs" dxfId="2138" priority="1800" stopIfTrue="1" operator="equal">
      <formula>MAX($D$61:$D$91)</formula>
    </cfRule>
  </conditionalFormatting>
  <conditionalFormatting sqref="D226">
    <cfRule type="cellIs" dxfId="2137" priority="1799" stopIfTrue="1" operator="equal">
      <formula>MAX($D$33:$D$61)</formula>
    </cfRule>
  </conditionalFormatting>
  <conditionalFormatting sqref="D226">
    <cfRule type="cellIs" dxfId="2136" priority="1798" stopIfTrue="1" operator="equal">
      <formula>MAX($D$33:$D$60)</formula>
    </cfRule>
  </conditionalFormatting>
  <conditionalFormatting sqref="D226">
    <cfRule type="cellIs" dxfId="2135" priority="1797" stopIfTrue="1" operator="equal">
      <formula>MAX($D$2:$D$32)</formula>
    </cfRule>
  </conditionalFormatting>
  <conditionalFormatting sqref="D227">
    <cfRule type="cellIs" dxfId="2134" priority="1796" stopIfTrue="1" operator="equal">
      <formula>MAX($D$183:$D$213)</formula>
    </cfRule>
  </conditionalFormatting>
  <conditionalFormatting sqref="D227">
    <cfRule type="cellIs" dxfId="2133" priority="1795" stopIfTrue="1" operator="equal">
      <formula>MAX($D$153:$D$182)</formula>
    </cfRule>
  </conditionalFormatting>
  <conditionalFormatting sqref="D227">
    <cfRule type="cellIs" dxfId="2132" priority="1794" stopIfTrue="1" operator="equal">
      <formula>MAX($D$122:$D$152)</formula>
    </cfRule>
  </conditionalFormatting>
  <conditionalFormatting sqref="D227">
    <cfRule type="cellIs" dxfId="2131" priority="1793" stopIfTrue="1" operator="equal">
      <formula>MAX($D$92:$D$121)</formula>
    </cfRule>
  </conditionalFormatting>
  <conditionalFormatting sqref="D227">
    <cfRule type="cellIs" dxfId="2130" priority="1792" stopIfTrue="1" operator="equal">
      <formula>MAX($D$61:$D$91)</formula>
    </cfRule>
  </conditionalFormatting>
  <conditionalFormatting sqref="D227">
    <cfRule type="cellIs" dxfId="2129" priority="1791" stopIfTrue="1" operator="equal">
      <formula>MAX($D$33:$D$61)</formula>
    </cfRule>
  </conditionalFormatting>
  <conditionalFormatting sqref="D227">
    <cfRule type="cellIs" dxfId="2128" priority="1790" stopIfTrue="1" operator="equal">
      <formula>MAX($D$33:$D$60)</formula>
    </cfRule>
  </conditionalFormatting>
  <conditionalFormatting sqref="D227">
    <cfRule type="cellIs" dxfId="2127" priority="1789" stopIfTrue="1" operator="equal">
      <formula>MAX($D$2:$D$32)</formula>
    </cfRule>
  </conditionalFormatting>
  <conditionalFormatting sqref="D227">
    <cfRule type="cellIs" dxfId="2126" priority="1788" stopIfTrue="1" operator="equal">
      <formula>MAX($D$92:$D$121)</formula>
    </cfRule>
  </conditionalFormatting>
  <conditionalFormatting sqref="D227">
    <cfRule type="cellIs" dxfId="2125" priority="1787" stopIfTrue="1" operator="equal">
      <formula>MAX($D$61:$D$91)</formula>
    </cfRule>
  </conditionalFormatting>
  <conditionalFormatting sqref="D227">
    <cfRule type="cellIs" dxfId="2124" priority="1786" stopIfTrue="1" operator="equal">
      <formula>MAX($D$33:$D$61)</formula>
    </cfRule>
  </conditionalFormatting>
  <conditionalFormatting sqref="D227">
    <cfRule type="cellIs" dxfId="2123" priority="1785" stopIfTrue="1" operator="equal">
      <formula>MAX($D$33:$D$60)</formula>
    </cfRule>
  </conditionalFormatting>
  <conditionalFormatting sqref="D227">
    <cfRule type="cellIs" dxfId="2122" priority="1784" stopIfTrue="1" operator="equal">
      <formula>MAX($D$2:$D$32)</formula>
    </cfRule>
  </conditionalFormatting>
  <conditionalFormatting sqref="D228">
    <cfRule type="cellIs" dxfId="2121" priority="1783" stopIfTrue="1" operator="equal">
      <formula>MAX($D$183:$D$213)</formula>
    </cfRule>
  </conditionalFormatting>
  <conditionalFormatting sqref="D228">
    <cfRule type="cellIs" dxfId="2120" priority="1782" stopIfTrue="1" operator="equal">
      <formula>MAX($D$153:$D$182)</formula>
    </cfRule>
  </conditionalFormatting>
  <conditionalFormatting sqref="D228">
    <cfRule type="cellIs" dxfId="2119" priority="1781" stopIfTrue="1" operator="equal">
      <formula>MAX($D$122:$D$152)</formula>
    </cfRule>
  </conditionalFormatting>
  <conditionalFormatting sqref="D228">
    <cfRule type="cellIs" dxfId="2118" priority="1780" stopIfTrue="1" operator="equal">
      <formula>MAX($D$92:$D$121)</formula>
    </cfRule>
  </conditionalFormatting>
  <conditionalFormatting sqref="D228">
    <cfRule type="cellIs" dxfId="2117" priority="1779" stopIfTrue="1" operator="equal">
      <formula>MAX($D$61:$D$91)</formula>
    </cfRule>
  </conditionalFormatting>
  <conditionalFormatting sqref="D228">
    <cfRule type="cellIs" dxfId="2116" priority="1778" stopIfTrue="1" operator="equal">
      <formula>MAX($D$33:$D$61)</formula>
    </cfRule>
  </conditionalFormatting>
  <conditionalFormatting sqref="D228">
    <cfRule type="cellIs" dxfId="2115" priority="1777" stopIfTrue="1" operator="equal">
      <formula>MAX($D$33:$D$60)</formula>
    </cfRule>
  </conditionalFormatting>
  <conditionalFormatting sqref="D228">
    <cfRule type="cellIs" dxfId="2114" priority="1776" stopIfTrue="1" operator="equal">
      <formula>MAX($D$2:$D$32)</formula>
    </cfRule>
  </conditionalFormatting>
  <conditionalFormatting sqref="D228">
    <cfRule type="cellIs" dxfId="2113" priority="1775" stopIfTrue="1" operator="equal">
      <formula>MAX($D$92:$D$121)</formula>
    </cfRule>
  </conditionalFormatting>
  <conditionalFormatting sqref="D228">
    <cfRule type="cellIs" dxfId="2112" priority="1774" stopIfTrue="1" operator="equal">
      <formula>MAX($D$61:$D$91)</formula>
    </cfRule>
  </conditionalFormatting>
  <conditionalFormatting sqref="D228">
    <cfRule type="cellIs" dxfId="2111" priority="1773" stopIfTrue="1" operator="equal">
      <formula>MAX($D$33:$D$61)</formula>
    </cfRule>
  </conditionalFormatting>
  <conditionalFormatting sqref="D228">
    <cfRule type="cellIs" dxfId="2110" priority="1772" stopIfTrue="1" operator="equal">
      <formula>MAX($D$33:$D$60)</formula>
    </cfRule>
  </conditionalFormatting>
  <conditionalFormatting sqref="D228">
    <cfRule type="cellIs" dxfId="2109" priority="1771" stopIfTrue="1" operator="equal">
      <formula>MAX($D$2:$D$32)</formula>
    </cfRule>
  </conditionalFormatting>
  <conditionalFormatting sqref="D229">
    <cfRule type="cellIs" dxfId="2108" priority="1770" stopIfTrue="1" operator="equal">
      <formula>MAX($D$183:$D$213)</formula>
    </cfRule>
  </conditionalFormatting>
  <conditionalFormatting sqref="D229">
    <cfRule type="cellIs" dxfId="2107" priority="1769" stopIfTrue="1" operator="equal">
      <formula>MAX($D$153:$D$182)</formula>
    </cfRule>
  </conditionalFormatting>
  <conditionalFormatting sqref="D229">
    <cfRule type="cellIs" dxfId="2106" priority="1768" stopIfTrue="1" operator="equal">
      <formula>MAX($D$122:$D$152)</formula>
    </cfRule>
  </conditionalFormatting>
  <conditionalFormatting sqref="D229">
    <cfRule type="cellIs" dxfId="2105" priority="1767" stopIfTrue="1" operator="equal">
      <formula>MAX($D$92:$D$121)</formula>
    </cfRule>
  </conditionalFormatting>
  <conditionalFormatting sqref="D229">
    <cfRule type="cellIs" dxfId="2104" priority="1766" stopIfTrue="1" operator="equal">
      <formula>MAX($D$61:$D$91)</formula>
    </cfRule>
  </conditionalFormatting>
  <conditionalFormatting sqref="D229">
    <cfRule type="cellIs" dxfId="2103" priority="1765" stopIfTrue="1" operator="equal">
      <formula>MAX($D$33:$D$61)</formula>
    </cfRule>
  </conditionalFormatting>
  <conditionalFormatting sqref="D229">
    <cfRule type="cellIs" dxfId="2102" priority="1764" stopIfTrue="1" operator="equal">
      <formula>MAX($D$33:$D$60)</formula>
    </cfRule>
  </conditionalFormatting>
  <conditionalFormatting sqref="D229">
    <cfRule type="cellIs" dxfId="2101" priority="1763" stopIfTrue="1" operator="equal">
      <formula>MAX($D$2:$D$32)</formula>
    </cfRule>
  </conditionalFormatting>
  <conditionalFormatting sqref="D229">
    <cfRule type="cellIs" dxfId="2100" priority="1762" stopIfTrue="1" operator="equal">
      <formula>MAX($D$92:$D$121)</formula>
    </cfRule>
  </conditionalFormatting>
  <conditionalFormatting sqref="D229">
    <cfRule type="cellIs" dxfId="2099" priority="1761" stopIfTrue="1" operator="equal">
      <formula>MAX($D$61:$D$91)</formula>
    </cfRule>
  </conditionalFormatting>
  <conditionalFormatting sqref="D229">
    <cfRule type="cellIs" dxfId="2098" priority="1760" stopIfTrue="1" operator="equal">
      <formula>MAX($D$33:$D$61)</formula>
    </cfRule>
  </conditionalFormatting>
  <conditionalFormatting sqref="D229">
    <cfRule type="cellIs" dxfId="2097" priority="1759" stopIfTrue="1" operator="equal">
      <formula>MAX($D$33:$D$60)</formula>
    </cfRule>
  </conditionalFormatting>
  <conditionalFormatting sqref="D229">
    <cfRule type="cellIs" dxfId="2096" priority="1758" stopIfTrue="1" operator="equal">
      <formula>MAX($D$2:$D$32)</formula>
    </cfRule>
  </conditionalFormatting>
  <conditionalFormatting sqref="D230">
    <cfRule type="cellIs" dxfId="2095" priority="1757" stopIfTrue="1" operator="equal">
      <formula>MAX($D$183:$D$213)</formula>
    </cfRule>
  </conditionalFormatting>
  <conditionalFormatting sqref="D230">
    <cfRule type="cellIs" dxfId="2094" priority="1756" stopIfTrue="1" operator="equal">
      <formula>MAX($D$153:$D$182)</formula>
    </cfRule>
  </conditionalFormatting>
  <conditionalFormatting sqref="D230">
    <cfRule type="cellIs" dxfId="2093" priority="1755" stopIfTrue="1" operator="equal">
      <formula>MAX($D$122:$D$152)</formula>
    </cfRule>
  </conditionalFormatting>
  <conditionalFormatting sqref="D230">
    <cfRule type="cellIs" dxfId="2092" priority="1754" stopIfTrue="1" operator="equal">
      <formula>MAX($D$92:$D$121)</formula>
    </cfRule>
  </conditionalFormatting>
  <conditionalFormatting sqref="D230">
    <cfRule type="cellIs" dxfId="2091" priority="1753" stopIfTrue="1" operator="equal">
      <formula>MAX($D$61:$D$91)</formula>
    </cfRule>
  </conditionalFormatting>
  <conditionalFormatting sqref="D230">
    <cfRule type="cellIs" dxfId="2090" priority="1752" stopIfTrue="1" operator="equal">
      <formula>MAX($D$33:$D$61)</formula>
    </cfRule>
  </conditionalFormatting>
  <conditionalFormatting sqref="D230">
    <cfRule type="cellIs" dxfId="2089" priority="1751" stopIfTrue="1" operator="equal">
      <formula>MAX($D$33:$D$60)</formula>
    </cfRule>
  </conditionalFormatting>
  <conditionalFormatting sqref="D230">
    <cfRule type="cellIs" dxfId="2088" priority="1750" stopIfTrue="1" operator="equal">
      <formula>MAX($D$2:$D$32)</formula>
    </cfRule>
  </conditionalFormatting>
  <conditionalFormatting sqref="D230">
    <cfRule type="cellIs" dxfId="2087" priority="1749" stopIfTrue="1" operator="equal">
      <formula>MAX($D$92:$D$121)</formula>
    </cfRule>
  </conditionalFormatting>
  <conditionalFormatting sqref="D230">
    <cfRule type="cellIs" dxfId="2086" priority="1748" stopIfTrue="1" operator="equal">
      <formula>MAX($D$61:$D$91)</formula>
    </cfRule>
  </conditionalFormatting>
  <conditionalFormatting sqref="D230">
    <cfRule type="cellIs" dxfId="2085" priority="1747" stopIfTrue="1" operator="equal">
      <formula>MAX($D$33:$D$61)</formula>
    </cfRule>
  </conditionalFormatting>
  <conditionalFormatting sqref="D230">
    <cfRule type="cellIs" dxfId="2084" priority="1746" stopIfTrue="1" operator="equal">
      <formula>MAX($D$33:$D$60)</formula>
    </cfRule>
  </conditionalFormatting>
  <conditionalFormatting sqref="D230">
    <cfRule type="cellIs" dxfId="2083" priority="1745" stopIfTrue="1" operator="equal">
      <formula>MAX($D$2:$D$32)</formula>
    </cfRule>
  </conditionalFormatting>
  <conditionalFormatting sqref="D231">
    <cfRule type="cellIs" dxfId="2082" priority="1744" stopIfTrue="1" operator="equal">
      <formula>MAX($D$183:$D$213)</formula>
    </cfRule>
  </conditionalFormatting>
  <conditionalFormatting sqref="D231">
    <cfRule type="cellIs" dxfId="2081" priority="1743" stopIfTrue="1" operator="equal">
      <formula>MAX($D$153:$D$182)</formula>
    </cfRule>
  </conditionalFormatting>
  <conditionalFormatting sqref="D231">
    <cfRule type="cellIs" dxfId="2080" priority="1742" stopIfTrue="1" operator="equal">
      <formula>MAX($D$122:$D$152)</formula>
    </cfRule>
  </conditionalFormatting>
  <conditionalFormatting sqref="D231">
    <cfRule type="cellIs" dxfId="2079" priority="1741" stopIfTrue="1" operator="equal">
      <formula>MAX($D$92:$D$121)</formula>
    </cfRule>
  </conditionalFormatting>
  <conditionalFormatting sqref="D231">
    <cfRule type="cellIs" dxfId="2078" priority="1740" stopIfTrue="1" operator="equal">
      <formula>MAX($D$61:$D$91)</formula>
    </cfRule>
  </conditionalFormatting>
  <conditionalFormatting sqref="D231">
    <cfRule type="cellIs" dxfId="2077" priority="1739" stopIfTrue="1" operator="equal">
      <formula>MAX($D$33:$D$61)</formula>
    </cfRule>
  </conditionalFormatting>
  <conditionalFormatting sqref="D231">
    <cfRule type="cellIs" dxfId="2076" priority="1738" stopIfTrue="1" operator="equal">
      <formula>MAX($D$33:$D$60)</formula>
    </cfRule>
  </conditionalFormatting>
  <conditionalFormatting sqref="D231">
    <cfRule type="cellIs" dxfId="2075" priority="1737" stopIfTrue="1" operator="equal">
      <formula>MAX($D$2:$D$32)</formula>
    </cfRule>
  </conditionalFormatting>
  <conditionalFormatting sqref="D231">
    <cfRule type="cellIs" dxfId="2074" priority="1736" stopIfTrue="1" operator="equal">
      <formula>MAX($D$92:$D$121)</formula>
    </cfRule>
  </conditionalFormatting>
  <conditionalFormatting sqref="D231">
    <cfRule type="cellIs" dxfId="2073" priority="1735" stopIfTrue="1" operator="equal">
      <formula>MAX($D$61:$D$91)</formula>
    </cfRule>
  </conditionalFormatting>
  <conditionalFormatting sqref="D231">
    <cfRule type="cellIs" dxfId="2072" priority="1734" stopIfTrue="1" operator="equal">
      <formula>MAX($D$33:$D$61)</formula>
    </cfRule>
  </conditionalFormatting>
  <conditionalFormatting sqref="D231">
    <cfRule type="cellIs" dxfId="2071" priority="1733" stopIfTrue="1" operator="equal">
      <formula>MAX($D$33:$D$60)</formula>
    </cfRule>
  </conditionalFormatting>
  <conditionalFormatting sqref="D231">
    <cfRule type="cellIs" dxfId="2070" priority="1732" stopIfTrue="1" operator="equal">
      <formula>MAX($D$2:$D$32)</formula>
    </cfRule>
  </conditionalFormatting>
  <conditionalFormatting sqref="D232">
    <cfRule type="cellIs" dxfId="2069" priority="1731" stopIfTrue="1" operator="equal">
      <formula>MAX($D$183:$D$213)</formula>
    </cfRule>
  </conditionalFormatting>
  <conditionalFormatting sqref="D232">
    <cfRule type="cellIs" dxfId="2068" priority="1730" stopIfTrue="1" operator="equal">
      <formula>MAX($D$153:$D$182)</formula>
    </cfRule>
  </conditionalFormatting>
  <conditionalFormatting sqref="D232">
    <cfRule type="cellIs" dxfId="2067" priority="1729" stopIfTrue="1" operator="equal">
      <formula>MAX($D$122:$D$152)</formula>
    </cfRule>
  </conditionalFormatting>
  <conditionalFormatting sqref="D232">
    <cfRule type="cellIs" dxfId="2066" priority="1728" stopIfTrue="1" operator="equal">
      <formula>MAX($D$92:$D$121)</formula>
    </cfRule>
  </conditionalFormatting>
  <conditionalFormatting sqref="D232">
    <cfRule type="cellIs" dxfId="2065" priority="1727" stopIfTrue="1" operator="equal">
      <formula>MAX($D$61:$D$91)</formula>
    </cfRule>
  </conditionalFormatting>
  <conditionalFormatting sqref="D232">
    <cfRule type="cellIs" dxfId="2064" priority="1726" stopIfTrue="1" operator="equal">
      <formula>MAX($D$33:$D$61)</formula>
    </cfRule>
  </conditionalFormatting>
  <conditionalFormatting sqref="D232">
    <cfRule type="cellIs" dxfId="2063" priority="1725" stopIfTrue="1" operator="equal">
      <formula>MAX($D$33:$D$60)</formula>
    </cfRule>
  </conditionalFormatting>
  <conditionalFormatting sqref="D232">
    <cfRule type="cellIs" dxfId="2062" priority="1724" stopIfTrue="1" operator="equal">
      <formula>MAX($D$2:$D$32)</formula>
    </cfRule>
  </conditionalFormatting>
  <conditionalFormatting sqref="D232">
    <cfRule type="cellIs" dxfId="2061" priority="1723" stopIfTrue="1" operator="equal">
      <formula>MAX($D$92:$D$121)</formula>
    </cfRule>
  </conditionalFormatting>
  <conditionalFormatting sqref="D232">
    <cfRule type="cellIs" dxfId="2060" priority="1722" stopIfTrue="1" operator="equal">
      <formula>MAX($D$61:$D$91)</formula>
    </cfRule>
  </conditionalFormatting>
  <conditionalFormatting sqref="D232">
    <cfRule type="cellIs" dxfId="2059" priority="1721" stopIfTrue="1" operator="equal">
      <formula>MAX($D$33:$D$61)</formula>
    </cfRule>
  </conditionalFormatting>
  <conditionalFormatting sqref="D232">
    <cfRule type="cellIs" dxfId="2058" priority="1720" stopIfTrue="1" operator="equal">
      <formula>MAX($D$33:$D$60)</formula>
    </cfRule>
  </conditionalFormatting>
  <conditionalFormatting sqref="D232">
    <cfRule type="cellIs" dxfId="2057" priority="1719" stopIfTrue="1" operator="equal">
      <formula>MAX($D$2:$D$32)</formula>
    </cfRule>
  </conditionalFormatting>
  <conditionalFormatting sqref="D233">
    <cfRule type="cellIs" dxfId="2056" priority="1718" stopIfTrue="1" operator="equal">
      <formula>MAX($D$183:$D$213)</formula>
    </cfRule>
  </conditionalFormatting>
  <conditionalFormatting sqref="D233">
    <cfRule type="cellIs" dxfId="2055" priority="1717" stopIfTrue="1" operator="equal">
      <formula>MAX($D$153:$D$182)</formula>
    </cfRule>
  </conditionalFormatting>
  <conditionalFormatting sqref="D233">
    <cfRule type="cellIs" dxfId="2054" priority="1716" stopIfTrue="1" operator="equal">
      <formula>MAX($D$122:$D$152)</formula>
    </cfRule>
  </conditionalFormatting>
  <conditionalFormatting sqref="D233">
    <cfRule type="cellIs" dxfId="2053" priority="1715" stopIfTrue="1" operator="equal">
      <formula>MAX($D$92:$D$121)</formula>
    </cfRule>
  </conditionalFormatting>
  <conditionalFormatting sqref="D233">
    <cfRule type="cellIs" dxfId="2052" priority="1714" stopIfTrue="1" operator="equal">
      <formula>MAX($D$61:$D$91)</formula>
    </cfRule>
  </conditionalFormatting>
  <conditionalFormatting sqref="D233">
    <cfRule type="cellIs" dxfId="2051" priority="1713" stopIfTrue="1" operator="equal">
      <formula>MAX($D$33:$D$61)</formula>
    </cfRule>
  </conditionalFormatting>
  <conditionalFormatting sqref="D233">
    <cfRule type="cellIs" dxfId="2050" priority="1712" stopIfTrue="1" operator="equal">
      <formula>MAX($D$33:$D$60)</formula>
    </cfRule>
  </conditionalFormatting>
  <conditionalFormatting sqref="D233">
    <cfRule type="cellIs" dxfId="2049" priority="1711" stopIfTrue="1" operator="equal">
      <formula>MAX($D$2:$D$32)</formula>
    </cfRule>
  </conditionalFormatting>
  <conditionalFormatting sqref="D233">
    <cfRule type="cellIs" dxfId="2048" priority="1710" stopIfTrue="1" operator="equal">
      <formula>MAX($D$92:$D$121)</formula>
    </cfRule>
  </conditionalFormatting>
  <conditionalFormatting sqref="D233">
    <cfRule type="cellIs" dxfId="2047" priority="1709" stopIfTrue="1" operator="equal">
      <formula>MAX($D$61:$D$91)</formula>
    </cfRule>
  </conditionalFormatting>
  <conditionalFormatting sqref="D233">
    <cfRule type="cellIs" dxfId="2046" priority="1708" stopIfTrue="1" operator="equal">
      <formula>MAX($D$33:$D$61)</formula>
    </cfRule>
  </conditionalFormatting>
  <conditionalFormatting sqref="D233">
    <cfRule type="cellIs" dxfId="2045" priority="1707" stopIfTrue="1" operator="equal">
      <formula>MAX($D$33:$D$60)</formula>
    </cfRule>
  </conditionalFormatting>
  <conditionalFormatting sqref="D233">
    <cfRule type="cellIs" dxfId="2044" priority="1706" stopIfTrue="1" operator="equal">
      <formula>MAX($D$2:$D$32)</formula>
    </cfRule>
  </conditionalFormatting>
  <conditionalFormatting sqref="D234">
    <cfRule type="cellIs" dxfId="2043" priority="1705" stopIfTrue="1" operator="equal">
      <formula>MAX($D$183:$D$213)</formula>
    </cfRule>
  </conditionalFormatting>
  <conditionalFormatting sqref="D234">
    <cfRule type="cellIs" dxfId="2042" priority="1704" stopIfTrue="1" operator="equal">
      <formula>MAX($D$153:$D$182)</formula>
    </cfRule>
  </conditionalFormatting>
  <conditionalFormatting sqref="D234">
    <cfRule type="cellIs" dxfId="2041" priority="1703" stopIfTrue="1" operator="equal">
      <formula>MAX($D$122:$D$152)</formula>
    </cfRule>
  </conditionalFormatting>
  <conditionalFormatting sqref="D234">
    <cfRule type="cellIs" dxfId="2040" priority="1702" stopIfTrue="1" operator="equal">
      <formula>MAX($D$92:$D$121)</formula>
    </cfRule>
  </conditionalFormatting>
  <conditionalFormatting sqref="D234">
    <cfRule type="cellIs" dxfId="2039" priority="1701" stopIfTrue="1" operator="equal">
      <formula>MAX($D$61:$D$91)</formula>
    </cfRule>
  </conditionalFormatting>
  <conditionalFormatting sqref="D234">
    <cfRule type="cellIs" dxfId="2038" priority="1700" stopIfTrue="1" operator="equal">
      <formula>MAX($D$33:$D$61)</formula>
    </cfRule>
  </conditionalFormatting>
  <conditionalFormatting sqref="D234">
    <cfRule type="cellIs" dxfId="2037" priority="1699" stopIfTrue="1" operator="equal">
      <formula>MAX($D$33:$D$60)</formula>
    </cfRule>
  </conditionalFormatting>
  <conditionalFormatting sqref="D234">
    <cfRule type="cellIs" dxfId="2036" priority="1698" stopIfTrue="1" operator="equal">
      <formula>MAX($D$2:$D$32)</formula>
    </cfRule>
  </conditionalFormatting>
  <conditionalFormatting sqref="D234">
    <cfRule type="cellIs" dxfId="2035" priority="1697" stopIfTrue="1" operator="equal">
      <formula>MAX($D$92:$D$121)</formula>
    </cfRule>
  </conditionalFormatting>
  <conditionalFormatting sqref="D234">
    <cfRule type="cellIs" dxfId="2034" priority="1696" stopIfTrue="1" operator="equal">
      <formula>MAX($D$61:$D$91)</formula>
    </cfRule>
  </conditionalFormatting>
  <conditionalFormatting sqref="D234">
    <cfRule type="cellIs" dxfId="2033" priority="1695" stopIfTrue="1" operator="equal">
      <formula>MAX($D$33:$D$61)</formula>
    </cfRule>
  </conditionalFormatting>
  <conditionalFormatting sqref="D234">
    <cfRule type="cellIs" dxfId="2032" priority="1694" stopIfTrue="1" operator="equal">
      <formula>MAX($D$33:$D$60)</formula>
    </cfRule>
  </conditionalFormatting>
  <conditionalFormatting sqref="D234">
    <cfRule type="cellIs" dxfId="2031" priority="1693" stopIfTrue="1" operator="equal">
      <formula>MAX($D$2:$D$32)</formula>
    </cfRule>
  </conditionalFormatting>
  <conditionalFormatting sqref="D235">
    <cfRule type="cellIs" dxfId="2030" priority="1692" stopIfTrue="1" operator="equal">
      <formula>MAX($D$183:$D$213)</formula>
    </cfRule>
  </conditionalFormatting>
  <conditionalFormatting sqref="D235">
    <cfRule type="cellIs" dxfId="2029" priority="1691" stopIfTrue="1" operator="equal">
      <formula>MAX($D$153:$D$182)</formula>
    </cfRule>
  </conditionalFormatting>
  <conditionalFormatting sqref="D235">
    <cfRule type="cellIs" dxfId="2028" priority="1690" stopIfTrue="1" operator="equal">
      <formula>MAX($D$122:$D$152)</formula>
    </cfRule>
  </conditionalFormatting>
  <conditionalFormatting sqref="D235">
    <cfRule type="cellIs" dxfId="2027" priority="1689" stopIfTrue="1" operator="equal">
      <formula>MAX($D$92:$D$121)</formula>
    </cfRule>
  </conditionalFormatting>
  <conditionalFormatting sqref="D235">
    <cfRule type="cellIs" dxfId="2026" priority="1688" stopIfTrue="1" operator="equal">
      <formula>MAX($D$61:$D$91)</formula>
    </cfRule>
  </conditionalFormatting>
  <conditionalFormatting sqref="D235">
    <cfRule type="cellIs" dxfId="2025" priority="1687" stopIfTrue="1" operator="equal">
      <formula>MAX($D$33:$D$61)</formula>
    </cfRule>
  </conditionalFormatting>
  <conditionalFormatting sqref="D235">
    <cfRule type="cellIs" dxfId="2024" priority="1686" stopIfTrue="1" operator="equal">
      <formula>MAX($D$33:$D$60)</formula>
    </cfRule>
  </conditionalFormatting>
  <conditionalFormatting sqref="D235">
    <cfRule type="cellIs" dxfId="2023" priority="1685" stopIfTrue="1" operator="equal">
      <formula>MAX($D$2:$D$32)</formula>
    </cfRule>
  </conditionalFormatting>
  <conditionalFormatting sqref="D235">
    <cfRule type="cellIs" dxfId="2022" priority="1684" stopIfTrue="1" operator="equal">
      <formula>MAX($D$92:$D$121)</formula>
    </cfRule>
  </conditionalFormatting>
  <conditionalFormatting sqref="D235">
    <cfRule type="cellIs" dxfId="2021" priority="1683" stopIfTrue="1" operator="equal">
      <formula>MAX($D$61:$D$91)</formula>
    </cfRule>
  </conditionalFormatting>
  <conditionalFormatting sqref="D235">
    <cfRule type="cellIs" dxfId="2020" priority="1682" stopIfTrue="1" operator="equal">
      <formula>MAX($D$33:$D$61)</formula>
    </cfRule>
  </conditionalFormatting>
  <conditionalFormatting sqref="D235">
    <cfRule type="cellIs" dxfId="2019" priority="1681" stopIfTrue="1" operator="equal">
      <formula>MAX($D$33:$D$60)</formula>
    </cfRule>
  </conditionalFormatting>
  <conditionalFormatting sqref="D235">
    <cfRule type="cellIs" dxfId="2018" priority="1680" stopIfTrue="1" operator="equal">
      <formula>MAX($D$2:$D$32)</formula>
    </cfRule>
  </conditionalFormatting>
  <conditionalFormatting sqref="D236">
    <cfRule type="cellIs" dxfId="2017" priority="1679" stopIfTrue="1" operator="equal">
      <formula>MAX($D$183:$D$213)</formula>
    </cfRule>
  </conditionalFormatting>
  <conditionalFormatting sqref="D236">
    <cfRule type="cellIs" dxfId="2016" priority="1678" stopIfTrue="1" operator="equal">
      <formula>MAX($D$153:$D$182)</formula>
    </cfRule>
  </conditionalFormatting>
  <conditionalFormatting sqref="D236">
    <cfRule type="cellIs" dxfId="2015" priority="1677" stopIfTrue="1" operator="equal">
      <formula>MAX($D$122:$D$152)</formula>
    </cfRule>
  </conditionalFormatting>
  <conditionalFormatting sqref="D236">
    <cfRule type="cellIs" dxfId="2014" priority="1676" stopIfTrue="1" operator="equal">
      <formula>MAX($D$92:$D$121)</formula>
    </cfRule>
  </conditionalFormatting>
  <conditionalFormatting sqref="D236">
    <cfRule type="cellIs" dxfId="2013" priority="1675" stopIfTrue="1" operator="equal">
      <formula>MAX($D$61:$D$91)</formula>
    </cfRule>
  </conditionalFormatting>
  <conditionalFormatting sqref="D236">
    <cfRule type="cellIs" dxfId="2012" priority="1674" stopIfTrue="1" operator="equal">
      <formula>MAX($D$33:$D$61)</formula>
    </cfRule>
  </conditionalFormatting>
  <conditionalFormatting sqref="D236">
    <cfRule type="cellIs" dxfId="2011" priority="1673" stopIfTrue="1" operator="equal">
      <formula>MAX($D$33:$D$60)</formula>
    </cfRule>
  </conditionalFormatting>
  <conditionalFormatting sqref="D236">
    <cfRule type="cellIs" dxfId="2010" priority="1672" stopIfTrue="1" operator="equal">
      <formula>MAX($D$2:$D$32)</formula>
    </cfRule>
  </conditionalFormatting>
  <conditionalFormatting sqref="D236">
    <cfRule type="cellIs" dxfId="2009" priority="1671" stopIfTrue="1" operator="equal">
      <formula>MAX($D$92:$D$121)</formula>
    </cfRule>
  </conditionalFormatting>
  <conditionalFormatting sqref="D236">
    <cfRule type="cellIs" dxfId="2008" priority="1670" stopIfTrue="1" operator="equal">
      <formula>MAX($D$61:$D$91)</formula>
    </cfRule>
  </conditionalFormatting>
  <conditionalFormatting sqref="D236">
    <cfRule type="cellIs" dxfId="2007" priority="1669" stopIfTrue="1" operator="equal">
      <formula>MAX($D$33:$D$61)</formula>
    </cfRule>
  </conditionalFormatting>
  <conditionalFormatting sqref="D236">
    <cfRule type="cellIs" dxfId="2006" priority="1668" stopIfTrue="1" operator="equal">
      <formula>MAX($D$33:$D$60)</formula>
    </cfRule>
  </conditionalFormatting>
  <conditionalFormatting sqref="D236">
    <cfRule type="cellIs" dxfId="2005" priority="1667" stopIfTrue="1" operator="equal">
      <formula>MAX($D$2:$D$32)</formula>
    </cfRule>
  </conditionalFormatting>
  <conditionalFormatting sqref="D237">
    <cfRule type="cellIs" dxfId="2004" priority="1666" stopIfTrue="1" operator="equal">
      <formula>MAX($D$183:$D$213)</formula>
    </cfRule>
  </conditionalFormatting>
  <conditionalFormatting sqref="D237">
    <cfRule type="cellIs" dxfId="2003" priority="1665" stopIfTrue="1" operator="equal">
      <formula>MAX($D$153:$D$182)</formula>
    </cfRule>
  </conditionalFormatting>
  <conditionalFormatting sqref="D237">
    <cfRule type="cellIs" dxfId="2002" priority="1664" stopIfTrue="1" operator="equal">
      <formula>MAX($D$122:$D$152)</formula>
    </cfRule>
  </conditionalFormatting>
  <conditionalFormatting sqref="D237">
    <cfRule type="cellIs" dxfId="2001" priority="1663" stopIfTrue="1" operator="equal">
      <formula>MAX($D$92:$D$121)</formula>
    </cfRule>
  </conditionalFormatting>
  <conditionalFormatting sqref="D237">
    <cfRule type="cellIs" dxfId="2000" priority="1662" stopIfTrue="1" operator="equal">
      <formula>MAX($D$61:$D$91)</formula>
    </cfRule>
  </conditionalFormatting>
  <conditionalFormatting sqref="D237">
    <cfRule type="cellIs" dxfId="1999" priority="1661" stopIfTrue="1" operator="equal">
      <formula>MAX($D$33:$D$61)</formula>
    </cfRule>
  </conditionalFormatting>
  <conditionalFormatting sqref="D237">
    <cfRule type="cellIs" dxfId="1998" priority="1660" stopIfTrue="1" operator="equal">
      <formula>MAX($D$33:$D$60)</formula>
    </cfRule>
  </conditionalFormatting>
  <conditionalFormatting sqref="D237">
    <cfRule type="cellIs" dxfId="1997" priority="1659" stopIfTrue="1" operator="equal">
      <formula>MAX($D$2:$D$32)</formula>
    </cfRule>
  </conditionalFormatting>
  <conditionalFormatting sqref="D237">
    <cfRule type="cellIs" dxfId="1996" priority="1658" stopIfTrue="1" operator="equal">
      <formula>MAX($D$92:$D$121)</formula>
    </cfRule>
  </conditionalFormatting>
  <conditionalFormatting sqref="D237">
    <cfRule type="cellIs" dxfId="1995" priority="1657" stopIfTrue="1" operator="equal">
      <formula>MAX($D$61:$D$91)</formula>
    </cfRule>
  </conditionalFormatting>
  <conditionalFormatting sqref="D237">
    <cfRule type="cellIs" dxfId="1994" priority="1656" stopIfTrue="1" operator="equal">
      <formula>MAX($D$33:$D$61)</formula>
    </cfRule>
  </conditionalFormatting>
  <conditionalFormatting sqref="D237">
    <cfRule type="cellIs" dxfId="1993" priority="1655" stopIfTrue="1" operator="equal">
      <formula>MAX($D$33:$D$60)</formula>
    </cfRule>
  </conditionalFormatting>
  <conditionalFormatting sqref="D237">
    <cfRule type="cellIs" dxfId="1992" priority="1654" stopIfTrue="1" operator="equal">
      <formula>MAX($D$2:$D$32)</formula>
    </cfRule>
  </conditionalFormatting>
  <conditionalFormatting sqref="D238">
    <cfRule type="cellIs" dxfId="1991" priority="1653" stopIfTrue="1" operator="equal">
      <formula>MAX($D$183:$D$213)</formula>
    </cfRule>
  </conditionalFormatting>
  <conditionalFormatting sqref="D238">
    <cfRule type="cellIs" dxfId="1990" priority="1652" stopIfTrue="1" operator="equal">
      <formula>MAX($D$153:$D$182)</formula>
    </cfRule>
  </conditionalFormatting>
  <conditionalFormatting sqref="D238">
    <cfRule type="cellIs" dxfId="1989" priority="1651" stopIfTrue="1" operator="equal">
      <formula>MAX($D$122:$D$152)</formula>
    </cfRule>
  </conditionalFormatting>
  <conditionalFormatting sqref="D238">
    <cfRule type="cellIs" dxfId="1988" priority="1650" stopIfTrue="1" operator="equal">
      <formula>MAX($D$92:$D$121)</formula>
    </cfRule>
  </conditionalFormatting>
  <conditionalFormatting sqref="D238">
    <cfRule type="cellIs" dxfId="1987" priority="1649" stopIfTrue="1" operator="equal">
      <formula>MAX($D$61:$D$91)</formula>
    </cfRule>
  </conditionalFormatting>
  <conditionalFormatting sqref="D238">
    <cfRule type="cellIs" dxfId="1986" priority="1648" stopIfTrue="1" operator="equal">
      <formula>MAX($D$33:$D$61)</formula>
    </cfRule>
  </conditionalFormatting>
  <conditionalFormatting sqref="D238">
    <cfRule type="cellIs" dxfId="1985" priority="1647" stopIfTrue="1" operator="equal">
      <formula>MAX($D$33:$D$60)</formula>
    </cfRule>
  </conditionalFormatting>
  <conditionalFormatting sqref="D238">
    <cfRule type="cellIs" dxfId="1984" priority="1646" stopIfTrue="1" operator="equal">
      <formula>MAX($D$2:$D$32)</formula>
    </cfRule>
  </conditionalFormatting>
  <conditionalFormatting sqref="D238">
    <cfRule type="cellIs" dxfId="1983" priority="1645" stopIfTrue="1" operator="equal">
      <formula>MAX($D$92:$D$121)</formula>
    </cfRule>
  </conditionalFormatting>
  <conditionalFormatting sqref="D238">
    <cfRule type="cellIs" dxfId="1982" priority="1644" stopIfTrue="1" operator="equal">
      <formula>MAX($D$61:$D$91)</formula>
    </cfRule>
  </conditionalFormatting>
  <conditionalFormatting sqref="D238">
    <cfRule type="cellIs" dxfId="1981" priority="1643" stopIfTrue="1" operator="equal">
      <formula>MAX($D$33:$D$61)</formula>
    </cfRule>
  </conditionalFormatting>
  <conditionalFormatting sqref="D238">
    <cfRule type="cellIs" dxfId="1980" priority="1642" stopIfTrue="1" operator="equal">
      <formula>MAX($D$33:$D$60)</formula>
    </cfRule>
  </conditionalFormatting>
  <conditionalFormatting sqref="D238">
    <cfRule type="cellIs" dxfId="1979" priority="1641" stopIfTrue="1" operator="equal">
      <formula>MAX($D$2:$D$32)</formula>
    </cfRule>
  </conditionalFormatting>
  <conditionalFormatting sqref="D239">
    <cfRule type="cellIs" dxfId="1978" priority="1640" stopIfTrue="1" operator="equal">
      <formula>MAX($D$183:$D$213)</formula>
    </cfRule>
  </conditionalFormatting>
  <conditionalFormatting sqref="D239">
    <cfRule type="cellIs" dxfId="1977" priority="1639" stopIfTrue="1" operator="equal">
      <formula>MAX($D$153:$D$182)</formula>
    </cfRule>
  </conditionalFormatting>
  <conditionalFormatting sqref="D239">
    <cfRule type="cellIs" dxfId="1976" priority="1638" stopIfTrue="1" operator="equal">
      <formula>MAX($D$122:$D$152)</formula>
    </cfRule>
  </conditionalFormatting>
  <conditionalFormatting sqref="D239">
    <cfRule type="cellIs" dxfId="1975" priority="1637" stopIfTrue="1" operator="equal">
      <formula>MAX($D$92:$D$121)</formula>
    </cfRule>
  </conditionalFormatting>
  <conditionalFormatting sqref="D239">
    <cfRule type="cellIs" dxfId="1974" priority="1636" stopIfTrue="1" operator="equal">
      <formula>MAX($D$61:$D$91)</formula>
    </cfRule>
  </conditionalFormatting>
  <conditionalFormatting sqref="D239">
    <cfRule type="cellIs" dxfId="1973" priority="1635" stopIfTrue="1" operator="equal">
      <formula>MAX($D$33:$D$61)</formula>
    </cfRule>
  </conditionalFormatting>
  <conditionalFormatting sqref="D239">
    <cfRule type="cellIs" dxfId="1972" priority="1634" stopIfTrue="1" operator="equal">
      <formula>MAX($D$33:$D$60)</formula>
    </cfRule>
  </conditionalFormatting>
  <conditionalFormatting sqref="D239">
    <cfRule type="cellIs" dxfId="1971" priority="1633" stopIfTrue="1" operator="equal">
      <formula>MAX($D$2:$D$32)</formula>
    </cfRule>
  </conditionalFormatting>
  <conditionalFormatting sqref="D239">
    <cfRule type="cellIs" dxfId="1970" priority="1632" stopIfTrue="1" operator="equal">
      <formula>MAX($D$92:$D$121)</formula>
    </cfRule>
  </conditionalFormatting>
  <conditionalFormatting sqref="D239">
    <cfRule type="cellIs" dxfId="1969" priority="1631" stopIfTrue="1" operator="equal">
      <formula>MAX($D$61:$D$91)</formula>
    </cfRule>
  </conditionalFormatting>
  <conditionalFormatting sqref="D239">
    <cfRule type="cellIs" dxfId="1968" priority="1630" stopIfTrue="1" operator="equal">
      <formula>MAX($D$33:$D$61)</formula>
    </cfRule>
  </conditionalFormatting>
  <conditionalFormatting sqref="D239">
    <cfRule type="cellIs" dxfId="1967" priority="1629" stopIfTrue="1" operator="equal">
      <formula>MAX($D$33:$D$60)</formula>
    </cfRule>
  </conditionalFormatting>
  <conditionalFormatting sqref="D239">
    <cfRule type="cellIs" dxfId="1966" priority="1628" stopIfTrue="1" operator="equal">
      <formula>MAX($D$2:$D$32)</formula>
    </cfRule>
  </conditionalFormatting>
  <conditionalFormatting sqref="D240">
    <cfRule type="cellIs" dxfId="1965" priority="1627" stopIfTrue="1" operator="equal">
      <formula>MAX($D$183:$D$213)</formula>
    </cfRule>
  </conditionalFormatting>
  <conditionalFormatting sqref="D240">
    <cfRule type="cellIs" dxfId="1964" priority="1626" stopIfTrue="1" operator="equal">
      <formula>MAX($D$153:$D$182)</formula>
    </cfRule>
  </conditionalFormatting>
  <conditionalFormatting sqref="D240">
    <cfRule type="cellIs" dxfId="1963" priority="1625" stopIfTrue="1" operator="equal">
      <formula>MAX($D$122:$D$152)</formula>
    </cfRule>
  </conditionalFormatting>
  <conditionalFormatting sqref="D240">
    <cfRule type="cellIs" dxfId="1962" priority="1624" stopIfTrue="1" operator="equal">
      <formula>MAX($D$92:$D$121)</formula>
    </cfRule>
  </conditionalFormatting>
  <conditionalFormatting sqref="D240">
    <cfRule type="cellIs" dxfId="1961" priority="1623" stopIfTrue="1" operator="equal">
      <formula>MAX($D$61:$D$91)</formula>
    </cfRule>
  </conditionalFormatting>
  <conditionalFormatting sqref="D240">
    <cfRule type="cellIs" dxfId="1960" priority="1622" stopIfTrue="1" operator="equal">
      <formula>MAX($D$33:$D$61)</formula>
    </cfRule>
  </conditionalFormatting>
  <conditionalFormatting sqref="D240">
    <cfRule type="cellIs" dxfId="1959" priority="1621" stopIfTrue="1" operator="equal">
      <formula>MAX($D$33:$D$60)</formula>
    </cfRule>
  </conditionalFormatting>
  <conditionalFormatting sqref="D240">
    <cfRule type="cellIs" dxfId="1958" priority="1620" stopIfTrue="1" operator="equal">
      <formula>MAX($D$2:$D$32)</formula>
    </cfRule>
  </conditionalFormatting>
  <conditionalFormatting sqref="D240">
    <cfRule type="cellIs" dxfId="1957" priority="1619" stopIfTrue="1" operator="equal">
      <formula>MAX($D$92:$D$121)</formula>
    </cfRule>
  </conditionalFormatting>
  <conditionalFormatting sqref="D240">
    <cfRule type="cellIs" dxfId="1956" priority="1618" stopIfTrue="1" operator="equal">
      <formula>MAX($D$61:$D$91)</formula>
    </cfRule>
  </conditionalFormatting>
  <conditionalFormatting sqref="D240">
    <cfRule type="cellIs" dxfId="1955" priority="1617" stopIfTrue="1" operator="equal">
      <formula>MAX($D$33:$D$61)</formula>
    </cfRule>
  </conditionalFormatting>
  <conditionalFormatting sqref="D240">
    <cfRule type="cellIs" dxfId="1954" priority="1616" stopIfTrue="1" operator="equal">
      <formula>MAX($D$33:$D$60)</formula>
    </cfRule>
  </conditionalFormatting>
  <conditionalFormatting sqref="D240">
    <cfRule type="cellIs" dxfId="1953" priority="1615" stopIfTrue="1" operator="equal">
      <formula>MAX($D$2:$D$32)</formula>
    </cfRule>
  </conditionalFormatting>
  <conditionalFormatting sqref="D241">
    <cfRule type="cellIs" dxfId="1952" priority="1614" stopIfTrue="1" operator="equal">
      <formula>MAX($D$183:$D$213)</formula>
    </cfRule>
  </conditionalFormatting>
  <conditionalFormatting sqref="D241">
    <cfRule type="cellIs" dxfId="1951" priority="1613" stopIfTrue="1" operator="equal">
      <formula>MAX($D$153:$D$182)</formula>
    </cfRule>
  </conditionalFormatting>
  <conditionalFormatting sqref="D241">
    <cfRule type="cellIs" dxfId="1950" priority="1612" stopIfTrue="1" operator="equal">
      <formula>MAX($D$122:$D$152)</formula>
    </cfRule>
  </conditionalFormatting>
  <conditionalFormatting sqref="D241">
    <cfRule type="cellIs" dxfId="1949" priority="1611" stopIfTrue="1" operator="equal">
      <formula>MAX($D$92:$D$121)</formula>
    </cfRule>
  </conditionalFormatting>
  <conditionalFormatting sqref="D241">
    <cfRule type="cellIs" dxfId="1948" priority="1610" stopIfTrue="1" operator="equal">
      <formula>MAX($D$61:$D$91)</formula>
    </cfRule>
  </conditionalFormatting>
  <conditionalFormatting sqref="D241">
    <cfRule type="cellIs" dxfId="1947" priority="1609" stopIfTrue="1" operator="equal">
      <formula>MAX($D$33:$D$61)</formula>
    </cfRule>
  </conditionalFormatting>
  <conditionalFormatting sqref="D241">
    <cfRule type="cellIs" dxfId="1946" priority="1608" stopIfTrue="1" operator="equal">
      <formula>MAX($D$33:$D$60)</formula>
    </cfRule>
  </conditionalFormatting>
  <conditionalFormatting sqref="D241">
    <cfRule type="cellIs" dxfId="1945" priority="1607" stopIfTrue="1" operator="equal">
      <formula>MAX($D$2:$D$32)</formula>
    </cfRule>
  </conditionalFormatting>
  <conditionalFormatting sqref="D241">
    <cfRule type="cellIs" dxfId="1944" priority="1606" stopIfTrue="1" operator="equal">
      <formula>MAX($D$92:$D$121)</formula>
    </cfRule>
  </conditionalFormatting>
  <conditionalFormatting sqref="D241">
    <cfRule type="cellIs" dxfId="1943" priority="1605" stopIfTrue="1" operator="equal">
      <formula>MAX($D$61:$D$91)</formula>
    </cfRule>
  </conditionalFormatting>
  <conditionalFormatting sqref="D241">
    <cfRule type="cellIs" dxfId="1942" priority="1604" stopIfTrue="1" operator="equal">
      <formula>MAX($D$33:$D$61)</formula>
    </cfRule>
  </conditionalFormatting>
  <conditionalFormatting sqref="D241">
    <cfRule type="cellIs" dxfId="1941" priority="1603" stopIfTrue="1" operator="equal">
      <formula>MAX($D$33:$D$60)</formula>
    </cfRule>
  </conditionalFormatting>
  <conditionalFormatting sqref="D241">
    <cfRule type="cellIs" dxfId="1940" priority="1602" stopIfTrue="1" operator="equal">
      <formula>MAX($D$2:$D$32)</formula>
    </cfRule>
  </conditionalFormatting>
  <conditionalFormatting sqref="D242">
    <cfRule type="cellIs" dxfId="1939" priority="1601" stopIfTrue="1" operator="equal">
      <formula>MAX($D$183:$D$213)</formula>
    </cfRule>
  </conditionalFormatting>
  <conditionalFormatting sqref="D242">
    <cfRule type="cellIs" dxfId="1938" priority="1600" stopIfTrue="1" operator="equal">
      <formula>MAX($D$153:$D$182)</formula>
    </cfRule>
  </conditionalFormatting>
  <conditionalFormatting sqref="D242">
    <cfRule type="cellIs" dxfId="1937" priority="1599" stopIfTrue="1" operator="equal">
      <formula>MAX($D$122:$D$152)</formula>
    </cfRule>
  </conditionalFormatting>
  <conditionalFormatting sqref="D242">
    <cfRule type="cellIs" dxfId="1936" priority="1598" stopIfTrue="1" operator="equal">
      <formula>MAX($D$92:$D$121)</formula>
    </cfRule>
  </conditionalFormatting>
  <conditionalFormatting sqref="D242">
    <cfRule type="cellIs" dxfId="1935" priority="1597" stopIfTrue="1" operator="equal">
      <formula>MAX($D$61:$D$91)</formula>
    </cfRule>
  </conditionalFormatting>
  <conditionalFormatting sqref="D242">
    <cfRule type="cellIs" dxfId="1934" priority="1596" stopIfTrue="1" operator="equal">
      <formula>MAX($D$33:$D$61)</formula>
    </cfRule>
  </conditionalFormatting>
  <conditionalFormatting sqref="D242">
    <cfRule type="cellIs" dxfId="1933" priority="1595" stopIfTrue="1" operator="equal">
      <formula>MAX($D$33:$D$60)</formula>
    </cfRule>
  </conditionalFormatting>
  <conditionalFormatting sqref="D242">
    <cfRule type="cellIs" dxfId="1932" priority="1594" stopIfTrue="1" operator="equal">
      <formula>MAX($D$2:$D$32)</formula>
    </cfRule>
  </conditionalFormatting>
  <conditionalFormatting sqref="D242">
    <cfRule type="cellIs" dxfId="1931" priority="1593" stopIfTrue="1" operator="equal">
      <formula>MAX($D$92:$D$121)</formula>
    </cfRule>
  </conditionalFormatting>
  <conditionalFormatting sqref="D242">
    <cfRule type="cellIs" dxfId="1930" priority="1592" stopIfTrue="1" operator="equal">
      <formula>MAX($D$61:$D$91)</formula>
    </cfRule>
  </conditionalFormatting>
  <conditionalFormatting sqref="D242">
    <cfRule type="cellIs" dxfId="1929" priority="1591" stopIfTrue="1" operator="equal">
      <formula>MAX($D$33:$D$61)</formula>
    </cfRule>
  </conditionalFormatting>
  <conditionalFormatting sqref="D242">
    <cfRule type="cellIs" dxfId="1928" priority="1590" stopIfTrue="1" operator="equal">
      <formula>MAX($D$33:$D$60)</formula>
    </cfRule>
  </conditionalFormatting>
  <conditionalFormatting sqref="D242">
    <cfRule type="cellIs" dxfId="1927" priority="1589" stopIfTrue="1" operator="equal">
      <formula>MAX($D$2:$D$32)</formula>
    </cfRule>
  </conditionalFormatting>
  <conditionalFormatting sqref="D243">
    <cfRule type="cellIs" dxfId="1926" priority="1588" stopIfTrue="1" operator="equal">
      <formula>MAX($D$183:$D$213)</formula>
    </cfRule>
  </conditionalFormatting>
  <conditionalFormatting sqref="D243">
    <cfRule type="cellIs" dxfId="1925" priority="1587" stopIfTrue="1" operator="equal">
      <formula>MAX($D$153:$D$182)</formula>
    </cfRule>
  </conditionalFormatting>
  <conditionalFormatting sqref="D243">
    <cfRule type="cellIs" dxfId="1924" priority="1586" stopIfTrue="1" operator="equal">
      <formula>MAX($D$122:$D$152)</formula>
    </cfRule>
  </conditionalFormatting>
  <conditionalFormatting sqref="D243">
    <cfRule type="cellIs" dxfId="1923" priority="1585" stopIfTrue="1" operator="equal">
      <formula>MAX($D$92:$D$121)</formula>
    </cfRule>
  </conditionalFormatting>
  <conditionalFormatting sqref="D243">
    <cfRule type="cellIs" dxfId="1922" priority="1584" stopIfTrue="1" operator="equal">
      <formula>MAX($D$61:$D$91)</formula>
    </cfRule>
  </conditionalFormatting>
  <conditionalFormatting sqref="D243">
    <cfRule type="cellIs" dxfId="1921" priority="1583" stopIfTrue="1" operator="equal">
      <formula>MAX($D$33:$D$61)</formula>
    </cfRule>
  </conditionalFormatting>
  <conditionalFormatting sqref="D243">
    <cfRule type="cellIs" dxfId="1920" priority="1582" stopIfTrue="1" operator="equal">
      <formula>MAX($D$33:$D$60)</formula>
    </cfRule>
  </conditionalFormatting>
  <conditionalFormatting sqref="D243">
    <cfRule type="cellIs" dxfId="1919" priority="1581" stopIfTrue="1" operator="equal">
      <formula>MAX($D$2:$D$32)</formula>
    </cfRule>
  </conditionalFormatting>
  <conditionalFormatting sqref="D243">
    <cfRule type="cellIs" dxfId="1918" priority="1580" stopIfTrue="1" operator="equal">
      <formula>MAX($D$92:$D$121)</formula>
    </cfRule>
  </conditionalFormatting>
  <conditionalFormatting sqref="D243">
    <cfRule type="cellIs" dxfId="1917" priority="1579" stopIfTrue="1" operator="equal">
      <formula>MAX($D$61:$D$91)</formula>
    </cfRule>
  </conditionalFormatting>
  <conditionalFormatting sqref="D243">
    <cfRule type="cellIs" dxfId="1916" priority="1578" stopIfTrue="1" operator="equal">
      <formula>MAX($D$33:$D$61)</formula>
    </cfRule>
  </conditionalFormatting>
  <conditionalFormatting sqref="D243">
    <cfRule type="cellIs" dxfId="1915" priority="1577" stopIfTrue="1" operator="equal">
      <formula>MAX($D$33:$D$60)</formula>
    </cfRule>
  </conditionalFormatting>
  <conditionalFormatting sqref="D243">
    <cfRule type="cellIs" dxfId="1914" priority="1576" stopIfTrue="1" operator="equal">
      <formula>MAX($D$2:$D$32)</formula>
    </cfRule>
  </conditionalFormatting>
  <conditionalFormatting sqref="D244">
    <cfRule type="cellIs" dxfId="1913" priority="1575" stopIfTrue="1" operator="equal">
      <formula>MAX($D$183:$D$213)</formula>
    </cfRule>
  </conditionalFormatting>
  <conditionalFormatting sqref="D244">
    <cfRule type="cellIs" dxfId="1912" priority="1574" stopIfTrue="1" operator="equal">
      <formula>MAX($D$153:$D$182)</formula>
    </cfRule>
  </conditionalFormatting>
  <conditionalFormatting sqref="D244">
    <cfRule type="cellIs" dxfId="1911" priority="1573" stopIfTrue="1" operator="equal">
      <formula>MAX($D$122:$D$152)</formula>
    </cfRule>
  </conditionalFormatting>
  <conditionalFormatting sqref="D244">
    <cfRule type="cellIs" dxfId="1910" priority="1572" stopIfTrue="1" operator="equal">
      <formula>MAX($D$92:$D$121)</formula>
    </cfRule>
  </conditionalFormatting>
  <conditionalFormatting sqref="D244">
    <cfRule type="cellIs" dxfId="1909" priority="1571" stopIfTrue="1" operator="equal">
      <formula>MAX($D$61:$D$91)</formula>
    </cfRule>
  </conditionalFormatting>
  <conditionalFormatting sqref="D244">
    <cfRule type="cellIs" dxfId="1908" priority="1570" stopIfTrue="1" operator="equal">
      <formula>MAX($D$33:$D$61)</formula>
    </cfRule>
  </conditionalFormatting>
  <conditionalFormatting sqref="D244">
    <cfRule type="cellIs" dxfId="1907" priority="1569" stopIfTrue="1" operator="equal">
      <formula>MAX($D$33:$D$60)</formula>
    </cfRule>
  </conditionalFormatting>
  <conditionalFormatting sqref="D244">
    <cfRule type="cellIs" dxfId="1906" priority="1568" stopIfTrue="1" operator="equal">
      <formula>MAX($D$2:$D$32)</formula>
    </cfRule>
  </conditionalFormatting>
  <conditionalFormatting sqref="D244">
    <cfRule type="cellIs" dxfId="1905" priority="1567" stopIfTrue="1" operator="equal">
      <formula>MAX($D$92:$D$121)</formula>
    </cfRule>
  </conditionalFormatting>
  <conditionalFormatting sqref="D244">
    <cfRule type="cellIs" dxfId="1904" priority="1566" stopIfTrue="1" operator="equal">
      <formula>MAX($D$61:$D$91)</formula>
    </cfRule>
  </conditionalFormatting>
  <conditionalFormatting sqref="D244">
    <cfRule type="cellIs" dxfId="1903" priority="1565" stopIfTrue="1" operator="equal">
      <formula>MAX($D$33:$D$61)</formula>
    </cfRule>
  </conditionalFormatting>
  <conditionalFormatting sqref="D244">
    <cfRule type="cellIs" dxfId="1902" priority="1564" stopIfTrue="1" operator="equal">
      <formula>MAX($D$33:$D$60)</formula>
    </cfRule>
  </conditionalFormatting>
  <conditionalFormatting sqref="D244">
    <cfRule type="cellIs" dxfId="1901" priority="1563" stopIfTrue="1" operator="equal">
      <formula>MAX($D$2:$D$32)</formula>
    </cfRule>
  </conditionalFormatting>
  <conditionalFormatting sqref="D245">
    <cfRule type="cellIs" dxfId="1900" priority="1562" stopIfTrue="1" operator="equal">
      <formula>MAX($D$214:$D$244)</formula>
    </cfRule>
  </conditionalFormatting>
  <conditionalFormatting sqref="D245">
    <cfRule type="cellIs" dxfId="1899" priority="1561" stopIfTrue="1" operator="equal">
      <formula>MAX($D$183:$D$213)</formula>
    </cfRule>
  </conditionalFormatting>
  <conditionalFormatting sqref="D245">
    <cfRule type="cellIs" dxfId="1898" priority="1560" stopIfTrue="1" operator="equal">
      <formula>MAX($D$153:$D$182)</formula>
    </cfRule>
  </conditionalFormatting>
  <conditionalFormatting sqref="D245">
    <cfRule type="cellIs" dxfId="1897" priority="1559" stopIfTrue="1" operator="equal">
      <formula>MAX($D$122:$D$152)</formula>
    </cfRule>
  </conditionalFormatting>
  <conditionalFormatting sqref="D245">
    <cfRule type="cellIs" dxfId="1896" priority="1558" stopIfTrue="1" operator="equal">
      <formula>MAX($D$92:$D$121)</formula>
    </cfRule>
  </conditionalFormatting>
  <conditionalFormatting sqref="D245">
    <cfRule type="cellIs" dxfId="1895" priority="1557" stopIfTrue="1" operator="equal">
      <formula>MAX($D$61:$D$91)</formula>
    </cfRule>
  </conditionalFormatting>
  <conditionalFormatting sqref="D245">
    <cfRule type="cellIs" dxfId="1894" priority="1556" stopIfTrue="1" operator="equal">
      <formula>MAX($D$33:$D$61)</formula>
    </cfRule>
  </conditionalFormatting>
  <conditionalFormatting sqref="D245">
    <cfRule type="cellIs" dxfId="1893" priority="1555" stopIfTrue="1" operator="equal">
      <formula>MAX($D$33:$D$60)</formula>
    </cfRule>
  </conditionalFormatting>
  <conditionalFormatting sqref="D245">
    <cfRule type="cellIs" dxfId="1892" priority="1554" stopIfTrue="1" operator="equal">
      <formula>MAX($D$2:$D$32)</formula>
    </cfRule>
  </conditionalFormatting>
  <conditionalFormatting sqref="D245">
    <cfRule type="cellIs" dxfId="1891" priority="1553" stopIfTrue="1" operator="equal">
      <formula>MAX($D$92:$D$121)</formula>
    </cfRule>
  </conditionalFormatting>
  <conditionalFormatting sqref="D245">
    <cfRule type="cellIs" dxfId="1890" priority="1552" stopIfTrue="1" operator="equal">
      <formula>MAX($D$61:$D$91)</formula>
    </cfRule>
  </conditionalFormatting>
  <conditionalFormatting sqref="D245">
    <cfRule type="cellIs" dxfId="1889" priority="1551" stopIfTrue="1" operator="equal">
      <formula>MAX($D$33:$D$61)</formula>
    </cfRule>
  </conditionalFormatting>
  <conditionalFormatting sqref="D245">
    <cfRule type="cellIs" dxfId="1888" priority="1550" stopIfTrue="1" operator="equal">
      <formula>MAX($D$33:$D$60)</formula>
    </cfRule>
  </conditionalFormatting>
  <conditionalFormatting sqref="D245">
    <cfRule type="cellIs" dxfId="1887" priority="1549" stopIfTrue="1" operator="equal">
      <formula>MAX($D$2:$D$32)</formula>
    </cfRule>
  </conditionalFormatting>
  <conditionalFormatting sqref="D246">
    <cfRule type="cellIs" dxfId="1886" priority="1548" stopIfTrue="1" operator="equal">
      <formula>MAX($D$214:$D$244)</formula>
    </cfRule>
  </conditionalFormatting>
  <conditionalFormatting sqref="D246">
    <cfRule type="cellIs" dxfId="1885" priority="1547" stopIfTrue="1" operator="equal">
      <formula>MAX($D$183:$D$213)</formula>
    </cfRule>
  </conditionalFormatting>
  <conditionalFormatting sqref="D246">
    <cfRule type="cellIs" dxfId="1884" priority="1546" stopIfTrue="1" operator="equal">
      <formula>MAX($D$153:$D$182)</formula>
    </cfRule>
  </conditionalFormatting>
  <conditionalFormatting sqref="D246">
    <cfRule type="cellIs" dxfId="1883" priority="1545" stopIfTrue="1" operator="equal">
      <formula>MAX($D$122:$D$152)</formula>
    </cfRule>
  </conditionalFormatting>
  <conditionalFormatting sqref="D246">
    <cfRule type="cellIs" dxfId="1882" priority="1544" stopIfTrue="1" operator="equal">
      <formula>MAX($D$92:$D$121)</formula>
    </cfRule>
  </conditionalFormatting>
  <conditionalFormatting sqref="D246">
    <cfRule type="cellIs" dxfId="1881" priority="1543" stopIfTrue="1" operator="equal">
      <formula>MAX($D$61:$D$91)</formula>
    </cfRule>
  </conditionalFormatting>
  <conditionalFormatting sqref="D246">
    <cfRule type="cellIs" dxfId="1880" priority="1542" stopIfTrue="1" operator="equal">
      <formula>MAX($D$33:$D$61)</formula>
    </cfRule>
  </conditionalFormatting>
  <conditionalFormatting sqref="D246">
    <cfRule type="cellIs" dxfId="1879" priority="1541" stopIfTrue="1" operator="equal">
      <formula>MAX($D$33:$D$60)</formula>
    </cfRule>
  </conditionalFormatting>
  <conditionalFormatting sqref="D246">
    <cfRule type="cellIs" dxfId="1878" priority="1540" stopIfTrue="1" operator="equal">
      <formula>MAX($D$2:$D$32)</formula>
    </cfRule>
  </conditionalFormatting>
  <conditionalFormatting sqref="D246">
    <cfRule type="cellIs" dxfId="1877" priority="1539" stopIfTrue="1" operator="equal">
      <formula>MAX($D$92:$D$121)</formula>
    </cfRule>
  </conditionalFormatting>
  <conditionalFormatting sqref="D246">
    <cfRule type="cellIs" dxfId="1876" priority="1538" stopIfTrue="1" operator="equal">
      <formula>MAX($D$61:$D$91)</formula>
    </cfRule>
  </conditionalFormatting>
  <conditionalFormatting sqref="D246">
    <cfRule type="cellIs" dxfId="1875" priority="1537" stopIfTrue="1" operator="equal">
      <formula>MAX($D$33:$D$61)</formula>
    </cfRule>
  </conditionalFormatting>
  <conditionalFormatting sqref="D246">
    <cfRule type="cellIs" dxfId="1874" priority="1536" stopIfTrue="1" operator="equal">
      <formula>MAX($D$33:$D$60)</formula>
    </cfRule>
  </conditionalFormatting>
  <conditionalFormatting sqref="D246">
    <cfRule type="cellIs" dxfId="1873" priority="1535" stopIfTrue="1" operator="equal">
      <formula>MAX($D$2:$D$32)</formula>
    </cfRule>
  </conditionalFormatting>
  <conditionalFormatting sqref="D247">
    <cfRule type="cellIs" dxfId="1872" priority="1534" stopIfTrue="1" operator="equal">
      <formula>MAX($D$214:$D$244)</formula>
    </cfRule>
  </conditionalFormatting>
  <conditionalFormatting sqref="D247">
    <cfRule type="cellIs" dxfId="1871" priority="1533" stopIfTrue="1" operator="equal">
      <formula>MAX($D$183:$D$213)</formula>
    </cfRule>
  </conditionalFormatting>
  <conditionalFormatting sqref="D247">
    <cfRule type="cellIs" dxfId="1870" priority="1532" stopIfTrue="1" operator="equal">
      <formula>MAX($D$153:$D$182)</formula>
    </cfRule>
  </conditionalFormatting>
  <conditionalFormatting sqref="D247">
    <cfRule type="cellIs" dxfId="1869" priority="1531" stopIfTrue="1" operator="equal">
      <formula>MAX($D$122:$D$152)</formula>
    </cfRule>
  </conditionalFormatting>
  <conditionalFormatting sqref="D247">
    <cfRule type="cellIs" dxfId="1868" priority="1530" stopIfTrue="1" operator="equal">
      <formula>MAX($D$92:$D$121)</formula>
    </cfRule>
  </conditionalFormatting>
  <conditionalFormatting sqref="D247">
    <cfRule type="cellIs" dxfId="1867" priority="1529" stopIfTrue="1" operator="equal">
      <formula>MAX($D$61:$D$91)</formula>
    </cfRule>
  </conditionalFormatting>
  <conditionalFormatting sqref="D247">
    <cfRule type="cellIs" dxfId="1866" priority="1528" stopIfTrue="1" operator="equal">
      <formula>MAX($D$33:$D$61)</formula>
    </cfRule>
  </conditionalFormatting>
  <conditionalFormatting sqref="D247">
    <cfRule type="cellIs" dxfId="1865" priority="1527" stopIfTrue="1" operator="equal">
      <formula>MAX($D$33:$D$60)</formula>
    </cfRule>
  </conditionalFormatting>
  <conditionalFormatting sqref="D247">
    <cfRule type="cellIs" dxfId="1864" priority="1526" stopIfTrue="1" operator="equal">
      <formula>MAX($D$2:$D$32)</formula>
    </cfRule>
  </conditionalFormatting>
  <conditionalFormatting sqref="D247">
    <cfRule type="cellIs" dxfId="1863" priority="1525" stopIfTrue="1" operator="equal">
      <formula>MAX($D$92:$D$121)</formula>
    </cfRule>
  </conditionalFormatting>
  <conditionalFormatting sqref="D247">
    <cfRule type="cellIs" dxfId="1862" priority="1524" stopIfTrue="1" operator="equal">
      <formula>MAX($D$61:$D$91)</formula>
    </cfRule>
  </conditionalFormatting>
  <conditionalFormatting sqref="D247">
    <cfRule type="cellIs" dxfId="1861" priority="1523" stopIfTrue="1" operator="equal">
      <formula>MAX($D$33:$D$61)</formula>
    </cfRule>
  </conditionalFormatting>
  <conditionalFormatting sqref="D247">
    <cfRule type="cellIs" dxfId="1860" priority="1522" stopIfTrue="1" operator="equal">
      <formula>MAX($D$33:$D$60)</formula>
    </cfRule>
  </conditionalFormatting>
  <conditionalFormatting sqref="D247">
    <cfRule type="cellIs" dxfId="1859" priority="1521" stopIfTrue="1" operator="equal">
      <formula>MAX($D$2:$D$32)</formula>
    </cfRule>
  </conditionalFormatting>
  <conditionalFormatting sqref="D248">
    <cfRule type="cellIs" dxfId="1858" priority="1520" stopIfTrue="1" operator="equal">
      <formula>MAX($D$214:$D$244)</formula>
    </cfRule>
  </conditionalFormatting>
  <conditionalFormatting sqref="D248">
    <cfRule type="cellIs" dxfId="1857" priority="1519" stopIfTrue="1" operator="equal">
      <formula>MAX($D$183:$D$213)</formula>
    </cfRule>
  </conditionalFormatting>
  <conditionalFormatting sqref="D248">
    <cfRule type="cellIs" dxfId="1856" priority="1518" stopIfTrue="1" operator="equal">
      <formula>MAX($D$153:$D$182)</formula>
    </cfRule>
  </conditionalFormatting>
  <conditionalFormatting sqref="D248">
    <cfRule type="cellIs" dxfId="1855" priority="1517" stopIfTrue="1" operator="equal">
      <formula>MAX($D$122:$D$152)</formula>
    </cfRule>
  </conditionalFormatting>
  <conditionalFormatting sqref="D248">
    <cfRule type="cellIs" dxfId="1854" priority="1516" stopIfTrue="1" operator="equal">
      <formula>MAX($D$92:$D$121)</formula>
    </cfRule>
  </conditionalFormatting>
  <conditionalFormatting sqref="D248">
    <cfRule type="cellIs" dxfId="1853" priority="1515" stopIfTrue="1" operator="equal">
      <formula>MAX($D$61:$D$91)</formula>
    </cfRule>
  </conditionalFormatting>
  <conditionalFormatting sqref="D248">
    <cfRule type="cellIs" dxfId="1852" priority="1514" stopIfTrue="1" operator="equal">
      <formula>MAX($D$33:$D$61)</formula>
    </cfRule>
  </conditionalFormatting>
  <conditionalFormatting sqref="D248">
    <cfRule type="cellIs" dxfId="1851" priority="1513" stopIfTrue="1" operator="equal">
      <formula>MAX($D$33:$D$60)</formula>
    </cfRule>
  </conditionalFormatting>
  <conditionalFormatting sqref="D248">
    <cfRule type="cellIs" dxfId="1850" priority="1512" stopIfTrue="1" operator="equal">
      <formula>MAX($D$2:$D$32)</formula>
    </cfRule>
  </conditionalFormatting>
  <conditionalFormatting sqref="D248">
    <cfRule type="cellIs" dxfId="1849" priority="1511" stopIfTrue="1" operator="equal">
      <formula>MAX($D$92:$D$121)</formula>
    </cfRule>
  </conditionalFormatting>
  <conditionalFormatting sqref="D248">
    <cfRule type="cellIs" dxfId="1848" priority="1510" stopIfTrue="1" operator="equal">
      <formula>MAX($D$61:$D$91)</formula>
    </cfRule>
  </conditionalFormatting>
  <conditionalFormatting sqref="D248">
    <cfRule type="cellIs" dxfId="1847" priority="1509" stopIfTrue="1" operator="equal">
      <formula>MAX($D$33:$D$61)</formula>
    </cfRule>
  </conditionalFormatting>
  <conditionalFormatting sqref="D248">
    <cfRule type="cellIs" dxfId="1846" priority="1508" stopIfTrue="1" operator="equal">
      <formula>MAX($D$33:$D$60)</formula>
    </cfRule>
  </conditionalFormatting>
  <conditionalFormatting sqref="D248">
    <cfRule type="cellIs" dxfId="1845" priority="1507" stopIfTrue="1" operator="equal">
      <formula>MAX($D$2:$D$32)</formula>
    </cfRule>
  </conditionalFormatting>
  <conditionalFormatting sqref="D249">
    <cfRule type="cellIs" dxfId="1844" priority="1506" stopIfTrue="1" operator="equal">
      <formula>MAX($D$214:$D$244)</formula>
    </cfRule>
  </conditionalFormatting>
  <conditionalFormatting sqref="D249">
    <cfRule type="cellIs" dxfId="1843" priority="1505" stopIfTrue="1" operator="equal">
      <formula>MAX($D$183:$D$213)</formula>
    </cfRule>
  </conditionalFormatting>
  <conditionalFormatting sqref="D249">
    <cfRule type="cellIs" dxfId="1842" priority="1504" stopIfTrue="1" operator="equal">
      <formula>MAX($D$153:$D$182)</formula>
    </cfRule>
  </conditionalFormatting>
  <conditionalFormatting sqref="D249">
    <cfRule type="cellIs" dxfId="1841" priority="1503" stopIfTrue="1" operator="equal">
      <formula>MAX($D$122:$D$152)</formula>
    </cfRule>
  </conditionalFormatting>
  <conditionalFormatting sqref="D249">
    <cfRule type="cellIs" dxfId="1840" priority="1502" stopIfTrue="1" operator="equal">
      <formula>MAX($D$92:$D$121)</formula>
    </cfRule>
  </conditionalFormatting>
  <conditionalFormatting sqref="D249">
    <cfRule type="cellIs" dxfId="1839" priority="1501" stopIfTrue="1" operator="equal">
      <formula>MAX($D$61:$D$91)</formula>
    </cfRule>
  </conditionalFormatting>
  <conditionalFormatting sqref="D249">
    <cfRule type="cellIs" dxfId="1838" priority="1500" stopIfTrue="1" operator="equal">
      <formula>MAX($D$33:$D$61)</formula>
    </cfRule>
  </conditionalFormatting>
  <conditionalFormatting sqref="D249">
    <cfRule type="cellIs" dxfId="1837" priority="1499" stopIfTrue="1" operator="equal">
      <formula>MAX($D$33:$D$60)</formula>
    </cfRule>
  </conditionalFormatting>
  <conditionalFormatting sqref="D249">
    <cfRule type="cellIs" dxfId="1836" priority="1498" stopIfTrue="1" operator="equal">
      <formula>MAX($D$2:$D$32)</formula>
    </cfRule>
  </conditionalFormatting>
  <conditionalFormatting sqref="D249">
    <cfRule type="cellIs" dxfId="1835" priority="1497" stopIfTrue="1" operator="equal">
      <formula>MAX($D$92:$D$121)</formula>
    </cfRule>
  </conditionalFormatting>
  <conditionalFormatting sqref="D249">
    <cfRule type="cellIs" dxfId="1834" priority="1496" stopIfTrue="1" operator="equal">
      <formula>MAX($D$61:$D$91)</formula>
    </cfRule>
  </conditionalFormatting>
  <conditionalFormatting sqref="D249">
    <cfRule type="cellIs" dxfId="1833" priority="1495" stopIfTrue="1" operator="equal">
      <formula>MAX($D$33:$D$61)</formula>
    </cfRule>
  </conditionalFormatting>
  <conditionalFormatting sqref="D249">
    <cfRule type="cellIs" dxfId="1832" priority="1494" stopIfTrue="1" operator="equal">
      <formula>MAX($D$33:$D$60)</formula>
    </cfRule>
  </conditionalFormatting>
  <conditionalFormatting sqref="D249">
    <cfRule type="cellIs" dxfId="1831" priority="1493" stopIfTrue="1" operator="equal">
      <formula>MAX($D$2:$D$32)</formula>
    </cfRule>
  </conditionalFormatting>
  <conditionalFormatting sqref="D250">
    <cfRule type="cellIs" dxfId="1830" priority="1492" stopIfTrue="1" operator="equal">
      <formula>MAX($D$214:$D$244)</formula>
    </cfRule>
  </conditionalFormatting>
  <conditionalFormatting sqref="D250">
    <cfRule type="cellIs" dxfId="1829" priority="1491" stopIfTrue="1" operator="equal">
      <formula>MAX($D$183:$D$213)</formula>
    </cfRule>
  </conditionalFormatting>
  <conditionalFormatting sqref="D250">
    <cfRule type="cellIs" dxfId="1828" priority="1490" stopIfTrue="1" operator="equal">
      <formula>MAX($D$153:$D$182)</formula>
    </cfRule>
  </conditionalFormatting>
  <conditionalFormatting sqref="D250">
    <cfRule type="cellIs" dxfId="1827" priority="1489" stopIfTrue="1" operator="equal">
      <formula>MAX($D$122:$D$152)</formula>
    </cfRule>
  </conditionalFormatting>
  <conditionalFormatting sqref="D250">
    <cfRule type="cellIs" dxfId="1826" priority="1488" stopIfTrue="1" operator="equal">
      <formula>MAX($D$92:$D$121)</formula>
    </cfRule>
  </conditionalFormatting>
  <conditionalFormatting sqref="D250">
    <cfRule type="cellIs" dxfId="1825" priority="1487" stopIfTrue="1" operator="equal">
      <formula>MAX($D$61:$D$91)</formula>
    </cfRule>
  </conditionalFormatting>
  <conditionalFormatting sqref="D250">
    <cfRule type="cellIs" dxfId="1824" priority="1486" stopIfTrue="1" operator="equal">
      <formula>MAX($D$33:$D$61)</formula>
    </cfRule>
  </conditionalFormatting>
  <conditionalFormatting sqref="D250">
    <cfRule type="cellIs" dxfId="1823" priority="1485" stopIfTrue="1" operator="equal">
      <formula>MAX($D$33:$D$60)</formula>
    </cfRule>
  </conditionalFormatting>
  <conditionalFormatting sqref="D250">
    <cfRule type="cellIs" dxfId="1822" priority="1484" stopIfTrue="1" operator="equal">
      <formula>MAX($D$2:$D$32)</formula>
    </cfRule>
  </conditionalFormatting>
  <conditionalFormatting sqref="D250">
    <cfRule type="cellIs" dxfId="1821" priority="1483" stopIfTrue="1" operator="equal">
      <formula>MAX($D$92:$D$121)</formula>
    </cfRule>
  </conditionalFormatting>
  <conditionalFormatting sqref="D250">
    <cfRule type="cellIs" dxfId="1820" priority="1482" stopIfTrue="1" operator="equal">
      <formula>MAX($D$61:$D$91)</formula>
    </cfRule>
  </conditionalFormatting>
  <conditionalFormatting sqref="D250">
    <cfRule type="cellIs" dxfId="1819" priority="1481" stopIfTrue="1" operator="equal">
      <formula>MAX($D$33:$D$61)</formula>
    </cfRule>
  </conditionalFormatting>
  <conditionalFormatting sqref="D250">
    <cfRule type="cellIs" dxfId="1818" priority="1480" stopIfTrue="1" operator="equal">
      <formula>MAX($D$33:$D$60)</formula>
    </cfRule>
  </conditionalFormatting>
  <conditionalFormatting sqref="D250">
    <cfRule type="cellIs" dxfId="1817" priority="1479" stopIfTrue="1" operator="equal">
      <formula>MAX($D$2:$D$32)</formula>
    </cfRule>
  </conditionalFormatting>
  <conditionalFormatting sqref="D251">
    <cfRule type="cellIs" dxfId="1816" priority="1478" stopIfTrue="1" operator="equal">
      <formula>MAX($D$214:$D$244)</formula>
    </cfRule>
  </conditionalFormatting>
  <conditionalFormatting sqref="D251">
    <cfRule type="cellIs" dxfId="1815" priority="1477" stopIfTrue="1" operator="equal">
      <formula>MAX($D$183:$D$213)</formula>
    </cfRule>
  </conditionalFormatting>
  <conditionalFormatting sqref="D251">
    <cfRule type="cellIs" dxfId="1814" priority="1476" stopIfTrue="1" operator="equal">
      <formula>MAX($D$153:$D$182)</formula>
    </cfRule>
  </conditionalFormatting>
  <conditionalFormatting sqref="D251">
    <cfRule type="cellIs" dxfId="1813" priority="1475" stopIfTrue="1" operator="equal">
      <formula>MAX($D$122:$D$152)</formula>
    </cfRule>
  </conditionalFormatting>
  <conditionalFormatting sqref="D251">
    <cfRule type="cellIs" dxfId="1812" priority="1474" stopIfTrue="1" operator="equal">
      <formula>MAX($D$92:$D$121)</formula>
    </cfRule>
  </conditionalFormatting>
  <conditionalFormatting sqref="D251">
    <cfRule type="cellIs" dxfId="1811" priority="1473" stopIfTrue="1" operator="equal">
      <formula>MAX($D$61:$D$91)</formula>
    </cfRule>
  </conditionalFormatting>
  <conditionalFormatting sqref="D251">
    <cfRule type="cellIs" dxfId="1810" priority="1472" stopIfTrue="1" operator="equal">
      <formula>MAX($D$33:$D$61)</formula>
    </cfRule>
  </conditionalFormatting>
  <conditionalFormatting sqref="D251">
    <cfRule type="cellIs" dxfId="1809" priority="1471" stopIfTrue="1" operator="equal">
      <formula>MAX($D$33:$D$60)</formula>
    </cfRule>
  </conditionalFormatting>
  <conditionalFormatting sqref="D251">
    <cfRule type="cellIs" dxfId="1808" priority="1470" stopIfTrue="1" operator="equal">
      <formula>MAX($D$2:$D$32)</formula>
    </cfRule>
  </conditionalFormatting>
  <conditionalFormatting sqref="D251">
    <cfRule type="cellIs" dxfId="1807" priority="1469" stopIfTrue="1" operator="equal">
      <formula>MAX($D$92:$D$121)</formula>
    </cfRule>
  </conditionalFormatting>
  <conditionalFormatting sqref="D251">
    <cfRule type="cellIs" dxfId="1806" priority="1468" stopIfTrue="1" operator="equal">
      <formula>MAX($D$61:$D$91)</formula>
    </cfRule>
  </conditionalFormatting>
  <conditionalFormatting sqref="D251">
    <cfRule type="cellIs" dxfId="1805" priority="1467" stopIfTrue="1" operator="equal">
      <formula>MAX($D$33:$D$61)</formula>
    </cfRule>
  </conditionalFormatting>
  <conditionalFormatting sqref="D251">
    <cfRule type="cellIs" dxfId="1804" priority="1466" stopIfTrue="1" operator="equal">
      <formula>MAX($D$33:$D$60)</formula>
    </cfRule>
  </conditionalFormatting>
  <conditionalFormatting sqref="D251">
    <cfRule type="cellIs" dxfId="1803" priority="1465" stopIfTrue="1" operator="equal">
      <formula>MAX($D$2:$D$32)</formula>
    </cfRule>
  </conditionalFormatting>
  <conditionalFormatting sqref="D252">
    <cfRule type="cellIs" dxfId="1802" priority="1464" stopIfTrue="1" operator="equal">
      <formula>MAX($D$214:$D$244)</formula>
    </cfRule>
  </conditionalFormatting>
  <conditionalFormatting sqref="D252">
    <cfRule type="cellIs" dxfId="1801" priority="1463" stopIfTrue="1" operator="equal">
      <formula>MAX($D$183:$D$213)</formula>
    </cfRule>
  </conditionalFormatting>
  <conditionalFormatting sqref="D252">
    <cfRule type="cellIs" dxfId="1800" priority="1462" stopIfTrue="1" operator="equal">
      <formula>MAX($D$153:$D$182)</formula>
    </cfRule>
  </conditionalFormatting>
  <conditionalFormatting sqref="D252">
    <cfRule type="cellIs" dxfId="1799" priority="1461" stopIfTrue="1" operator="equal">
      <formula>MAX($D$122:$D$152)</formula>
    </cfRule>
  </conditionalFormatting>
  <conditionalFormatting sqref="D252">
    <cfRule type="cellIs" dxfId="1798" priority="1460" stopIfTrue="1" operator="equal">
      <formula>MAX($D$92:$D$121)</formula>
    </cfRule>
  </conditionalFormatting>
  <conditionalFormatting sqref="D252">
    <cfRule type="cellIs" dxfId="1797" priority="1459" stopIfTrue="1" operator="equal">
      <formula>MAX($D$61:$D$91)</formula>
    </cfRule>
  </conditionalFormatting>
  <conditionalFormatting sqref="D252">
    <cfRule type="cellIs" dxfId="1796" priority="1458" stopIfTrue="1" operator="equal">
      <formula>MAX($D$33:$D$61)</formula>
    </cfRule>
  </conditionalFormatting>
  <conditionalFormatting sqref="D252">
    <cfRule type="cellIs" dxfId="1795" priority="1457" stopIfTrue="1" operator="equal">
      <formula>MAX($D$33:$D$60)</formula>
    </cfRule>
  </conditionalFormatting>
  <conditionalFormatting sqref="D252">
    <cfRule type="cellIs" dxfId="1794" priority="1456" stopIfTrue="1" operator="equal">
      <formula>MAX($D$2:$D$32)</formula>
    </cfRule>
  </conditionalFormatting>
  <conditionalFormatting sqref="D252">
    <cfRule type="cellIs" dxfId="1793" priority="1455" stopIfTrue="1" operator="equal">
      <formula>MAX($D$92:$D$121)</formula>
    </cfRule>
  </conditionalFormatting>
  <conditionalFormatting sqref="D252">
    <cfRule type="cellIs" dxfId="1792" priority="1454" stopIfTrue="1" operator="equal">
      <formula>MAX($D$61:$D$91)</formula>
    </cfRule>
  </conditionalFormatting>
  <conditionalFormatting sqref="D252">
    <cfRule type="cellIs" dxfId="1791" priority="1453" stopIfTrue="1" operator="equal">
      <formula>MAX($D$33:$D$61)</formula>
    </cfRule>
  </conditionalFormatting>
  <conditionalFormatting sqref="D252">
    <cfRule type="cellIs" dxfId="1790" priority="1452" stopIfTrue="1" operator="equal">
      <formula>MAX($D$33:$D$60)</formula>
    </cfRule>
  </conditionalFormatting>
  <conditionalFormatting sqref="D252">
    <cfRule type="cellIs" dxfId="1789" priority="1451" stopIfTrue="1" operator="equal">
      <formula>MAX($D$2:$D$32)</formula>
    </cfRule>
  </conditionalFormatting>
  <conditionalFormatting sqref="D254">
    <cfRule type="cellIs" dxfId="1788" priority="1450" stopIfTrue="1" operator="equal">
      <formula>MAX($D$214:$D$244)</formula>
    </cfRule>
  </conditionalFormatting>
  <conditionalFormatting sqref="D254">
    <cfRule type="cellIs" dxfId="1787" priority="1449" stopIfTrue="1" operator="equal">
      <formula>MAX($D$183:$D$213)</formula>
    </cfRule>
  </conditionalFormatting>
  <conditionalFormatting sqref="D254">
    <cfRule type="cellIs" dxfId="1786" priority="1448" stopIfTrue="1" operator="equal">
      <formula>MAX($D$153:$D$182)</formula>
    </cfRule>
  </conditionalFormatting>
  <conditionalFormatting sqref="D254">
    <cfRule type="cellIs" dxfId="1785" priority="1447" stopIfTrue="1" operator="equal">
      <formula>MAX($D$122:$D$152)</formula>
    </cfRule>
  </conditionalFormatting>
  <conditionalFormatting sqref="D254">
    <cfRule type="cellIs" dxfId="1784" priority="1446" stopIfTrue="1" operator="equal">
      <formula>MAX($D$92:$D$121)</formula>
    </cfRule>
  </conditionalFormatting>
  <conditionalFormatting sqref="D254">
    <cfRule type="cellIs" dxfId="1783" priority="1445" stopIfTrue="1" operator="equal">
      <formula>MAX($D$61:$D$91)</formula>
    </cfRule>
  </conditionalFormatting>
  <conditionalFormatting sqref="D254">
    <cfRule type="cellIs" dxfId="1782" priority="1444" stopIfTrue="1" operator="equal">
      <formula>MAX($D$33:$D$61)</formula>
    </cfRule>
  </conditionalFormatting>
  <conditionalFormatting sqref="D254">
    <cfRule type="cellIs" dxfId="1781" priority="1443" stopIfTrue="1" operator="equal">
      <formula>MAX($D$33:$D$60)</formula>
    </cfRule>
  </conditionalFormatting>
  <conditionalFormatting sqref="D254">
    <cfRule type="cellIs" dxfId="1780" priority="1442" stopIfTrue="1" operator="equal">
      <formula>MAX($D$2:$D$32)</formula>
    </cfRule>
  </conditionalFormatting>
  <conditionalFormatting sqref="D254">
    <cfRule type="cellIs" dxfId="1779" priority="1441" stopIfTrue="1" operator="equal">
      <formula>MAX($D$92:$D$121)</formula>
    </cfRule>
  </conditionalFormatting>
  <conditionalFormatting sqref="D254">
    <cfRule type="cellIs" dxfId="1778" priority="1440" stopIfTrue="1" operator="equal">
      <formula>MAX($D$61:$D$91)</formula>
    </cfRule>
  </conditionalFormatting>
  <conditionalFormatting sqref="D254">
    <cfRule type="cellIs" dxfId="1777" priority="1439" stopIfTrue="1" operator="equal">
      <formula>MAX($D$33:$D$61)</formula>
    </cfRule>
  </conditionalFormatting>
  <conditionalFormatting sqref="D254">
    <cfRule type="cellIs" dxfId="1776" priority="1438" stopIfTrue="1" operator="equal">
      <formula>MAX($D$33:$D$60)</formula>
    </cfRule>
  </conditionalFormatting>
  <conditionalFormatting sqref="D254">
    <cfRule type="cellIs" dxfId="1775" priority="1437" stopIfTrue="1" operator="equal">
      <formula>MAX($D$2:$D$32)</formula>
    </cfRule>
  </conditionalFormatting>
  <conditionalFormatting sqref="D253">
    <cfRule type="cellIs" dxfId="1774" priority="1436" stopIfTrue="1" operator="equal">
      <formula>MAX($D$214:$D$244)</formula>
    </cfRule>
  </conditionalFormatting>
  <conditionalFormatting sqref="D253">
    <cfRule type="cellIs" dxfId="1773" priority="1435" stopIfTrue="1" operator="equal">
      <formula>MAX($D$183:$D$213)</formula>
    </cfRule>
  </conditionalFormatting>
  <conditionalFormatting sqref="D253">
    <cfRule type="cellIs" dxfId="1772" priority="1434" stopIfTrue="1" operator="equal">
      <formula>MAX($D$153:$D$182)</formula>
    </cfRule>
  </conditionalFormatting>
  <conditionalFormatting sqref="D253">
    <cfRule type="cellIs" dxfId="1771" priority="1433" stopIfTrue="1" operator="equal">
      <formula>MAX($D$122:$D$152)</formula>
    </cfRule>
  </conditionalFormatting>
  <conditionalFormatting sqref="D253">
    <cfRule type="cellIs" dxfId="1770" priority="1432" stopIfTrue="1" operator="equal">
      <formula>MAX($D$92:$D$121)</formula>
    </cfRule>
  </conditionalFormatting>
  <conditionalFormatting sqref="D253">
    <cfRule type="cellIs" dxfId="1769" priority="1431" stopIfTrue="1" operator="equal">
      <formula>MAX($D$61:$D$91)</formula>
    </cfRule>
  </conditionalFormatting>
  <conditionalFormatting sqref="D253">
    <cfRule type="cellIs" dxfId="1768" priority="1430" stopIfTrue="1" operator="equal">
      <formula>MAX($D$33:$D$61)</formula>
    </cfRule>
  </conditionalFormatting>
  <conditionalFormatting sqref="D253">
    <cfRule type="cellIs" dxfId="1767" priority="1429" stopIfTrue="1" operator="equal">
      <formula>MAX($D$33:$D$60)</formula>
    </cfRule>
  </conditionalFormatting>
  <conditionalFormatting sqref="D253">
    <cfRule type="cellIs" dxfId="1766" priority="1428" stopIfTrue="1" operator="equal">
      <formula>MAX($D$2:$D$32)</formula>
    </cfRule>
  </conditionalFormatting>
  <conditionalFormatting sqref="D253">
    <cfRule type="cellIs" dxfId="1765" priority="1427" stopIfTrue="1" operator="equal">
      <formula>MAX($D$92:$D$121)</formula>
    </cfRule>
  </conditionalFormatting>
  <conditionalFormatting sqref="D253">
    <cfRule type="cellIs" dxfId="1764" priority="1426" stopIfTrue="1" operator="equal">
      <formula>MAX($D$61:$D$91)</formula>
    </cfRule>
  </conditionalFormatting>
  <conditionalFormatting sqref="D253">
    <cfRule type="cellIs" dxfId="1763" priority="1425" stopIfTrue="1" operator="equal">
      <formula>MAX($D$33:$D$61)</formula>
    </cfRule>
  </conditionalFormatting>
  <conditionalFormatting sqref="D253">
    <cfRule type="cellIs" dxfId="1762" priority="1424" stopIfTrue="1" operator="equal">
      <formula>MAX($D$33:$D$60)</formula>
    </cfRule>
  </conditionalFormatting>
  <conditionalFormatting sqref="D253">
    <cfRule type="cellIs" dxfId="1761" priority="1423" stopIfTrue="1" operator="equal">
      <formula>MAX($D$2:$D$32)</formula>
    </cfRule>
  </conditionalFormatting>
  <conditionalFormatting sqref="D255">
    <cfRule type="cellIs" dxfId="1760" priority="1422" stopIfTrue="1" operator="equal">
      <formula>MAX($D$214:$D$244)</formula>
    </cfRule>
  </conditionalFormatting>
  <conditionalFormatting sqref="D255">
    <cfRule type="cellIs" dxfId="1759" priority="1421" stopIfTrue="1" operator="equal">
      <formula>MAX($D$183:$D$213)</formula>
    </cfRule>
  </conditionalFormatting>
  <conditionalFormatting sqref="D255">
    <cfRule type="cellIs" dxfId="1758" priority="1420" stopIfTrue="1" operator="equal">
      <formula>MAX($D$153:$D$182)</formula>
    </cfRule>
  </conditionalFormatting>
  <conditionalFormatting sqref="D255">
    <cfRule type="cellIs" dxfId="1757" priority="1419" stopIfTrue="1" operator="equal">
      <formula>MAX($D$122:$D$152)</formula>
    </cfRule>
  </conditionalFormatting>
  <conditionalFormatting sqref="D255">
    <cfRule type="cellIs" dxfId="1756" priority="1418" stopIfTrue="1" operator="equal">
      <formula>MAX($D$92:$D$121)</formula>
    </cfRule>
  </conditionalFormatting>
  <conditionalFormatting sqref="D255">
    <cfRule type="cellIs" dxfId="1755" priority="1417" stopIfTrue="1" operator="equal">
      <formula>MAX($D$61:$D$91)</formula>
    </cfRule>
  </conditionalFormatting>
  <conditionalFormatting sqref="D255">
    <cfRule type="cellIs" dxfId="1754" priority="1416" stopIfTrue="1" operator="equal">
      <formula>MAX($D$33:$D$61)</formula>
    </cfRule>
  </conditionalFormatting>
  <conditionalFormatting sqref="D255">
    <cfRule type="cellIs" dxfId="1753" priority="1415" stopIfTrue="1" operator="equal">
      <formula>MAX($D$33:$D$60)</formula>
    </cfRule>
  </conditionalFormatting>
  <conditionalFormatting sqref="D255">
    <cfRule type="cellIs" dxfId="1752" priority="1414" stopIfTrue="1" operator="equal">
      <formula>MAX($D$2:$D$32)</formula>
    </cfRule>
  </conditionalFormatting>
  <conditionalFormatting sqref="D255">
    <cfRule type="cellIs" dxfId="1751" priority="1413" stopIfTrue="1" operator="equal">
      <formula>MAX($D$92:$D$121)</formula>
    </cfRule>
  </conditionalFormatting>
  <conditionalFormatting sqref="D255">
    <cfRule type="cellIs" dxfId="1750" priority="1412" stopIfTrue="1" operator="equal">
      <formula>MAX($D$61:$D$91)</formula>
    </cfRule>
  </conditionalFormatting>
  <conditionalFormatting sqref="D255">
    <cfRule type="cellIs" dxfId="1749" priority="1411" stopIfTrue="1" operator="equal">
      <formula>MAX($D$33:$D$61)</formula>
    </cfRule>
  </conditionalFormatting>
  <conditionalFormatting sqref="D255">
    <cfRule type="cellIs" dxfId="1748" priority="1410" stopIfTrue="1" operator="equal">
      <formula>MAX($D$33:$D$60)</formula>
    </cfRule>
  </conditionalFormatting>
  <conditionalFormatting sqref="D255">
    <cfRule type="cellIs" dxfId="1747" priority="1409" stopIfTrue="1" operator="equal">
      <formula>MAX($D$2:$D$32)</formula>
    </cfRule>
  </conditionalFormatting>
  <conditionalFormatting sqref="D256">
    <cfRule type="cellIs" dxfId="1746" priority="1408" stopIfTrue="1" operator="equal">
      <formula>MAX($D$214:$D$244)</formula>
    </cfRule>
  </conditionalFormatting>
  <conditionalFormatting sqref="D256">
    <cfRule type="cellIs" dxfId="1745" priority="1407" stopIfTrue="1" operator="equal">
      <formula>MAX($D$183:$D$213)</formula>
    </cfRule>
  </conditionalFormatting>
  <conditionalFormatting sqref="D256">
    <cfRule type="cellIs" dxfId="1744" priority="1406" stopIfTrue="1" operator="equal">
      <formula>MAX($D$153:$D$182)</formula>
    </cfRule>
  </conditionalFormatting>
  <conditionalFormatting sqref="D256">
    <cfRule type="cellIs" dxfId="1743" priority="1405" stopIfTrue="1" operator="equal">
      <formula>MAX($D$122:$D$152)</formula>
    </cfRule>
  </conditionalFormatting>
  <conditionalFormatting sqref="D256">
    <cfRule type="cellIs" dxfId="1742" priority="1404" stopIfTrue="1" operator="equal">
      <formula>MAX($D$92:$D$121)</formula>
    </cfRule>
  </conditionalFormatting>
  <conditionalFormatting sqref="D256">
    <cfRule type="cellIs" dxfId="1741" priority="1403" stopIfTrue="1" operator="equal">
      <formula>MAX($D$61:$D$91)</formula>
    </cfRule>
  </conditionalFormatting>
  <conditionalFormatting sqref="D256">
    <cfRule type="cellIs" dxfId="1740" priority="1402" stopIfTrue="1" operator="equal">
      <formula>MAX($D$33:$D$61)</formula>
    </cfRule>
  </conditionalFormatting>
  <conditionalFormatting sqref="D256">
    <cfRule type="cellIs" dxfId="1739" priority="1401" stopIfTrue="1" operator="equal">
      <formula>MAX($D$33:$D$60)</formula>
    </cfRule>
  </conditionalFormatting>
  <conditionalFormatting sqref="D256">
    <cfRule type="cellIs" dxfId="1738" priority="1400" stopIfTrue="1" operator="equal">
      <formula>MAX($D$2:$D$32)</formula>
    </cfRule>
  </conditionalFormatting>
  <conditionalFormatting sqref="D256">
    <cfRule type="cellIs" dxfId="1737" priority="1399" stopIfTrue="1" operator="equal">
      <formula>MAX($D$92:$D$121)</formula>
    </cfRule>
  </conditionalFormatting>
  <conditionalFormatting sqref="D256">
    <cfRule type="cellIs" dxfId="1736" priority="1398" stopIfTrue="1" operator="equal">
      <formula>MAX($D$61:$D$91)</formula>
    </cfRule>
  </conditionalFormatting>
  <conditionalFormatting sqref="D256">
    <cfRule type="cellIs" dxfId="1735" priority="1397" stopIfTrue="1" operator="equal">
      <formula>MAX($D$33:$D$61)</formula>
    </cfRule>
  </conditionalFormatting>
  <conditionalFormatting sqref="D256">
    <cfRule type="cellIs" dxfId="1734" priority="1396" stopIfTrue="1" operator="equal">
      <formula>MAX($D$33:$D$60)</formula>
    </cfRule>
  </conditionalFormatting>
  <conditionalFormatting sqref="D256">
    <cfRule type="cellIs" dxfId="1733" priority="1395" stopIfTrue="1" operator="equal">
      <formula>MAX($D$2:$D$32)</formula>
    </cfRule>
  </conditionalFormatting>
  <conditionalFormatting sqref="D257">
    <cfRule type="cellIs" dxfId="1732" priority="1394" stopIfTrue="1" operator="equal">
      <formula>MAX($D$214:$D$244)</formula>
    </cfRule>
  </conditionalFormatting>
  <conditionalFormatting sqref="D257">
    <cfRule type="cellIs" dxfId="1731" priority="1393" stopIfTrue="1" operator="equal">
      <formula>MAX($D$183:$D$213)</formula>
    </cfRule>
  </conditionalFormatting>
  <conditionalFormatting sqref="D257">
    <cfRule type="cellIs" dxfId="1730" priority="1392" stopIfTrue="1" operator="equal">
      <formula>MAX($D$153:$D$182)</formula>
    </cfRule>
  </conditionalFormatting>
  <conditionalFormatting sqref="D257">
    <cfRule type="cellIs" dxfId="1729" priority="1391" stopIfTrue="1" operator="equal">
      <formula>MAX($D$122:$D$152)</formula>
    </cfRule>
  </conditionalFormatting>
  <conditionalFormatting sqref="D257">
    <cfRule type="cellIs" dxfId="1728" priority="1390" stopIfTrue="1" operator="equal">
      <formula>MAX($D$92:$D$121)</formula>
    </cfRule>
  </conditionalFormatting>
  <conditionalFormatting sqref="D257">
    <cfRule type="cellIs" dxfId="1727" priority="1389" stopIfTrue="1" operator="equal">
      <formula>MAX($D$61:$D$91)</formula>
    </cfRule>
  </conditionalFormatting>
  <conditionalFormatting sqref="D257">
    <cfRule type="cellIs" dxfId="1726" priority="1388" stopIfTrue="1" operator="equal">
      <formula>MAX($D$33:$D$61)</formula>
    </cfRule>
  </conditionalFormatting>
  <conditionalFormatting sqref="D257">
    <cfRule type="cellIs" dxfId="1725" priority="1387" stopIfTrue="1" operator="equal">
      <formula>MAX($D$33:$D$60)</formula>
    </cfRule>
  </conditionalFormatting>
  <conditionalFormatting sqref="D257">
    <cfRule type="cellIs" dxfId="1724" priority="1386" stopIfTrue="1" operator="equal">
      <formula>MAX($D$2:$D$32)</formula>
    </cfRule>
  </conditionalFormatting>
  <conditionalFormatting sqref="D257">
    <cfRule type="cellIs" dxfId="1723" priority="1385" stopIfTrue="1" operator="equal">
      <formula>MAX($D$92:$D$121)</formula>
    </cfRule>
  </conditionalFormatting>
  <conditionalFormatting sqref="D257">
    <cfRule type="cellIs" dxfId="1722" priority="1384" stopIfTrue="1" operator="equal">
      <formula>MAX($D$61:$D$91)</formula>
    </cfRule>
  </conditionalFormatting>
  <conditionalFormatting sqref="D257">
    <cfRule type="cellIs" dxfId="1721" priority="1383" stopIfTrue="1" operator="equal">
      <formula>MAX($D$33:$D$61)</formula>
    </cfRule>
  </conditionalFormatting>
  <conditionalFormatting sqref="D257">
    <cfRule type="cellIs" dxfId="1720" priority="1382" stopIfTrue="1" operator="equal">
      <formula>MAX($D$33:$D$60)</formula>
    </cfRule>
  </conditionalFormatting>
  <conditionalFormatting sqref="D257">
    <cfRule type="cellIs" dxfId="1719" priority="1381" stopIfTrue="1" operator="equal">
      <formula>MAX($D$2:$D$32)</formula>
    </cfRule>
  </conditionalFormatting>
  <conditionalFormatting sqref="D258">
    <cfRule type="cellIs" dxfId="1718" priority="1380" stopIfTrue="1" operator="equal">
      <formula>MAX($D$214:$D$244)</formula>
    </cfRule>
  </conditionalFormatting>
  <conditionalFormatting sqref="D258">
    <cfRule type="cellIs" dxfId="1717" priority="1379" stopIfTrue="1" operator="equal">
      <formula>MAX($D$183:$D$213)</formula>
    </cfRule>
  </conditionalFormatting>
  <conditionalFormatting sqref="D258">
    <cfRule type="cellIs" dxfId="1716" priority="1378" stopIfTrue="1" operator="equal">
      <formula>MAX($D$153:$D$182)</formula>
    </cfRule>
  </conditionalFormatting>
  <conditionalFormatting sqref="D258">
    <cfRule type="cellIs" dxfId="1715" priority="1377" stopIfTrue="1" operator="equal">
      <formula>MAX($D$122:$D$152)</formula>
    </cfRule>
  </conditionalFormatting>
  <conditionalFormatting sqref="D258">
    <cfRule type="cellIs" dxfId="1714" priority="1376" stopIfTrue="1" operator="equal">
      <formula>MAX($D$92:$D$121)</formula>
    </cfRule>
  </conditionalFormatting>
  <conditionalFormatting sqref="D258">
    <cfRule type="cellIs" dxfId="1713" priority="1375" stopIfTrue="1" operator="equal">
      <formula>MAX($D$61:$D$91)</formula>
    </cfRule>
  </conditionalFormatting>
  <conditionalFormatting sqref="D258">
    <cfRule type="cellIs" dxfId="1712" priority="1374" stopIfTrue="1" operator="equal">
      <formula>MAX($D$33:$D$61)</formula>
    </cfRule>
  </conditionalFormatting>
  <conditionalFormatting sqref="D258">
    <cfRule type="cellIs" dxfId="1711" priority="1373" stopIfTrue="1" operator="equal">
      <formula>MAX($D$33:$D$60)</formula>
    </cfRule>
  </conditionalFormatting>
  <conditionalFormatting sqref="D258">
    <cfRule type="cellIs" dxfId="1710" priority="1372" stopIfTrue="1" operator="equal">
      <formula>MAX($D$2:$D$32)</formula>
    </cfRule>
  </conditionalFormatting>
  <conditionalFormatting sqref="D258">
    <cfRule type="cellIs" dxfId="1709" priority="1371" stopIfTrue="1" operator="equal">
      <formula>MAX($D$92:$D$121)</formula>
    </cfRule>
  </conditionalFormatting>
  <conditionalFormatting sqref="D258">
    <cfRule type="cellIs" dxfId="1708" priority="1370" stopIfTrue="1" operator="equal">
      <formula>MAX($D$61:$D$91)</formula>
    </cfRule>
  </conditionalFormatting>
  <conditionalFormatting sqref="D258">
    <cfRule type="cellIs" dxfId="1707" priority="1369" stopIfTrue="1" operator="equal">
      <formula>MAX($D$33:$D$61)</formula>
    </cfRule>
  </conditionalFormatting>
  <conditionalFormatting sqref="D258">
    <cfRule type="cellIs" dxfId="1706" priority="1368" stopIfTrue="1" operator="equal">
      <formula>MAX($D$33:$D$60)</formula>
    </cfRule>
  </conditionalFormatting>
  <conditionalFormatting sqref="D258">
    <cfRule type="cellIs" dxfId="1705" priority="1367" stopIfTrue="1" operator="equal">
      <formula>MAX($D$2:$D$32)</formula>
    </cfRule>
  </conditionalFormatting>
  <conditionalFormatting sqref="D259">
    <cfRule type="cellIs" dxfId="1704" priority="1366" stopIfTrue="1" operator="equal">
      <formula>MAX($D$214:$D$244)</formula>
    </cfRule>
  </conditionalFormatting>
  <conditionalFormatting sqref="D259">
    <cfRule type="cellIs" dxfId="1703" priority="1365" stopIfTrue="1" operator="equal">
      <formula>MAX($D$183:$D$213)</formula>
    </cfRule>
  </conditionalFormatting>
  <conditionalFormatting sqref="D259">
    <cfRule type="cellIs" dxfId="1702" priority="1364" stopIfTrue="1" operator="equal">
      <formula>MAX($D$153:$D$182)</formula>
    </cfRule>
  </conditionalFormatting>
  <conditionalFormatting sqref="D259">
    <cfRule type="cellIs" dxfId="1701" priority="1363" stopIfTrue="1" operator="equal">
      <formula>MAX($D$122:$D$152)</formula>
    </cfRule>
  </conditionalFormatting>
  <conditionalFormatting sqref="D259">
    <cfRule type="cellIs" dxfId="1700" priority="1362" stopIfTrue="1" operator="equal">
      <formula>MAX($D$92:$D$121)</formula>
    </cfRule>
  </conditionalFormatting>
  <conditionalFormatting sqref="D259">
    <cfRule type="cellIs" dxfId="1699" priority="1361" stopIfTrue="1" operator="equal">
      <formula>MAX($D$61:$D$91)</formula>
    </cfRule>
  </conditionalFormatting>
  <conditionalFormatting sqref="D259">
    <cfRule type="cellIs" dxfId="1698" priority="1360" stopIfTrue="1" operator="equal">
      <formula>MAX($D$33:$D$61)</formula>
    </cfRule>
  </conditionalFormatting>
  <conditionalFormatting sqref="D259">
    <cfRule type="cellIs" dxfId="1697" priority="1359" stopIfTrue="1" operator="equal">
      <formula>MAX($D$33:$D$60)</formula>
    </cfRule>
  </conditionalFormatting>
  <conditionalFormatting sqref="D259">
    <cfRule type="cellIs" dxfId="1696" priority="1358" stopIfTrue="1" operator="equal">
      <formula>MAX($D$2:$D$32)</formula>
    </cfRule>
  </conditionalFormatting>
  <conditionalFormatting sqref="D259">
    <cfRule type="cellIs" dxfId="1695" priority="1357" stopIfTrue="1" operator="equal">
      <formula>MAX($D$92:$D$121)</formula>
    </cfRule>
  </conditionalFormatting>
  <conditionalFormatting sqref="D259">
    <cfRule type="cellIs" dxfId="1694" priority="1356" stopIfTrue="1" operator="equal">
      <formula>MAX($D$61:$D$91)</formula>
    </cfRule>
  </conditionalFormatting>
  <conditionalFormatting sqref="D259">
    <cfRule type="cellIs" dxfId="1693" priority="1355" stopIfTrue="1" operator="equal">
      <formula>MAX($D$33:$D$61)</formula>
    </cfRule>
  </conditionalFormatting>
  <conditionalFormatting sqref="D259">
    <cfRule type="cellIs" dxfId="1692" priority="1354" stopIfTrue="1" operator="equal">
      <formula>MAX($D$33:$D$60)</formula>
    </cfRule>
  </conditionalFormatting>
  <conditionalFormatting sqref="D259">
    <cfRule type="cellIs" dxfId="1691" priority="1353" stopIfTrue="1" operator="equal">
      <formula>MAX($D$2:$D$32)</formula>
    </cfRule>
  </conditionalFormatting>
  <conditionalFormatting sqref="D260">
    <cfRule type="cellIs" dxfId="1690" priority="1352" stopIfTrue="1" operator="equal">
      <formula>MAX($D$214:$D$244)</formula>
    </cfRule>
  </conditionalFormatting>
  <conditionalFormatting sqref="D260">
    <cfRule type="cellIs" dxfId="1689" priority="1351" stopIfTrue="1" operator="equal">
      <formula>MAX($D$183:$D$213)</formula>
    </cfRule>
  </conditionalFormatting>
  <conditionalFormatting sqref="D260">
    <cfRule type="cellIs" dxfId="1688" priority="1350" stopIfTrue="1" operator="equal">
      <formula>MAX($D$153:$D$182)</formula>
    </cfRule>
  </conditionalFormatting>
  <conditionalFormatting sqref="D260">
    <cfRule type="cellIs" dxfId="1687" priority="1349" stopIfTrue="1" operator="equal">
      <formula>MAX($D$122:$D$152)</formula>
    </cfRule>
  </conditionalFormatting>
  <conditionalFormatting sqref="D260">
    <cfRule type="cellIs" dxfId="1686" priority="1348" stopIfTrue="1" operator="equal">
      <formula>MAX($D$92:$D$121)</formula>
    </cfRule>
  </conditionalFormatting>
  <conditionalFormatting sqref="D260">
    <cfRule type="cellIs" dxfId="1685" priority="1347" stopIfTrue="1" operator="equal">
      <formula>MAX($D$61:$D$91)</formula>
    </cfRule>
  </conditionalFormatting>
  <conditionalFormatting sqref="D260">
    <cfRule type="cellIs" dxfId="1684" priority="1346" stopIfTrue="1" operator="equal">
      <formula>MAX($D$33:$D$61)</formula>
    </cfRule>
  </conditionalFormatting>
  <conditionalFormatting sqref="D260">
    <cfRule type="cellIs" dxfId="1683" priority="1345" stopIfTrue="1" operator="equal">
      <formula>MAX($D$33:$D$60)</formula>
    </cfRule>
  </conditionalFormatting>
  <conditionalFormatting sqref="D260">
    <cfRule type="cellIs" dxfId="1682" priority="1344" stopIfTrue="1" operator="equal">
      <formula>MAX($D$2:$D$32)</formula>
    </cfRule>
  </conditionalFormatting>
  <conditionalFormatting sqref="D260">
    <cfRule type="cellIs" dxfId="1681" priority="1343" stopIfTrue="1" operator="equal">
      <formula>MAX($D$92:$D$121)</formula>
    </cfRule>
  </conditionalFormatting>
  <conditionalFormatting sqref="D260">
    <cfRule type="cellIs" dxfId="1680" priority="1342" stopIfTrue="1" operator="equal">
      <formula>MAX($D$61:$D$91)</formula>
    </cfRule>
  </conditionalFormatting>
  <conditionalFormatting sqref="D260">
    <cfRule type="cellIs" dxfId="1679" priority="1341" stopIfTrue="1" operator="equal">
      <formula>MAX($D$33:$D$61)</formula>
    </cfRule>
  </conditionalFormatting>
  <conditionalFormatting sqref="D260">
    <cfRule type="cellIs" dxfId="1678" priority="1340" stopIfTrue="1" operator="equal">
      <formula>MAX($D$33:$D$60)</formula>
    </cfRule>
  </conditionalFormatting>
  <conditionalFormatting sqref="D260">
    <cfRule type="cellIs" dxfId="1677" priority="1339" stopIfTrue="1" operator="equal">
      <formula>MAX($D$2:$D$32)</formula>
    </cfRule>
  </conditionalFormatting>
  <conditionalFormatting sqref="D261">
    <cfRule type="cellIs" dxfId="1676" priority="1338" stopIfTrue="1" operator="equal">
      <formula>MAX($D$214:$D$244)</formula>
    </cfRule>
  </conditionalFormatting>
  <conditionalFormatting sqref="D261">
    <cfRule type="cellIs" dxfId="1675" priority="1337" stopIfTrue="1" operator="equal">
      <formula>MAX($D$183:$D$213)</formula>
    </cfRule>
  </conditionalFormatting>
  <conditionalFormatting sqref="D261">
    <cfRule type="cellIs" dxfId="1674" priority="1336" stopIfTrue="1" operator="equal">
      <formula>MAX($D$153:$D$182)</formula>
    </cfRule>
  </conditionalFormatting>
  <conditionalFormatting sqref="D261">
    <cfRule type="cellIs" dxfId="1673" priority="1335" stopIfTrue="1" operator="equal">
      <formula>MAX($D$122:$D$152)</formula>
    </cfRule>
  </conditionalFormatting>
  <conditionalFormatting sqref="D261">
    <cfRule type="cellIs" dxfId="1672" priority="1334" stopIfTrue="1" operator="equal">
      <formula>MAX($D$92:$D$121)</formula>
    </cfRule>
  </conditionalFormatting>
  <conditionalFormatting sqref="D261">
    <cfRule type="cellIs" dxfId="1671" priority="1333" stopIfTrue="1" operator="equal">
      <formula>MAX($D$61:$D$91)</formula>
    </cfRule>
  </conditionalFormatting>
  <conditionalFormatting sqref="D261">
    <cfRule type="cellIs" dxfId="1670" priority="1332" stopIfTrue="1" operator="equal">
      <formula>MAX($D$33:$D$61)</formula>
    </cfRule>
  </conditionalFormatting>
  <conditionalFormatting sqref="D261">
    <cfRule type="cellIs" dxfId="1669" priority="1331" stopIfTrue="1" operator="equal">
      <formula>MAX($D$33:$D$60)</formula>
    </cfRule>
  </conditionalFormatting>
  <conditionalFormatting sqref="D261">
    <cfRule type="cellIs" dxfId="1668" priority="1330" stopIfTrue="1" operator="equal">
      <formula>MAX($D$2:$D$32)</formula>
    </cfRule>
  </conditionalFormatting>
  <conditionalFormatting sqref="D261">
    <cfRule type="cellIs" dxfId="1667" priority="1329" stopIfTrue="1" operator="equal">
      <formula>MAX($D$92:$D$121)</formula>
    </cfRule>
  </conditionalFormatting>
  <conditionalFormatting sqref="D261">
    <cfRule type="cellIs" dxfId="1666" priority="1328" stopIfTrue="1" operator="equal">
      <formula>MAX($D$61:$D$91)</formula>
    </cfRule>
  </conditionalFormatting>
  <conditionalFormatting sqref="D261">
    <cfRule type="cellIs" dxfId="1665" priority="1327" stopIfTrue="1" operator="equal">
      <formula>MAX($D$33:$D$61)</formula>
    </cfRule>
  </conditionalFormatting>
  <conditionalFormatting sqref="D261">
    <cfRule type="cellIs" dxfId="1664" priority="1326" stopIfTrue="1" operator="equal">
      <formula>MAX($D$33:$D$60)</formula>
    </cfRule>
  </conditionalFormatting>
  <conditionalFormatting sqref="D261">
    <cfRule type="cellIs" dxfId="1663" priority="1325" stopIfTrue="1" operator="equal">
      <formula>MAX($D$2:$D$32)</formula>
    </cfRule>
  </conditionalFormatting>
  <conditionalFormatting sqref="D262">
    <cfRule type="cellIs" dxfId="1662" priority="1324" stopIfTrue="1" operator="equal">
      <formula>MAX($D$214:$D$244)</formula>
    </cfRule>
  </conditionalFormatting>
  <conditionalFormatting sqref="D262">
    <cfRule type="cellIs" dxfId="1661" priority="1323" stopIfTrue="1" operator="equal">
      <formula>MAX($D$183:$D$213)</formula>
    </cfRule>
  </conditionalFormatting>
  <conditionalFormatting sqref="D262">
    <cfRule type="cellIs" dxfId="1660" priority="1322" stopIfTrue="1" operator="equal">
      <formula>MAX($D$153:$D$182)</formula>
    </cfRule>
  </conditionalFormatting>
  <conditionalFormatting sqref="D262">
    <cfRule type="cellIs" dxfId="1659" priority="1321" stopIfTrue="1" operator="equal">
      <formula>MAX($D$122:$D$152)</formula>
    </cfRule>
  </conditionalFormatting>
  <conditionalFormatting sqref="D262">
    <cfRule type="cellIs" dxfId="1658" priority="1320" stopIfTrue="1" operator="equal">
      <formula>MAX($D$92:$D$121)</formula>
    </cfRule>
  </conditionalFormatting>
  <conditionalFormatting sqref="D262">
    <cfRule type="cellIs" dxfId="1657" priority="1319" stopIfTrue="1" operator="equal">
      <formula>MAX($D$61:$D$91)</formula>
    </cfRule>
  </conditionalFormatting>
  <conditionalFormatting sqref="D262">
    <cfRule type="cellIs" dxfId="1656" priority="1318" stopIfTrue="1" operator="equal">
      <formula>MAX($D$33:$D$61)</formula>
    </cfRule>
  </conditionalFormatting>
  <conditionalFormatting sqref="D262">
    <cfRule type="cellIs" dxfId="1655" priority="1317" stopIfTrue="1" operator="equal">
      <formula>MAX($D$33:$D$60)</formula>
    </cfRule>
  </conditionalFormatting>
  <conditionalFormatting sqref="D262">
    <cfRule type="cellIs" dxfId="1654" priority="1316" stopIfTrue="1" operator="equal">
      <formula>MAX($D$2:$D$32)</formula>
    </cfRule>
  </conditionalFormatting>
  <conditionalFormatting sqref="D262">
    <cfRule type="cellIs" dxfId="1653" priority="1315" stopIfTrue="1" operator="equal">
      <formula>MAX($D$92:$D$121)</formula>
    </cfRule>
  </conditionalFormatting>
  <conditionalFormatting sqref="D262">
    <cfRule type="cellIs" dxfId="1652" priority="1314" stopIfTrue="1" operator="equal">
      <formula>MAX($D$61:$D$91)</formula>
    </cfRule>
  </conditionalFormatting>
  <conditionalFormatting sqref="D262">
    <cfRule type="cellIs" dxfId="1651" priority="1313" stopIfTrue="1" operator="equal">
      <formula>MAX($D$33:$D$61)</formula>
    </cfRule>
  </conditionalFormatting>
  <conditionalFormatting sqref="D262">
    <cfRule type="cellIs" dxfId="1650" priority="1312" stopIfTrue="1" operator="equal">
      <formula>MAX($D$33:$D$60)</formula>
    </cfRule>
  </conditionalFormatting>
  <conditionalFormatting sqref="D262">
    <cfRule type="cellIs" dxfId="1649" priority="1311" stopIfTrue="1" operator="equal">
      <formula>MAX($D$2:$D$32)</formula>
    </cfRule>
  </conditionalFormatting>
  <conditionalFormatting sqref="D263">
    <cfRule type="cellIs" dxfId="1648" priority="1310" stopIfTrue="1" operator="equal">
      <formula>MAX($D$214:$D$244)</formula>
    </cfRule>
  </conditionalFormatting>
  <conditionalFormatting sqref="D263">
    <cfRule type="cellIs" dxfId="1647" priority="1309" stopIfTrue="1" operator="equal">
      <formula>MAX($D$183:$D$213)</formula>
    </cfRule>
  </conditionalFormatting>
  <conditionalFormatting sqref="D263">
    <cfRule type="cellIs" dxfId="1646" priority="1308" stopIfTrue="1" operator="equal">
      <formula>MAX($D$153:$D$182)</formula>
    </cfRule>
  </conditionalFormatting>
  <conditionalFormatting sqref="D263">
    <cfRule type="cellIs" dxfId="1645" priority="1307" stopIfTrue="1" operator="equal">
      <formula>MAX($D$122:$D$152)</formula>
    </cfRule>
  </conditionalFormatting>
  <conditionalFormatting sqref="D263">
    <cfRule type="cellIs" dxfId="1644" priority="1306" stopIfTrue="1" operator="equal">
      <formula>MAX($D$92:$D$121)</formula>
    </cfRule>
  </conditionalFormatting>
  <conditionalFormatting sqref="D263">
    <cfRule type="cellIs" dxfId="1643" priority="1305" stopIfTrue="1" operator="equal">
      <formula>MAX($D$61:$D$91)</formula>
    </cfRule>
  </conditionalFormatting>
  <conditionalFormatting sqref="D263">
    <cfRule type="cellIs" dxfId="1642" priority="1304" stopIfTrue="1" operator="equal">
      <formula>MAX($D$33:$D$61)</formula>
    </cfRule>
  </conditionalFormatting>
  <conditionalFormatting sqref="D263">
    <cfRule type="cellIs" dxfId="1641" priority="1303" stopIfTrue="1" operator="equal">
      <formula>MAX($D$33:$D$60)</formula>
    </cfRule>
  </conditionalFormatting>
  <conditionalFormatting sqref="D263">
    <cfRule type="cellIs" dxfId="1640" priority="1302" stopIfTrue="1" operator="equal">
      <formula>MAX($D$2:$D$32)</formula>
    </cfRule>
  </conditionalFormatting>
  <conditionalFormatting sqref="D263">
    <cfRule type="cellIs" dxfId="1639" priority="1301" stopIfTrue="1" operator="equal">
      <formula>MAX($D$92:$D$121)</formula>
    </cfRule>
  </conditionalFormatting>
  <conditionalFormatting sqref="D263">
    <cfRule type="cellIs" dxfId="1638" priority="1300" stopIfTrue="1" operator="equal">
      <formula>MAX($D$61:$D$91)</formula>
    </cfRule>
  </conditionalFormatting>
  <conditionalFormatting sqref="D263">
    <cfRule type="cellIs" dxfId="1637" priority="1299" stopIfTrue="1" operator="equal">
      <formula>MAX($D$33:$D$61)</formula>
    </cfRule>
  </conditionalFormatting>
  <conditionalFormatting sqref="D263">
    <cfRule type="cellIs" dxfId="1636" priority="1298" stopIfTrue="1" operator="equal">
      <formula>MAX($D$33:$D$60)</formula>
    </cfRule>
  </conditionalFormatting>
  <conditionalFormatting sqref="D263">
    <cfRule type="cellIs" dxfId="1635" priority="1297" stopIfTrue="1" operator="equal">
      <formula>MAX($D$2:$D$32)</formula>
    </cfRule>
  </conditionalFormatting>
  <conditionalFormatting sqref="D264">
    <cfRule type="cellIs" dxfId="1634" priority="1296" stopIfTrue="1" operator="equal">
      <formula>MAX($D$214:$D$244)</formula>
    </cfRule>
  </conditionalFormatting>
  <conditionalFormatting sqref="D264">
    <cfRule type="cellIs" dxfId="1633" priority="1295" stopIfTrue="1" operator="equal">
      <formula>MAX($D$183:$D$213)</formula>
    </cfRule>
  </conditionalFormatting>
  <conditionalFormatting sqref="D264">
    <cfRule type="cellIs" dxfId="1632" priority="1294" stopIfTrue="1" operator="equal">
      <formula>MAX($D$153:$D$182)</formula>
    </cfRule>
  </conditionalFormatting>
  <conditionalFormatting sqref="D264">
    <cfRule type="cellIs" dxfId="1631" priority="1293" stopIfTrue="1" operator="equal">
      <formula>MAX($D$122:$D$152)</formula>
    </cfRule>
  </conditionalFormatting>
  <conditionalFormatting sqref="D264">
    <cfRule type="cellIs" dxfId="1630" priority="1292" stopIfTrue="1" operator="equal">
      <formula>MAX($D$92:$D$121)</formula>
    </cfRule>
  </conditionalFormatting>
  <conditionalFormatting sqref="D264">
    <cfRule type="cellIs" dxfId="1629" priority="1291" stopIfTrue="1" operator="equal">
      <formula>MAX($D$61:$D$91)</formula>
    </cfRule>
  </conditionalFormatting>
  <conditionalFormatting sqref="D264">
    <cfRule type="cellIs" dxfId="1628" priority="1290" stopIfTrue="1" operator="equal">
      <formula>MAX($D$33:$D$61)</formula>
    </cfRule>
  </conditionalFormatting>
  <conditionalFormatting sqref="D264">
    <cfRule type="cellIs" dxfId="1627" priority="1289" stopIfTrue="1" operator="equal">
      <formula>MAX($D$33:$D$60)</formula>
    </cfRule>
  </conditionalFormatting>
  <conditionalFormatting sqref="D264">
    <cfRule type="cellIs" dxfId="1626" priority="1288" stopIfTrue="1" operator="equal">
      <formula>MAX($D$2:$D$32)</formula>
    </cfRule>
  </conditionalFormatting>
  <conditionalFormatting sqref="D264">
    <cfRule type="cellIs" dxfId="1625" priority="1287" stopIfTrue="1" operator="equal">
      <formula>MAX($D$92:$D$121)</formula>
    </cfRule>
  </conditionalFormatting>
  <conditionalFormatting sqref="D264">
    <cfRule type="cellIs" dxfId="1624" priority="1286" stopIfTrue="1" operator="equal">
      <formula>MAX($D$61:$D$91)</formula>
    </cfRule>
  </conditionalFormatting>
  <conditionalFormatting sqref="D264">
    <cfRule type="cellIs" dxfId="1623" priority="1285" stopIfTrue="1" operator="equal">
      <formula>MAX($D$33:$D$61)</formula>
    </cfRule>
  </conditionalFormatting>
  <conditionalFormatting sqref="D264">
    <cfRule type="cellIs" dxfId="1622" priority="1284" stopIfTrue="1" operator="equal">
      <formula>MAX($D$33:$D$60)</formula>
    </cfRule>
  </conditionalFormatting>
  <conditionalFormatting sqref="D264">
    <cfRule type="cellIs" dxfId="1621" priority="1283" stopIfTrue="1" operator="equal">
      <formula>MAX($D$2:$D$32)</formula>
    </cfRule>
  </conditionalFormatting>
  <conditionalFormatting sqref="D265">
    <cfRule type="cellIs" dxfId="1620" priority="1282" stopIfTrue="1" operator="equal">
      <formula>MAX($D$214:$D$244)</formula>
    </cfRule>
  </conditionalFormatting>
  <conditionalFormatting sqref="D265">
    <cfRule type="cellIs" dxfId="1619" priority="1281" stopIfTrue="1" operator="equal">
      <formula>MAX($D$183:$D$213)</formula>
    </cfRule>
  </conditionalFormatting>
  <conditionalFormatting sqref="D265">
    <cfRule type="cellIs" dxfId="1618" priority="1280" stopIfTrue="1" operator="equal">
      <formula>MAX($D$153:$D$182)</formula>
    </cfRule>
  </conditionalFormatting>
  <conditionalFormatting sqref="D265">
    <cfRule type="cellIs" dxfId="1617" priority="1279" stopIfTrue="1" operator="equal">
      <formula>MAX($D$122:$D$152)</formula>
    </cfRule>
  </conditionalFormatting>
  <conditionalFormatting sqref="D265">
    <cfRule type="cellIs" dxfId="1616" priority="1278" stopIfTrue="1" operator="equal">
      <formula>MAX($D$92:$D$121)</formula>
    </cfRule>
  </conditionalFormatting>
  <conditionalFormatting sqref="D265">
    <cfRule type="cellIs" dxfId="1615" priority="1277" stopIfTrue="1" operator="equal">
      <formula>MAX($D$61:$D$91)</formula>
    </cfRule>
  </conditionalFormatting>
  <conditionalFormatting sqref="D265">
    <cfRule type="cellIs" dxfId="1614" priority="1276" stopIfTrue="1" operator="equal">
      <formula>MAX($D$33:$D$61)</formula>
    </cfRule>
  </conditionalFormatting>
  <conditionalFormatting sqref="D265">
    <cfRule type="cellIs" dxfId="1613" priority="1275" stopIfTrue="1" operator="equal">
      <formula>MAX($D$33:$D$60)</formula>
    </cfRule>
  </conditionalFormatting>
  <conditionalFormatting sqref="D265">
    <cfRule type="cellIs" dxfId="1612" priority="1274" stopIfTrue="1" operator="equal">
      <formula>MAX($D$2:$D$32)</formula>
    </cfRule>
  </conditionalFormatting>
  <conditionalFormatting sqref="D265">
    <cfRule type="cellIs" dxfId="1611" priority="1273" stopIfTrue="1" operator="equal">
      <formula>MAX($D$92:$D$121)</formula>
    </cfRule>
  </conditionalFormatting>
  <conditionalFormatting sqref="D265">
    <cfRule type="cellIs" dxfId="1610" priority="1272" stopIfTrue="1" operator="equal">
      <formula>MAX($D$61:$D$91)</formula>
    </cfRule>
  </conditionalFormatting>
  <conditionalFormatting sqref="D265">
    <cfRule type="cellIs" dxfId="1609" priority="1271" stopIfTrue="1" operator="equal">
      <formula>MAX($D$33:$D$61)</formula>
    </cfRule>
  </conditionalFormatting>
  <conditionalFormatting sqref="D265">
    <cfRule type="cellIs" dxfId="1608" priority="1270" stopIfTrue="1" operator="equal">
      <formula>MAX($D$33:$D$60)</formula>
    </cfRule>
  </conditionalFormatting>
  <conditionalFormatting sqref="D265">
    <cfRule type="cellIs" dxfId="1607" priority="1269" stopIfTrue="1" operator="equal">
      <formula>MAX($D$2:$D$32)</formula>
    </cfRule>
  </conditionalFormatting>
  <conditionalFormatting sqref="D266">
    <cfRule type="cellIs" dxfId="1606" priority="1268" stopIfTrue="1" operator="equal">
      <formula>MAX($D$214:$D$244)</formula>
    </cfRule>
  </conditionalFormatting>
  <conditionalFormatting sqref="D266">
    <cfRule type="cellIs" dxfId="1605" priority="1267" stopIfTrue="1" operator="equal">
      <formula>MAX($D$183:$D$213)</formula>
    </cfRule>
  </conditionalFormatting>
  <conditionalFormatting sqref="D266">
    <cfRule type="cellIs" dxfId="1604" priority="1266" stopIfTrue="1" operator="equal">
      <formula>MAX($D$153:$D$182)</formula>
    </cfRule>
  </conditionalFormatting>
  <conditionalFormatting sqref="D266">
    <cfRule type="cellIs" dxfId="1603" priority="1265" stopIfTrue="1" operator="equal">
      <formula>MAX($D$122:$D$152)</formula>
    </cfRule>
  </conditionalFormatting>
  <conditionalFormatting sqref="D266">
    <cfRule type="cellIs" dxfId="1602" priority="1264" stopIfTrue="1" operator="equal">
      <formula>MAX($D$92:$D$121)</formula>
    </cfRule>
  </conditionalFormatting>
  <conditionalFormatting sqref="D266">
    <cfRule type="cellIs" dxfId="1601" priority="1263" stopIfTrue="1" operator="equal">
      <formula>MAX($D$61:$D$91)</formula>
    </cfRule>
  </conditionalFormatting>
  <conditionalFormatting sqref="D266">
    <cfRule type="cellIs" dxfId="1600" priority="1262" stopIfTrue="1" operator="equal">
      <formula>MAX($D$33:$D$61)</formula>
    </cfRule>
  </conditionalFormatting>
  <conditionalFormatting sqref="D266">
    <cfRule type="cellIs" dxfId="1599" priority="1261" stopIfTrue="1" operator="equal">
      <formula>MAX($D$33:$D$60)</formula>
    </cfRule>
  </conditionalFormatting>
  <conditionalFormatting sqref="D266">
    <cfRule type="cellIs" dxfId="1598" priority="1260" stopIfTrue="1" operator="equal">
      <formula>MAX($D$2:$D$32)</formula>
    </cfRule>
  </conditionalFormatting>
  <conditionalFormatting sqref="D266">
    <cfRule type="cellIs" dxfId="1597" priority="1259" stopIfTrue="1" operator="equal">
      <formula>MAX($D$92:$D$121)</formula>
    </cfRule>
  </conditionalFormatting>
  <conditionalFormatting sqref="D266">
    <cfRule type="cellIs" dxfId="1596" priority="1258" stopIfTrue="1" operator="equal">
      <formula>MAX($D$61:$D$91)</formula>
    </cfRule>
  </conditionalFormatting>
  <conditionalFormatting sqref="D266">
    <cfRule type="cellIs" dxfId="1595" priority="1257" stopIfTrue="1" operator="equal">
      <formula>MAX($D$33:$D$61)</formula>
    </cfRule>
  </conditionalFormatting>
  <conditionalFormatting sqref="D266">
    <cfRule type="cellIs" dxfId="1594" priority="1256" stopIfTrue="1" operator="equal">
      <formula>MAX($D$33:$D$60)</formula>
    </cfRule>
  </conditionalFormatting>
  <conditionalFormatting sqref="D266">
    <cfRule type="cellIs" dxfId="1593" priority="1255" stopIfTrue="1" operator="equal">
      <formula>MAX($D$2:$D$32)</formula>
    </cfRule>
  </conditionalFormatting>
  <conditionalFormatting sqref="D267">
    <cfRule type="cellIs" dxfId="1592" priority="1254" stopIfTrue="1" operator="equal">
      <formula>MAX($D$214:$D$244)</formula>
    </cfRule>
  </conditionalFormatting>
  <conditionalFormatting sqref="D267">
    <cfRule type="cellIs" dxfId="1591" priority="1253" stopIfTrue="1" operator="equal">
      <formula>MAX($D$183:$D$213)</formula>
    </cfRule>
  </conditionalFormatting>
  <conditionalFormatting sqref="D267">
    <cfRule type="cellIs" dxfId="1590" priority="1252" stopIfTrue="1" operator="equal">
      <formula>MAX($D$153:$D$182)</formula>
    </cfRule>
  </conditionalFormatting>
  <conditionalFormatting sqref="D267">
    <cfRule type="cellIs" dxfId="1589" priority="1251" stopIfTrue="1" operator="equal">
      <formula>MAX($D$122:$D$152)</formula>
    </cfRule>
  </conditionalFormatting>
  <conditionalFormatting sqref="D267">
    <cfRule type="cellIs" dxfId="1588" priority="1250" stopIfTrue="1" operator="equal">
      <formula>MAX($D$92:$D$121)</formula>
    </cfRule>
  </conditionalFormatting>
  <conditionalFormatting sqref="D267">
    <cfRule type="cellIs" dxfId="1587" priority="1249" stopIfTrue="1" operator="equal">
      <formula>MAX($D$61:$D$91)</formula>
    </cfRule>
  </conditionalFormatting>
  <conditionalFormatting sqref="D267">
    <cfRule type="cellIs" dxfId="1586" priority="1248" stopIfTrue="1" operator="equal">
      <formula>MAX($D$33:$D$61)</formula>
    </cfRule>
  </conditionalFormatting>
  <conditionalFormatting sqref="D267">
    <cfRule type="cellIs" dxfId="1585" priority="1247" stopIfTrue="1" operator="equal">
      <formula>MAX($D$33:$D$60)</formula>
    </cfRule>
  </conditionalFormatting>
  <conditionalFormatting sqref="D267">
    <cfRule type="cellIs" dxfId="1584" priority="1246" stopIfTrue="1" operator="equal">
      <formula>MAX($D$2:$D$32)</formula>
    </cfRule>
  </conditionalFormatting>
  <conditionalFormatting sqref="D267">
    <cfRule type="cellIs" dxfId="1583" priority="1245" stopIfTrue="1" operator="equal">
      <formula>MAX($D$92:$D$121)</formula>
    </cfRule>
  </conditionalFormatting>
  <conditionalFormatting sqref="D267">
    <cfRule type="cellIs" dxfId="1582" priority="1244" stopIfTrue="1" operator="equal">
      <formula>MAX($D$61:$D$91)</formula>
    </cfRule>
  </conditionalFormatting>
  <conditionalFormatting sqref="D267">
    <cfRule type="cellIs" dxfId="1581" priority="1243" stopIfTrue="1" operator="equal">
      <formula>MAX($D$33:$D$61)</formula>
    </cfRule>
  </conditionalFormatting>
  <conditionalFormatting sqref="D267">
    <cfRule type="cellIs" dxfId="1580" priority="1242" stopIfTrue="1" operator="equal">
      <formula>MAX($D$33:$D$60)</formula>
    </cfRule>
  </conditionalFormatting>
  <conditionalFormatting sqref="D267">
    <cfRule type="cellIs" dxfId="1579" priority="1241" stopIfTrue="1" operator="equal">
      <formula>MAX($D$2:$D$32)</formula>
    </cfRule>
  </conditionalFormatting>
  <conditionalFormatting sqref="D268">
    <cfRule type="cellIs" dxfId="1578" priority="1240" stopIfTrue="1" operator="equal">
      <formula>MAX($D$214:$D$244)</formula>
    </cfRule>
  </conditionalFormatting>
  <conditionalFormatting sqref="D268">
    <cfRule type="cellIs" dxfId="1577" priority="1239" stopIfTrue="1" operator="equal">
      <formula>MAX($D$183:$D$213)</formula>
    </cfRule>
  </conditionalFormatting>
  <conditionalFormatting sqref="D268">
    <cfRule type="cellIs" dxfId="1576" priority="1238" stopIfTrue="1" operator="equal">
      <formula>MAX($D$153:$D$182)</formula>
    </cfRule>
  </conditionalFormatting>
  <conditionalFormatting sqref="D268">
    <cfRule type="cellIs" dxfId="1575" priority="1237" stopIfTrue="1" operator="equal">
      <formula>MAX($D$122:$D$152)</formula>
    </cfRule>
  </conditionalFormatting>
  <conditionalFormatting sqref="D268">
    <cfRule type="cellIs" dxfId="1574" priority="1236" stopIfTrue="1" operator="equal">
      <formula>MAX($D$92:$D$121)</formula>
    </cfRule>
  </conditionalFormatting>
  <conditionalFormatting sqref="D268">
    <cfRule type="cellIs" dxfId="1573" priority="1235" stopIfTrue="1" operator="equal">
      <formula>MAX($D$61:$D$91)</formula>
    </cfRule>
  </conditionalFormatting>
  <conditionalFormatting sqref="D268">
    <cfRule type="cellIs" dxfId="1572" priority="1234" stopIfTrue="1" operator="equal">
      <formula>MAX($D$33:$D$61)</formula>
    </cfRule>
  </conditionalFormatting>
  <conditionalFormatting sqref="D268">
    <cfRule type="cellIs" dxfId="1571" priority="1233" stopIfTrue="1" operator="equal">
      <formula>MAX($D$33:$D$60)</formula>
    </cfRule>
  </conditionalFormatting>
  <conditionalFormatting sqref="D268">
    <cfRule type="cellIs" dxfId="1570" priority="1232" stopIfTrue="1" operator="equal">
      <formula>MAX($D$2:$D$32)</formula>
    </cfRule>
  </conditionalFormatting>
  <conditionalFormatting sqref="D268">
    <cfRule type="cellIs" dxfId="1569" priority="1231" stopIfTrue="1" operator="equal">
      <formula>MAX($D$92:$D$121)</formula>
    </cfRule>
  </conditionalFormatting>
  <conditionalFormatting sqref="D268">
    <cfRule type="cellIs" dxfId="1568" priority="1230" stopIfTrue="1" operator="equal">
      <formula>MAX($D$61:$D$91)</formula>
    </cfRule>
  </conditionalFormatting>
  <conditionalFormatting sqref="D268">
    <cfRule type="cellIs" dxfId="1567" priority="1229" stopIfTrue="1" operator="equal">
      <formula>MAX($D$33:$D$61)</formula>
    </cfRule>
  </conditionalFormatting>
  <conditionalFormatting sqref="D268">
    <cfRule type="cellIs" dxfId="1566" priority="1228" stopIfTrue="1" operator="equal">
      <formula>MAX($D$33:$D$60)</formula>
    </cfRule>
  </conditionalFormatting>
  <conditionalFormatting sqref="D268">
    <cfRule type="cellIs" dxfId="1565" priority="1227" stopIfTrue="1" operator="equal">
      <formula>MAX($D$2:$D$32)</formula>
    </cfRule>
  </conditionalFormatting>
  <conditionalFormatting sqref="D269">
    <cfRule type="cellIs" dxfId="1564" priority="1226" stopIfTrue="1" operator="equal">
      <formula>MAX($D$214:$D$244)</formula>
    </cfRule>
  </conditionalFormatting>
  <conditionalFormatting sqref="D269">
    <cfRule type="cellIs" dxfId="1563" priority="1225" stopIfTrue="1" operator="equal">
      <formula>MAX($D$183:$D$213)</formula>
    </cfRule>
  </conditionalFormatting>
  <conditionalFormatting sqref="D269">
    <cfRule type="cellIs" dxfId="1562" priority="1224" stopIfTrue="1" operator="equal">
      <formula>MAX($D$153:$D$182)</formula>
    </cfRule>
  </conditionalFormatting>
  <conditionalFormatting sqref="D269">
    <cfRule type="cellIs" dxfId="1561" priority="1223" stopIfTrue="1" operator="equal">
      <formula>MAX($D$122:$D$152)</formula>
    </cfRule>
  </conditionalFormatting>
  <conditionalFormatting sqref="D269">
    <cfRule type="cellIs" dxfId="1560" priority="1222" stopIfTrue="1" operator="equal">
      <formula>MAX($D$92:$D$121)</formula>
    </cfRule>
  </conditionalFormatting>
  <conditionalFormatting sqref="D269">
    <cfRule type="cellIs" dxfId="1559" priority="1221" stopIfTrue="1" operator="equal">
      <formula>MAX($D$61:$D$91)</formula>
    </cfRule>
  </conditionalFormatting>
  <conditionalFormatting sqref="D269">
    <cfRule type="cellIs" dxfId="1558" priority="1220" stopIfTrue="1" operator="equal">
      <formula>MAX($D$33:$D$61)</formula>
    </cfRule>
  </conditionalFormatting>
  <conditionalFormatting sqref="D269">
    <cfRule type="cellIs" dxfId="1557" priority="1219" stopIfTrue="1" operator="equal">
      <formula>MAX($D$33:$D$60)</formula>
    </cfRule>
  </conditionalFormatting>
  <conditionalFormatting sqref="D269">
    <cfRule type="cellIs" dxfId="1556" priority="1218" stopIfTrue="1" operator="equal">
      <formula>MAX($D$2:$D$32)</formula>
    </cfRule>
  </conditionalFormatting>
  <conditionalFormatting sqref="D269">
    <cfRule type="cellIs" dxfId="1555" priority="1217" stopIfTrue="1" operator="equal">
      <formula>MAX($D$92:$D$121)</formula>
    </cfRule>
  </conditionalFormatting>
  <conditionalFormatting sqref="D269">
    <cfRule type="cellIs" dxfId="1554" priority="1216" stopIfTrue="1" operator="equal">
      <formula>MAX($D$61:$D$91)</formula>
    </cfRule>
  </conditionalFormatting>
  <conditionalFormatting sqref="D269">
    <cfRule type="cellIs" dxfId="1553" priority="1215" stopIfTrue="1" operator="equal">
      <formula>MAX($D$33:$D$61)</formula>
    </cfRule>
  </conditionalFormatting>
  <conditionalFormatting sqref="D269">
    <cfRule type="cellIs" dxfId="1552" priority="1214" stopIfTrue="1" operator="equal">
      <formula>MAX($D$33:$D$60)</formula>
    </cfRule>
  </conditionalFormatting>
  <conditionalFormatting sqref="D269">
    <cfRule type="cellIs" dxfId="1551" priority="1213" stopIfTrue="1" operator="equal">
      <formula>MAX($D$2:$D$32)</formula>
    </cfRule>
  </conditionalFormatting>
  <conditionalFormatting sqref="D270">
    <cfRule type="cellIs" dxfId="1550" priority="1212" stopIfTrue="1" operator="equal">
      <formula>MAX($D$214:$D$244)</formula>
    </cfRule>
  </conditionalFormatting>
  <conditionalFormatting sqref="D270">
    <cfRule type="cellIs" dxfId="1549" priority="1211" stopIfTrue="1" operator="equal">
      <formula>MAX($D$183:$D$213)</formula>
    </cfRule>
  </conditionalFormatting>
  <conditionalFormatting sqref="D270">
    <cfRule type="cellIs" dxfId="1548" priority="1210" stopIfTrue="1" operator="equal">
      <formula>MAX($D$153:$D$182)</formula>
    </cfRule>
  </conditionalFormatting>
  <conditionalFormatting sqref="D270">
    <cfRule type="cellIs" dxfId="1547" priority="1209" stopIfTrue="1" operator="equal">
      <formula>MAX($D$122:$D$152)</formula>
    </cfRule>
  </conditionalFormatting>
  <conditionalFormatting sqref="D270">
    <cfRule type="cellIs" dxfId="1546" priority="1208" stopIfTrue="1" operator="equal">
      <formula>MAX($D$92:$D$121)</formula>
    </cfRule>
  </conditionalFormatting>
  <conditionalFormatting sqref="D270">
    <cfRule type="cellIs" dxfId="1545" priority="1207" stopIfTrue="1" operator="equal">
      <formula>MAX($D$61:$D$91)</formula>
    </cfRule>
  </conditionalFormatting>
  <conditionalFormatting sqref="D270">
    <cfRule type="cellIs" dxfId="1544" priority="1206" stopIfTrue="1" operator="equal">
      <formula>MAX($D$33:$D$61)</formula>
    </cfRule>
  </conditionalFormatting>
  <conditionalFormatting sqref="D270">
    <cfRule type="cellIs" dxfId="1543" priority="1205" stopIfTrue="1" operator="equal">
      <formula>MAX($D$33:$D$60)</formula>
    </cfRule>
  </conditionalFormatting>
  <conditionalFormatting sqref="D270">
    <cfRule type="cellIs" dxfId="1542" priority="1204" stopIfTrue="1" operator="equal">
      <formula>MAX($D$2:$D$32)</formula>
    </cfRule>
  </conditionalFormatting>
  <conditionalFormatting sqref="D270">
    <cfRule type="cellIs" dxfId="1541" priority="1203" stopIfTrue="1" operator="equal">
      <formula>MAX($D$92:$D$121)</formula>
    </cfRule>
  </conditionalFormatting>
  <conditionalFormatting sqref="D270">
    <cfRule type="cellIs" dxfId="1540" priority="1202" stopIfTrue="1" operator="equal">
      <formula>MAX($D$61:$D$91)</formula>
    </cfRule>
  </conditionalFormatting>
  <conditionalFormatting sqref="D270">
    <cfRule type="cellIs" dxfId="1539" priority="1201" stopIfTrue="1" operator="equal">
      <formula>MAX($D$33:$D$61)</formula>
    </cfRule>
  </conditionalFormatting>
  <conditionalFormatting sqref="D270">
    <cfRule type="cellIs" dxfId="1538" priority="1200" stopIfTrue="1" operator="equal">
      <formula>MAX($D$33:$D$60)</formula>
    </cfRule>
  </conditionalFormatting>
  <conditionalFormatting sqref="D270">
    <cfRule type="cellIs" dxfId="1537" priority="1199" stopIfTrue="1" operator="equal">
      <formula>MAX($D$2:$D$32)</formula>
    </cfRule>
  </conditionalFormatting>
  <conditionalFormatting sqref="D271">
    <cfRule type="cellIs" dxfId="1536" priority="1198" stopIfTrue="1" operator="equal">
      <formula>MAX($D$214:$D$244)</formula>
    </cfRule>
  </conditionalFormatting>
  <conditionalFormatting sqref="D271">
    <cfRule type="cellIs" dxfId="1535" priority="1197" stopIfTrue="1" operator="equal">
      <formula>MAX($D$183:$D$213)</formula>
    </cfRule>
  </conditionalFormatting>
  <conditionalFormatting sqref="D271">
    <cfRule type="cellIs" dxfId="1534" priority="1196" stopIfTrue="1" operator="equal">
      <formula>MAX($D$153:$D$182)</formula>
    </cfRule>
  </conditionalFormatting>
  <conditionalFormatting sqref="D271">
    <cfRule type="cellIs" dxfId="1533" priority="1195" stopIfTrue="1" operator="equal">
      <formula>MAX($D$122:$D$152)</formula>
    </cfRule>
  </conditionalFormatting>
  <conditionalFormatting sqref="D271">
    <cfRule type="cellIs" dxfId="1532" priority="1194" stopIfTrue="1" operator="equal">
      <formula>MAX($D$92:$D$121)</formula>
    </cfRule>
  </conditionalFormatting>
  <conditionalFormatting sqref="D271">
    <cfRule type="cellIs" dxfId="1531" priority="1193" stopIfTrue="1" operator="equal">
      <formula>MAX($D$61:$D$91)</formula>
    </cfRule>
  </conditionalFormatting>
  <conditionalFormatting sqref="D271">
    <cfRule type="cellIs" dxfId="1530" priority="1192" stopIfTrue="1" operator="equal">
      <formula>MAX($D$33:$D$61)</formula>
    </cfRule>
  </conditionalFormatting>
  <conditionalFormatting sqref="D271">
    <cfRule type="cellIs" dxfId="1529" priority="1191" stopIfTrue="1" operator="equal">
      <formula>MAX($D$33:$D$60)</formula>
    </cfRule>
  </conditionalFormatting>
  <conditionalFormatting sqref="D271">
    <cfRule type="cellIs" dxfId="1528" priority="1190" stopIfTrue="1" operator="equal">
      <formula>MAX($D$2:$D$32)</formula>
    </cfRule>
  </conditionalFormatting>
  <conditionalFormatting sqref="D271">
    <cfRule type="cellIs" dxfId="1527" priority="1189" stopIfTrue="1" operator="equal">
      <formula>MAX($D$92:$D$121)</formula>
    </cfRule>
  </conditionalFormatting>
  <conditionalFormatting sqref="D271">
    <cfRule type="cellIs" dxfId="1526" priority="1188" stopIfTrue="1" operator="equal">
      <formula>MAX($D$61:$D$91)</formula>
    </cfRule>
  </conditionalFormatting>
  <conditionalFormatting sqref="D271">
    <cfRule type="cellIs" dxfId="1525" priority="1187" stopIfTrue="1" operator="equal">
      <formula>MAX($D$33:$D$61)</formula>
    </cfRule>
  </conditionalFormatting>
  <conditionalFormatting sqref="D271">
    <cfRule type="cellIs" dxfId="1524" priority="1186" stopIfTrue="1" operator="equal">
      <formula>MAX($D$33:$D$60)</formula>
    </cfRule>
  </conditionalFormatting>
  <conditionalFormatting sqref="D271">
    <cfRule type="cellIs" dxfId="1523" priority="1185" stopIfTrue="1" operator="equal">
      <formula>MAX($D$2:$D$32)</formula>
    </cfRule>
  </conditionalFormatting>
  <conditionalFormatting sqref="D272">
    <cfRule type="cellIs" dxfId="1522" priority="1184" stopIfTrue="1" operator="equal">
      <formula>MAX($D$214:$D$244)</formula>
    </cfRule>
  </conditionalFormatting>
  <conditionalFormatting sqref="D272">
    <cfRule type="cellIs" dxfId="1521" priority="1183" stopIfTrue="1" operator="equal">
      <formula>MAX($D$183:$D$213)</formula>
    </cfRule>
  </conditionalFormatting>
  <conditionalFormatting sqref="D272">
    <cfRule type="cellIs" dxfId="1520" priority="1182" stopIfTrue="1" operator="equal">
      <formula>MAX($D$153:$D$182)</formula>
    </cfRule>
  </conditionalFormatting>
  <conditionalFormatting sqref="D272">
    <cfRule type="cellIs" dxfId="1519" priority="1181" stopIfTrue="1" operator="equal">
      <formula>MAX($D$122:$D$152)</formula>
    </cfRule>
  </conditionalFormatting>
  <conditionalFormatting sqref="D272">
    <cfRule type="cellIs" dxfId="1518" priority="1180" stopIfTrue="1" operator="equal">
      <formula>MAX($D$92:$D$121)</formula>
    </cfRule>
  </conditionalFormatting>
  <conditionalFormatting sqref="D272">
    <cfRule type="cellIs" dxfId="1517" priority="1179" stopIfTrue="1" operator="equal">
      <formula>MAX($D$61:$D$91)</formula>
    </cfRule>
  </conditionalFormatting>
  <conditionalFormatting sqref="D272">
    <cfRule type="cellIs" dxfId="1516" priority="1178" stopIfTrue="1" operator="equal">
      <formula>MAX($D$33:$D$61)</formula>
    </cfRule>
  </conditionalFormatting>
  <conditionalFormatting sqref="D272">
    <cfRule type="cellIs" dxfId="1515" priority="1177" stopIfTrue="1" operator="equal">
      <formula>MAX($D$33:$D$60)</formula>
    </cfRule>
  </conditionalFormatting>
  <conditionalFormatting sqref="D272">
    <cfRule type="cellIs" dxfId="1514" priority="1176" stopIfTrue="1" operator="equal">
      <formula>MAX($D$2:$D$32)</formula>
    </cfRule>
  </conditionalFormatting>
  <conditionalFormatting sqref="D272">
    <cfRule type="cellIs" dxfId="1513" priority="1175" stopIfTrue="1" operator="equal">
      <formula>MAX($D$92:$D$121)</formula>
    </cfRule>
  </conditionalFormatting>
  <conditionalFormatting sqref="D272">
    <cfRule type="cellIs" dxfId="1512" priority="1174" stopIfTrue="1" operator="equal">
      <formula>MAX($D$61:$D$91)</formula>
    </cfRule>
  </conditionalFormatting>
  <conditionalFormatting sqref="D272">
    <cfRule type="cellIs" dxfId="1511" priority="1173" stopIfTrue="1" operator="equal">
      <formula>MAX($D$33:$D$61)</formula>
    </cfRule>
  </conditionalFormatting>
  <conditionalFormatting sqref="D272">
    <cfRule type="cellIs" dxfId="1510" priority="1172" stopIfTrue="1" operator="equal">
      <formula>MAX($D$33:$D$60)</formula>
    </cfRule>
  </conditionalFormatting>
  <conditionalFormatting sqref="D272">
    <cfRule type="cellIs" dxfId="1509" priority="1171" stopIfTrue="1" operator="equal">
      <formula>MAX($D$2:$D$32)</formula>
    </cfRule>
  </conditionalFormatting>
  <conditionalFormatting sqref="D273">
    <cfRule type="cellIs" dxfId="1508" priority="1170" stopIfTrue="1" operator="equal">
      <formula>MAX($D$214:$D$244)</formula>
    </cfRule>
  </conditionalFormatting>
  <conditionalFormatting sqref="D273">
    <cfRule type="cellIs" dxfId="1507" priority="1169" stopIfTrue="1" operator="equal">
      <formula>MAX($D$183:$D$213)</formula>
    </cfRule>
  </conditionalFormatting>
  <conditionalFormatting sqref="D273">
    <cfRule type="cellIs" dxfId="1506" priority="1168" stopIfTrue="1" operator="equal">
      <formula>MAX($D$153:$D$182)</formula>
    </cfRule>
  </conditionalFormatting>
  <conditionalFormatting sqref="D273">
    <cfRule type="cellIs" dxfId="1505" priority="1167" stopIfTrue="1" operator="equal">
      <formula>MAX($D$122:$D$152)</formula>
    </cfRule>
  </conditionalFormatting>
  <conditionalFormatting sqref="D273">
    <cfRule type="cellIs" dxfId="1504" priority="1166" stopIfTrue="1" operator="equal">
      <formula>MAX($D$92:$D$121)</formula>
    </cfRule>
  </conditionalFormatting>
  <conditionalFormatting sqref="D273">
    <cfRule type="cellIs" dxfId="1503" priority="1165" stopIfTrue="1" operator="equal">
      <formula>MAX($D$61:$D$91)</formula>
    </cfRule>
  </conditionalFormatting>
  <conditionalFormatting sqref="D273">
    <cfRule type="cellIs" dxfId="1502" priority="1164" stopIfTrue="1" operator="equal">
      <formula>MAX($D$33:$D$61)</formula>
    </cfRule>
  </conditionalFormatting>
  <conditionalFormatting sqref="D273">
    <cfRule type="cellIs" dxfId="1501" priority="1163" stopIfTrue="1" operator="equal">
      <formula>MAX($D$33:$D$60)</formula>
    </cfRule>
  </conditionalFormatting>
  <conditionalFormatting sqref="D273">
    <cfRule type="cellIs" dxfId="1500" priority="1162" stopIfTrue="1" operator="equal">
      <formula>MAX($D$2:$D$32)</formula>
    </cfRule>
  </conditionalFormatting>
  <conditionalFormatting sqref="D273">
    <cfRule type="cellIs" dxfId="1499" priority="1161" stopIfTrue="1" operator="equal">
      <formula>MAX($D$92:$D$121)</formula>
    </cfRule>
  </conditionalFormatting>
  <conditionalFormatting sqref="D273">
    <cfRule type="cellIs" dxfId="1498" priority="1160" stopIfTrue="1" operator="equal">
      <formula>MAX($D$61:$D$91)</formula>
    </cfRule>
  </conditionalFormatting>
  <conditionalFormatting sqref="D273">
    <cfRule type="cellIs" dxfId="1497" priority="1159" stopIfTrue="1" operator="equal">
      <formula>MAX($D$33:$D$61)</formula>
    </cfRule>
  </conditionalFormatting>
  <conditionalFormatting sqref="D273">
    <cfRule type="cellIs" dxfId="1496" priority="1158" stopIfTrue="1" operator="equal">
      <formula>MAX($D$33:$D$60)</formula>
    </cfRule>
  </conditionalFormatting>
  <conditionalFormatting sqref="D273">
    <cfRule type="cellIs" dxfId="1495" priority="1157" stopIfTrue="1" operator="equal">
      <formula>MAX($D$2:$D$32)</formula>
    </cfRule>
  </conditionalFormatting>
  <conditionalFormatting sqref="D274">
    <cfRule type="cellIs" dxfId="1494" priority="1156" stopIfTrue="1" operator="equal">
      <formula>MAX($D$214:$D$244)</formula>
    </cfRule>
  </conditionalFormatting>
  <conditionalFormatting sqref="D274">
    <cfRule type="cellIs" dxfId="1493" priority="1155" stopIfTrue="1" operator="equal">
      <formula>MAX($D$183:$D$213)</formula>
    </cfRule>
  </conditionalFormatting>
  <conditionalFormatting sqref="D274">
    <cfRule type="cellIs" dxfId="1492" priority="1154" stopIfTrue="1" operator="equal">
      <formula>MAX($D$153:$D$182)</formula>
    </cfRule>
  </conditionalFormatting>
  <conditionalFormatting sqref="D274">
    <cfRule type="cellIs" dxfId="1491" priority="1153" stopIfTrue="1" operator="equal">
      <formula>MAX($D$122:$D$152)</formula>
    </cfRule>
  </conditionalFormatting>
  <conditionalFormatting sqref="D274">
    <cfRule type="cellIs" dxfId="1490" priority="1152" stopIfTrue="1" operator="equal">
      <formula>MAX($D$92:$D$121)</formula>
    </cfRule>
  </conditionalFormatting>
  <conditionalFormatting sqref="D274">
    <cfRule type="cellIs" dxfId="1489" priority="1151" stopIfTrue="1" operator="equal">
      <formula>MAX($D$61:$D$91)</formula>
    </cfRule>
  </conditionalFormatting>
  <conditionalFormatting sqref="D274">
    <cfRule type="cellIs" dxfId="1488" priority="1150" stopIfTrue="1" operator="equal">
      <formula>MAX($D$33:$D$61)</formula>
    </cfRule>
  </conditionalFormatting>
  <conditionalFormatting sqref="D274">
    <cfRule type="cellIs" dxfId="1487" priority="1149" stopIfTrue="1" operator="equal">
      <formula>MAX($D$33:$D$60)</formula>
    </cfRule>
  </conditionalFormatting>
  <conditionalFormatting sqref="D274">
    <cfRule type="cellIs" dxfId="1486" priority="1148" stopIfTrue="1" operator="equal">
      <formula>MAX($D$2:$D$32)</formula>
    </cfRule>
  </conditionalFormatting>
  <conditionalFormatting sqref="D274">
    <cfRule type="cellIs" dxfId="1485" priority="1147" stopIfTrue="1" operator="equal">
      <formula>MAX($D$92:$D$121)</formula>
    </cfRule>
  </conditionalFormatting>
  <conditionalFormatting sqref="D274">
    <cfRule type="cellIs" dxfId="1484" priority="1146" stopIfTrue="1" operator="equal">
      <formula>MAX($D$61:$D$91)</formula>
    </cfRule>
  </conditionalFormatting>
  <conditionalFormatting sqref="D274">
    <cfRule type="cellIs" dxfId="1483" priority="1145" stopIfTrue="1" operator="equal">
      <formula>MAX($D$33:$D$61)</formula>
    </cfRule>
  </conditionalFormatting>
  <conditionalFormatting sqref="D274">
    <cfRule type="cellIs" dxfId="1482" priority="1144" stopIfTrue="1" operator="equal">
      <formula>MAX($D$33:$D$60)</formula>
    </cfRule>
  </conditionalFormatting>
  <conditionalFormatting sqref="D274">
    <cfRule type="cellIs" dxfId="1481" priority="1143" stopIfTrue="1" operator="equal">
      <formula>MAX($D$2:$D$32)</formula>
    </cfRule>
  </conditionalFormatting>
  <conditionalFormatting sqref="D275">
    <cfRule type="cellIs" dxfId="1480" priority="1142" stopIfTrue="1" operator="equal">
      <formula>MAX($D$245:$D$274)</formula>
    </cfRule>
  </conditionalFormatting>
  <conditionalFormatting sqref="D275">
    <cfRule type="cellIs" dxfId="1479" priority="1141" stopIfTrue="1" operator="equal">
      <formula>MAX($D$214:$D$244)</formula>
    </cfRule>
  </conditionalFormatting>
  <conditionalFormatting sqref="D275">
    <cfRule type="cellIs" dxfId="1478" priority="1140" stopIfTrue="1" operator="equal">
      <formula>MAX($D$183:$D$213)</formula>
    </cfRule>
  </conditionalFormatting>
  <conditionalFormatting sqref="D275">
    <cfRule type="cellIs" dxfId="1477" priority="1139" stopIfTrue="1" operator="equal">
      <formula>MAX($D$153:$D$182)</formula>
    </cfRule>
  </conditionalFormatting>
  <conditionalFormatting sqref="D275">
    <cfRule type="cellIs" dxfId="1476" priority="1138" stopIfTrue="1" operator="equal">
      <formula>MAX($D$122:$D$152)</formula>
    </cfRule>
  </conditionalFormatting>
  <conditionalFormatting sqref="D275">
    <cfRule type="cellIs" dxfId="1475" priority="1137" stopIfTrue="1" operator="equal">
      <formula>MAX($D$92:$D$121)</formula>
    </cfRule>
  </conditionalFormatting>
  <conditionalFormatting sqref="D275">
    <cfRule type="cellIs" dxfId="1474" priority="1136" stopIfTrue="1" operator="equal">
      <formula>MAX($D$61:$D$91)</formula>
    </cfRule>
  </conditionalFormatting>
  <conditionalFormatting sqref="D275">
    <cfRule type="cellIs" dxfId="1473" priority="1135" stopIfTrue="1" operator="equal">
      <formula>MAX($D$33:$D$61)</formula>
    </cfRule>
  </conditionalFormatting>
  <conditionalFormatting sqref="D275">
    <cfRule type="cellIs" dxfId="1472" priority="1134" stopIfTrue="1" operator="equal">
      <formula>MAX($D$33:$D$60)</formula>
    </cfRule>
  </conditionalFormatting>
  <conditionalFormatting sqref="D275">
    <cfRule type="cellIs" dxfId="1471" priority="1133" stopIfTrue="1" operator="equal">
      <formula>MAX($D$2:$D$32)</formula>
    </cfRule>
  </conditionalFormatting>
  <conditionalFormatting sqref="D275">
    <cfRule type="cellIs" dxfId="1470" priority="1132" stopIfTrue="1" operator="equal">
      <formula>MAX($D$92:$D$121)</formula>
    </cfRule>
  </conditionalFormatting>
  <conditionalFormatting sqref="D275">
    <cfRule type="cellIs" dxfId="1469" priority="1131" stopIfTrue="1" operator="equal">
      <formula>MAX($D$61:$D$91)</formula>
    </cfRule>
  </conditionalFormatting>
  <conditionalFormatting sqref="D275">
    <cfRule type="cellIs" dxfId="1468" priority="1130" stopIfTrue="1" operator="equal">
      <formula>MAX($D$33:$D$61)</formula>
    </cfRule>
  </conditionalFormatting>
  <conditionalFormatting sqref="D275">
    <cfRule type="cellIs" dxfId="1467" priority="1129" stopIfTrue="1" operator="equal">
      <formula>MAX($D$33:$D$60)</formula>
    </cfRule>
  </conditionalFormatting>
  <conditionalFormatting sqref="D275">
    <cfRule type="cellIs" dxfId="1466" priority="1128" stopIfTrue="1" operator="equal">
      <formula>MAX($D$2:$D$32)</formula>
    </cfRule>
  </conditionalFormatting>
  <conditionalFormatting sqref="D276">
    <cfRule type="cellIs" dxfId="1465" priority="1127" stopIfTrue="1" operator="equal">
      <formula>MAX($D$245:$D$274)</formula>
    </cfRule>
  </conditionalFormatting>
  <conditionalFormatting sqref="D276">
    <cfRule type="cellIs" dxfId="1464" priority="1126" stopIfTrue="1" operator="equal">
      <formula>MAX($D$214:$D$244)</formula>
    </cfRule>
  </conditionalFormatting>
  <conditionalFormatting sqref="D276">
    <cfRule type="cellIs" dxfId="1463" priority="1125" stopIfTrue="1" operator="equal">
      <formula>MAX($D$183:$D$213)</formula>
    </cfRule>
  </conditionalFormatting>
  <conditionalFormatting sqref="D276">
    <cfRule type="cellIs" dxfId="1462" priority="1124" stopIfTrue="1" operator="equal">
      <formula>MAX($D$153:$D$182)</formula>
    </cfRule>
  </conditionalFormatting>
  <conditionalFormatting sqref="D276">
    <cfRule type="cellIs" dxfId="1461" priority="1123" stopIfTrue="1" operator="equal">
      <formula>MAX($D$122:$D$152)</formula>
    </cfRule>
  </conditionalFormatting>
  <conditionalFormatting sqref="D276">
    <cfRule type="cellIs" dxfId="1460" priority="1122" stopIfTrue="1" operator="equal">
      <formula>MAX($D$92:$D$121)</formula>
    </cfRule>
  </conditionalFormatting>
  <conditionalFormatting sqref="D276">
    <cfRule type="cellIs" dxfId="1459" priority="1121" stopIfTrue="1" operator="equal">
      <formula>MAX($D$61:$D$91)</formula>
    </cfRule>
  </conditionalFormatting>
  <conditionalFormatting sqref="D276">
    <cfRule type="cellIs" dxfId="1458" priority="1120" stopIfTrue="1" operator="equal">
      <formula>MAX($D$33:$D$61)</formula>
    </cfRule>
  </conditionalFormatting>
  <conditionalFormatting sqref="D276">
    <cfRule type="cellIs" dxfId="1457" priority="1119" stopIfTrue="1" operator="equal">
      <formula>MAX($D$33:$D$60)</formula>
    </cfRule>
  </conditionalFormatting>
  <conditionalFormatting sqref="D276">
    <cfRule type="cellIs" dxfId="1456" priority="1118" stopIfTrue="1" operator="equal">
      <formula>MAX($D$2:$D$32)</formula>
    </cfRule>
  </conditionalFormatting>
  <conditionalFormatting sqref="D276">
    <cfRule type="cellIs" dxfId="1455" priority="1117" stopIfTrue="1" operator="equal">
      <formula>MAX($D$92:$D$121)</formula>
    </cfRule>
  </conditionalFormatting>
  <conditionalFormatting sqref="D276">
    <cfRule type="cellIs" dxfId="1454" priority="1116" stopIfTrue="1" operator="equal">
      <formula>MAX($D$61:$D$91)</formula>
    </cfRule>
  </conditionalFormatting>
  <conditionalFormatting sqref="D276">
    <cfRule type="cellIs" dxfId="1453" priority="1115" stopIfTrue="1" operator="equal">
      <formula>MAX($D$33:$D$61)</formula>
    </cfRule>
  </conditionalFormatting>
  <conditionalFormatting sqref="D276">
    <cfRule type="cellIs" dxfId="1452" priority="1114" stopIfTrue="1" operator="equal">
      <formula>MAX($D$33:$D$60)</formula>
    </cfRule>
  </conditionalFormatting>
  <conditionalFormatting sqref="D276">
    <cfRule type="cellIs" dxfId="1451" priority="1113" stopIfTrue="1" operator="equal">
      <formula>MAX($D$2:$D$32)</formula>
    </cfRule>
  </conditionalFormatting>
  <conditionalFormatting sqref="D277">
    <cfRule type="cellIs" dxfId="1450" priority="1112" stopIfTrue="1" operator="equal">
      <formula>MAX($D$245:$D$274)</formula>
    </cfRule>
  </conditionalFormatting>
  <conditionalFormatting sqref="D277">
    <cfRule type="cellIs" dxfId="1449" priority="1111" stopIfTrue="1" operator="equal">
      <formula>MAX($D$214:$D$244)</formula>
    </cfRule>
  </conditionalFormatting>
  <conditionalFormatting sqref="D277">
    <cfRule type="cellIs" dxfId="1448" priority="1110" stopIfTrue="1" operator="equal">
      <formula>MAX($D$183:$D$213)</formula>
    </cfRule>
  </conditionalFormatting>
  <conditionalFormatting sqref="D277">
    <cfRule type="cellIs" dxfId="1447" priority="1109" stopIfTrue="1" operator="equal">
      <formula>MAX($D$153:$D$182)</formula>
    </cfRule>
  </conditionalFormatting>
  <conditionalFormatting sqref="D277">
    <cfRule type="cellIs" dxfId="1446" priority="1108" stopIfTrue="1" operator="equal">
      <formula>MAX($D$122:$D$152)</formula>
    </cfRule>
  </conditionalFormatting>
  <conditionalFormatting sqref="D277">
    <cfRule type="cellIs" dxfId="1445" priority="1107" stopIfTrue="1" operator="equal">
      <formula>MAX($D$92:$D$121)</formula>
    </cfRule>
  </conditionalFormatting>
  <conditionalFormatting sqref="D277">
    <cfRule type="cellIs" dxfId="1444" priority="1106" stopIfTrue="1" operator="equal">
      <formula>MAX($D$61:$D$91)</formula>
    </cfRule>
  </conditionalFormatting>
  <conditionalFormatting sqref="D277">
    <cfRule type="cellIs" dxfId="1443" priority="1105" stopIfTrue="1" operator="equal">
      <formula>MAX($D$33:$D$61)</formula>
    </cfRule>
  </conditionalFormatting>
  <conditionalFormatting sqref="D277">
    <cfRule type="cellIs" dxfId="1442" priority="1104" stopIfTrue="1" operator="equal">
      <formula>MAX($D$33:$D$60)</formula>
    </cfRule>
  </conditionalFormatting>
  <conditionalFormatting sqref="D277">
    <cfRule type="cellIs" dxfId="1441" priority="1103" stopIfTrue="1" operator="equal">
      <formula>MAX($D$2:$D$32)</formula>
    </cfRule>
  </conditionalFormatting>
  <conditionalFormatting sqref="D277">
    <cfRule type="cellIs" dxfId="1440" priority="1102" stopIfTrue="1" operator="equal">
      <formula>MAX($D$92:$D$121)</formula>
    </cfRule>
  </conditionalFormatting>
  <conditionalFormatting sqref="D277">
    <cfRule type="cellIs" dxfId="1439" priority="1101" stopIfTrue="1" operator="equal">
      <formula>MAX($D$61:$D$91)</formula>
    </cfRule>
  </conditionalFormatting>
  <conditionalFormatting sqref="D277">
    <cfRule type="cellIs" dxfId="1438" priority="1100" stopIfTrue="1" operator="equal">
      <formula>MAX($D$33:$D$61)</formula>
    </cfRule>
  </conditionalFormatting>
  <conditionalFormatting sqref="D277">
    <cfRule type="cellIs" dxfId="1437" priority="1099" stopIfTrue="1" operator="equal">
      <formula>MAX($D$33:$D$60)</formula>
    </cfRule>
  </conditionalFormatting>
  <conditionalFormatting sqref="D277">
    <cfRule type="cellIs" dxfId="1436" priority="1098" stopIfTrue="1" operator="equal">
      <formula>MAX($D$2:$D$32)</formula>
    </cfRule>
  </conditionalFormatting>
  <conditionalFormatting sqref="D278">
    <cfRule type="cellIs" dxfId="1435" priority="1097" stopIfTrue="1" operator="equal">
      <formula>MAX($D$245:$D$274)</formula>
    </cfRule>
  </conditionalFormatting>
  <conditionalFormatting sqref="D278">
    <cfRule type="cellIs" dxfId="1434" priority="1096" stopIfTrue="1" operator="equal">
      <formula>MAX($D$214:$D$244)</formula>
    </cfRule>
  </conditionalFormatting>
  <conditionalFormatting sqref="D278">
    <cfRule type="cellIs" dxfId="1433" priority="1095" stopIfTrue="1" operator="equal">
      <formula>MAX($D$183:$D$213)</formula>
    </cfRule>
  </conditionalFormatting>
  <conditionalFormatting sqref="D278">
    <cfRule type="cellIs" dxfId="1432" priority="1094" stopIfTrue="1" operator="equal">
      <formula>MAX($D$153:$D$182)</formula>
    </cfRule>
  </conditionalFormatting>
  <conditionalFormatting sqref="D278">
    <cfRule type="cellIs" dxfId="1431" priority="1093" stopIfTrue="1" operator="equal">
      <formula>MAX($D$122:$D$152)</formula>
    </cfRule>
  </conditionalFormatting>
  <conditionalFormatting sqref="D278">
    <cfRule type="cellIs" dxfId="1430" priority="1092" stopIfTrue="1" operator="equal">
      <formula>MAX($D$92:$D$121)</formula>
    </cfRule>
  </conditionalFormatting>
  <conditionalFormatting sqref="D278">
    <cfRule type="cellIs" dxfId="1429" priority="1091" stopIfTrue="1" operator="equal">
      <formula>MAX($D$61:$D$91)</formula>
    </cfRule>
  </conditionalFormatting>
  <conditionalFormatting sqref="D278">
    <cfRule type="cellIs" dxfId="1428" priority="1090" stopIfTrue="1" operator="equal">
      <formula>MAX($D$33:$D$61)</formula>
    </cfRule>
  </conditionalFormatting>
  <conditionalFormatting sqref="D278">
    <cfRule type="cellIs" dxfId="1427" priority="1089" stopIfTrue="1" operator="equal">
      <formula>MAX($D$33:$D$60)</formula>
    </cfRule>
  </conditionalFormatting>
  <conditionalFormatting sqref="D278">
    <cfRule type="cellIs" dxfId="1426" priority="1088" stopIfTrue="1" operator="equal">
      <formula>MAX($D$2:$D$32)</formula>
    </cfRule>
  </conditionalFormatting>
  <conditionalFormatting sqref="D278">
    <cfRule type="cellIs" dxfId="1425" priority="1087" stopIfTrue="1" operator="equal">
      <formula>MAX($D$92:$D$121)</formula>
    </cfRule>
  </conditionalFormatting>
  <conditionalFormatting sqref="D278">
    <cfRule type="cellIs" dxfId="1424" priority="1086" stopIfTrue="1" operator="equal">
      <formula>MAX($D$61:$D$91)</formula>
    </cfRule>
  </conditionalFormatting>
  <conditionalFormatting sqref="D278">
    <cfRule type="cellIs" dxfId="1423" priority="1085" stopIfTrue="1" operator="equal">
      <formula>MAX($D$33:$D$61)</formula>
    </cfRule>
  </conditionalFormatting>
  <conditionalFormatting sqref="D278">
    <cfRule type="cellIs" dxfId="1422" priority="1084" stopIfTrue="1" operator="equal">
      <formula>MAX($D$33:$D$60)</formula>
    </cfRule>
  </conditionalFormatting>
  <conditionalFormatting sqref="D278">
    <cfRule type="cellIs" dxfId="1421" priority="1083" stopIfTrue="1" operator="equal">
      <formula>MAX($D$2:$D$32)</formula>
    </cfRule>
  </conditionalFormatting>
  <conditionalFormatting sqref="D279">
    <cfRule type="cellIs" dxfId="1420" priority="1082" stopIfTrue="1" operator="equal">
      <formula>MAX($D$245:$D$274)</formula>
    </cfRule>
  </conditionalFormatting>
  <conditionalFormatting sqref="D279">
    <cfRule type="cellIs" dxfId="1419" priority="1081" stopIfTrue="1" operator="equal">
      <formula>MAX($D$214:$D$244)</formula>
    </cfRule>
  </conditionalFormatting>
  <conditionalFormatting sqref="D279">
    <cfRule type="cellIs" dxfId="1418" priority="1080" stopIfTrue="1" operator="equal">
      <formula>MAX($D$183:$D$213)</formula>
    </cfRule>
  </conditionalFormatting>
  <conditionalFormatting sqref="D279">
    <cfRule type="cellIs" dxfId="1417" priority="1079" stopIfTrue="1" operator="equal">
      <formula>MAX($D$153:$D$182)</formula>
    </cfRule>
  </conditionalFormatting>
  <conditionalFormatting sqref="D279">
    <cfRule type="cellIs" dxfId="1416" priority="1078" stopIfTrue="1" operator="equal">
      <formula>MAX($D$122:$D$152)</formula>
    </cfRule>
  </conditionalFormatting>
  <conditionalFormatting sqref="D279">
    <cfRule type="cellIs" dxfId="1415" priority="1077" stopIfTrue="1" operator="equal">
      <formula>MAX($D$92:$D$121)</formula>
    </cfRule>
  </conditionalFormatting>
  <conditionalFormatting sqref="D279">
    <cfRule type="cellIs" dxfId="1414" priority="1076" stopIfTrue="1" operator="equal">
      <formula>MAX($D$61:$D$91)</formula>
    </cfRule>
  </conditionalFormatting>
  <conditionalFormatting sqref="D279">
    <cfRule type="cellIs" dxfId="1413" priority="1075" stopIfTrue="1" operator="equal">
      <formula>MAX($D$33:$D$61)</formula>
    </cfRule>
  </conditionalFormatting>
  <conditionalFormatting sqref="D279">
    <cfRule type="cellIs" dxfId="1412" priority="1074" stopIfTrue="1" operator="equal">
      <formula>MAX($D$33:$D$60)</formula>
    </cfRule>
  </conditionalFormatting>
  <conditionalFormatting sqref="D279">
    <cfRule type="cellIs" dxfId="1411" priority="1073" stopIfTrue="1" operator="equal">
      <formula>MAX($D$2:$D$32)</formula>
    </cfRule>
  </conditionalFormatting>
  <conditionalFormatting sqref="D279">
    <cfRule type="cellIs" dxfId="1410" priority="1072" stopIfTrue="1" operator="equal">
      <formula>MAX($D$92:$D$121)</formula>
    </cfRule>
  </conditionalFormatting>
  <conditionalFormatting sqref="D279">
    <cfRule type="cellIs" dxfId="1409" priority="1071" stopIfTrue="1" operator="equal">
      <formula>MAX($D$61:$D$91)</formula>
    </cfRule>
  </conditionalFormatting>
  <conditionalFormatting sqref="D279">
    <cfRule type="cellIs" dxfId="1408" priority="1070" stopIfTrue="1" operator="equal">
      <formula>MAX($D$33:$D$61)</formula>
    </cfRule>
  </conditionalFormatting>
  <conditionalFormatting sqref="D279">
    <cfRule type="cellIs" dxfId="1407" priority="1069" stopIfTrue="1" operator="equal">
      <formula>MAX($D$33:$D$60)</formula>
    </cfRule>
  </conditionalFormatting>
  <conditionalFormatting sqref="D279">
    <cfRule type="cellIs" dxfId="1406" priority="1068" stopIfTrue="1" operator="equal">
      <formula>MAX($D$2:$D$32)</formula>
    </cfRule>
  </conditionalFormatting>
  <conditionalFormatting sqref="D280">
    <cfRule type="cellIs" dxfId="1405" priority="1067" stopIfTrue="1" operator="equal">
      <formula>MAX($D$245:$D$274)</formula>
    </cfRule>
  </conditionalFormatting>
  <conditionalFormatting sqref="D280">
    <cfRule type="cellIs" dxfId="1404" priority="1066" stopIfTrue="1" operator="equal">
      <formula>MAX($D$214:$D$244)</formula>
    </cfRule>
  </conditionalFormatting>
  <conditionalFormatting sqref="D280">
    <cfRule type="cellIs" dxfId="1403" priority="1065" stopIfTrue="1" operator="equal">
      <formula>MAX($D$183:$D$213)</formula>
    </cfRule>
  </conditionalFormatting>
  <conditionalFormatting sqref="D280">
    <cfRule type="cellIs" dxfId="1402" priority="1064" stopIfTrue="1" operator="equal">
      <formula>MAX($D$153:$D$182)</formula>
    </cfRule>
  </conditionalFormatting>
  <conditionalFormatting sqref="D280">
    <cfRule type="cellIs" dxfId="1401" priority="1063" stopIfTrue="1" operator="equal">
      <formula>MAX($D$122:$D$152)</formula>
    </cfRule>
  </conditionalFormatting>
  <conditionalFormatting sqref="D280">
    <cfRule type="cellIs" dxfId="1400" priority="1062" stopIfTrue="1" operator="equal">
      <formula>MAX($D$92:$D$121)</formula>
    </cfRule>
  </conditionalFormatting>
  <conditionalFormatting sqref="D280">
    <cfRule type="cellIs" dxfId="1399" priority="1061" stopIfTrue="1" operator="equal">
      <formula>MAX($D$61:$D$91)</formula>
    </cfRule>
  </conditionalFormatting>
  <conditionalFormatting sqref="D280">
    <cfRule type="cellIs" dxfId="1398" priority="1060" stopIfTrue="1" operator="equal">
      <formula>MAX($D$33:$D$61)</formula>
    </cfRule>
  </conditionalFormatting>
  <conditionalFormatting sqref="D280">
    <cfRule type="cellIs" dxfId="1397" priority="1059" stopIfTrue="1" operator="equal">
      <formula>MAX($D$33:$D$60)</formula>
    </cfRule>
  </conditionalFormatting>
  <conditionalFormatting sqref="D280">
    <cfRule type="cellIs" dxfId="1396" priority="1058" stopIfTrue="1" operator="equal">
      <formula>MAX($D$2:$D$32)</formula>
    </cfRule>
  </conditionalFormatting>
  <conditionalFormatting sqref="D280">
    <cfRule type="cellIs" dxfId="1395" priority="1057" stopIfTrue="1" operator="equal">
      <formula>MAX($D$92:$D$121)</formula>
    </cfRule>
  </conditionalFormatting>
  <conditionalFormatting sqref="D280">
    <cfRule type="cellIs" dxfId="1394" priority="1056" stopIfTrue="1" operator="equal">
      <formula>MAX($D$61:$D$91)</formula>
    </cfRule>
  </conditionalFormatting>
  <conditionalFormatting sqref="D280">
    <cfRule type="cellIs" dxfId="1393" priority="1055" stopIfTrue="1" operator="equal">
      <formula>MAX($D$33:$D$61)</formula>
    </cfRule>
  </conditionalFormatting>
  <conditionalFormatting sqref="D280">
    <cfRule type="cellIs" dxfId="1392" priority="1054" stopIfTrue="1" operator="equal">
      <formula>MAX($D$33:$D$60)</formula>
    </cfRule>
  </conditionalFormatting>
  <conditionalFormatting sqref="D280">
    <cfRule type="cellIs" dxfId="1391" priority="1053" stopIfTrue="1" operator="equal">
      <formula>MAX($D$2:$D$32)</formula>
    </cfRule>
  </conditionalFormatting>
  <conditionalFormatting sqref="D281">
    <cfRule type="cellIs" dxfId="1390" priority="1052" stopIfTrue="1" operator="equal">
      <formula>MAX($D$245:$D$274)</formula>
    </cfRule>
  </conditionalFormatting>
  <conditionalFormatting sqref="D281">
    <cfRule type="cellIs" dxfId="1389" priority="1051" stopIfTrue="1" operator="equal">
      <formula>MAX($D$214:$D$244)</formula>
    </cfRule>
  </conditionalFormatting>
  <conditionalFormatting sqref="D281">
    <cfRule type="cellIs" dxfId="1388" priority="1050" stopIfTrue="1" operator="equal">
      <formula>MAX($D$183:$D$213)</formula>
    </cfRule>
  </conditionalFormatting>
  <conditionalFormatting sqref="D281">
    <cfRule type="cellIs" dxfId="1387" priority="1049" stopIfTrue="1" operator="equal">
      <formula>MAX($D$153:$D$182)</formula>
    </cfRule>
  </conditionalFormatting>
  <conditionalFormatting sqref="D281">
    <cfRule type="cellIs" dxfId="1386" priority="1048" stopIfTrue="1" operator="equal">
      <formula>MAX($D$122:$D$152)</formula>
    </cfRule>
  </conditionalFormatting>
  <conditionalFormatting sqref="D281">
    <cfRule type="cellIs" dxfId="1385" priority="1047" stopIfTrue="1" operator="equal">
      <formula>MAX($D$92:$D$121)</formula>
    </cfRule>
  </conditionalFormatting>
  <conditionalFormatting sqref="D281">
    <cfRule type="cellIs" dxfId="1384" priority="1046" stopIfTrue="1" operator="equal">
      <formula>MAX($D$61:$D$91)</formula>
    </cfRule>
  </conditionalFormatting>
  <conditionalFormatting sqref="D281">
    <cfRule type="cellIs" dxfId="1383" priority="1045" stopIfTrue="1" operator="equal">
      <formula>MAX($D$33:$D$61)</formula>
    </cfRule>
  </conditionalFormatting>
  <conditionalFormatting sqref="D281">
    <cfRule type="cellIs" dxfId="1382" priority="1044" stopIfTrue="1" operator="equal">
      <formula>MAX($D$33:$D$60)</formula>
    </cfRule>
  </conditionalFormatting>
  <conditionalFormatting sqref="D281">
    <cfRule type="cellIs" dxfId="1381" priority="1043" stopIfTrue="1" operator="equal">
      <formula>MAX($D$2:$D$32)</formula>
    </cfRule>
  </conditionalFormatting>
  <conditionalFormatting sqref="D281">
    <cfRule type="cellIs" dxfId="1380" priority="1042" stopIfTrue="1" operator="equal">
      <formula>MAX($D$92:$D$121)</formula>
    </cfRule>
  </conditionalFormatting>
  <conditionalFormatting sqref="D281">
    <cfRule type="cellIs" dxfId="1379" priority="1041" stopIfTrue="1" operator="equal">
      <formula>MAX($D$61:$D$91)</formula>
    </cfRule>
  </conditionalFormatting>
  <conditionalFormatting sqref="D281">
    <cfRule type="cellIs" dxfId="1378" priority="1040" stopIfTrue="1" operator="equal">
      <formula>MAX($D$33:$D$61)</formula>
    </cfRule>
  </conditionalFormatting>
  <conditionalFormatting sqref="D281">
    <cfRule type="cellIs" dxfId="1377" priority="1039" stopIfTrue="1" operator="equal">
      <formula>MAX($D$33:$D$60)</formula>
    </cfRule>
  </conditionalFormatting>
  <conditionalFormatting sqref="D281">
    <cfRule type="cellIs" dxfId="1376" priority="1038" stopIfTrue="1" operator="equal">
      <formula>MAX($D$2:$D$32)</formula>
    </cfRule>
  </conditionalFormatting>
  <conditionalFormatting sqref="D282">
    <cfRule type="cellIs" dxfId="1375" priority="1037" stopIfTrue="1" operator="equal">
      <formula>MAX($D$245:$D$274)</formula>
    </cfRule>
  </conditionalFormatting>
  <conditionalFormatting sqref="D282">
    <cfRule type="cellIs" dxfId="1374" priority="1036" stopIfTrue="1" operator="equal">
      <formula>MAX($D$214:$D$244)</formula>
    </cfRule>
  </conditionalFormatting>
  <conditionalFormatting sqref="D282">
    <cfRule type="cellIs" dxfId="1373" priority="1035" stopIfTrue="1" operator="equal">
      <formula>MAX($D$183:$D$213)</formula>
    </cfRule>
  </conditionalFormatting>
  <conditionalFormatting sqref="D282">
    <cfRule type="cellIs" dxfId="1372" priority="1034" stopIfTrue="1" operator="equal">
      <formula>MAX($D$153:$D$182)</formula>
    </cfRule>
  </conditionalFormatting>
  <conditionalFormatting sqref="D282">
    <cfRule type="cellIs" dxfId="1371" priority="1033" stopIfTrue="1" operator="equal">
      <formula>MAX($D$122:$D$152)</formula>
    </cfRule>
  </conditionalFormatting>
  <conditionalFormatting sqref="D282">
    <cfRule type="cellIs" dxfId="1370" priority="1032" stopIfTrue="1" operator="equal">
      <formula>MAX($D$92:$D$121)</formula>
    </cfRule>
  </conditionalFormatting>
  <conditionalFormatting sqref="D282">
    <cfRule type="cellIs" dxfId="1369" priority="1031" stopIfTrue="1" operator="equal">
      <formula>MAX($D$61:$D$91)</formula>
    </cfRule>
  </conditionalFormatting>
  <conditionalFormatting sqref="D282">
    <cfRule type="cellIs" dxfId="1368" priority="1030" stopIfTrue="1" operator="equal">
      <formula>MAX($D$33:$D$61)</formula>
    </cfRule>
  </conditionalFormatting>
  <conditionalFormatting sqref="D282">
    <cfRule type="cellIs" dxfId="1367" priority="1029" stopIfTrue="1" operator="equal">
      <formula>MAX($D$33:$D$60)</formula>
    </cfRule>
  </conditionalFormatting>
  <conditionalFormatting sqref="D282">
    <cfRule type="cellIs" dxfId="1366" priority="1028" stopIfTrue="1" operator="equal">
      <formula>MAX($D$2:$D$32)</formula>
    </cfRule>
  </conditionalFormatting>
  <conditionalFormatting sqref="D282">
    <cfRule type="cellIs" dxfId="1365" priority="1027" stopIfTrue="1" operator="equal">
      <formula>MAX($D$92:$D$121)</formula>
    </cfRule>
  </conditionalFormatting>
  <conditionalFormatting sqref="D282">
    <cfRule type="cellIs" dxfId="1364" priority="1026" stopIfTrue="1" operator="equal">
      <formula>MAX($D$61:$D$91)</formula>
    </cfRule>
  </conditionalFormatting>
  <conditionalFormatting sqref="D282">
    <cfRule type="cellIs" dxfId="1363" priority="1025" stopIfTrue="1" operator="equal">
      <formula>MAX($D$33:$D$61)</formula>
    </cfRule>
  </conditionalFormatting>
  <conditionalFormatting sqref="D282">
    <cfRule type="cellIs" dxfId="1362" priority="1024" stopIfTrue="1" operator="equal">
      <formula>MAX($D$33:$D$60)</formula>
    </cfRule>
  </conditionalFormatting>
  <conditionalFormatting sqref="D282">
    <cfRule type="cellIs" dxfId="1361" priority="1023" stopIfTrue="1" operator="equal">
      <formula>MAX($D$2:$D$32)</formula>
    </cfRule>
  </conditionalFormatting>
  <conditionalFormatting sqref="D283:D305">
    <cfRule type="cellIs" dxfId="1360" priority="1022" stopIfTrue="1" operator="equal">
      <formula>MAX($D$245:$D$274)</formula>
    </cfRule>
  </conditionalFormatting>
  <conditionalFormatting sqref="D283:D305">
    <cfRule type="cellIs" dxfId="1359" priority="1021" stopIfTrue="1" operator="equal">
      <formula>MAX($D$214:$D$244)</formula>
    </cfRule>
  </conditionalFormatting>
  <conditionalFormatting sqref="D283:D305">
    <cfRule type="cellIs" dxfId="1358" priority="1020" stopIfTrue="1" operator="equal">
      <formula>MAX($D$183:$D$213)</formula>
    </cfRule>
  </conditionalFormatting>
  <conditionalFormatting sqref="D283:D305">
    <cfRule type="cellIs" dxfId="1357" priority="1019" stopIfTrue="1" operator="equal">
      <formula>MAX($D$153:$D$182)</formula>
    </cfRule>
  </conditionalFormatting>
  <conditionalFormatting sqref="D283:D305">
    <cfRule type="cellIs" dxfId="1356" priority="1018" stopIfTrue="1" operator="equal">
      <formula>MAX($D$122:$D$152)</formula>
    </cfRule>
  </conditionalFormatting>
  <conditionalFormatting sqref="D283:D305">
    <cfRule type="cellIs" dxfId="1355" priority="1017" stopIfTrue="1" operator="equal">
      <formula>MAX($D$92:$D$121)</formula>
    </cfRule>
  </conditionalFormatting>
  <conditionalFormatting sqref="D283:D305">
    <cfRule type="cellIs" dxfId="1354" priority="1016" stopIfTrue="1" operator="equal">
      <formula>MAX($D$61:$D$91)</formula>
    </cfRule>
  </conditionalFormatting>
  <conditionalFormatting sqref="D283:D305">
    <cfRule type="cellIs" dxfId="1353" priority="1015" stopIfTrue="1" operator="equal">
      <formula>MAX($D$33:$D$61)</formula>
    </cfRule>
  </conditionalFormatting>
  <conditionalFormatting sqref="D283:D305">
    <cfRule type="cellIs" dxfId="1352" priority="1014" stopIfTrue="1" operator="equal">
      <formula>MAX($D$33:$D$60)</formula>
    </cfRule>
  </conditionalFormatting>
  <conditionalFormatting sqref="D283:D305">
    <cfRule type="cellIs" dxfId="1351" priority="1013" stopIfTrue="1" operator="equal">
      <formula>MAX($D$2:$D$32)</formula>
    </cfRule>
  </conditionalFormatting>
  <conditionalFormatting sqref="D283:D305">
    <cfRule type="cellIs" dxfId="1350" priority="1012" stopIfTrue="1" operator="equal">
      <formula>MAX($D$92:$D$121)</formula>
    </cfRule>
  </conditionalFormatting>
  <conditionalFormatting sqref="D283:D305">
    <cfRule type="cellIs" dxfId="1349" priority="1011" stopIfTrue="1" operator="equal">
      <formula>MAX($D$61:$D$91)</formula>
    </cfRule>
  </conditionalFormatting>
  <conditionalFormatting sqref="D283:D305">
    <cfRule type="cellIs" dxfId="1348" priority="1010" stopIfTrue="1" operator="equal">
      <formula>MAX($D$33:$D$61)</formula>
    </cfRule>
  </conditionalFormatting>
  <conditionalFormatting sqref="D283:D305">
    <cfRule type="cellIs" dxfId="1347" priority="1009" stopIfTrue="1" operator="equal">
      <formula>MAX($D$33:$D$60)</formula>
    </cfRule>
  </conditionalFormatting>
  <conditionalFormatting sqref="D283:D305">
    <cfRule type="cellIs" dxfId="1346" priority="1008" stopIfTrue="1" operator="equal">
      <formula>MAX($D$2:$D$32)</formula>
    </cfRule>
  </conditionalFormatting>
  <conditionalFormatting sqref="D306">
    <cfRule type="cellIs" dxfId="1345" priority="1007" stopIfTrue="1" operator="equal">
      <formula>MAX($D$275:$D$305)</formula>
    </cfRule>
  </conditionalFormatting>
  <conditionalFormatting sqref="D306">
    <cfRule type="cellIs" dxfId="1344" priority="1006" stopIfTrue="1" operator="equal">
      <formula>MAX($D$245:$D$274)</formula>
    </cfRule>
  </conditionalFormatting>
  <conditionalFormatting sqref="D306">
    <cfRule type="cellIs" dxfId="1343" priority="1005" stopIfTrue="1" operator="equal">
      <formula>MAX($D$214:$D$244)</formula>
    </cfRule>
  </conditionalFormatting>
  <conditionalFormatting sqref="D306">
    <cfRule type="cellIs" dxfId="1342" priority="1004" stopIfTrue="1" operator="equal">
      <formula>MAX($D$183:$D$213)</formula>
    </cfRule>
  </conditionalFormatting>
  <conditionalFormatting sqref="D306">
    <cfRule type="cellIs" dxfId="1341" priority="1003" stopIfTrue="1" operator="equal">
      <formula>MAX($D$153:$D$182)</formula>
    </cfRule>
  </conditionalFormatting>
  <conditionalFormatting sqref="D306">
    <cfRule type="cellIs" dxfId="1340" priority="1002" stopIfTrue="1" operator="equal">
      <formula>MAX($D$122:$D$152)</formula>
    </cfRule>
  </conditionalFormatting>
  <conditionalFormatting sqref="D306">
    <cfRule type="cellIs" dxfId="1339" priority="1001" stopIfTrue="1" operator="equal">
      <formula>MAX($D$92:$D$121)</formula>
    </cfRule>
  </conditionalFormatting>
  <conditionalFormatting sqref="D306">
    <cfRule type="cellIs" dxfId="1338" priority="1000" stopIfTrue="1" operator="equal">
      <formula>MAX($D$61:$D$91)</formula>
    </cfRule>
  </conditionalFormatting>
  <conditionalFormatting sqref="D306">
    <cfRule type="cellIs" dxfId="1337" priority="999" stopIfTrue="1" operator="equal">
      <formula>MAX($D$33:$D$61)</formula>
    </cfRule>
  </conditionalFormatting>
  <conditionalFormatting sqref="D306">
    <cfRule type="cellIs" dxfId="1336" priority="998" stopIfTrue="1" operator="equal">
      <formula>MAX($D$33:$D$60)</formula>
    </cfRule>
  </conditionalFormatting>
  <conditionalFormatting sqref="D306">
    <cfRule type="cellIs" dxfId="1335" priority="997" stopIfTrue="1" operator="equal">
      <formula>MAX($D$2:$D$32)</formula>
    </cfRule>
  </conditionalFormatting>
  <conditionalFormatting sqref="D306">
    <cfRule type="cellIs" dxfId="1334" priority="996" stopIfTrue="1" operator="equal">
      <formula>MAX($D$92:$D$121)</formula>
    </cfRule>
  </conditionalFormatting>
  <conditionalFormatting sqref="D306">
    <cfRule type="cellIs" dxfId="1333" priority="995" stopIfTrue="1" operator="equal">
      <formula>MAX($D$61:$D$91)</formula>
    </cfRule>
  </conditionalFormatting>
  <conditionalFormatting sqref="D306">
    <cfRule type="cellIs" dxfId="1332" priority="994" stopIfTrue="1" operator="equal">
      <formula>MAX($D$33:$D$61)</formula>
    </cfRule>
  </conditionalFormatting>
  <conditionalFormatting sqref="D306">
    <cfRule type="cellIs" dxfId="1331" priority="993" stopIfTrue="1" operator="equal">
      <formula>MAX($D$33:$D$60)</formula>
    </cfRule>
  </conditionalFormatting>
  <conditionalFormatting sqref="D306">
    <cfRule type="cellIs" dxfId="1330" priority="992" stopIfTrue="1" operator="equal">
      <formula>MAX($D$2:$D$32)</formula>
    </cfRule>
  </conditionalFormatting>
  <conditionalFormatting sqref="D307">
    <cfRule type="cellIs" dxfId="1329" priority="991" stopIfTrue="1" operator="equal">
      <formula>MAX($D$275:$D$305)</formula>
    </cfRule>
  </conditionalFormatting>
  <conditionalFormatting sqref="D307">
    <cfRule type="cellIs" dxfId="1328" priority="990" stopIfTrue="1" operator="equal">
      <formula>MAX($D$245:$D$274)</formula>
    </cfRule>
  </conditionalFormatting>
  <conditionalFormatting sqref="D307">
    <cfRule type="cellIs" dxfId="1327" priority="989" stopIfTrue="1" operator="equal">
      <formula>MAX($D$214:$D$244)</formula>
    </cfRule>
  </conditionalFormatting>
  <conditionalFormatting sqref="D307">
    <cfRule type="cellIs" dxfId="1326" priority="988" stopIfTrue="1" operator="equal">
      <formula>MAX($D$183:$D$213)</formula>
    </cfRule>
  </conditionalFormatting>
  <conditionalFormatting sqref="D307">
    <cfRule type="cellIs" dxfId="1325" priority="987" stopIfTrue="1" operator="equal">
      <formula>MAX($D$153:$D$182)</formula>
    </cfRule>
  </conditionalFormatting>
  <conditionalFormatting sqref="D307">
    <cfRule type="cellIs" dxfId="1324" priority="986" stopIfTrue="1" operator="equal">
      <formula>MAX($D$122:$D$152)</formula>
    </cfRule>
  </conditionalFormatting>
  <conditionalFormatting sqref="D307">
    <cfRule type="cellIs" dxfId="1323" priority="985" stopIfTrue="1" operator="equal">
      <formula>MAX($D$92:$D$121)</formula>
    </cfRule>
  </conditionalFormatting>
  <conditionalFormatting sqref="D307">
    <cfRule type="cellIs" dxfId="1322" priority="984" stopIfTrue="1" operator="equal">
      <formula>MAX($D$61:$D$91)</formula>
    </cfRule>
  </conditionalFormatting>
  <conditionalFormatting sqref="D307">
    <cfRule type="cellIs" dxfId="1321" priority="983" stopIfTrue="1" operator="equal">
      <formula>MAX($D$33:$D$61)</formula>
    </cfRule>
  </conditionalFormatting>
  <conditionalFormatting sqref="D307">
    <cfRule type="cellIs" dxfId="1320" priority="982" stopIfTrue="1" operator="equal">
      <formula>MAX($D$33:$D$60)</formula>
    </cfRule>
  </conditionalFormatting>
  <conditionalFormatting sqref="D307">
    <cfRule type="cellIs" dxfId="1319" priority="981" stopIfTrue="1" operator="equal">
      <formula>MAX($D$2:$D$32)</formula>
    </cfRule>
  </conditionalFormatting>
  <conditionalFormatting sqref="D307">
    <cfRule type="cellIs" dxfId="1318" priority="980" stopIfTrue="1" operator="equal">
      <formula>MAX($D$92:$D$121)</formula>
    </cfRule>
  </conditionalFormatting>
  <conditionalFormatting sqref="D307">
    <cfRule type="cellIs" dxfId="1317" priority="979" stopIfTrue="1" operator="equal">
      <formula>MAX($D$61:$D$91)</formula>
    </cfRule>
  </conditionalFormatting>
  <conditionalFormatting sqref="D307">
    <cfRule type="cellIs" dxfId="1316" priority="978" stopIfTrue="1" operator="equal">
      <formula>MAX($D$33:$D$61)</formula>
    </cfRule>
  </conditionalFormatting>
  <conditionalFormatting sqref="D307">
    <cfRule type="cellIs" dxfId="1315" priority="977" stopIfTrue="1" operator="equal">
      <formula>MAX($D$33:$D$60)</formula>
    </cfRule>
  </conditionalFormatting>
  <conditionalFormatting sqref="D307">
    <cfRule type="cellIs" dxfId="1314" priority="976" stopIfTrue="1" operator="equal">
      <formula>MAX($D$2:$D$32)</formula>
    </cfRule>
  </conditionalFormatting>
  <conditionalFormatting sqref="D308">
    <cfRule type="cellIs" dxfId="1313" priority="975" stopIfTrue="1" operator="equal">
      <formula>MAX($D$275:$D$305)</formula>
    </cfRule>
  </conditionalFormatting>
  <conditionalFormatting sqref="D308">
    <cfRule type="cellIs" dxfId="1312" priority="974" stopIfTrue="1" operator="equal">
      <formula>MAX($D$245:$D$274)</formula>
    </cfRule>
  </conditionalFormatting>
  <conditionalFormatting sqref="D308">
    <cfRule type="cellIs" dxfId="1311" priority="973" stopIfTrue="1" operator="equal">
      <formula>MAX($D$214:$D$244)</formula>
    </cfRule>
  </conditionalFormatting>
  <conditionalFormatting sqref="D308">
    <cfRule type="cellIs" dxfId="1310" priority="972" stopIfTrue="1" operator="equal">
      <formula>MAX($D$183:$D$213)</formula>
    </cfRule>
  </conditionalFormatting>
  <conditionalFormatting sqref="D308">
    <cfRule type="cellIs" dxfId="1309" priority="971" stopIfTrue="1" operator="equal">
      <formula>MAX($D$153:$D$182)</formula>
    </cfRule>
  </conditionalFormatting>
  <conditionalFormatting sqref="D308">
    <cfRule type="cellIs" dxfId="1308" priority="970" stopIfTrue="1" operator="equal">
      <formula>MAX($D$122:$D$152)</formula>
    </cfRule>
  </conditionalFormatting>
  <conditionalFormatting sqref="D308">
    <cfRule type="cellIs" dxfId="1307" priority="969" stopIfTrue="1" operator="equal">
      <formula>MAX($D$92:$D$121)</formula>
    </cfRule>
  </conditionalFormatting>
  <conditionalFormatting sqref="D308">
    <cfRule type="cellIs" dxfId="1306" priority="968" stopIfTrue="1" operator="equal">
      <formula>MAX($D$61:$D$91)</formula>
    </cfRule>
  </conditionalFormatting>
  <conditionalFormatting sqref="D308">
    <cfRule type="cellIs" dxfId="1305" priority="967" stopIfTrue="1" operator="equal">
      <formula>MAX($D$33:$D$61)</formula>
    </cfRule>
  </conditionalFormatting>
  <conditionalFormatting sqref="D308">
    <cfRule type="cellIs" dxfId="1304" priority="966" stopIfTrue="1" operator="equal">
      <formula>MAX($D$33:$D$60)</formula>
    </cfRule>
  </conditionalFormatting>
  <conditionalFormatting sqref="D308">
    <cfRule type="cellIs" dxfId="1303" priority="965" stopIfTrue="1" operator="equal">
      <formula>MAX($D$2:$D$32)</formula>
    </cfRule>
  </conditionalFormatting>
  <conditionalFormatting sqref="D308">
    <cfRule type="cellIs" dxfId="1302" priority="964" stopIfTrue="1" operator="equal">
      <formula>MAX($D$92:$D$121)</formula>
    </cfRule>
  </conditionalFormatting>
  <conditionalFormatting sqref="D308">
    <cfRule type="cellIs" dxfId="1301" priority="963" stopIfTrue="1" operator="equal">
      <formula>MAX($D$61:$D$91)</formula>
    </cfRule>
  </conditionalFormatting>
  <conditionalFormatting sqref="D308">
    <cfRule type="cellIs" dxfId="1300" priority="962" stopIfTrue="1" operator="equal">
      <formula>MAX($D$33:$D$61)</formula>
    </cfRule>
  </conditionalFormatting>
  <conditionalFormatting sqref="D308">
    <cfRule type="cellIs" dxfId="1299" priority="961" stopIfTrue="1" operator="equal">
      <formula>MAX($D$33:$D$60)</formula>
    </cfRule>
  </conditionalFormatting>
  <conditionalFormatting sqref="D308">
    <cfRule type="cellIs" dxfId="1298" priority="960" stopIfTrue="1" operator="equal">
      <formula>MAX($D$2:$D$32)</formula>
    </cfRule>
  </conditionalFormatting>
  <conditionalFormatting sqref="D309">
    <cfRule type="cellIs" dxfId="1297" priority="959" stopIfTrue="1" operator="equal">
      <formula>MAX($D$275:$D$305)</formula>
    </cfRule>
  </conditionalFormatting>
  <conditionalFormatting sqref="D309">
    <cfRule type="cellIs" dxfId="1296" priority="958" stopIfTrue="1" operator="equal">
      <formula>MAX($D$245:$D$274)</formula>
    </cfRule>
  </conditionalFormatting>
  <conditionalFormatting sqref="D309">
    <cfRule type="cellIs" dxfId="1295" priority="957" stopIfTrue="1" operator="equal">
      <formula>MAX($D$214:$D$244)</formula>
    </cfRule>
  </conditionalFormatting>
  <conditionalFormatting sqref="D309">
    <cfRule type="cellIs" dxfId="1294" priority="956" stopIfTrue="1" operator="equal">
      <formula>MAX($D$183:$D$213)</formula>
    </cfRule>
  </conditionalFormatting>
  <conditionalFormatting sqref="D309">
    <cfRule type="cellIs" dxfId="1293" priority="955" stopIfTrue="1" operator="equal">
      <formula>MAX($D$153:$D$182)</formula>
    </cfRule>
  </conditionalFormatting>
  <conditionalFormatting sqref="D309">
    <cfRule type="cellIs" dxfId="1292" priority="954" stopIfTrue="1" operator="equal">
      <formula>MAX($D$122:$D$152)</formula>
    </cfRule>
  </conditionalFormatting>
  <conditionalFormatting sqref="D309">
    <cfRule type="cellIs" dxfId="1291" priority="953" stopIfTrue="1" operator="equal">
      <formula>MAX($D$92:$D$121)</formula>
    </cfRule>
  </conditionalFormatting>
  <conditionalFormatting sqref="D309">
    <cfRule type="cellIs" dxfId="1290" priority="952" stopIfTrue="1" operator="equal">
      <formula>MAX($D$61:$D$91)</formula>
    </cfRule>
  </conditionalFormatting>
  <conditionalFormatting sqref="D309">
    <cfRule type="cellIs" dxfId="1289" priority="951" stopIfTrue="1" operator="equal">
      <formula>MAX($D$33:$D$61)</formula>
    </cfRule>
  </conditionalFormatting>
  <conditionalFormatting sqref="D309">
    <cfRule type="cellIs" dxfId="1288" priority="950" stopIfTrue="1" operator="equal">
      <formula>MAX($D$33:$D$60)</formula>
    </cfRule>
  </conditionalFormatting>
  <conditionalFormatting sqref="D309">
    <cfRule type="cellIs" dxfId="1287" priority="949" stopIfTrue="1" operator="equal">
      <formula>MAX($D$2:$D$32)</formula>
    </cfRule>
  </conditionalFormatting>
  <conditionalFormatting sqref="D309">
    <cfRule type="cellIs" dxfId="1286" priority="948" stopIfTrue="1" operator="equal">
      <formula>MAX($D$92:$D$121)</formula>
    </cfRule>
  </conditionalFormatting>
  <conditionalFormatting sqref="D309">
    <cfRule type="cellIs" dxfId="1285" priority="947" stopIfTrue="1" operator="equal">
      <formula>MAX($D$61:$D$91)</formula>
    </cfRule>
  </conditionalFormatting>
  <conditionalFormatting sqref="D309">
    <cfRule type="cellIs" dxfId="1284" priority="946" stopIfTrue="1" operator="equal">
      <formula>MAX($D$33:$D$61)</formula>
    </cfRule>
  </conditionalFormatting>
  <conditionalFormatting sqref="D309">
    <cfRule type="cellIs" dxfId="1283" priority="945" stopIfTrue="1" operator="equal">
      <formula>MAX($D$33:$D$60)</formula>
    </cfRule>
  </conditionalFormatting>
  <conditionalFormatting sqref="D309">
    <cfRule type="cellIs" dxfId="1282" priority="944" stopIfTrue="1" operator="equal">
      <formula>MAX($D$2:$D$32)</formula>
    </cfRule>
  </conditionalFormatting>
  <conditionalFormatting sqref="D310">
    <cfRule type="cellIs" dxfId="1281" priority="943" stopIfTrue="1" operator="equal">
      <formula>MAX($D$275:$D$305)</formula>
    </cfRule>
  </conditionalFormatting>
  <conditionalFormatting sqref="D310">
    <cfRule type="cellIs" dxfId="1280" priority="942" stopIfTrue="1" operator="equal">
      <formula>MAX($D$245:$D$274)</formula>
    </cfRule>
  </conditionalFormatting>
  <conditionalFormatting sqref="D310">
    <cfRule type="cellIs" dxfId="1279" priority="941" stopIfTrue="1" operator="equal">
      <formula>MAX($D$214:$D$244)</formula>
    </cfRule>
  </conditionalFormatting>
  <conditionalFormatting sqref="D310">
    <cfRule type="cellIs" dxfId="1278" priority="940" stopIfTrue="1" operator="equal">
      <formula>MAX($D$183:$D$213)</formula>
    </cfRule>
  </conditionalFormatting>
  <conditionalFormatting sqref="D310">
    <cfRule type="cellIs" dxfId="1277" priority="939" stopIfTrue="1" operator="equal">
      <formula>MAX($D$153:$D$182)</formula>
    </cfRule>
  </conditionalFormatting>
  <conditionalFormatting sqref="D310">
    <cfRule type="cellIs" dxfId="1276" priority="938" stopIfTrue="1" operator="equal">
      <formula>MAX($D$122:$D$152)</formula>
    </cfRule>
  </conditionalFormatting>
  <conditionalFormatting sqref="D310">
    <cfRule type="cellIs" dxfId="1275" priority="937" stopIfTrue="1" operator="equal">
      <formula>MAX($D$92:$D$121)</formula>
    </cfRule>
  </conditionalFormatting>
  <conditionalFormatting sqref="D310">
    <cfRule type="cellIs" dxfId="1274" priority="936" stopIfTrue="1" operator="equal">
      <formula>MAX($D$61:$D$91)</formula>
    </cfRule>
  </conditionalFormatting>
  <conditionalFormatting sqref="D310">
    <cfRule type="cellIs" dxfId="1273" priority="935" stopIfTrue="1" operator="equal">
      <formula>MAX($D$33:$D$61)</formula>
    </cfRule>
  </conditionalFormatting>
  <conditionalFormatting sqref="D310">
    <cfRule type="cellIs" dxfId="1272" priority="934" stopIfTrue="1" operator="equal">
      <formula>MAX($D$33:$D$60)</formula>
    </cfRule>
  </conditionalFormatting>
  <conditionalFormatting sqref="D310">
    <cfRule type="cellIs" dxfId="1271" priority="933" stopIfTrue="1" operator="equal">
      <formula>MAX($D$2:$D$32)</formula>
    </cfRule>
  </conditionalFormatting>
  <conditionalFormatting sqref="D310">
    <cfRule type="cellIs" dxfId="1270" priority="932" stopIfTrue="1" operator="equal">
      <formula>MAX($D$92:$D$121)</formula>
    </cfRule>
  </conditionalFormatting>
  <conditionalFormatting sqref="D310">
    <cfRule type="cellIs" dxfId="1269" priority="931" stopIfTrue="1" operator="equal">
      <formula>MAX($D$61:$D$91)</formula>
    </cfRule>
  </conditionalFormatting>
  <conditionalFormatting sqref="D310">
    <cfRule type="cellIs" dxfId="1268" priority="930" stopIfTrue="1" operator="equal">
      <formula>MAX($D$33:$D$61)</formula>
    </cfRule>
  </conditionalFormatting>
  <conditionalFormatting sqref="D310">
    <cfRule type="cellIs" dxfId="1267" priority="929" stopIfTrue="1" operator="equal">
      <formula>MAX($D$33:$D$60)</formula>
    </cfRule>
  </conditionalFormatting>
  <conditionalFormatting sqref="D310">
    <cfRule type="cellIs" dxfId="1266" priority="928" stopIfTrue="1" operator="equal">
      <formula>MAX($D$2:$D$32)</formula>
    </cfRule>
  </conditionalFormatting>
  <conditionalFormatting sqref="D311">
    <cfRule type="cellIs" dxfId="1265" priority="927" stopIfTrue="1" operator="equal">
      <formula>MAX($D$275:$D$305)</formula>
    </cfRule>
  </conditionalFormatting>
  <conditionalFormatting sqref="D311">
    <cfRule type="cellIs" dxfId="1264" priority="926" stopIfTrue="1" operator="equal">
      <formula>MAX($D$245:$D$274)</formula>
    </cfRule>
  </conditionalFormatting>
  <conditionalFormatting sqref="D311">
    <cfRule type="cellIs" dxfId="1263" priority="925" stopIfTrue="1" operator="equal">
      <formula>MAX($D$214:$D$244)</formula>
    </cfRule>
  </conditionalFormatting>
  <conditionalFormatting sqref="D311">
    <cfRule type="cellIs" dxfId="1262" priority="924" stopIfTrue="1" operator="equal">
      <formula>MAX($D$183:$D$213)</formula>
    </cfRule>
  </conditionalFormatting>
  <conditionalFormatting sqref="D311">
    <cfRule type="cellIs" dxfId="1261" priority="923" stopIfTrue="1" operator="equal">
      <formula>MAX($D$153:$D$182)</formula>
    </cfRule>
  </conditionalFormatting>
  <conditionalFormatting sqref="D311">
    <cfRule type="cellIs" dxfId="1260" priority="922" stopIfTrue="1" operator="equal">
      <formula>MAX($D$122:$D$152)</formula>
    </cfRule>
  </conditionalFormatting>
  <conditionalFormatting sqref="D311">
    <cfRule type="cellIs" dxfId="1259" priority="921" stopIfTrue="1" operator="equal">
      <formula>MAX($D$92:$D$121)</formula>
    </cfRule>
  </conditionalFormatting>
  <conditionalFormatting sqref="D311">
    <cfRule type="cellIs" dxfId="1258" priority="920" stopIfTrue="1" operator="equal">
      <formula>MAX($D$61:$D$91)</formula>
    </cfRule>
  </conditionalFormatting>
  <conditionalFormatting sqref="D311">
    <cfRule type="cellIs" dxfId="1257" priority="919" stopIfTrue="1" operator="equal">
      <formula>MAX($D$33:$D$61)</formula>
    </cfRule>
  </conditionalFormatting>
  <conditionalFormatting sqref="D311">
    <cfRule type="cellIs" dxfId="1256" priority="918" stopIfTrue="1" operator="equal">
      <formula>MAX($D$33:$D$60)</formula>
    </cfRule>
  </conditionalFormatting>
  <conditionalFormatting sqref="D311">
    <cfRule type="cellIs" dxfId="1255" priority="917" stopIfTrue="1" operator="equal">
      <formula>MAX($D$2:$D$32)</formula>
    </cfRule>
  </conditionalFormatting>
  <conditionalFormatting sqref="D311">
    <cfRule type="cellIs" dxfId="1254" priority="916" stopIfTrue="1" operator="equal">
      <formula>MAX($D$92:$D$121)</formula>
    </cfRule>
  </conditionalFormatting>
  <conditionalFormatting sqref="D311">
    <cfRule type="cellIs" dxfId="1253" priority="915" stopIfTrue="1" operator="equal">
      <formula>MAX($D$61:$D$91)</formula>
    </cfRule>
  </conditionalFormatting>
  <conditionalFormatting sqref="D311">
    <cfRule type="cellIs" dxfId="1252" priority="914" stopIfTrue="1" operator="equal">
      <formula>MAX($D$33:$D$61)</formula>
    </cfRule>
  </conditionalFormatting>
  <conditionalFormatting sqref="D311">
    <cfRule type="cellIs" dxfId="1251" priority="913" stopIfTrue="1" operator="equal">
      <formula>MAX($D$33:$D$60)</formula>
    </cfRule>
  </conditionalFormatting>
  <conditionalFormatting sqref="D311">
    <cfRule type="cellIs" dxfId="1250" priority="912" stopIfTrue="1" operator="equal">
      <formula>MAX($D$2:$D$32)</formula>
    </cfRule>
  </conditionalFormatting>
  <conditionalFormatting sqref="D312">
    <cfRule type="cellIs" dxfId="1249" priority="911" stopIfTrue="1" operator="equal">
      <formula>MAX($D$275:$D$305)</formula>
    </cfRule>
  </conditionalFormatting>
  <conditionalFormatting sqref="D312">
    <cfRule type="cellIs" dxfId="1248" priority="910" stopIfTrue="1" operator="equal">
      <formula>MAX($D$245:$D$274)</formula>
    </cfRule>
  </conditionalFormatting>
  <conditionalFormatting sqref="D312">
    <cfRule type="cellIs" dxfId="1247" priority="909" stopIfTrue="1" operator="equal">
      <formula>MAX($D$214:$D$244)</formula>
    </cfRule>
  </conditionalFormatting>
  <conditionalFormatting sqref="D312">
    <cfRule type="cellIs" dxfId="1246" priority="908" stopIfTrue="1" operator="equal">
      <formula>MAX($D$183:$D$213)</formula>
    </cfRule>
  </conditionalFormatting>
  <conditionalFormatting sqref="D312">
    <cfRule type="cellIs" dxfId="1245" priority="907" stopIfTrue="1" operator="equal">
      <formula>MAX($D$153:$D$182)</formula>
    </cfRule>
  </conditionalFormatting>
  <conditionalFormatting sqref="D312">
    <cfRule type="cellIs" dxfId="1244" priority="906" stopIfTrue="1" operator="equal">
      <formula>MAX($D$122:$D$152)</formula>
    </cfRule>
  </conditionalFormatting>
  <conditionalFormatting sqref="D312">
    <cfRule type="cellIs" dxfId="1243" priority="905" stopIfTrue="1" operator="equal">
      <formula>MAX($D$92:$D$121)</formula>
    </cfRule>
  </conditionalFormatting>
  <conditionalFormatting sqref="D312">
    <cfRule type="cellIs" dxfId="1242" priority="904" stopIfTrue="1" operator="equal">
      <formula>MAX($D$61:$D$91)</formula>
    </cfRule>
  </conditionalFormatting>
  <conditionalFormatting sqref="D312">
    <cfRule type="cellIs" dxfId="1241" priority="903" stopIfTrue="1" operator="equal">
      <formula>MAX($D$33:$D$61)</formula>
    </cfRule>
  </conditionalFormatting>
  <conditionalFormatting sqref="D312">
    <cfRule type="cellIs" dxfId="1240" priority="902" stopIfTrue="1" operator="equal">
      <formula>MAX($D$33:$D$60)</formula>
    </cfRule>
  </conditionalFormatting>
  <conditionalFormatting sqref="D312">
    <cfRule type="cellIs" dxfId="1239" priority="901" stopIfTrue="1" operator="equal">
      <formula>MAX($D$2:$D$32)</formula>
    </cfRule>
  </conditionalFormatting>
  <conditionalFormatting sqref="D312">
    <cfRule type="cellIs" dxfId="1238" priority="900" stopIfTrue="1" operator="equal">
      <formula>MAX($D$92:$D$121)</formula>
    </cfRule>
  </conditionalFormatting>
  <conditionalFormatting sqref="D312">
    <cfRule type="cellIs" dxfId="1237" priority="899" stopIfTrue="1" operator="equal">
      <formula>MAX($D$61:$D$91)</formula>
    </cfRule>
  </conditionalFormatting>
  <conditionalFormatting sqref="D312">
    <cfRule type="cellIs" dxfId="1236" priority="898" stopIfTrue="1" operator="equal">
      <formula>MAX($D$33:$D$61)</formula>
    </cfRule>
  </conditionalFormatting>
  <conditionalFormatting sqref="D312">
    <cfRule type="cellIs" dxfId="1235" priority="897" stopIfTrue="1" operator="equal">
      <formula>MAX($D$33:$D$60)</formula>
    </cfRule>
  </conditionalFormatting>
  <conditionalFormatting sqref="D312">
    <cfRule type="cellIs" dxfId="1234" priority="896" stopIfTrue="1" operator="equal">
      <formula>MAX($D$2:$D$32)</formula>
    </cfRule>
  </conditionalFormatting>
  <conditionalFormatting sqref="D313">
    <cfRule type="cellIs" dxfId="1233" priority="895" stopIfTrue="1" operator="equal">
      <formula>MAX($D$275:$D$305)</formula>
    </cfRule>
  </conditionalFormatting>
  <conditionalFormatting sqref="D313">
    <cfRule type="cellIs" dxfId="1232" priority="894" stopIfTrue="1" operator="equal">
      <formula>MAX($D$245:$D$274)</formula>
    </cfRule>
  </conditionalFormatting>
  <conditionalFormatting sqref="D313">
    <cfRule type="cellIs" dxfId="1231" priority="893" stopIfTrue="1" operator="equal">
      <formula>MAX($D$214:$D$244)</formula>
    </cfRule>
  </conditionalFormatting>
  <conditionalFormatting sqref="D313">
    <cfRule type="cellIs" dxfId="1230" priority="892" stopIfTrue="1" operator="equal">
      <formula>MAX($D$183:$D$213)</formula>
    </cfRule>
  </conditionalFormatting>
  <conditionalFormatting sqref="D313">
    <cfRule type="cellIs" dxfId="1229" priority="891" stopIfTrue="1" operator="equal">
      <formula>MAX($D$153:$D$182)</formula>
    </cfRule>
  </conditionalFormatting>
  <conditionalFormatting sqref="D313">
    <cfRule type="cellIs" dxfId="1228" priority="890" stopIfTrue="1" operator="equal">
      <formula>MAX($D$122:$D$152)</formula>
    </cfRule>
  </conditionalFormatting>
  <conditionalFormatting sqref="D313">
    <cfRule type="cellIs" dxfId="1227" priority="889" stopIfTrue="1" operator="equal">
      <formula>MAX($D$92:$D$121)</formula>
    </cfRule>
  </conditionalFormatting>
  <conditionalFormatting sqref="D313">
    <cfRule type="cellIs" dxfId="1226" priority="888" stopIfTrue="1" operator="equal">
      <formula>MAX($D$61:$D$91)</formula>
    </cfRule>
  </conditionalFormatting>
  <conditionalFormatting sqref="D313">
    <cfRule type="cellIs" dxfId="1225" priority="887" stopIfTrue="1" operator="equal">
      <formula>MAX($D$33:$D$61)</formula>
    </cfRule>
  </conditionalFormatting>
  <conditionalFormatting sqref="D313">
    <cfRule type="cellIs" dxfId="1224" priority="886" stopIfTrue="1" operator="equal">
      <formula>MAX($D$33:$D$60)</formula>
    </cfRule>
  </conditionalFormatting>
  <conditionalFormatting sqref="D313">
    <cfRule type="cellIs" dxfId="1223" priority="885" stopIfTrue="1" operator="equal">
      <formula>MAX($D$2:$D$32)</formula>
    </cfRule>
  </conditionalFormatting>
  <conditionalFormatting sqref="D313">
    <cfRule type="cellIs" dxfId="1222" priority="884" stopIfTrue="1" operator="equal">
      <formula>MAX($D$92:$D$121)</formula>
    </cfRule>
  </conditionalFormatting>
  <conditionalFormatting sqref="D313">
    <cfRule type="cellIs" dxfId="1221" priority="883" stopIfTrue="1" operator="equal">
      <formula>MAX($D$61:$D$91)</formula>
    </cfRule>
  </conditionalFormatting>
  <conditionalFormatting sqref="D313">
    <cfRule type="cellIs" dxfId="1220" priority="882" stopIfTrue="1" operator="equal">
      <formula>MAX($D$33:$D$61)</formula>
    </cfRule>
  </conditionalFormatting>
  <conditionalFormatting sqref="D313">
    <cfRule type="cellIs" dxfId="1219" priority="881" stopIfTrue="1" operator="equal">
      <formula>MAX($D$33:$D$60)</formula>
    </cfRule>
  </conditionalFormatting>
  <conditionalFormatting sqref="D313">
    <cfRule type="cellIs" dxfId="1218" priority="880" stopIfTrue="1" operator="equal">
      <formula>MAX($D$2:$D$32)</formula>
    </cfRule>
  </conditionalFormatting>
  <conditionalFormatting sqref="D314">
    <cfRule type="cellIs" dxfId="1217" priority="879" stopIfTrue="1" operator="equal">
      <formula>MAX($D$275:$D$305)</formula>
    </cfRule>
  </conditionalFormatting>
  <conditionalFormatting sqref="D314">
    <cfRule type="cellIs" dxfId="1216" priority="878" stopIfTrue="1" operator="equal">
      <formula>MAX($D$245:$D$274)</formula>
    </cfRule>
  </conditionalFormatting>
  <conditionalFormatting sqref="D314">
    <cfRule type="cellIs" dxfId="1215" priority="877" stopIfTrue="1" operator="equal">
      <formula>MAX($D$214:$D$244)</formula>
    </cfRule>
  </conditionalFormatting>
  <conditionalFormatting sqref="D314">
    <cfRule type="cellIs" dxfId="1214" priority="876" stopIfTrue="1" operator="equal">
      <formula>MAX($D$183:$D$213)</formula>
    </cfRule>
  </conditionalFormatting>
  <conditionalFormatting sqref="D314">
    <cfRule type="cellIs" dxfId="1213" priority="875" stopIfTrue="1" operator="equal">
      <formula>MAX($D$153:$D$182)</formula>
    </cfRule>
  </conditionalFormatting>
  <conditionalFormatting sqref="D314">
    <cfRule type="cellIs" dxfId="1212" priority="874" stopIfTrue="1" operator="equal">
      <formula>MAX($D$122:$D$152)</formula>
    </cfRule>
  </conditionalFormatting>
  <conditionalFormatting sqref="D314">
    <cfRule type="cellIs" dxfId="1211" priority="873" stopIfTrue="1" operator="equal">
      <formula>MAX($D$92:$D$121)</formula>
    </cfRule>
  </conditionalFormatting>
  <conditionalFormatting sqref="D314">
    <cfRule type="cellIs" dxfId="1210" priority="872" stopIfTrue="1" operator="equal">
      <formula>MAX($D$61:$D$91)</formula>
    </cfRule>
  </conditionalFormatting>
  <conditionalFormatting sqref="D314">
    <cfRule type="cellIs" dxfId="1209" priority="871" stopIfTrue="1" operator="equal">
      <formula>MAX($D$33:$D$61)</formula>
    </cfRule>
  </conditionalFormatting>
  <conditionalFormatting sqref="D314">
    <cfRule type="cellIs" dxfId="1208" priority="870" stopIfTrue="1" operator="equal">
      <formula>MAX($D$33:$D$60)</formula>
    </cfRule>
  </conditionalFormatting>
  <conditionalFormatting sqref="D314">
    <cfRule type="cellIs" dxfId="1207" priority="869" stopIfTrue="1" operator="equal">
      <formula>MAX($D$2:$D$32)</formula>
    </cfRule>
  </conditionalFormatting>
  <conditionalFormatting sqref="D314">
    <cfRule type="cellIs" dxfId="1206" priority="868" stopIfTrue="1" operator="equal">
      <formula>MAX($D$92:$D$121)</formula>
    </cfRule>
  </conditionalFormatting>
  <conditionalFormatting sqref="D314">
    <cfRule type="cellIs" dxfId="1205" priority="867" stopIfTrue="1" operator="equal">
      <formula>MAX($D$61:$D$91)</formula>
    </cfRule>
  </conditionalFormatting>
  <conditionalFormatting sqref="D314">
    <cfRule type="cellIs" dxfId="1204" priority="866" stopIfTrue="1" operator="equal">
      <formula>MAX($D$33:$D$61)</formula>
    </cfRule>
  </conditionalFormatting>
  <conditionalFormatting sqref="D314">
    <cfRule type="cellIs" dxfId="1203" priority="865" stopIfTrue="1" operator="equal">
      <formula>MAX($D$33:$D$60)</formula>
    </cfRule>
  </conditionalFormatting>
  <conditionalFormatting sqref="D314">
    <cfRule type="cellIs" dxfId="1202" priority="864" stopIfTrue="1" operator="equal">
      <formula>MAX($D$2:$D$32)</formula>
    </cfRule>
  </conditionalFormatting>
  <conditionalFormatting sqref="D315">
    <cfRule type="cellIs" dxfId="1201" priority="863" stopIfTrue="1" operator="equal">
      <formula>MAX($D$275:$D$305)</formula>
    </cfRule>
  </conditionalFormatting>
  <conditionalFormatting sqref="D315">
    <cfRule type="cellIs" dxfId="1200" priority="862" stopIfTrue="1" operator="equal">
      <formula>MAX($D$245:$D$274)</formula>
    </cfRule>
  </conditionalFormatting>
  <conditionalFormatting sqref="D315">
    <cfRule type="cellIs" dxfId="1199" priority="861" stopIfTrue="1" operator="equal">
      <formula>MAX($D$214:$D$244)</formula>
    </cfRule>
  </conditionalFormatting>
  <conditionalFormatting sqref="D315">
    <cfRule type="cellIs" dxfId="1198" priority="860" stopIfTrue="1" operator="equal">
      <formula>MAX($D$183:$D$213)</formula>
    </cfRule>
  </conditionalFormatting>
  <conditionalFormatting sqref="D315">
    <cfRule type="cellIs" dxfId="1197" priority="859" stopIfTrue="1" operator="equal">
      <formula>MAX($D$153:$D$182)</formula>
    </cfRule>
  </conditionalFormatting>
  <conditionalFormatting sqref="D315">
    <cfRule type="cellIs" dxfId="1196" priority="858" stopIfTrue="1" operator="equal">
      <formula>MAX($D$122:$D$152)</formula>
    </cfRule>
  </conditionalFormatting>
  <conditionalFormatting sqref="D315">
    <cfRule type="cellIs" dxfId="1195" priority="857" stopIfTrue="1" operator="equal">
      <formula>MAX($D$92:$D$121)</formula>
    </cfRule>
  </conditionalFormatting>
  <conditionalFormatting sqref="D315">
    <cfRule type="cellIs" dxfId="1194" priority="856" stopIfTrue="1" operator="equal">
      <formula>MAX($D$61:$D$91)</formula>
    </cfRule>
  </conditionalFormatting>
  <conditionalFormatting sqref="D315">
    <cfRule type="cellIs" dxfId="1193" priority="855" stopIfTrue="1" operator="equal">
      <formula>MAX($D$33:$D$61)</formula>
    </cfRule>
  </conditionalFormatting>
  <conditionalFormatting sqref="D315">
    <cfRule type="cellIs" dxfId="1192" priority="854" stopIfTrue="1" operator="equal">
      <formula>MAX($D$33:$D$60)</formula>
    </cfRule>
  </conditionalFormatting>
  <conditionalFormatting sqref="D315">
    <cfRule type="cellIs" dxfId="1191" priority="853" stopIfTrue="1" operator="equal">
      <formula>MAX($D$2:$D$32)</formula>
    </cfRule>
  </conditionalFormatting>
  <conditionalFormatting sqref="D315">
    <cfRule type="cellIs" dxfId="1190" priority="852" stopIfTrue="1" operator="equal">
      <formula>MAX($D$92:$D$121)</formula>
    </cfRule>
  </conditionalFormatting>
  <conditionalFormatting sqref="D315">
    <cfRule type="cellIs" dxfId="1189" priority="851" stopIfTrue="1" operator="equal">
      <formula>MAX($D$61:$D$91)</formula>
    </cfRule>
  </conditionalFormatting>
  <conditionalFormatting sqref="D315">
    <cfRule type="cellIs" dxfId="1188" priority="850" stopIfTrue="1" operator="equal">
      <formula>MAX($D$33:$D$61)</formula>
    </cfRule>
  </conditionalFormatting>
  <conditionalFormatting sqref="D315">
    <cfRule type="cellIs" dxfId="1187" priority="849" stopIfTrue="1" operator="equal">
      <formula>MAX($D$33:$D$60)</formula>
    </cfRule>
  </conditionalFormatting>
  <conditionalFormatting sqref="D315">
    <cfRule type="cellIs" dxfId="1186" priority="848" stopIfTrue="1" operator="equal">
      <formula>MAX($D$2:$D$32)</formula>
    </cfRule>
  </conditionalFormatting>
  <conditionalFormatting sqref="D316">
    <cfRule type="cellIs" dxfId="1185" priority="847" stopIfTrue="1" operator="equal">
      <formula>MAX($D$275:$D$305)</formula>
    </cfRule>
  </conditionalFormatting>
  <conditionalFormatting sqref="D316">
    <cfRule type="cellIs" dxfId="1184" priority="846" stopIfTrue="1" operator="equal">
      <formula>MAX($D$245:$D$274)</formula>
    </cfRule>
  </conditionalFormatting>
  <conditionalFormatting sqref="D316">
    <cfRule type="cellIs" dxfId="1183" priority="845" stopIfTrue="1" operator="equal">
      <formula>MAX($D$214:$D$244)</formula>
    </cfRule>
  </conditionalFormatting>
  <conditionalFormatting sqref="D316">
    <cfRule type="cellIs" dxfId="1182" priority="844" stopIfTrue="1" operator="equal">
      <formula>MAX($D$183:$D$213)</formula>
    </cfRule>
  </conditionalFormatting>
  <conditionalFormatting sqref="D316">
    <cfRule type="cellIs" dxfId="1181" priority="843" stopIfTrue="1" operator="equal">
      <formula>MAX($D$153:$D$182)</formula>
    </cfRule>
  </conditionalFormatting>
  <conditionalFormatting sqref="D316">
    <cfRule type="cellIs" dxfId="1180" priority="842" stopIfTrue="1" operator="equal">
      <formula>MAX($D$122:$D$152)</formula>
    </cfRule>
  </conditionalFormatting>
  <conditionalFormatting sqref="D316">
    <cfRule type="cellIs" dxfId="1179" priority="841" stopIfTrue="1" operator="equal">
      <formula>MAX($D$92:$D$121)</formula>
    </cfRule>
  </conditionalFormatting>
  <conditionalFormatting sqref="D316">
    <cfRule type="cellIs" dxfId="1178" priority="840" stopIfTrue="1" operator="equal">
      <formula>MAX($D$61:$D$91)</formula>
    </cfRule>
  </conditionalFormatting>
  <conditionalFormatting sqref="D316">
    <cfRule type="cellIs" dxfId="1177" priority="839" stopIfTrue="1" operator="equal">
      <formula>MAX($D$33:$D$61)</formula>
    </cfRule>
  </conditionalFormatting>
  <conditionalFormatting sqref="D316">
    <cfRule type="cellIs" dxfId="1176" priority="838" stopIfTrue="1" operator="equal">
      <formula>MAX($D$33:$D$60)</formula>
    </cfRule>
  </conditionalFormatting>
  <conditionalFormatting sqref="D316">
    <cfRule type="cellIs" dxfId="1175" priority="837" stopIfTrue="1" operator="equal">
      <formula>MAX($D$2:$D$32)</formula>
    </cfRule>
  </conditionalFormatting>
  <conditionalFormatting sqref="D316">
    <cfRule type="cellIs" dxfId="1174" priority="836" stopIfTrue="1" operator="equal">
      <formula>MAX($D$92:$D$121)</formula>
    </cfRule>
  </conditionalFormatting>
  <conditionalFormatting sqref="D316">
    <cfRule type="cellIs" dxfId="1173" priority="835" stopIfTrue="1" operator="equal">
      <formula>MAX($D$61:$D$91)</formula>
    </cfRule>
  </conditionalFormatting>
  <conditionalFormatting sqref="D316">
    <cfRule type="cellIs" dxfId="1172" priority="834" stopIfTrue="1" operator="equal">
      <formula>MAX($D$33:$D$61)</formula>
    </cfRule>
  </conditionalFormatting>
  <conditionalFormatting sqref="D316">
    <cfRule type="cellIs" dxfId="1171" priority="833" stopIfTrue="1" operator="equal">
      <formula>MAX($D$33:$D$60)</formula>
    </cfRule>
  </conditionalFormatting>
  <conditionalFormatting sqref="D316">
    <cfRule type="cellIs" dxfId="1170" priority="832" stopIfTrue="1" operator="equal">
      <formula>MAX($D$2:$D$32)</formula>
    </cfRule>
  </conditionalFormatting>
  <conditionalFormatting sqref="D317">
    <cfRule type="cellIs" dxfId="1169" priority="831" stopIfTrue="1" operator="equal">
      <formula>MAX($D$275:$D$305)</formula>
    </cfRule>
  </conditionalFormatting>
  <conditionalFormatting sqref="D317">
    <cfRule type="cellIs" dxfId="1168" priority="830" stopIfTrue="1" operator="equal">
      <formula>MAX($D$245:$D$274)</formula>
    </cfRule>
  </conditionalFormatting>
  <conditionalFormatting sqref="D317">
    <cfRule type="cellIs" dxfId="1167" priority="829" stopIfTrue="1" operator="equal">
      <formula>MAX($D$214:$D$244)</formula>
    </cfRule>
  </conditionalFormatting>
  <conditionalFormatting sqref="D317">
    <cfRule type="cellIs" dxfId="1166" priority="828" stopIfTrue="1" operator="equal">
      <formula>MAX($D$183:$D$213)</formula>
    </cfRule>
  </conditionalFormatting>
  <conditionalFormatting sqref="D317">
    <cfRule type="cellIs" dxfId="1165" priority="827" stopIfTrue="1" operator="equal">
      <formula>MAX($D$153:$D$182)</formula>
    </cfRule>
  </conditionalFormatting>
  <conditionalFormatting sqref="D317">
    <cfRule type="cellIs" dxfId="1164" priority="826" stopIfTrue="1" operator="equal">
      <formula>MAX($D$122:$D$152)</formula>
    </cfRule>
  </conditionalFormatting>
  <conditionalFormatting sqref="D317">
    <cfRule type="cellIs" dxfId="1163" priority="825" stopIfTrue="1" operator="equal">
      <formula>MAX($D$92:$D$121)</formula>
    </cfRule>
  </conditionalFormatting>
  <conditionalFormatting sqref="D317">
    <cfRule type="cellIs" dxfId="1162" priority="824" stopIfTrue="1" operator="equal">
      <formula>MAX($D$61:$D$91)</formula>
    </cfRule>
  </conditionalFormatting>
  <conditionalFormatting sqref="D317">
    <cfRule type="cellIs" dxfId="1161" priority="823" stopIfTrue="1" operator="equal">
      <formula>MAX($D$33:$D$61)</formula>
    </cfRule>
  </conditionalFormatting>
  <conditionalFormatting sqref="D317">
    <cfRule type="cellIs" dxfId="1160" priority="822" stopIfTrue="1" operator="equal">
      <formula>MAX($D$33:$D$60)</formula>
    </cfRule>
  </conditionalFormatting>
  <conditionalFormatting sqref="D317">
    <cfRule type="cellIs" dxfId="1159" priority="821" stopIfTrue="1" operator="equal">
      <formula>MAX($D$2:$D$32)</formula>
    </cfRule>
  </conditionalFormatting>
  <conditionalFormatting sqref="D317">
    <cfRule type="cellIs" dxfId="1158" priority="820" stopIfTrue="1" operator="equal">
      <formula>MAX($D$92:$D$121)</formula>
    </cfRule>
  </conditionalFormatting>
  <conditionalFormatting sqref="D317">
    <cfRule type="cellIs" dxfId="1157" priority="819" stopIfTrue="1" operator="equal">
      <formula>MAX($D$61:$D$91)</formula>
    </cfRule>
  </conditionalFormatting>
  <conditionalFormatting sqref="D317">
    <cfRule type="cellIs" dxfId="1156" priority="818" stopIfTrue="1" operator="equal">
      <formula>MAX($D$33:$D$61)</formula>
    </cfRule>
  </conditionalFormatting>
  <conditionalFormatting sqref="D317">
    <cfRule type="cellIs" dxfId="1155" priority="817" stopIfTrue="1" operator="equal">
      <formula>MAX($D$33:$D$60)</formula>
    </cfRule>
  </conditionalFormatting>
  <conditionalFormatting sqref="D317">
    <cfRule type="cellIs" dxfId="1154" priority="816" stopIfTrue="1" operator="equal">
      <formula>MAX($D$2:$D$32)</formula>
    </cfRule>
  </conditionalFormatting>
  <conditionalFormatting sqref="D319">
    <cfRule type="cellIs" dxfId="1153" priority="815" stopIfTrue="1" operator="equal">
      <formula>MAX($D$275:$D$305)</formula>
    </cfRule>
  </conditionalFormatting>
  <conditionalFormatting sqref="D319">
    <cfRule type="cellIs" dxfId="1152" priority="814" stopIfTrue="1" operator="equal">
      <formula>MAX($D$245:$D$274)</formula>
    </cfRule>
  </conditionalFormatting>
  <conditionalFormatting sqref="D319">
    <cfRule type="cellIs" dxfId="1151" priority="813" stopIfTrue="1" operator="equal">
      <formula>MAX($D$214:$D$244)</formula>
    </cfRule>
  </conditionalFormatting>
  <conditionalFormatting sqref="D319">
    <cfRule type="cellIs" dxfId="1150" priority="812" stopIfTrue="1" operator="equal">
      <formula>MAX($D$183:$D$213)</formula>
    </cfRule>
  </conditionalFormatting>
  <conditionalFormatting sqref="D319">
    <cfRule type="cellIs" dxfId="1149" priority="811" stopIfTrue="1" operator="equal">
      <formula>MAX($D$153:$D$182)</formula>
    </cfRule>
  </conditionalFormatting>
  <conditionalFormatting sqref="D319">
    <cfRule type="cellIs" dxfId="1148" priority="810" stopIfTrue="1" operator="equal">
      <formula>MAX($D$122:$D$152)</formula>
    </cfRule>
  </conditionalFormatting>
  <conditionalFormatting sqref="D319">
    <cfRule type="cellIs" dxfId="1147" priority="809" stopIfTrue="1" operator="equal">
      <formula>MAX($D$92:$D$121)</formula>
    </cfRule>
  </conditionalFormatting>
  <conditionalFormatting sqref="D319">
    <cfRule type="cellIs" dxfId="1146" priority="808" stopIfTrue="1" operator="equal">
      <formula>MAX($D$61:$D$91)</formula>
    </cfRule>
  </conditionalFormatting>
  <conditionalFormatting sqref="D319">
    <cfRule type="cellIs" dxfId="1145" priority="807" stopIfTrue="1" operator="equal">
      <formula>MAX($D$33:$D$61)</formula>
    </cfRule>
  </conditionalFormatting>
  <conditionalFormatting sqref="D319">
    <cfRule type="cellIs" dxfId="1144" priority="806" stopIfTrue="1" operator="equal">
      <formula>MAX($D$33:$D$60)</formula>
    </cfRule>
  </conditionalFormatting>
  <conditionalFormatting sqref="D319">
    <cfRule type="cellIs" dxfId="1143" priority="805" stopIfTrue="1" operator="equal">
      <formula>MAX($D$2:$D$32)</formula>
    </cfRule>
  </conditionalFormatting>
  <conditionalFormatting sqref="D319">
    <cfRule type="cellIs" dxfId="1142" priority="804" stopIfTrue="1" operator="equal">
      <formula>MAX($D$92:$D$121)</formula>
    </cfRule>
  </conditionalFormatting>
  <conditionalFormatting sqref="D319">
    <cfRule type="cellIs" dxfId="1141" priority="803" stopIfTrue="1" operator="equal">
      <formula>MAX($D$61:$D$91)</formula>
    </cfRule>
  </conditionalFormatting>
  <conditionalFormatting sqref="D319">
    <cfRule type="cellIs" dxfId="1140" priority="802" stopIfTrue="1" operator="equal">
      <formula>MAX($D$33:$D$61)</formula>
    </cfRule>
  </conditionalFormatting>
  <conditionalFormatting sqref="D319">
    <cfRule type="cellIs" dxfId="1139" priority="801" stopIfTrue="1" operator="equal">
      <formula>MAX($D$33:$D$60)</formula>
    </cfRule>
  </conditionalFormatting>
  <conditionalFormatting sqref="D319">
    <cfRule type="cellIs" dxfId="1138" priority="800" stopIfTrue="1" operator="equal">
      <formula>MAX($D$2:$D$32)</formula>
    </cfRule>
  </conditionalFormatting>
  <conditionalFormatting sqref="D318">
    <cfRule type="cellIs" dxfId="1137" priority="799" stopIfTrue="1" operator="equal">
      <formula>MAX($D$275:$D$305)</formula>
    </cfRule>
  </conditionalFormatting>
  <conditionalFormatting sqref="D318">
    <cfRule type="cellIs" dxfId="1136" priority="798" stopIfTrue="1" operator="equal">
      <formula>MAX($D$245:$D$274)</formula>
    </cfRule>
  </conditionalFormatting>
  <conditionalFormatting sqref="D318">
    <cfRule type="cellIs" dxfId="1135" priority="797" stopIfTrue="1" operator="equal">
      <formula>MAX($D$214:$D$244)</formula>
    </cfRule>
  </conditionalFormatting>
  <conditionalFormatting sqref="D318">
    <cfRule type="cellIs" dxfId="1134" priority="796" stopIfTrue="1" operator="equal">
      <formula>MAX($D$183:$D$213)</formula>
    </cfRule>
  </conditionalFormatting>
  <conditionalFormatting sqref="D318">
    <cfRule type="cellIs" dxfId="1133" priority="795" stopIfTrue="1" operator="equal">
      <formula>MAX($D$153:$D$182)</formula>
    </cfRule>
  </conditionalFormatting>
  <conditionalFormatting sqref="D318">
    <cfRule type="cellIs" dxfId="1132" priority="794" stopIfTrue="1" operator="equal">
      <formula>MAX($D$122:$D$152)</formula>
    </cfRule>
  </conditionalFormatting>
  <conditionalFormatting sqref="D318">
    <cfRule type="cellIs" dxfId="1131" priority="793" stopIfTrue="1" operator="equal">
      <formula>MAX($D$92:$D$121)</formula>
    </cfRule>
  </conditionalFormatting>
  <conditionalFormatting sqref="D318">
    <cfRule type="cellIs" dxfId="1130" priority="792" stopIfTrue="1" operator="equal">
      <formula>MAX($D$61:$D$91)</formula>
    </cfRule>
  </conditionalFormatting>
  <conditionalFormatting sqref="D318">
    <cfRule type="cellIs" dxfId="1129" priority="791" stopIfTrue="1" operator="equal">
      <formula>MAX($D$33:$D$61)</formula>
    </cfRule>
  </conditionalFormatting>
  <conditionalFormatting sqref="D318">
    <cfRule type="cellIs" dxfId="1128" priority="790" stopIfTrue="1" operator="equal">
      <formula>MAX($D$33:$D$60)</formula>
    </cfRule>
  </conditionalFormatting>
  <conditionalFormatting sqref="D318">
    <cfRule type="cellIs" dxfId="1127" priority="789" stopIfTrue="1" operator="equal">
      <formula>MAX($D$2:$D$32)</formula>
    </cfRule>
  </conditionalFormatting>
  <conditionalFormatting sqref="D318">
    <cfRule type="cellIs" dxfId="1126" priority="788" stopIfTrue="1" operator="equal">
      <formula>MAX($D$92:$D$121)</formula>
    </cfRule>
  </conditionalFormatting>
  <conditionalFormatting sqref="D318">
    <cfRule type="cellIs" dxfId="1125" priority="787" stopIfTrue="1" operator="equal">
      <formula>MAX($D$61:$D$91)</formula>
    </cfRule>
  </conditionalFormatting>
  <conditionalFormatting sqref="D318">
    <cfRule type="cellIs" dxfId="1124" priority="786" stopIfTrue="1" operator="equal">
      <formula>MAX($D$33:$D$61)</formula>
    </cfRule>
  </conditionalFormatting>
  <conditionalFormatting sqref="D318">
    <cfRule type="cellIs" dxfId="1123" priority="785" stopIfTrue="1" operator="equal">
      <formula>MAX($D$33:$D$60)</formula>
    </cfRule>
  </conditionalFormatting>
  <conditionalFormatting sqref="D318">
    <cfRule type="cellIs" dxfId="1122" priority="784" stopIfTrue="1" operator="equal">
      <formula>MAX($D$2:$D$32)</formula>
    </cfRule>
  </conditionalFormatting>
  <conditionalFormatting sqref="D320">
    <cfRule type="cellIs" dxfId="1121" priority="783" stopIfTrue="1" operator="equal">
      <formula>MAX($D$275:$D$305)</formula>
    </cfRule>
  </conditionalFormatting>
  <conditionalFormatting sqref="D320">
    <cfRule type="cellIs" dxfId="1120" priority="782" stopIfTrue="1" operator="equal">
      <formula>MAX($D$245:$D$274)</formula>
    </cfRule>
  </conditionalFormatting>
  <conditionalFormatting sqref="D320">
    <cfRule type="cellIs" dxfId="1119" priority="781" stopIfTrue="1" operator="equal">
      <formula>MAX($D$214:$D$244)</formula>
    </cfRule>
  </conditionalFormatting>
  <conditionalFormatting sqref="D320">
    <cfRule type="cellIs" dxfId="1118" priority="780" stopIfTrue="1" operator="equal">
      <formula>MAX($D$183:$D$213)</formula>
    </cfRule>
  </conditionalFormatting>
  <conditionalFormatting sqref="D320">
    <cfRule type="cellIs" dxfId="1117" priority="779" stopIfTrue="1" operator="equal">
      <formula>MAX($D$153:$D$182)</formula>
    </cfRule>
  </conditionalFormatting>
  <conditionalFormatting sqref="D320">
    <cfRule type="cellIs" dxfId="1116" priority="778" stopIfTrue="1" operator="equal">
      <formula>MAX($D$122:$D$152)</formula>
    </cfRule>
  </conditionalFormatting>
  <conditionalFormatting sqref="D320">
    <cfRule type="cellIs" dxfId="1115" priority="777" stopIfTrue="1" operator="equal">
      <formula>MAX($D$92:$D$121)</formula>
    </cfRule>
  </conditionalFormatting>
  <conditionalFormatting sqref="D320">
    <cfRule type="cellIs" dxfId="1114" priority="776" stopIfTrue="1" operator="equal">
      <formula>MAX($D$61:$D$91)</formula>
    </cfRule>
  </conditionalFormatting>
  <conditionalFormatting sqref="D320">
    <cfRule type="cellIs" dxfId="1113" priority="775" stopIfTrue="1" operator="equal">
      <formula>MAX($D$33:$D$61)</formula>
    </cfRule>
  </conditionalFormatting>
  <conditionalFormatting sqref="D320">
    <cfRule type="cellIs" dxfId="1112" priority="774" stopIfTrue="1" operator="equal">
      <formula>MAX($D$33:$D$60)</formula>
    </cfRule>
  </conditionalFormatting>
  <conditionalFormatting sqref="D320">
    <cfRule type="cellIs" dxfId="1111" priority="773" stopIfTrue="1" operator="equal">
      <formula>MAX($D$2:$D$32)</formula>
    </cfRule>
  </conditionalFormatting>
  <conditionalFormatting sqref="D320">
    <cfRule type="cellIs" dxfId="1110" priority="772" stopIfTrue="1" operator="equal">
      <formula>MAX($D$92:$D$121)</formula>
    </cfRule>
  </conditionalFormatting>
  <conditionalFormatting sqref="D320">
    <cfRule type="cellIs" dxfId="1109" priority="771" stopIfTrue="1" operator="equal">
      <formula>MAX($D$61:$D$91)</formula>
    </cfRule>
  </conditionalFormatting>
  <conditionalFormatting sqref="D320">
    <cfRule type="cellIs" dxfId="1108" priority="770" stopIfTrue="1" operator="equal">
      <formula>MAX($D$33:$D$61)</formula>
    </cfRule>
  </conditionalFormatting>
  <conditionalFormatting sqref="D320">
    <cfRule type="cellIs" dxfId="1107" priority="769" stopIfTrue="1" operator="equal">
      <formula>MAX($D$33:$D$60)</formula>
    </cfRule>
  </conditionalFormatting>
  <conditionalFormatting sqref="D320">
    <cfRule type="cellIs" dxfId="1106" priority="768" stopIfTrue="1" operator="equal">
      <formula>MAX($D$2:$D$32)</formula>
    </cfRule>
  </conditionalFormatting>
  <conditionalFormatting sqref="D321">
    <cfRule type="cellIs" dxfId="1105" priority="767" stopIfTrue="1" operator="equal">
      <formula>MAX($D$275:$D$305)</formula>
    </cfRule>
  </conditionalFormatting>
  <conditionalFormatting sqref="D321">
    <cfRule type="cellIs" dxfId="1104" priority="766" stopIfTrue="1" operator="equal">
      <formula>MAX($D$245:$D$274)</formula>
    </cfRule>
  </conditionalFormatting>
  <conditionalFormatting sqref="D321">
    <cfRule type="cellIs" dxfId="1103" priority="765" stopIfTrue="1" operator="equal">
      <formula>MAX($D$214:$D$244)</formula>
    </cfRule>
  </conditionalFormatting>
  <conditionalFormatting sqref="D321">
    <cfRule type="cellIs" dxfId="1102" priority="764" stopIfTrue="1" operator="equal">
      <formula>MAX($D$183:$D$213)</formula>
    </cfRule>
  </conditionalFormatting>
  <conditionalFormatting sqref="D321">
    <cfRule type="cellIs" dxfId="1101" priority="763" stopIfTrue="1" operator="equal">
      <formula>MAX($D$153:$D$182)</formula>
    </cfRule>
  </conditionalFormatting>
  <conditionalFormatting sqref="D321">
    <cfRule type="cellIs" dxfId="1100" priority="762" stopIfTrue="1" operator="equal">
      <formula>MAX($D$122:$D$152)</formula>
    </cfRule>
  </conditionalFormatting>
  <conditionalFormatting sqref="D321">
    <cfRule type="cellIs" dxfId="1099" priority="761" stopIfTrue="1" operator="equal">
      <formula>MAX($D$92:$D$121)</formula>
    </cfRule>
  </conditionalFormatting>
  <conditionalFormatting sqref="D321">
    <cfRule type="cellIs" dxfId="1098" priority="760" stopIfTrue="1" operator="equal">
      <formula>MAX($D$61:$D$91)</formula>
    </cfRule>
  </conditionalFormatting>
  <conditionalFormatting sqref="D321">
    <cfRule type="cellIs" dxfId="1097" priority="759" stopIfTrue="1" operator="equal">
      <formula>MAX($D$33:$D$61)</formula>
    </cfRule>
  </conditionalFormatting>
  <conditionalFormatting sqref="D321">
    <cfRule type="cellIs" dxfId="1096" priority="758" stopIfTrue="1" operator="equal">
      <formula>MAX($D$33:$D$60)</formula>
    </cfRule>
  </conditionalFormatting>
  <conditionalFormatting sqref="D321">
    <cfRule type="cellIs" dxfId="1095" priority="757" stopIfTrue="1" operator="equal">
      <formula>MAX($D$2:$D$32)</formula>
    </cfRule>
  </conditionalFormatting>
  <conditionalFormatting sqref="D321">
    <cfRule type="cellIs" dxfId="1094" priority="756" stopIfTrue="1" operator="equal">
      <formula>MAX($D$92:$D$121)</formula>
    </cfRule>
  </conditionalFormatting>
  <conditionalFormatting sqref="D321">
    <cfRule type="cellIs" dxfId="1093" priority="755" stopIfTrue="1" operator="equal">
      <formula>MAX($D$61:$D$91)</formula>
    </cfRule>
  </conditionalFormatting>
  <conditionalFormatting sqref="D321">
    <cfRule type="cellIs" dxfId="1092" priority="754" stopIfTrue="1" operator="equal">
      <formula>MAX($D$33:$D$61)</formula>
    </cfRule>
  </conditionalFormatting>
  <conditionalFormatting sqref="D321">
    <cfRule type="cellIs" dxfId="1091" priority="753" stopIfTrue="1" operator="equal">
      <formula>MAX($D$33:$D$60)</formula>
    </cfRule>
  </conditionalFormatting>
  <conditionalFormatting sqref="D321">
    <cfRule type="cellIs" dxfId="1090" priority="752" stopIfTrue="1" operator="equal">
      <formula>MAX($D$2:$D$32)</formula>
    </cfRule>
  </conditionalFormatting>
  <conditionalFormatting sqref="D322">
    <cfRule type="cellIs" dxfId="1089" priority="751" stopIfTrue="1" operator="equal">
      <formula>MAX($D$275:$D$305)</formula>
    </cfRule>
  </conditionalFormatting>
  <conditionalFormatting sqref="D322">
    <cfRule type="cellIs" dxfId="1088" priority="750" stopIfTrue="1" operator="equal">
      <formula>MAX($D$245:$D$274)</formula>
    </cfRule>
  </conditionalFormatting>
  <conditionalFormatting sqref="D322">
    <cfRule type="cellIs" dxfId="1087" priority="749" stopIfTrue="1" operator="equal">
      <formula>MAX($D$214:$D$244)</formula>
    </cfRule>
  </conditionalFormatting>
  <conditionalFormatting sqref="D322">
    <cfRule type="cellIs" dxfId="1086" priority="748" stopIfTrue="1" operator="equal">
      <formula>MAX($D$183:$D$213)</formula>
    </cfRule>
  </conditionalFormatting>
  <conditionalFormatting sqref="D322">
    <cfRule type="cellIs" dxfId="1085" priority="747" stopIfTrue="1" operator="equal">
      <formula>MAX($D$153:$D$182)</formula>
    </cfRule>
  </conditionalFormatting>
  <conditionalFormatting sqref="D322">
    <cfRule type="cellIs" dxfId="1084" priority="746" stopIfTrue="1" operator="equal">
      <formula>MAX($D$122:$D$152)</formula>
    </cfRule>
  </conditionalFormatting>
  <conditionalFormatting sqref="D322">
    <cfRule type="cellIs" dxfId="1083" priority="745" stopIfTrue="1" operator="equal">
      <formula>MAX($D$92:$D$121)</formula>
    </cfRule>
  </conditionalFormatting>
  <conditionalFormatting sqref="D322">
    <cfRule type="cellIs" dxfId="1082" priority="744" stopIfTrue="1" operator="equal">
      <formula>MAX($D$61:$D$91)</formula>
    </cfRule>
  </conditionalFormatting>
  <conditionalFormatting sqref="D322">
    <cfRule type="cellIs" dxfId="1081" priority="743" stopIfTrue="1" operator="equal">
      <formula>MAX($D$33:$D$61)</formula>
    </cfRule>
  </conditionalFormatting>
  <conditionalFormatting sqref="D322">
    <cfRule type="cellIs" dxfId="1080" priority="742" stopIfTrue="1" operator="equal">
      <formula>MAX($D$33:$D$60)</formula>
    </cfRule>
  </conditionalFormatting>
  <conditionalFormatting sqref="D322">
    <cfRule type="cellIs" dxfId="1079" priority="741" stopIfTrue="1" operator="equal">
      <formula>MAX($D$2:$D$32)</formula>
    </cfRule>
  </conditionalFormatting>
  <conditionalFormatting sqref="D322">
    <cfRule type="cellIs" dxfId="1078" priority="740" stopIfTrue="1" operator="equal">
      <formula>MAX($D$92:$D$121)</formula>
    </cfRule>
  </conditionalFormatting>
  <conditionalFormatting sqref="D322">
    <cfRule type="cellIs" dxfId="1077" priority="739" stopIfTrue="1" operator="equal">
      <formula>MAX($D$61:$D$91)</formula>
    </cfRule>
  </conditionalFormatting>
  <conditionalFormatting sqref="D322">
    <cfRule type="cellIs" dxfId="1076" priority="738" stopIfTrue="1" operator="equal">
      <formula>MAX($D$33:$D$61)</formula>
    </cfRule>
  </conditionalFormatting>
  <conditionalFormatting sqref="D322">
    <cfRule type="cellIs" dxfId="1075" priority="737" stopIfTrue="1" operator="equal">
      <formula>MAX($D$33:$D$60)</formula>
    </cfRule>
  </conditionalFormatting>
  <conditionalFormatting sqref="D322">
    <cfRule type="cellIs" dxfId="1074" priority="736" stopIfTrue="1" operator="equal">
      <formula>MAX($D$2:$D$32)</formula>
    </cfRule>
  </conditionalFormatting>
  <conditionalFormatting sqref="D323">
    <cfRule type="cellIs" dxfId="1073" priority="735" stopIfTrue="1" operator="equal">
      <formula>MAX($D$275:$D$305)</formula>
    </cfRule>
  </conditionalFormatting>
  <conditionalFormatting sqref="D323">
    <cfRule type="cellIs" dxfId="1072" priority="734" stopIfTrue="1" operator="equal">
      <formula>MAX($D$245:$D$274)</formula>
    </cfRule>
  </conditionalFormatting>
  <conditionalFormatting sqref="D323">
    <cfRule type="cellIs" dxfId="1071" priority="733" stopIfTrue="1" operator="equal">
      <formula>MAX($D$214:$D$244)</formula>
    </cfRule>
  </conditionalFormatting>
  <conditionalFormatting sqref="D323">
    <cfRule type="cellIs" dxfId="1070" priority="732" stopIfTrue="1" operator="equal">
      <formula>MAX($D$183:$D$213)</formula>
    </cfRule>
  </conditionalFormatting>
  <conditionalFormatting sqref="D323">
    <cfRule type="cellIs" dxfId="1069" priority="731" stopIfTrue="1" operator="equal">
      <formula>MAX($D$153:$D$182)</formula>
    </cfRule>
  </conditionalFormatting>
  <conditionalFormatting sqref="D323">
    <cfRule type="cellIs" dxfId="1068" priority="730" stopIfTrue="1" operator="equal">
      <formula>MAX($D$122:$D$152)</formula>
    </cfRule>
  </conditionalFormatting>
  <conditionalFormatting sqref="D323">
    <cfRule type="cellIs" dxfId="1067" priority="729" stopIfTrue="1" operator="equal">
      <formula>MAX($D$92:$D$121)</formula>
    </cfRule>
  </conditionalFormatting>
  <conditionalFormatting sqref="D323">
    <cfRule type="cellIs" dxfId="1066" priority="728" stopIfTrue="1" operator="equal">
      <formula>MAX($D$61:$D$91)</formula>
    </cfRule>
  </conditionalFormatting>
  <conditionalFormatting sqref="D323">
    <cfRule type="cellIs" dxfId="1065" priority="727" stopIfTrue="1" operator="equal">
      <formula>MAX($D$33:$D$61)</formula>
    </cfRule>
  </conditionalFormatting>
  <conditionalFormatting sqref="D323">
    <cfRule type="cellIs" dxfId="1064" priority="726" stopIfTrue="1" operator="equal">
      <formula>MAX($D$33:$D$60)</formula>
    </cfRule>
  </conditionalFormatting>
  <conditionalFormatting sqref="D323">
    <cfRule type="cellIs" dxfId="1063" priority="725" stopIfTrue="1" operator="equal">
      <formula>MAX($D$2:$D$32)</formula>
    </cfRule>
  </conditionalFormatting>
  <conditionalFormatting sqref="D323">
    <cfRule type="cellIs" dxfId="1062" priority="724" stopIfTrue="1" operator="equal">
      <formula>MAX($D$92:$D$121)</formula>
    </cfRule>
  </conditionalFormatting>
  <conditionalFormatting sqref="D323">
    <cfRule type="cellIs" dxfId="1061" priority="723" stopIfTrue="1" operator="equal">
      <formula>MAX($D$61:$D$91)</formula>
    </cfRule>
  </conditionalFormatting>
  <conditionalFormatting sqref="D323">
    <cfRule type="cellIs" dxfId="1060" priority="722" stopIfTrue="1" operator="equal">
      <formula>MAX($D$33:$D$61)</formula>
    </cfRule>
  </conditionalFormatting>
  <conditionalFormatting sqref="D323">
    <cfRule type="cellIs" dxfId="1059" priority="721" stopIfTrue="1" operator="equal">
      <formula>MAX($D$33:$D$60)</formula>
    </cfRule>
  </conditionalFormatting>
  <conditionalFormatting sqref="D323">
    <cfRule type="cellIs" dxfId="1058" priority="720" stopIfTrue="1" operator="equal">
      <formula>MAX($D$2:$D$32)</formula>
    </cfRule>
  </conditionalFormatting>
  <conditionalFormatting sqref="D324">
    <cfRule type="cellIs" dxfId="1057" priority="719" stopIfTrue="1" operator="equal">
      <formula>MAX($D$275:$D$305)</formula>
    </cfRule>
  </conditionalFormatting>
  <conditionalFormatting sqref="D324">
    <cfRule type="cellIs" dxfId="1056" priority="718" stopIfTrue="1" operator="equal">
      <formula>MAX($D$245:$D$274)</formula>
    </cfRule>
  </conditionalFormatting>
  <conditionalFormatting sqref="D324">
    <cfRule type="cellIs" dxfId="1055" priority="717" stopIfTrue="1" operator="equal">
      <formula>MAX($D$214:$D$244)</formula>
    </cfRule>
  </conditionalFormatting>
  <conditionalFormatting sqref="D324">
    <cfRule type="cellIs" dxfId="1054" priority="716" stopIfTrue="1" operator="equal">
      <formula>MAX($D$183:$D$213)</formula>
    </cfRule>
  </conditionalFormatting>
  <conditionalFormatting sqref="D324">
    <cfRule type="cellIs" dxfId="1053" priority="715" stopIfTrue="1" operator="equal">
      <formula>MAX($D$153:$D$182)</formula>
    </cfRule>
  </conditionalFormatting>
  <conditionalFormatting sqref="D324">
    <cfRule type="cellIs" dxfId="1052" priority="714" stopIfTrue="1" operator="equal">
      <formula>MAX($D$122:$D$152)</formula>
    </cfRule>
  </conditionalFormatting>
  <conditionalFormatting sqref="D324">
    <cfRule type="cellIs" dxfId="1051" priority="713" stopIfTrue="1" operator="equal">
      <formula>MAX($D$92:$D$121)</formula>
    </cfRule>
  </conditionalFormatting>
  <conditionalFormatting sqref="D324">
    <cfRule type="cellIs" dxfId="1050" priority="712" stopIfTrue="1" operator="equal">
      <formula>MAX($D$61:$D$91)</formula>
    </cfRule>
  </conditionalFormatting>
  <conditionalFormatting sqref="D324">
    <cfRule type="cellIs" dxfId="1049" priority="711" stopIfTrue="1" operator="equal">
      <formula>MAX($D$33:$D$61)</formula>
    </cfRule>
  </conditionalFormatting>
  <conditionalFormatting sqref="D324">
    <cfRule type="cellIs" dxfId="1048" priority="710" stopIfTrue="1" operator="equal">
      <formula>MAX($D$33:$D$60)</formula>
    </cfRule>
  </conditionalFormatting>
  <conditionalFormatting sqref="D324">
    <cfRule type="cellIs" dxfId="1047" priority="709" stopIfTrue="1" operator="equal">
      <formula>MAX($D$2:$D$32)</formula>
    </cfRule>
  </conditionalFormatting>
  <conditionalFormatting sqref="D324">
    <cfRule type="cellIs" dxfId="1046" priority="708" stopIfTrue="1" operator="equal">
      <formula>MAX($D$92:$D$121)</formula>
    </cfRule>
  </conditionalFormatting>
  <conditionalFormatting sqref="D324">
    <cfRule type="cellIs" dxfId="1045" priority="707" stopIfTrue="1" operator="equal">
      <formula>MAX($D$61:$D$91)</formula>
    </cfRule>
  </conditionalFormatting>
  <conditionalFormatting sqref="D324">
    <cfRule type="cellIs" dxfId="1044" priority="706" stopIfTrue="1" operator="equal">
      <formula>MAX($D$33:$D$61)</formula>
    </cfRule>
  </conditionalFormatting>
  <conditionalFormatting sqref="D324">
    <cfRule type="cellIs" dxfId="1043" priority="705" stopIfTrue="1" operator="equal">
      <formula>MAX($D$33:$D$60)</formula>
    </cfRule>
  </conditionalFormatting>
  <conditionalFormatting sqref="D324">
    <cfRule type="cellIs" dxfId="1042" priority="704" stopIfTrue="1" operator="equal">
      <formula>MAX($D$2:$D$32)</formula>
    </cfRule>
  </conditionalFormatting>
  <conditionalFormatting sqref="D325">
    <cfRule type="cellIs" dxfId="1041" priority="703" stopIfTrue="1" operator="equal">
      <formula>MAX($D$275:$D$305)</formula>
    </cfRule>
  </conditionalFormatting>
  <conditionalFormatting sqref="D325">
    <cfRule type="cellIs" dxfId="1040" priority="702" stopIfTrue="1" operator="equal">
      <formula>MAX($D$245:$D$274)</formula>
    </cfRule>
  </conditionalFormatting>
  <conditionalFormatting sqref="D325">
    <cfRule type="cellIs" dxfId="1039" priority="701" stopIfTrue="1" operator="equal">
      <formula>MAX($D$214:$D$244)</formula>
    </cfRule>
  </conditionalFormatting>
  <conditionalFormatting sqref="D325">
    <cfRule type="cellIs" dxfId="1038" priority="700" stopIfTrue="1" operator="equal">
      <formula>MAX($D$183:$D$213)</formula>
    </cfRule>
  </conditionalFormatting>
  <conditionalFormatting sqref="D325">
    <cfRule type="cellIs" dxfId="1037" priority="699" stopIfTrue="1" operator="equal">
      <formula>MAX($D$153:$D$182)</formula>
    </cfRule>
  </conditionalFormatting>
  <conditionalFormatting sqref="D325">
    <cfRule type="cellIs" dxfId="1036" priority="698" stopIfTrue="1" operator="equal">
      <formula>MAX($D$122:$D$152)</formula>
    </cfRule>
  </conditionalFormatting>
  <conditionalFormatting sqref="D325">
    <cfRule type="cellIs" dxfId="1035" priority="697" stopIfTrue="1" operator="equal">
      <formula>MAX($D$92:$D$121)</formula>
    </cfRule>
  </conditionalFormatting>
  <conditionalFormatting sqref="D325">
    <cfRule type="cellIs" dxfId="1034" priority="696" stopIfTrue="1" operator="equal">
      <formula>MAX($D$61:$D$91)</formula>
    </cfRule>
  </conditionalFormatting>
  <conditionalFormatting sqref="D325">
    <cfRule type="cellIs" dxfId="1033" priority="695" stopIfTrue="1" operator="equal">
      <formula>MAX($D$33:$D$61)</formula>
    </cfRule>
  </conditionalFormatting>
  <conditionalFormatting sqref="D325">
    <cfRule type="cellIs" dxfId="1032" priority="694" stopIfTrue="1" operator="equal">
      <formula>MAX($D$33:$D$60)</formula>
    </cfRule>
  </conditionalFormatting>
  <conditionalFormatting sqref="D325">
    <cfRule type="cellIs" dxfId="1031" priority="693" stopIfTrue="1" operator="equal">
      <formula>MAX($D$2:$D$32)</formula>
    </cfRule>
  </conditionalFormatting>
  <conditionalFormatting sqref="D325">
    <cfRule type="cellIs" dxfId="1030" priority="692" stopIfTrue="1" operator="equal">
      <formula>MAX($D$92:$D$121)</formula>
    </cfRule>
  </conditionalFormatting>
  <conditionalFormatting sqref="D325">
    <cfRule type="cellIs" dxfId="1029" priority="691" stopIfTrue="1" operator="equal">
      <formula>MAX($D$61:$D$91)</formula>
    </cfRule>
  </conditionalFormatting>
  <conditionalFormatting sqref="D325">
    <cfRule type="cellIs" dxfId="1028" priority="690" stopIfTrue="1" operator="equal">
      <formula>MAX($D$33:$D$61)</formula>
    </cfRule>
  </conditionalFormatting>
  <conditionalFormatting sqref="D325">
    <cfRule type="cellIs" dxfId="1027" priority="689" stopIfTrue="1" operator="equal">
      <formula>MAX($D$33:$D$60)</formula>
    </cfRule>
  </conditionalFormatting>
  <conditionalFormatting sqref="D325">
    <cfRule type="cellIs" dxfId="1026" priority="688" stopIfTrue="1" operator="equal">
      <formula>MAX($D$2:$D$32)</formula>
    </cfRule>
  </conditionalFormatting>
  <conditionalFormatting sqref="D326">
    <cfRule type="cellIs" dxfId="1025" priority="687" stopIfTrue="1" operator="equal">
      <formula>MAX($D$275:$D$305)</formula>
    </cfRule>
  </conditionalFormatting>
  <conditionalFormatting sqref="D326">
    <cfRule type="cellIs" dxfId="1024" priority="686" stopIfTrue="1" operator="equal">
      <formula>MAX($D$245:$D$274)</formula>
    </cfRule>
  </conditionalFormatting>
  <conditionalFormatting sqref="D326">
    <cfRule type="cellIs" dxfId="1023" priority="685" stopIfTrue="1" operator="equal">
      <formula>MAX($D$214:$D$244)</formula>
    </cfRule>
  </conditionalFormatting>
  <conditionalFormatting sqref="D326">
    <cfRule type="cellIs" dxfId="1022" priority="684" stopIfTrue="1" operator="equal">
      <formula>MAX($D$183:$D$213)</formula>
    </cfRule>
  </conditionalFormatting>
  <conditionalFormatting sqref="D326">
    <cfRule type="cellIs" dxfId="1021" priority="683" stopIfTrue="1" operator="equal">
      <formula>MAX($D$153:$D$182)</formula>
    </cfRule>
  </conditionalFormatting>
  <conditionalFormatting sqref="D326">
    <cfRule type="cellIs" dxfId="1020" priority="682" stopIfTrue="1" operator="equal">
      <formula>MAX($D$122:$D$152)</formula>
    </cfRule>
  </conditionalFormatting>
  <conditionalFormatting sqref="D326">
    <cfRule type="cellIs" dxfId="1019" priority="681" stopIfTrue="1" operator="equal">
      <formula>MAX($D$92:$D$121)</formula>
    </cfRule>
  </conditionalFormatting>
  <conditionalFormatting sqref="D326">
    <cfRule type="cellIs" dxfId="1018" priority="680" stopIfTrue="1" operator="equal">
      <formula>MAX($D$61:$D$91)</formula>
    </cfRule>
  </conditionalFormatting>
  <conditionalFormatting sqref="D326">
    <cfRule type="cellIs" dxfId="1017" priority="679" stopIfTrue="1" operator="equal">
      <formula>MAX($D$33:$D$61)</formula>
    </cfRule>
  </conditionalFormatting>
  <conditionalFormatting sqref="D326">
    <cfRule type="cellIs" dxfId="1016" priority="678" stopIfTrue="1" operator="equal">
      <formula>MAX($D$33:$D$60)</formula>
    </cfRule>
  </conditionalFormatting>
  <conditionalFormatting sqref="D326">
    <cfRule type="cellIs" dxfId="1015" priority="677" stopIfTrue="1" operator="equal">
      <formula>MAX($D$2:$D$32)</formula>
    </cfRule>
  </conditionalFormatting>
  <conditionalFormatting sqref="D326">
    <cfRule type="cellIs" dxfId="1014" priority="676" stopIfTrue="1" operator="equal">
      <formula>MAX($D$92:$D$121)</formula>
    </cfRule>
  </conditionalFormatting>
  <conditionalFormatting sqref="D326">
    <cfRule type="cellIs" dxfId="1013" priority="675" stopIfTrue="1" operator="equal">
      <formula>MAX($D$61:$D$91)</formula>
    </cfRule>
  </conditionalFormatting>
  <conditionalFormatting sqref="D326">
    <cfRule type="cellIs" dxfId="1012" priority="674" stopIfTrue="1" operator="equal">
      <formula>MAX($D$33:$D$61)</formula>
    </cfRule>
  </conditionalFormatting>
  <conditionalFormatting sqref="D326">
    <cfRule type="cellIs" dxfId="1011" priority="673" stopIfTrue="1" operator="equal">
      <formula>MAX($D$33:$D$60)</formula>
    </cfRule>
  </conditionalFormatting>
  <conditionalFormatting sqref="D326">
    <cfRule type="cellIs" dxfId="1010" priority="672" stopIfTrue="1" operator="equal">
      <formula>MAX($D$2:$D$32)</formula>
    </cfRule>
  </conditionalFormatting>
  <conditionalFormatting sqref="D327">
    <cfRule type="cellIs" dxfId="1009" priority="671" stopIfTrue="1" operator="equal">
      <formula>MAX($D$275:$D$305)</formula>
    </cfRule>
  </conditionalFormatting>
  <conditionalFormatting sqref="D327">
    <cfRule type="cellIs" dxfId="1008" priority="670" stopIfTrue="1" operator="equal">
      <formula>MAX($D$245:$D$274)</formula>
    </cfRule>
  </conditionalFormatting>
  <conditionalFormatting sqref="D327">
    <cfRule type="cellIs" dxfId="1007" priority="669" stopIfTrue="1" operator="equal">
      <formula>MAX($D$214:$D$244)</formula>
    </cfRule>
  </conditionalFormatting>
  <conditionalFormatting sqref="D327">
    <cfRule type="cellIs" dxfId="1006" priority="668" stopIfTrue="1" operator="equal">
      <formula>MAX($D$183:$D$213)</formula>
    </cfRule>
  </conditionalFormatting>
  <conditionalFormatting sqref="D327">
    <cfRule type="cellIs" dxfId="1005" priority="667" stopIfTrue="1" operator="equal">
      <formula>MAX($D$153:$D$182)</formula>
    </cfRule>
  </conditionalFormatting>
  <conditionalFormatting sqref="D327">
    <cfRule type="cellIs" dxfId="1004" priority="666" stopIfTrue="1" operator="equal">
      <formula>MAX($D$122:$D$152)</formula>
    </cfRule>
  </conditionalFormatting>
  <conditionalFormatting sqref="D327">
    <cfRule type="cellIs" dxfId="1003" priority="665" stopIfTrue="1" operator="equal">
      <formula>MAX($D$92:$D$121)</formula>
    </cfRule>
  </conditionalFormatting>
  <conditionalFormatting sqref="D327">
    <cfRule type="cellIs" dxfId="1002" priority="664" stopIfTrue="1" operator="equal">
      <formula>MAX($D$61:$D$91)</formula>
    </cfRule>
  </conditionalFormatting>
  <conditionalFormatting sqref="D327">
    <cfRule type="cellIs" dxfId="1001" priority="663" stopIfTrue="1" operator="equal">
      <formula>MAX($D$33:$D$61)</formula>
    </cfRule>
  </conditionalFormatting>
  <conditionalFormatting sqref="D327">
    <cfRule type="cellIs" dxfId="1000" priority="662" stopIfTrue="1" operator="equal">
      <formula>MAX($D$33:$D$60)</formula>
    </cfRule>
  </conditionalFormatting>
  <conditionalFormatting sqref="D327">
    <cfRule type="cellIs" dxfId="999" priority="661" stopIfTrue="1" operator="equal">
      <formula>MAX($D$2:$D$32)</formula>
    </cfRule>
  </conditionalFormatting>
  <conditionalFormatting sqref="D327">
    <cfRule type="cellIs" dxfId="998" priority="660" stopIfTrue="1" operator="equal">
      <formula>MAX($D$92:$D$121)</formula>
    </cfRule>
  </conditionalFormatting>
  <conditionalFormatting sqref="D327">
    <cfRule type="cellIs" dxfId="997" priority="659" stopIfTrue="1" operator="equal">
      <formula>MAX($D$61:$D$91)</formula>
    </cfRule>
  </conditionalFormatting>
  <conditionalFormatting sqref="D327">
    <cfRule type="cellIs" dxfId="996" priority="658" stopIfTrue="1" operator="equal">
      <formula>MAX($D$33:$D$61)</formula>
    </cfRule>
  </conditionalFormatting>
  <conditionalFormatting sqref="D327">
    <cfRule type="cellIs" dxfId="995" priority="657" stopIfTrue="1" operator="equal">
      <formula>MAX($D$33:$D$60)</formula>
    </cfRule>
  </conditionalFormatting>
  <conditionalFormatting sqref="D327">
    <cfRule type="cellIs" dxfId="994" priority="656" stopIfTrue="1" operator="equal">
      <formula>MAX($D$2:$D$32)</formula>
    </cfRule>
  </conditionalFormatting>
  <conditionalFormatting sqref="D328">
    <cfRule type="cellIs" dxfId="993" priority="655" stopIfTrue="1" operator="equal">
      <formula>MAX($D$275:$D$305)</formula>
    </cfRule>
  </conditionalFormatting>
  <conditionalFormatting sqref="D328">
    <cfRule type="cellIs" dxfId="992" priority="654" stopIfTrue="1" operator="equal">
      <formula>MAX($D$245:$D$274)</formula>
    </cfRule>
  </conditionalFormatting>
  <conditionalFormatting sqref="D328">
    <cfRule type="cellIs" dxfId="991" priority="653" stopIfTrue="1" operator="equal">
      <formula>MAX($D$214:$D$244)</formula>
    </cfRule>
  </conditionalFormatting>
  <conditionalFormatting sqref="D328">
    <cfRule type="cellIs" dxfId="990" priority="652" stopIfTrue="1" operator="equal">
      <formula>MAX($D$183:$D$213)</formula>
    </cfRule>
  </conditionalFormatting>
  <conditionalFormatting sqref="D328">
    <cfRule type="cellIs" dxfId="989" priority="651" stopIfTrue="1" operator="equal">
      <formula>MAX($D$153:$D$182)</formula>
    </cfRule>
  </conditionalFormatting>
  <conditionalFormatting sqref="D328">
    <cfRule type="cellIs" dxfId="988" priority="650" stopIfTrue="1" operator="equal">
      <formula>MAX($D$122:$D$152)</formula>
    </cfRule>
  </conditionalFormatting>
  <conditionalFormatting sqref="D328">
    <cfRule type="cellIs" dxfId="987" priority="649" stopIfTrue="1" operator="equal">
      <formula>MAX($D$92:$D$121)</formula>
    </cfRule>
  </conditionalFormatting>
  <conditionalFormatting sqref="D328">
    <cfRule type="cellIs" dxfId="986" priority="648" stopIfTrue="1" operator="equal">
      <formula>MAX($D$61:$D$91)</formula>
    </cfRule>
  </conditionalFormatting>
  <conditionalFormatting sqref="D328">
    <cfRule type="cellIs" dxfId="985" priority="647" stopIfTrue="1" operator="equal">
      <formula>MAX($D$33:$D$61)</formula>
    </cfRule>
  </conditionalFormatting>
  <conditionalFormatting sqref="D328">
    <cfRule type="cellIs" dxfId="984" priority="646" stopIfTrue="1" operator="equal">
      <formula>MAX($D$33:$D$60)</formula>
    </cfRule>
  </conditionalFormatting>
  <conditionalFormatting sqref="D328">
    <cfRule type="cellIs" dxfId="983" priority="645" stopIfTrue="1" operator="equal">
      <formula>MAX($D$2:$D$32)</formula>
    </cfRule>
  </conditionalFormatting>
  <conditionalFormatting sqref="D328">
    <cfRule type="cellIs" dxfId="982" priority="644" stopIfTrue="1" operator="equal">
      <formula>MAX($D$92:$D$121)</formula>
    </cfRule>
  </conditionalFormatting>
  <conditionalFormatting sqref="D328">
    <cfRule type="cellIs" dxfId="981" priority="643" stopIfTrue="1" operator="equal">
      <formula>MAX($D$61:$D$91)</formula>
    </cfRule>
  </conditionalFormatting>
  <conditionalFormatting sqref="D328">
    <cfRule type="cellIs" dxfId="980" priority="642" stopIfTrue="1" operator="equal">
      <formula>MAX($D$33:$D$61)</formula>
    </cfRule>
  </conditionalFormatting>
  <conditionalFormatting sqref="D328">
    <cfRule type="cellIs" dxfId="979" priority="641" stopIfTrue="1" operator="equal">
      <formula>MAX($D$33:$D$60)</formula>
    </cfRule>
  </conditionalFormatting>
  <conditionalFormatting sqref="D328">
    <cfRule type="cellIs" dxfId="978" priority="640" stopIfTrue="1" operator="equal">
      <formula>MAX($D$2:$D$32)</formula>
    </cfRule>
  </conditionalFormatting>
  <conditionalFormatting sqref="D329">
    <cfRule type="cellIs" dxfId="977" priority="639" stopIfTrue="1" operator="equal">
      <formula>MAX($D$275:$D$305)</formula>
    </cfRule>
  </conditionalFormatting>
  <conditionalFormatting sqref="D329">
    <cfRule type="cellIs" dxfId="976" priority="638" stopIfTrue="1" operator="equal">
      <formula>MAX($D$245:$D$274)</formula>
    </cfRule>
  </conditionalFormatting>
  <conditionalFormatting sqref="D329">
    <cfRule type="cellIs" dxfId="975" priority="637" stopIfTrue="1" operator="equal">
      <formula>MAX($D$214:$D$244)</formula>
    </cfRule>
  </conditionalFormatting>
  <conditionalFormatting sqref="D329">
    <cfRule type="cellIs" dxfId="974" priority="636" stopIfTrue="1" operator="equal">
      <formula>MAX($D$183:$D$213)</formula>
    </cfRule>
  </conditionalFormatting>
  <conditionalFormatting sqref="D329">
    <cfRule type="cellIs" dxfId="973" priority="635" stopIfTrue="1" operator="equal">
      <formula>MAX($D$153:$D$182)</formula>
    </cfRule>
  </conditionalFormatting>
  <conditionalFormatting sqref="D329">
    <cfRule type="cellIs" dxfId="972" priority="634" stopIfTrue="1" operator="equal">
      <formula>MAX($D$122:$D$152)</formula>
    </cfRule>
  </conditionalFormatting>
  <conditionalFormatting sqref="D329">
    <cfRule type="cellIs" dxfId="971" priority="633" stopIfTrue="1" operator="equal">
      <formula>MAX($D$92:$D$121)</formula>
    </cfRule>
  </conditionalFormatting>
  <conditionalFormatting sqref="D329">
    <cfRule type="cellIs" dxfId="970" priority="632" stopIfTrue="1" operator="equal">
      <formula>MAX($D$61:$D$91)</formula>
    </cfRule>
  </conditionalFormatting>
  <conditionalFormatting sqref="D329">
    <cfRule type="cellIs" dxfId="969" priority="631" stopIfTrue="1" operator="equal">
      <formula>MAX($D$33:$D$61)</formula>
    </cfRule>
  </conditionalFormatting>
  <conditionalFormatting sqref="D329">
    <cfRule type="cellIs" dxfId="968" priority="630" stopIfTrue="1" operator="equal">
      <formula>MAX($D$33:$D$60)</formula>
    </cfRule>
  </conditionalFormatting>
  <conditionalFormatting sqref="D329">
    <cfRule type="cellIs" dxfId="967" priority="629" stopIfTrue="1" operator="equal">
      <formula>MAX($D$2:$D$32)</formula>
    </cfRule>
  </conditionalFormatting>
  <conditionalFormatting sqref="D329">
    <cfRule type="cellIs" dxfId="966" priority="628" stopIfTrue="1" operator="equal">
      <formula>MAX($D$92:$D$121)</formula>
    </cfRule>
  </conditionalFormatting>
  <conditionalFormatting sqref="D329">
    <cfRule type="cellIs" dxfId="965" priority="627" stopIfTrue="1" operator="equal">
      <formula>MAX($D$61:$D$91)</formula>
    </cfRule>
  </conditionalFormatting>
  <conditionalFormatting sqref="D329">
    <cfRule type="cellIs" dxfId="964" priority="626" stopIfTrue="1" operator="equal">
      <formula>MAX($D$33:$D$61)</formula>
    </cfRule>
  </conditionalFormatting>
  <conditionalFormatting sqref="D329">
    <cfRule type="cellIs" dxfId="963" priority="625" stopIfTrue="1" operator="equal">
      <formula>MAX($D$33:$D$60)</formula>
    </cfRule>
  </conditionalFormatting>
  <conditionalFormatting sqref="D329">
    <cfRule type="cellIs" dxfId="962" priority="624" stopIfTrue="1" operator="equal">
      <formula>MAX($D$2:$D$32)</formula>
    </cfRule>
  </conditionalFormatting>
  <conditionalFormatting sqref="D330">
    <cfRule type="cellIs" dxfId="961" priority="623" stopIfTrue="1" operator="equal">
      <formula>MAX($D$275:$D$305)</formula>
    </cfRule>
  </conditionalFormatting>
  <conditionalFormatting sqref="D330">
    <cfRule type="cellIs" dxfId="960" priority="622" stopIfTrue="1" operator="equal">
      <formula>MAX($D$245:$D$274)</formula>
    </cfRule>
  </conditionalFormatting>
  <conditionalFormatting sqref="D330">
    <cfRule type="cellIs" dxfId="959" priority="621" stopIfTrue="1" operator="equal">
      <formula>MAX($D$214:$D$244)</formula>
    </cfRule>
  </conditionalFormatting>
  <conditionalFormatting sqref="D330">
    <cfRule type="cellIs" dxfId="958" priority="620" stopIfTrue="1" operator="equal">
      <formula>MAX($D$183:$D$213)</formula>
    </cfRule>
  </conditionalFormatting>
  <conditionalFormatting sqref="D330">
    <cfRule type="cellIs" dxfId="957" priority="619" stopIfTrue="1" operator="equal">
      <formula>MAX($D$153:$D$182)</formula>
    </cfRule>
  </conditionalFormatting>
  <conditionalFormatting sqref="D330">
    <cfRule type="cellIs" dxfId="956" priority="618" stopIfTrue="1" operator="equal">
      <formula>MAX($D$122:$D$152)</formula>
    </cfRule>
  </conditionalFormatting>
  <conditionalFormatting sqref="D330">
    <cfRule type="cellIs" dxfId="955" priority="617" stopIfTrue="1" operator="equal">
      <formula>MAX($D$92:$D$121)</formula>
    </cfRule>
  </conditionalFormatting>
  <conditionalFormatting sqref="D330">
    <cfRule type="cellIs" dxfId="954" priority="616" stopIfTrue="1" operator="equal">
      <formula>MAX($D$61:$D$91)</formula>
    </cfRule>
  </conditionalFormatting>
  <conditionalFormatting sqref="D330">
    <cfRule type="cellIs" dxfId="953" priority="615" stopIfTrue="1" operator="equal">
      <formula>MAX($D$33:$D$61)</formula>
    </cfRule>
  </conditionalFormatting>
  <conditionalFormatting sqref="D330">
    <cfRule type="cellIs" dxfId="952" priority="614" stopIfTrue="1" operator="equal">
      <formula>MAX($D$33:$D$60)</formula>
    </cfRule>
  </conditionalFormatting>
  <conditionalFormatting sqref="D330">
    <cfRule type="cellIs" dxfId="951" priority="613" stopIfTrue="1" operator="equal">
      <formula>MAX($D$2:$D$32)</formula>
    </cfRule>
  </conditionalFormatting>
  <conditionalFormatting sqref="D330">
    <cfRule type="cellIs" dxfId="950" priority="612" stopIfTrue="1" operator="equal">
      <formula>MAX($D$92:$D$121)</formula>
    </cfRule>
  </conditionalFormatting>
  <conditionalFormatting sqref="D330">
    <cfRule type="cellIs" dxfId="949" priority="611" stopIfTrue="1" operator="equal">
      <formula>MAX($D$61:$D$91)</formula>
    </cfRule>
  </conditionalFormatting>
  <conditionalFormatting sqref="D330">
    <cfRule type="cellIs" dxfId="948" priority="610" stopIfTrue="1" operator="equal">
      <formula>MAX($D$33:$D$61)</formula>
    </cfRule>
  </conditionalFormatting>
  <conditionalFormatting sqref="D330">
    <cfRule type="cellIs" dxfId="947" priority="609" stopIfTrue="1" operator="equal">
      <formula>MAX($D$33:$D$60)</formula>
    </cfRule>
  </conditionalFormatting>
  <conditionalFormatting sqref="D330">
    <cfRule type="cellIs" dxfId="946" priority="608" stopIfTrue="1" operator="equal">
      <formula>MAX($D$2:$D$32)</formula>
    </cfRule>
  </conditionalFormatting>
  <conditionalFormatting sqref="D331">
    <cfRule type="cellIs" dxfId="945" priority="607" stopIfTrue="1" operator="equal">
      <formula>MAX($D$275:$D$305)</formula>
    </cfRule>
  </conditionalFormatting>
  <conditionalFormatting sqref="D331">
    <cfRule type="cellIs" dxfId="944" priority="606" stopIfTrue="1" operator="equal">
      <formula>MAX($D$245:$D$274)</formula>
    </cfRule>
  </conditionalFormatting>
  <conditionalFormatting sqref="D331">
    <cfRule type="cellIs" dxfId="943" priority="605" stopIfTrue="1" operator="equal">
      <formula>MAX($D$214:$D$244)</formula>
    </cfRule>
  </conditionalFormatting>
  <conditionalFormatting sqref="D331">
    <cfRule type="cellIs" dxfId="942" priority="604" stopIfTrue="1" operator="equal">
      <formula>MAX($D$183:$D$213)</formula>
    </cfRule>
  </conditionalFormatting>
  <conditionalFormatting sqref="D331">
    <cfRule type="cellIs" dxfId="941" priority="603" stopIfTrue="1" operator="equal">
      <formula>MAX($D$153:$D$182)</formula>
    </cfRule>
  </conditionalFormatting>
  <conditionalFormatting sqref="D331">
    <cfRule type="cellIs" dxfId="940" priority="602" stopIfTrue="1" operator="equal">
      <formula>MAX($D$122:$D$152)</formula>
    </cfRule>
  </conditionalFormatting>
  <conditionalFormatting sqref="D331">
    <cfRule type="cellIs" dxfId="939" priority="601" stopIfTrue="1" operator="equal">
      <formula>MAX($D$92:$D$121)</formula>
    </cfRule>
  </conditionalFormatting>
  <conditionalFormatting sqref="D331">
    <cfRule type="cellIs" dxfId="938" priority="600" stopIfTrue="1" operator="equal">
      <formula>MAX($D$61:$D$91)</formula>
    </cfRule>
  </conditionalFormatting>
  <conditionalFormatting sqref="D331">
    <cfRule type="cellIs" dxfId="937" priority="599" stopIfTrue="1" operator="equal">
      <formula>MAX($D$33:$D$61)</formula>
    </cfRule>
  </conditionalFormatting>
  <conditionalFormatting sqref="D331">
    <cfRule type="cellIs" dxfId="936" priority="598" stopIfTrue="1" operator="equal">
      <formula>MAX($D$33:$D$60)</formula>
    </cfRule>
  </conditionalFormatting>
  <conditionalFormatting sqref="D331">
    <cfRule type="cellIs" dxfId="935" priority="597" stopIfTrue="1" operator="equal">
      <formula>MAX($D$2:$D$32)</formula>
    </cfRule>
  </conditionalFormatting>
  <conditionalFormatting sqref="D331">
    <cfRule type="cellIs" dxfId="934" priority="596" stopIfTrue="1" operator="equal">
      <formula>MAX($D$92:$D$121)</formula>
    </cfRule>
  </conditionalFormatting>
  <conditionalFormatting sqref="D331">
    <cfRule type="cellIs" dxfId="933" priority="595" stopIfTrue="1" operator="equal">
      <formula>MAX($D$61:$D$91)</formula>
    </cfRule>
  </conditionalFormatting>
  <conditionalFormatting sqref="D331">
    <cfRule type="cellIs" dxfId="932" priority="594" stopIfTrue="1" operator="equal">
      <formula>MAX($D$33:$D$61)</formula>
    </cfRule>
  </conditionalFormatting>
  <conditionalFormatting sqref="D331">
    <cfRule type="cellIs" dxfId="931" priority="593" stopIfTrue="1" operator="equal">
      <formula>MAX($D$33:$D$60)</formula>
    </cfRule>
  </conditionalFormatting>
  <conditionalFormatting sqref="D331">
    <cfRule type="cellIs" dxfId="930" priority="592" stopIfTrue="1" operator="equal">
      <formula>MAX($D$2:$D$32)</formula>
    </cfRule>
  </conditionalFormatting>
  <conditionalFormatting sqref="D332">
    <cfRule type="cellIs" dxfId="929" priority="591" stopIfTrue="1" operator="equal">
      <formula>MAX($D$275:$D$305)</formula>
    </cfRule>
  </conditionalFormatting>
  <conditionalFormatting sqref="D332">
    <cfRule type="cellIs" dxfId="928" priority="590" stopIfTrue="1" operator="equal">
      <formula>MAX($D$245:$D$274)</formula>
    </cfRule>
  </conditionalFormatting>
  <conditionalFormatting sqref="D332">
    <cfRule type="cellIs" dxfId="927" priority="589" stopIfTrue="1" operator="equal">
      <formula>MAX($D$214:$D$244)</formula>
    </cfRule>
  </conditionalFormatting>
  <conditionalFormatting sqref="D332">
    <cfRule type="cellIs" dxfId="926" priority="588" stopIfTrue="1" operator="equal">
      <formula>MAX($D$183:$D$213)</formula>
    </cfRule>
  </conditionalFormatting>
  <conditionalFormatting sqref="D332">
    <cfRule type="cellIs" dxfId="925" priority="587" stopIfTrue="1" operator="equal">
      <formula>MAX($D$153:$D$182)</formula>
    </cfRule>
  </conditionalFormatting>
  <conditionalFormatting sqref="D332">
    <cfRule type="cellIs" dxfId="924" priority="586" stopIfTrue="1" operator="equal">
      <formula>MAX($D$122:$D$152)</formula>
    </cfRule>
  </conditionalFormatting>
  <conditionalFormatting sqref="D332">
    <cfRule type="cellIs" dxfId="923" priority="585" stopIfTrue="1" operator="equal">
      <formula>MAX($D$92:$D$121)</formula>
    </cfRule>
  </conditionalFormatting>
  <conditionalFormatting sqref="D332">
    <cfRule type="cellIs" dxfId="922" priority="584" stopIfTrue="1" operator="equal">
      <formula>MAX($D$61:$D$91)</formula>
    </cfRule>
  </conditionalFormatting>
  <conditionalFormatting sqref="D332">
    <cfRule type="cellIs" dxfId="921" priority="583" stopIfTrue="1" operator="equal">
      <formula>MAX($D$33:$D$61)</formula>
    </cfRule>
  </conditionalFormatting>
  <conditionalFormatting sqref="D332">
    <cfRule type="cellIs" dxfId="920" priority="582" stopIfTrue="1" operator="equal">
      <formula>MAX($D$33:$D$60)</formula>
    </cfRule>
  </conditionalFormatting>
  <conditionalFormatting sqref="D332">
    <cfRule type="cellIs" dxfId="919" priority="581" stopIfTrue="1" operator="equal">
      <formula>MAX($D$2:$D$32)</formula>
    </cfRule>
  </conditionalFormatting>
  <conditionalFormatting sqref="D332">
    <cfRule type="cellIs" dxfId="918" priority="580" stopIfTrue="1" operator="equal">
      <formula>MAX($D$92:$D$121)</formula>
    </cfRule>
  </conditionalFormatting>
  <conditionalFormatting sqref="D332">
    <cfRule type="cellIs" dxfId="917" priority="579" stopIfTrue="1" operator="equal">
      <formula>MAX($D$61:$D$91)</formula>
    </cfRule>
  </conditionalFormatting>
  <conditionalFormatting sqref="D332">
    <cfRule type="cellIs" dxfId="916" priority="578" stopIfTrue="1" operator="equal">
      <formula>MAX($D$33:$D$61)</formula>
    </cfRule>
  </conditionalFormatting>
  <conditionalFormatting sqref="D332">
    <cfRule type="cellIs" dxfId="915" priority="577" stopIfTrue="1" operator="equal">
      <formula>MAX($D$33:$D$60)</formula>
    </cfRule>
  </conditionalFormatting>
  <conditionalFormatting sqref="D332">
    <cfRule type="cellIs" dxfId="914" priority="576" stopIfTrue="1" operator="equal">
      <formula>MAX($D$2:$D$32)</formula>
    </cfRule>
  </conditionalFormatting>
  <conditionalFormatting sqref="D333">
    <cfRule type="cellIs" dxfId="913" priority="575" stopIfTrue="1" operator="equal">
      <formula>MAX($D$275:$D$305)</formula>
    </cfRule>
  </conditionalFormatting>
  <conditionalFormatting sqref="D333">
    <cfRule type="cellIs" dxfId="912" priority="574" stopIfTrue="1" operator="equal">
      <formula>MAX($D$245:$D$274)</formula>
    </cfRule>
  </conditionalFormatting>
  <conditionalFormatting sqref="D333">
    <cfRule type="cellIs" dxfId="911" priority="573" stopIfTrue="1" operator="equal">
      <formula>MAX($D$214:$D$244)</formula>
    </cfRule>
  </conditionalFormatting>
  <conditionalFormatting sqref="D333">
    <cfRule type="cellIs" dxfId="910" priority="572" stopIfTrue="1" operator="equal">
      <formula>MAX($D$183:$D$213)</formula>
    </cfRule>
  </conditionalFormatting>
  <conditionalFormatting sqref="D333">
    <cfRule type="cellIs" dxfId="909" priority="571" stopIfTrue="1" operator="equal">
      <formula>MAX($D$153:$D$182)</formula>
    </cfRule>
  </conditionalFormatting>
  <conditionalFormatting sqref="D333">
    <cfRule type="cellIs" dxfId="908" priority="570" stopIfTrue="1" operator="equal">
      <formula>MAX($D$122:$D$152)</formula>
    </cfRule>
  </conditionalFormatting>
  <conditionalFormatting sqref="D333">
    <cfRule type="cellIs" dxfId="907" priority="569" stopIfTrue="1" operator="equal">
      <formula>MAX($D$92:$D$121)</formula>
    </cfRule>
  </conditionalFormatting>
  <conditionalFormatting sqref="D333">
    <cfRule type="cellIs" dxfId="906" priority="568" stopIfTrue="1" operator="equal">
      <formula>MAX($D$61:$D$91)</formula>
    </cfRule>
  </conditionalFormatting>
  <conditionalFormatting sqref="D333">
    <cfRule type="cellIs" dxfId="905" priority="567" stopIfTrue="1" operator="equal">
      <formula>MAX($D$33:$D$61)</formula>
    </cfRule>
  </conditionalFormatting>
  <conditionalFormatting sqref="D333">
    <cfRule type="cellIs" dxfId="904" priority="566" stopIfTrue="1" operator="equal">
      <formula>MAX($D$33:$D$60)</formula>
    </cfRule>
  </conditionalFormatting>
  <conditionalFormatting sqref="D333">
    <cfRule type="cellIs" dxfId="903" priority="565" stopIfTrue="1" operator="equal">
      <formula>MAX($D$2:$D$32)</formula>
    </cfRule>
  </conditionalFormatting>
  <conditionalFormatting sqref="D333">
    <cfRule type="cellIs" dxfId="902" priority="564" stopIfTrue="1" operator="equal">
      <formula>MAX($D$92:$D$121)</formula>
    </cfRule>
  </conditionalFormatting>
  <conditionalFormatting sqref="D333">
    <cfRule type="cellIs" dxfId="901" priority="563" stopIfTrue="1" operator="equal">
      <formula>MAX($D$61:$D$91)</formula>
    </cfRule>
  </conditionalFormatting>
  <conditionalFormatting sqref="D333">
    <cfRule type="cellIs" dxfId="900" priority="562" stopIfTrue="1" operator="equal">
      <formula>MAX($D$33:$D$61)</formula>
    </cfRule>
  </conditionalFormatting>
  <conditionalFormatting sqref="D333">
    <cfRule type="cellIs" dxfId="899" priority="561" stopIfTrue="1" operator="equal">
      <formula>MAX($D$33:$D$60)</formula>
    </cfRule>
  </conditionalFormatting>
  <conditionalFormatting sqref="D333">
    <cfRule type="cellIs" dxfId="898" priority="560" stopIfTrue="1" operator="equal">
      <formula>MAX($D$2:$D$32)</formula>
    </cfRule>
  </conditionalFormatting>
  <conditionalFormatting sqref="D334">
    <cfRule type="cellIs" dxfId="897" priority="559" stopIfTrue="1" operator="equal">
      <formula>MAX($D$275:$D$305)</formula>
    </cfRule>
  </conditionalFormatting>
  <conditionalFormatting sqref="D334">
    <cfRule type="cellIs" dxfId="896" priority="558" stopIfTrue="1" operator="equal">
      <formula>MAX($D$245:$D$274)</formula>
    </cfRule>
  </conditionalFormatting>
  <conditionalFormatting sqref="D334">
    <cfRule type="cellIs" dxfId="895" priority="557" stopIfTrue="1" operator="equal">
      <formula>MAX($D$214:$D$244)</formula>
    </cfRule>
  </conditionalFormatting>
  <conditionalFormatting sqref="D334">
    <cfRule type="cellIs" dxfId="894" priority="556" stopIfTrue="1" operator="equal">
      <formula>MAX($D$183:$D$213)</formula>
    </cfRule>
  </conditionalFormatting>
  <conditionalFormatting sqref="D334">
    <cfRule type="cellIs" dxfId="893" priority="555" stopIfTrue="1" operator="equal">
      <formula>MAX($D$153:$D$182)</formula>
    </cfRule>
  </conditionalFormatting>
  <conditionalFormatting sqref="D334">
    <cfRule type="cellIs" dxfId="892" priority="554" stopIfTrue="1" operator="equal">
      <formula>MAX($D$122:$D$152)</formula>
    </cfRule>
  </conditionalFormatting>
  <conditionalFormatting sqref="D334">
    <cfRule type="cellIs" dxfId="891" priority="553" stopIfTrue="1" operator="equal">
      <formula>MAX($D$92:$D$121)</formula>
    </cfRule>
  </conditionalFormatting>
  <conditionalFormatting sqref="D334">
    <cfRule type="cellIs" dxfId="890" priority="552" stopIfTrue="1" operator="equal">
      <formula>MAX($D$61:$D$91)</formula>
    </cfRule>
  </conditionalFormatting>
  <conditionalFormatting sqref="D334">
    <cfRule type="cellIs" dxfId="889" priority="551" stopIfTrue="1" operator="equal">
      <formula>MAX($D$33:$D$61)</formula>
    </cfRule>
  </conditionalFormatting>
  <conditionalFormatting sqref="D334">
    <cfRule type="cellIs" dxfId="888" priority="550" stopIfTrue="1" operator="equal">
      <formula>MAX($D$33:$D$60)</formula>
    </cfRule>
  </conditionalFormatting>
  <conditionalFormatting sqref="D334">
    <cfRule type="cellIs" dxfId="887" priority="549" stopIfTrue="1" operator="equal">
      <formula>MAX($D$2:$D$32)</formula>
    </cfRule>
  </conditionalFormatting>
  <conditionalFormatting sqref="D334">
    <cfRule type="cellIs" dxfId="886" priority="548" stopIfTrue="1" operator="equal">
      <formula>MAX($D$92:$D$121)</formula>
    </cfRule>
  </conditionalFormatting>
  <conditionalFormatting sqref="D334">
    <cfRule type="cellIs" dxfId="885" priority="547" stopIfTrue="1" operator="equal">
      <formula>MAX($D$61:$D$91)</formula>
    </cfRule>
  </conditionalFormatting>
  <conditionalFormatting sqref="D334">
    <cfRule type="cellIs" dxfId="884" priority="546" stopIfTrue="1" operator="equal">
      <formula>MAX($D$33:$D$61)</formula>
    </cfRule>
  </conditionalFormatting>
  <conditionalFormatting sqref="D334">
    <cfRule type="cellIs" dxfId="883" priority="545" stopIfTrue="1" operator="equal">
      <formula>MAX($D$33:$D$60)</formula>
    </cfRule>
  </conditionalFormatting>
  <conditionalFormatting sqref="D334">
    <cfRule type="cellIs" dxfId="882" priority="544" stopIfTrue="1" operator="equal">
      <formula>MAX($D$2:$D$32)</formula>
    </cfRule>
  </conditionalFormatting>
  <conditionalFormatting sqref="D335">
    <cfRule type="cellIs" dxfId="881" priority="543" stopIfTrue="1" operator="equal">
      <formula>MAX($D$275:$D$305)</formula>
    </cfRule>
  </conditionalFormatting>
  <conditionalFormatting sqref="D335">
    <cfRule type="cellIs" dxfId="880" priority="542" stopIfTrue="1" operator="equal">
      <formula>MAX($D$245:$D$274)</formula>
    </cfRule>
  </conditionalFormatting>
  <conditionalFormatting sqref="D335">
    <cfRule type="cellIs" dxfId="879" priority="541" stopIfTrue="1" operator="equal">
      <formula>MAX($D$214:$D$244)</formula>
    </cfRule>
  </conditionalFormatting>
  <conditionalFormatting sqref="D335">
    <cfRule type="cellIs" dxfId="878" priority="540" stopIfTrue="1" operator="equal">
      <formula>MAX($D$183:$D$213)</formula>
    </cfRule>
  </conditionalFormatting>
  <conditionalFormatting sqref="D335">
    <cfRule type="cellIs" dxfId="877" priority="539" stopIfTrue="1" operator="equal">
      <formula>MAX($D$153:$D$182)</formula>
    </cfRule>
  </conditionalFormatting>
  <conditionalFormatting sqref="D335">
    <cfRule type="cellIs" dxfId="876" priority="538" stopIfTrue="1" operator="equal">
      <formula>MAX($D$122:$D$152)</formula>
    </cfRule>
  </conditionalFormatting>
  <conditionalFormatting sqref="D335">
    <cfRule type="cellIs" dxfId="875" priority="537" stopIfTrue="1" operator="equal">
      <formula>MAX($D$92:$D$121)</formula>
    </cfRule>
  </conditionalFormatting>
  <conditionalFormatting sqref="D335">
    <cfRule type="cellIs" dxfId="874" priority="536" stopIfTrue="1" operator="equal">
      <formula>MAX($D$61:$D$91)</formula>
    </cfRule>
  </conditionalFormatting>
  <conditionalFormatting sqref="D335">
    <cfRule type="cellIs" dxfId="873" priority="535" stopIfTrue="1" operator="equal">
      <formula>MAX($D$33:$D$61)</formula>
    </cfRule>
  </conditionalFormatting>
  <conditionalFormatting sqref="D335">
    <cfRule type="cellIs" dxfId="872" priority="534" stopIfTrue="1" operator="equal">
      <formula>MAX($D$33:$D$60)</formula>
    </cfRule>
  </conditionalFormatting>
  <conditionalFormatting sqref="D335">
    <cfRule type="cellIs" dxfId="871" priority="533" stopIfTrue="1" operator="equal">
      <formula>MAX($D$2:$D$32)</formula>
    </cfRule>
  </conditionalFormatting>
  <conditionalFormatting sqref="D335">
    <cfRule type="cellIs" dxfId="870" priority="532" stopIfTrue="1" operator="equal">
      <formula>MAX($D$92:$D$121)</formula>
    </cfRule>
  </conditionalFormatting>
  <conditionalFormatting sqref="D335">
    <cfRule type="cellIs" dxfId="869" priority="531" stopIfTrue="1" operator="equal">
      <formula>MAX($D$61:$D$91)</formula>
    </cfRule>
  </conditionalFormatting>
  <conditionalFormatting sqref="D335">
    <cfRule type="cellIs" dxfId="868" priority="530" stopIfTrue="1" operator="equal">
      <formula>MAX($D$33:$D$61)</formula>
    </cfRule>
  </conditionalFormatting>
  <conditionalFormatting sqref="D335">
    <cfRule type="cellIs" dxfId="867" priority="529" stopIfTrue="1" operator="equal">
      <formula>MAX($D$33:$D$60)</formula>
    </cfRule>
  </conditionalFormatting>
  <conditionalFormatting sqref="D335">
    <cfRule type="cellIs" dxfId="866" priority="528" stopIfTrue="1" operator="equal">
      <formula>MAX($D$2:$D$32)</formula>
    </cfRule>
  </conditionalFormatting>
  <conditionalFormatting sqref="D336">
    <cfRule type="cellIs" dxfId="865" priority="527" stopIfTrue="1" operator="equal">
      <formula>MAX($D$306:$D$335)</formula>
    </cfRule>
  </conditionalFormatting>
  <conditionalFormatting sqref="D336">
    <cfRule type="cellIs" dxfId="864" priority="526" stopIfTrue="1" operator="equal">
      <formula>MAX($D$275:$D$305)</formula>
    </cfRule>
  </conditionalFormatting>
  <conditionalFormatting sqref="D336">
    <cfRule type="cellIs" dxfId="863" priority="525" stopIfTrue="1" operator="equal">
      <formula>MAX($D$245:$D$274)</formula>
    </cfRule>
  </conditionalFormatting>
  <conditionalFormatting sqref="D336">
    <cfRule type="cellIs" dxfId="862" priority="524" stopIfTrue="1" operator="equal">
      <formula>MAX($D$214:$D$244)</formula>
    </cfRule>
  </conditionalFormatting>
  <conditionalFormatting sqref="D336">
    <cfRule type="cellIs" dxfId="861" priority="523" stopIfTrue="1" operator="equal">
      <formula>MAX($D$183:$D$213)</formula>
    </cfRule>
  </conditionalFormatting>
  <conditionalFormatting sqref="D336">
    <cfRule type="cellIs" dxfId="860" priority="522" stopIfTrue="1" operator="equal">
      <formula>MAX($D$153:$D$182)</formula>
    </cfRule>
  </conditionalFormatting>
  <conditionalFormatting sqref="D336">
    <cfRule type="cellIs" dxfId="859" priority="521" stopIfTrue="1" operator="equal">
      <formula>MAX($D$122:$D$152)</formula>
    </cfRule>
  </conditionalFormatting>
  <conditionalFormatting sqref="D336">
    <cfRule type="cellIs" dxfId="858" priority="520" stopIfTrue="1" operator="equal">
      <formula>MAX($D$92:$D$121)</formula>
    </cfRule>
  </conditionalFormatting>
  <conditionalFormatting sqref="D336">
    <cfRule type="cellIs" dxfId="857" priority="519" stopIfTrue="1" operator="equal">
      <formula>MAX($D$61:$D$91)</formula>
    </cfRule>
  </conditionalFormatting>
  <conditionalFormatting sqref="D336">
    <cfRule type="cellIs" dxfId="856" priority="518" stopIfTrue="1" operator="equal">
      <formula>MAX($D$33:$D$61)</formula>
    </cfRule>
  </conditionalFormatting>
  <conditionalFormatting sqref="D336">
    <cfRule type="cellIs" dxfId="855" priority="517" stopIfTrue="1" operator="equal">
      <formula>MAX($D$33:$D$60)</formula>
    </cfRule>
  </conditionalFormatting>
  <conditionalFormatting sqref="D336">
    <cfRule type="cellIs" dxfId="854" priority="516" stopIfTrue="1" operator="equal">
      <formula>MAX($D$2:$D$32)</formula>
    </cfRule>
  </conditionalFormatting>
  <conditionalFormatting sqref="D336">
    <cfRule type="cellIs" dxfId="853" priority="515" stopIfTrue="1" operator="equal">
      <formula>MAX($D$92:$D$121)</formula>
    </cfRule>
  </conditionalFormatting>
  <conditionalFormatting sqref="D336">
    <cfRule type="cellIs" dxfId="852" priority="514" stopIfTrue="1" operator="equal">
      <formula>MAX($D$61:$D$91)</formula>
    </cfRule>
  </conditionalFormatting>
  <conditionalFormatting sqref="D336">
    <cfRule type="cellIs" dxfId="851" priority="513" stopIfTrue="1" operator="equal">
      <formula>MAX($D$33:$D$61)</formula>
    </cfRule>
  </conditionalFormatting>
  <conditionalFormatting sqref="D336">
    <cfRule type="cellIs" dxfId="850" priority="512" stopIfTrue="1" operator="equal">
      <formula>MAX($D$33:$D$60)</formula>
    </cfRule>
  </conditionalFormatting>
  <conditionalFormatting sqref="D336">
    <cfRule type="cellIs" dxfId="849" priority="511" stopIfTrue="1" operator="equal">
      <formula>MAX($D$2:$D$32)</formula>
    </cfRule>
  </conditionalFormatting>
  <conditionalFormatting sqref="D337">
    <cfRule type="cellIs" dxfId="848" priority="510" stopIfTrue="1" operator="equal">
      <formula>MAX($D$306:$D$335)</formula>
    </cfRule>
  </conditionalFormatting>
  <conditionalFormatting sqref="D337">
    <cfRule type="cellIs" dxfId="847" priority="509" stopIfTrue="1" operator="equal">
      <formula>MAX($D$275:$D$305)</formula>
    </cfRule>
  </conditionalFormatting>
  <conditionalFormatting sqref="D337">
    <cfRule type="cellIs" dxfId="846" priority="508" stopIfTrue="1" operator="equal">
      <formula>MAX($D$245:$D$274)</formula>
    </cfRule>
  </conditionalFormatting>
  <conditionalFormatting sqref="D337">
    <cfRule type="cellIs" dxfId="845" priority="507" stopIfTrue="1" operator="equal">
      <formula>MAX($D$214:$D$244)</formula>
    </cfRule>
  </conditionalFormatting>
  <conditionalFormatting sqref="D337">
    <cfRule type="cellIs" dxfId="844" priority="506" stopIfTrue="1" operator="equal">
      <formula>MAX($D$183:$D$213)</formula>
    </cfRule>
  </conditionalFormatting>
  <conditionalFormatting sqref="D337">
    <cfRule type="cellIs" dxfId="843" priority="505" stopIfTrue="1" operator="equal">
      <formula>MAX($D$153:$D$182)</formula>
    </cfRule>
  </conditionalFormatting>
  <conditionalFormatting sqref="D337">
    <cfRule type="cellIs" dxfId="842" priority="504" stopIfTrue="1" operator="equal">
      <formula>MAX($D$122:$D$152)</formula>
    </cfRule>
  </conditionalFormatting>
  <conditionalFormatting sqref="D337">
    <cfRule type="cellIs" dxfId="841" priority="503" stopIfTrue="1" operator="equal">
      <formula>MAX($D$92:$D$121)</formula>
    </cfRule>
  </conditionalFormatting>
  <conditionalFormatting sqref="D337">
    <cfRule type="cellIs" dxfId="840" priority="502" stopIfTrue="1" operator="equal">
      <formula>MAX($D$61:$D$91)</formula>
    </cfRule>
  </conditionalFormatting>
  <conditionalFormatting sqref="D337">
    <cfRule type="cellIs" dxfId="839" priority="501" stopIfTrue="1" operator="equal">
      <formula>MAX($D$33:$D$61)</formula>
    </cfRule>
  </conditionalFormatting>
  <conditionalFormatting sqref="D337">
    <cfRule type="cellIs" dxfId="838" priority="500" stopIfTrue="1" operator="equal">
      <formula>MAX($D$33:$D$60)</formula>
    </cfRule>
  </conditionalFormatting>
  <conditionalFormatting sqref="D337">
    <cfRule type="cellIs" dxfId="837" priority="499" stopIfTrue="1" operator="equal">
      <formula>MAX($D$2:$D$32)</formula>
    </cfRule>
  </conditionalFormatting>
  <conditionalFormatting sqref="D337">
    <cfRule type="cellIs" dxfId="836" priority="498" stopIfTrue="1" operator="equal">
      <formula>MAX($D$92:$D$121)</formula>
    </cfRule>
  </conditionalFormatting>
  <conditionalFormatting sqref="D337">
    <cfRule type="cellIs" dxfId="835" priority="497" stopIfTrue="1" operator="equal">
      <formula>MAX($D$61:$D$91)</formula>
    </cfRule>
  </conditionalFormatting>
  <conditionalFormatting sqref="D337">
    <cfRule type="cellIs" dxfId="834" priority="496" stopIfTrue="1" operator="equal">
      <formula>MAX($D$33:$D$61)</formula>
    </cfRule>
  </conditionalFormatting>
  <conditionalFormatting sqref="D337">
    <cfRule type="cellIs" dxfId="833" priority="495" stopIfTrue="1" operator="equal">
      <formula>MAX($D$33:$D$60)</formula>
    </cfRule>
  </conditionalFormatting>
  <conditionalFormatting sqref="D337">
    <cfRule type="cellIs" dxfId="832" priority="494" stopIfTrue="1" operator="equal">
      <formula>MAX($D$2:$D$32)</formula>
    </cfRule>
  </conditionalFormatting>
  <conditionalFormatting sqref="D338">
    <cfRule type="cellIs" dxfId="831" priority="493" stopIfTrue="1" operator="equal">
      <formula>MAX($D$306:$D$335)</formula>
    </cfRule>
  </conditionalFormatting>
  <conditionalFormatting sqref="D338">
    <cfRule type="cellIs" dxfId="830" priority="492" stopIfTrue="1" operator="equal">
      <formula>MAX($D$275:$D$305)</formula>
    </cfRule>
  </conditionalFormatting>
  <conditionalFormatting sqref="D338">
    <cfRule type="cellIs" dxfId="829" priority="491" stopIfTrue="1" operator="equal">
      <formula>MAX($D$245:$D$274)</formula>
    </cfRule>
  </conditionalFormatting>
  <conditionalFormatting sqref="D338">
    <cfRule type="cellIs" dxfId="828" priority="490" stopIfTrue="1" operator="equal">
      <formula>MAX($D$214:$D$244)</formula>
    </cfRule>
  </conditionalFormatting>
  <conditionalFormatting sqref="D338">
    <cfRule type="cellIs" dxfId="827" priority="489" stopIfTrue="1" operator="equal">
      <formula>MAX($D$183:$D$213)</formula>
    </cfRule>
  </conditionalFormatting>
  <conditionalFormatting sqref="D338">
    <cfRule type="cellIs" dxfId="826" priority="488" stopIfTrue="1" operator="equal">
      <formula>MAX($D$153:$D$182)</formula>
    </cfRule>
  </conditionalFormatting>
  <conditionalFormatting sqref="D338">
    <cfRule type="cellIs" dxfId="825" priority="487" stopIfTrue="1" operator="equal">
      <formula>MAX($D$122:$D$152)</formula>
    </cfRule>
  </conditionalFormatting>
  <conditionalFormatting sqref="D338">
    <cfRule type="cellIs" dxfId="824" priority="486" stopIfTrue="1" operator="equal">
      <formula>MAX($D$92:$D$121)</formula>
    </cfRule>
  </conditionalFormatting>
  <conditionalFormatting sqref="D338">
    <cfRule type="cellIs" dxfId="823" priority="485" stopIfTrue="1" operator="equal">
      <formula>MAX($D$61:$D$91)</formula>
    </cfRule>
  </conditionalFormatting>
  <conditionalFormatting sqref="D338">
    <cfRule type="cellIs" dxfId="822" priority="484" stopIfTrue="1" operator="equal">
      <formula>MAX($D$33:$D$61)</formula>
    </cfRule>
  </conditionalFormatting>
  <conditionalFormatting sqref="D338">
    <cfRule type="cellIs" dxfId="821" priority="483" stopIfTrue="1" operator="equal">
      <formula>MAX($D$33:$D$60)</formula>
    </cfRule>
  </conditionalFormatting>
  <conditionalFormatting sqref="D338">
    <cfRule type="cellIs" dxfId="820" priority="482" stopIfTrue="1" operator="equal">
      <formula>MAX($D$2:$D$32)</formula>
    </cfRule>
  </conditionalFormatting>
  <conditionalFormatting sqref="D338">
    <cfRule type="cellIs" dxfId="819" priority="481" stopIfTrue="1" operator="equal">
      <formula>MAX($D$92:$D$121)</formula>
    </cfRule>
  </conditionalFormatting>
  <conditionalFormatting sqref="D338">
    <cfRule type="cellIs" dxfId="818" priority="480" stopIfTrue="1" operator="equal">
      <formula>MAX($D$61:$D$91)</formula>
    </cfRule>
  </conditionalFormatting>
  <conditionalFormatting sqref="D338">
    <cfRule type="cellIs" dxfId="817" priority="479" stopIfTrue="1" operator="equal">
      <formula>MAX($D$33:$D$61)</formula>
    </cfRule>
  </conditionalFormatting>
  <conditionalFormatting sqref="D338">
    <cfRule type="cellIs" dxfId="816" priority="478" stopIfTrue="1" operator="equal">
      <formula>MAX($D$33:$D$60)</formula>
    </cfRule>
  </conditionalFormatting>
  <conditionalFormatting sqref="D338">
    <cfRule type="cellIs" dxfId="815" priority="477" stopIfTrue="1" operator="equal">
      <formula>MAX($D$2:$D$32)</formula>
    </cfRule>
  </conditionalFormatting>
  <conditionalFormatting sqref="D339">
    <cfRule type="cellIs" dxfId="814" priority="476" stopIfTrue="1" operator="equal">
      <formula>MAX($D$306:$D$335)</formula>
    </cfRule>
  </conditionalFormatting>
  <conditionalFormatting sqref="D339">
    <cfRule type="cellIs" dxfId="813" priority="475" stopIfTrue="1" operator="equal">
      <formula>MAX($D$275:$D$305)</formula>
    </cfRule>
  </conditionalFormatting>
  <conditionalFormatting sqref="D339">
    <cfRule type="cellIs" dxfId="812" priority="474" stopIfTrue="1" operator="equal">
      <formula>MAX($D$245:$D$274)</formula>
    </cfRule>
  </conditionalFormatting>
  <conditionalFormatting sqref="D339">
    <cfRule type="cellIs" dxfId="811" priority="473" stopIfTrue="1" operator="equal">
      <formula>MAX($D$214:$D$244)</formula>
    </cfRule>
  </conditionalFormatting>
  <conditionalFormatting sqref="D339">
    <cfRule type="cellIs" dxfId="810" priority="472" stopIfTrue="1" operator="equal">
      <formula>MAX($D$183:$D$213)</formula>
    </cfRule>
  </conditionalFormatting>
  <conditionalFormatting sqref="D339">
    <cfRule type="cellIs" dxfId="809" priority="471" stopIfTrue="1" operator="equal">
      <formula>MAX($D$153:$D$182)</formula>
    </cfRule>
  </conditionalFormatting>
  <conditionalFormatting sqref="D339">
    <cfRule type="cellIs" dxfId="808" priority="470" stopIfTrue="1" operator="equal">
      <formula>MAX($D$122:$D$152)</formula>
    </cfRule>
  </conditionalFormatting>
  <conditionalFormatting sqref="D339">
    <cfRule type="cellIs" dxfId="807" priority="469" stopIfTrue="1" operator="equal">
      <formula>MAX($D$92:$D$121)</formula>
    </cfRule>
  </conditionalFormatting>
  <conditionalFormatting sqref="D339">
    <cfRule type="cellIs" dxfId="806" priority="468" stopIfTrue="1" operator="equal">
      <formula>MAX($D$61:$D$91)</formula>
    </cfRule>
  </conditionalFormatting>
  <conditionalFormatting sqref="D339">
    <cfRule type="cellIs" dxfId="805" priority="467" stopIfTrue="1" operator="equal">
      <formula>MAX($D$33:$D$61)</formula>
    </cfRule>
  </conditionalFormatting>
  <conditionalFormatting sqref="D339">
    <cfRule type="cellIs" dxfId="804" priority="466" stopIfTrue="1" operator="equal">
      <formula>MAX($D$33:$D$60)</formula>
    </cfRule>
  </conditionalFormatting>
  <conditionalFormatting sqref="D339">
    <cfRule type="cellIs" dxfId="803" priority="465" stopIfTrue="1" operator="equal">
      <formula>MAX($D$2:$D$32)</formula>
    </cfRule>
  </conditionalFormatting>
  <conditionalFormatting sqref="D339">
    <cfRule type="cellIs" dxfId="802" priority="464" stopIfTrue="1" operator="equal">
      <formula>MAX($D$92:$D$121)</formula>
    </cfRule>
  </conditionalFormatting>
  <conditionalFormatting sqref="D339">
    <cfRule type="cellIs" dxfId="801" priority="463" stopIfTrue="1" operator="equal">
      <formula>MAX($D$61:$D$91)</formula>
    </cfRule>
  </conditionalFormatting>
  <conditionalFormatting sqref="D339">
    <cfRule type="cellIs" dxfId="800" priority="462" stopIfTrue="1" operator="equal">
      <formula>MAX($D$33:$D$61)</formula>
    </cfRule>
  </conditionalFormatting>
  <conditionalFormatting sqref="D339">
    <cfRule type="cellIs" dxfId="799" priority="461" stopIfTrue="1" operator="equal">
      <formula>MAX($D$33:$D$60)</formula>
    </cfRule>
  </conditionalFormatting>
  <conditionalFormatting sqref="D339">
    <cfRule type="cellIs" dxfId="798" priority="460" stopIfTrue="1" operator="equal">
      <formula>MAX($D$2:$D$32)</formula>
    </cfRule>
  </conditionalFormatting>
  <conditionalFormatting sqref="D340">
    <cfRule type="cellIs" dxfId="797" priority="459" stopIfTrue="1" operator="equal">
      <formula>MAX($D$306:$D$335)</formula>
    </cfRule>
  </conditionalFormatting>
  <conditionalFormatting sqref="D340">
    <cfRule type="cellIs" dxfId="796" priority="458" stopIfTrue="1" operator="equal">
      <formula>MAX($D$275:$D$305)</formula>
    </cfRule>
  </conditionalFormatting>
  <conditionalFormatting sqref="D340">
    <cfRule type="cellIs" dxfId="795" priority="457" stopIfTrue="1" operator="equal">
      <formula>MAX($D$245:$D$274)</formula>
    </cfRule>
  </conditionalFormatting>
  <conditionalFormatting sqref="D340">
    <cfRule type="cellIs" dxfId="794" priority="456" stopIfTrue="1" operator="equal">
      <formula>MAX($D$214:$D$244)</formula>
    </cfRule>
  </conditionalFormatting>
  <conditionalFormatting sqref="D340">
    <cfRule type="cellIs" dxfId="793" priority="455" stopIfTrue="1" operator="equal">
      <formula>MAX($D$183:$D$213)</formula>
    </cfRule>
  </conditionalFormatting>
  <conditionalFormatting sqref="D340">
    <cfRule type="cellIs" dxfId="792" priority="454" stopIfTrue="1" operator="equal">
      <formula>MAX($D$153:$D$182)</formula>
    </cfRule>
  </conditionalFormatting>
  <conditionalFormatting sqref="D340">
    <cfRule type="cellIs" dxfId="791" priority="453" stopIfTrue="1" operator="equal">
      <formula>MAX($D$122:$D$152)</formula>
    </cfRule>
  </conditionalFormatting>
  <conditionalFormatting sqref="D340">
    <cfRule type="cellIs" dxfId="790" priority="452" stopIfTrue="1" operator="equal">
      <formula>MAX($D$92:$D$121)</formula>
    </cfRule>
  </conditionalFormatting>
  <conditionalFormatting sqref="D340">
    <cfRule type="cellIs" dxfId="789" priority="451" stopIfTrue="1" operator="equal">
      <formula>MAX($D$61:$D$91)</formula>
    </cfRule>
  </conditionalFormatting>
  <conditionalFormatting sqref="D340">
    <cfRule type="cellIs" dxfId="788" priority="450" stopIfTrue="1" operator="equal">
      <formula>MAX($D$33:$D$61)</formula>
    </cfRule>
  </conditionalFormatting>
  <conditionalFormatting sqref="D340">
    <cfRule type="cellIs" dxfId="787" priority="449" stopIfTrue="1" operator="equal">
      <formula>MAX($D$33:$D$60)</formula>
    </cfRule>
  </conditionalFormatting>
  <conditionalFormatting sqref="D340">
    <cfRule type="cellIs" dxfId="786" priority="448" stopIfTrue="1" operator="equal">
      <formula>MAX($D$2:$D$32)</formula>
    </cfRule>
  </conditionalFormatting>
  <conditionalFormatting sqref="D340">
    <cfRule type="cellIs" dxfId="785" priority="447" stopIfTrue="1" operator="equal">
      <formula>MAX($D$92:$D$121)</formula>
    </cfRule>
  </conditionalFormatting>
  <conditionalFormatting sqref="D340">
    <cfRule type="cellIs" dxfId="784" priority="446" stopIfTrue="1" operator="equal">
      <formula>MAX($D$61:$D$91)</formula>
    </cfRule>
  </conditionalFormatting>
  <conditionalFormatting sqref="D340">
    <cfRule type="cellIs" dxfId="783" priority="445" stopIfTrue="1" operator="equal">
      <formula>MAX($D$33:$D$61)</formula>
    </cfRule>
  </conditionalFormatting>
  <conditionalFormatting sqref="D340">
    <cfRule type="cellIs" dxfId="782" priority="444" stopIfTrue="1" operator="equal">
      <formula>MAX($D$33:$D$60)</formula>
    </cfRule>
  </conditionalFormatting>
  <conditionalFormatting sqref="D340">
    <cfRule type="cellIs" dxfId="781" priority="443" stopIfTrue="1" operator="equal">
      <formula>MAX($D$2:$D$32)</formula>
    </cfRule>
  </conditionalFormatting>
  <conditionalFormatting sqref="D341">
    <cfRule type="cellIs" dxfId="780" priority="442" stopIfTrue="1" operator="equal">
      <formula>MAX($D$306:$D$335)</formula>
    </cfRule>
  </conditionalFormatting>
  <conditionalFormatting sqref="D341">
    <cfRule type="cellIs" dxfId="779" priority="441" stopIfTrue="1" operator="equal">
      <formula>MAX($D$275:$D$305)</formula>
    </cfRule>
  </conditionalFormatting>
  <conditionalFormatting sqref="D341">
    <cfRule type="cellIs" dxfId="778" priority="440" stopIfTrue="1" operator="equal">
      <formula>MAX($D$245:$D$274)</formula>
    </cfRule>
  </conditionalFormatting>
  <conditionalFormatting sqref="D341">
    <cfRule type="cellIs" dxfId="777" priority="439" stopIfTrue="1" operator="equal">
      <formula>MAX($D$214:$D$244)</formula>
    </cfRule>
  </conditionalFormatting>
  <conditionalFormatting sqref="D341">
    <cfRule type="cellIs" dxfId="776" priority="438" stopIfTrue="1" operator="equal">
      <formula>MAX($D$183:$D$213)</formula>
    </cfRule>
  </conditionalFormatting>
  <conditionalFormatting sqref="D341">
    <cfRule type="cellIs" dxfId="775" priority="437" stopIfTrue="1" operator="equal">
      <formula>MAX($D$153:$D$182)</formula>
    </cfRule>
  </conditionalFormatting>
  <conditionalFormatting sqref="D341">
    <cfRule type="cellIs" dxfId="774" priority="436" stopIfTrue="1" operator="equal">
      <formula>MAX($D$122:$D$152)</formula>
    </cfRule>
  </conditionalFormatting>
  <conditionalFormatting sqref="D341">
    <cfRule type="cellIs" dxfId="773" priority="435" stopIfTrue="1" operator="equal">
      <formula>MAX($D$92:$D$121)</formula>
    </cfRule>
  </conditionalFormatting>
  <conditionalFormatting sqref="D341">
    <cfRule type="cellIs" dxfId="772" priority="434" stopIfTrue="1" operator="equal">
      <formula>MAX($D$61:$D$91)</formula>
    </cfRule>
  </conditionalFormatting>
  <conditionalFormatting sqref="D341">
    <cfRule type="cellIs" dxfId="771" priority="433" stopIfTrue="1" operator="equal">
      <formula>MAX($D$33:$D$61)</formula>
    </cfRule>
  </conditionalFormatting>
  <conditionalFormatting sqref="D341">
    <cfRule type="cellIs" dxfId="770" priority="432" stopIfTrue="1" operator="equal">
      <formula>MAX($D$33:$D$60)</formula>
    </cfRule>
  </conditionalFormatting>
  <conditionalFormatting sqref="D341">
    <cfRule type="cellIs" dxfId="769" priority="431" stopIfTrue="1" operator="equal">
      <formula>MAX($D$2:$D$32)</formula>
    </cfRule>
  </conditionalFormatting>
  <conditionalFormatting sqref="D341">
    <cfRule type="cellIs" dxfId="768" priority="430" stopIfTrue="1" operator="equal">
      <formula>MAX($D$92:$D$121)</formula>
    </cfRule>
  </conditionalFormatting>
  <conditionalFormatting sqref="D341">
    <cfRule type="cellIs" dxfId="767" priority="429" stopIfTrue="1" operator="equal">
      <formula>MAX($D$61:$D$91)</formula>
    </cfRule>
  </conditionalFormatting>
  <conditionalFormatting sqref="D341">
    <cfRule type="cellIs" dxfId="766" priority="428" stopIfTrue="1" operator="equal">
      <formula>MAX($D$33:$D$61)</formula>
    </cfRule>
  </conditionalFormatting>
  <conditionalFormatting sqref="D341">
    <cfRule type="cellIs" dxfId="765" priority="427" stopIfTrue="1" operator="equal">
      <formula>MAX($D$33:$D$60)</formula>
    </cfRule>
  </conditionalFormatting>
  <conditionalFormatting sqref="D341">
    <cfRule type="cellIs" dxfId="764" priority="426" stopIfTrue="1" operator="equal">
      <formula>MAX($D$2:$D$32)</formula>
    </cfRule>
  </conditionalFormatting>
  <conditionalFormatting sqref="D342">
    <cfRule type="cellIs" dxfId="763" priority="425" stopIfTrue="1" operator="equal">
      <formula>MAX($D$306:$D$335)</formula>
    </cfRule>
  </conditionalFormatting>
  <conditionalFormatting sqref="D342">
    <cfRule type="cellIs" dxfId="762" priority="424" stopIfTrue="1" operator="equal">
      <formula>MAX($D$275:$D$305)</formula>
    </cfRule>
  </conditionalFormatting>
  <conditionalFormatting sqref="D342">
    <cfRule type="cellIs" dxfId="761" priority="423" stopIfTrue="1" operator="equal">
      <formula>MAX($D$245:$D$274)</formula>
    </cfRule>
  </conditionalFormatting>
  <conditionalFormatting sqref="D342">
    <cfRule type="cellIs" dxfId="760" priority="422" stopIfTrue="1" operator="equal">
      <formula>MAX($D$214:$D$244)</formula>
    </cfRule>
  </conditionalFormatting>
  <conditionalFormatting sqref="D342">
    <cfRule type="cellIs" dxfId="759" priority="421" stopIfTrue="1" operator="equal">
      <formula>MAX($D$183:$D$213)</formula>
    </cfRule>
  </conditionalFormatting>
  <conditionalFormatting sqref="D342">
    <cfRule type="cellIs" dxfId="758" priority="420" stopIfTrue="1" operator="equal">
      <formula>MAX($D$153:$D$182)</formula>
    </cfRule>
  </conditionalFormatting>
  <conditionalFormatting sqref="D342">
    <cfRule type="cellIs" dxfId="757" priority="419" stopIfTrue="1" operator="equal">
      <formula>MAX($D$122:$D$152)</formula>
    </cfRule>
  </conditionalFormatting>
  <conditionalFormatting sqref="D342">
    <cfRule type="cellIs" dxfId="756" priority="418" stopIfTrue="1" operator="equal">
      <formula>MAX($D$92:$D$121)</formula>
    </cfRule>
  </conditionalFormatting>
  <conditionalFormatting sqref="D342">
    <cfRule type="cellIs" dxfId="755" priority="417" stopIfTrue="1" operator="equal">
      <formula>MAX($D$61:$D$91)</formula>
    </cfRule>
  </conditionalFormatting>
  <conditionalFormatting sqref="D342">
    <cfRule type="cellIs" dxfId="754" priority="416" stopIfTrue="1" operator="equal">
      <formula>MAX($D$33:$D$61)</formula>
    </cfRule>
  </conditionalFormatting>
  <conditionalFormatting sqref="D342">
    <cfRule type="cellIs" dxfId="753" priority="415" stopIfTrue="1" operator="equal">
      <formula>MAX($D$33:$D$60)</formula>
    </cfRule>
  </conditionalFormatting>
  <conditionalFormatting sqref="D342">
    <cfRule type="cellIs" dxfId="752" priority="414" stopIfTrue="1" operator="equal">
      <formula>MAX($D$2:$D$32)</formula>
    </cfRule>
  </conditionalFormatting>
  <conditionalFormatting sqref="D342">
    <cfRule type="cellIs" dxfId="751" priority="413" stopIfTrue="1" operator="equal">
      <formula>MAX($D$92:$D$121)</formula>
    </cfRule>
  </conditionalFormatting>
  <conditionalFormatting sqref="D342">
    <cfRule type="cellIs" dxfId="750" priority="412" stopIfTrue="1" operator="equal">
      <formula>MAX($D$61:$D$91)</formula>
    </cfRule>
  </conditionalFormatting>
  <conditionalFormatting sqref="D342">
    <cfRule type="cellIs" dxfId="749" priority="411" stopIfTrue="1" operator="equal">
      <formula>MAX($D$33:$D$61)</formula>
    </cfRule>
  </conditionalFormatting>
  <conditionalFormatting sqref="D342">
    <cfRule type="cellIs" dxfId="748" priority="410" stopIfTrue="1" operator="equal">
      <formula>MAX($D$33:$D$60)</formula>
    </cfRule>
  </conditionalFormatting>
  <conditionalFormatting sqref="D342">
    <cfRule type="cellIs" dxfId="747" priority="409" stopIfTrue="1" operator="equal">
      <formula>MAX($D$2:$D$32)</formula>
    </cfRule>
  </conditionalFormatting>
  <conditionalFormatting sqref="D343">
    <cfRule type="cellIs" dxfId="746" priority="408" stopIfTrue="1" operator="equal">
      <formula>MAX($D$306:$D$335)</formula>
    </cfRule>
  </conditionalFormatting>
  <conditionalFormatting sqref="D343">
    <cfRule type="cellIs" dxfId="745" priority="407" stopIfTrue="1" operator="equal">
      <formula>MAX($D$275:$D$305)</formula>
    </cfRule>
  </conditionalFormatting>
  <conditionalFormatting sqref="D343">
    <cfRule type="cellIs" dxfId="744" priority="406" stopIfTrue="1" operator="equal">
      <formula>MAX($D$245:$D$274)</formula>
    </cfRule>
  </conditionalFormatting>
  <conditionalFormatting sqref="D343">
    <cfRule type="cellIs" dxfId="743" priority="405" stopIfTrue="1" operator="equal">
      <formula>MAX($D$214:$D$244)</formula>
    </cfRule>
  </conditionalFormatting>
  <conditionalFormatting sqref="D343">
    <cfRule type="cellIs" dxfId="742" priority="404" stopIfTrue="1" operator="equal">
      <formula>MAX($D$183:$D$213)</formula>
    </cfRule>
  </conditionalFormatting>
  <conditionalFormatting sqref="D343">
    <cfRule type="cellIs" dxfId="741" priority="403" stopIfTrue="1" operator="equal">
      <formula>MAX($D$153:$D$182)</formula>
    </cfRule>
  </conditionalFormatting>
  <conditionalFormatting sqref="D343">
    <cfRule type="cellIs" dxfId="740" priority="402" stopIfTrue="1" operator="equal">
      <formula>MAX($D$122:$D$152)</formula>
    </cfRule>
  </conditionalFormatting>
  <conditionalFormatting sqref="D343">
    <cfRule type="cellIs" dxfId="739" priority="401" stopIfTrue="1" operator="equal">
      <formula>MAX($D$92:$D$121)</formula>
    </cfRule>
  </conditionalFormatting>
  <conditionalFormatting sqref="D343">
    <cfRule type="cellIs" dxfId="738" priority="400" stopIfTrue="1" operator="equal">
      <formula>MAX($D$61:$D$91)</formula>
    </cfRule>
  </conditionalFormatting>
  <conditionalFormatting sqref="D343">
    <cfRule type="cellIs" dxfId="737" priority="399" stopIfTrue="1" operator="equal">
      <formula>MAX($D$33:$D$61)</formula>
    </cfRule>
  </conditionalFormatting>
  <conditionalFormatting sqref="D343">
    <cfRule type="cellIs" dxfId="736" priority="398" stopIfTrue="1" operator="equal">
      <formula>MAX($D$33:$D$60)</formula>
    </cfRule>
  </conditionalFormatting>
  <conditionalFormatting sqref="D343">
    <cfRule type="cellIs" dxfId="735" priority="397" stopIfTrue="1" operator="equal">
      <formula>MAX($D$2:$D$32)</formula>
    </cfRule>
  </conditionalFormatting>
  <conditionalFormatting sqref="D343">
    <cfRule type="cellIs" dxfId="734" priority="396" stopIfTrue="1" operator="equal">
      <formula>MAX($D$92:$D$121)</formula>
    </cfRule>
  </conditionalFormatting>
  <conditionalFormatting sqref="D343">
    <cfRule type="cellIs" dxfId="733" priority="395" stopIfTrue="1" operator="equal">
      <formula>MAX($D$61:$D$91)</formula>
    </cfRule>
  </conditionalFormatting>
  <conditionalFormatting sqref="D343">
    <cfRule type="cellIs" dxfId="732" priority="394" stopIfTrue="1" operator="equal">
      <formula>MAX($D$33:$D$61)</formula>
    </cfRule>
  </conditionalFormatting>
  <conditionalFormatting sqref="D343">
    <cfRule type="cellIs" dxfId="731" priority="393" stopIfTrue="1" operator="equal">
      <formula>MAX($D$33:$D$60)</formula>
    </cfRule>
  </conditionalFormatting>
  <conditionalFormatting sqref="D343">
    <cfRule type="cellIs" dxfId="730" priority="392" stopIfTrue="1" operator="equal">
      <formula>MAX($D$2:$D$32)</formula>
    </cfRule>
  </conditionalFormatting>
  <conditionalFormatting sqref="D344">
    <cfRule type="cellIs" dxfId="729" priority="391" stopIfTrue="1" operator="equal">
      <formula>MAX($D$306:$D$335)</formula>
    </cfRule>
  </conditionalFormatting>
  <conditionalFormatting sqref="D344">
    <cfRule type="cellIs" dxfId="728" priority="390" stopIfTrue="1" operator="equal">
      <formula>MAX($D$275:$D$305)</formula>
    </cfRule>
  </conditionalFormatting>
  <conditionalFormatting sqref="D344">
    <cfRule type="cellIs" dxfId="727" priority="389" stopIfTrue="1" operator="equal">
      <formula>MAX($D$245:$D$274)</formula>
    </cfRule>
  </conditionalFormatting>
  <conditionalFormatting sqref="D344">
    <cfRule type="cellIs" dxfId="726" priority="388" stopIfTrue="1" operator="equal">
      <formula>MAX($D$214:$D$244)</formula>
    </cfRule>
  </conditionalFormatting>
  <conditionalFormatting sqref="D344">
    <cfRule type="cellIs" dxfId="725" priority="387" stopIfTrue="1" operator="equal">
      <formula>MAX($D$183:$D$213)</formula>
    </cfRule>
  </conditionalFormatting>
  <conditionalFormatting sqref="D344">
    <cfRule type="cellIs" dxfId="724" priority="386" stopIfTrue="1" operator="equal">
      <formula>MAX($D$153:$D$182)</formula>
    </cfRule>
  </conditionalFormatting>
  <conditionalFormatting sqref="D344">
    <cfRule type="cellIs" dxfId="723" priority="385" stopIfTrue="1" operator="equal">
      <formula>MAX($D$122:$D$152)</formula>
    </cfRule>
  </conditionalFormatting>
  <conditionalFormatting sqref="D344">
    <cfRule type="cellIs" dxfId="722" priority="384" stopIfTrue="1" operator="equal">
      <formula>MAX($D$92:$D$121)</formula>
    </cfRule>
  </conditionalFormatting>
  <conditionalFormatting sqref="D344">
    <cfRule type="cellIs" dxfId="721" priority="383" stopIfTrue="1" operator="equal">
      <formula>MAX($D$61:$D$91)</formula>
    </cfRule>
  </conditionalFormatting>
  <conditionalFormatting sqref="D344">
    <cfRule type="cellIs" dxfId="720" priority="382" stopIfTrue="1" operator="equal">
      <formula>MAX($D$33:$D$61)</formula>
    </cfRule>
  </conditionalFormatting>
  <conditionalFormatting sqref="D344">
    <cfRule type="cellIs" dxfId="719" priority="381" stopIfTrue="1" operator="equal">
      <formula>MAX($D$33:$D$60)</formula>
    </cfRule>
  </conditionalFormatting>
  <conditionalFormatting sqref="D344">
    <cfRule type="cellIs" dxfId="718" priority="380" stopIfTrue="1" operator="equal">
      <formula>MAX($D$2:$D$32)</formula>
    </cfRule>
  </conditionalFormatting>
  <conditionalFormatting sqref="D344">
    <cfRule type="cellIs" dxfId="717" priority="379" stopIfTrue="1" operator="equal">
      <formula>MAX($D$92:$D$121)</formula>
    </cfRule>
  </conditionalFormatting>
  <conditionalFormatting sqref="D344">
    <cfRule type="cellIs" dxfId="716" priority="378" stopIfTrue="1" operator="equal">
      <formula>MAX($D$61:$D$91)</formula>
    </cfRule>
  </conditionalFormatting>
  <conditionalFormatting sqref="D344">
    <cfRule type="cellIs" dxfId="715" priority="377" stopIfTrue="1" operator="equal">
      <formula>MAX($D$33:$D$61)</formula>
    </cfRule>
  </conditionalFormatting>
  <conditionalFormatting sqref="D344">
    <cfRule type="cellIs" dxfId="714" priority="376" stopIfTrue="1" operator="equal">
      <formula>MAX($D$33:$D$60)</formula>
    </cfRule>
  </conditionalFormatting>
  <conditionalFormatting sqref="D344">
    <cfRule type="cellIs" dxfId="713" priority="375" stopIfTrue="1" operator="equal">
      <formula>MAX($D$2:$D$32)</formula>
    </cfRule>
  </conditionalFormatting>
  <conditionalFormatting sqref="D345">
    <cfRule type="cellIs" dxfId="712" priority="374" stopIfTrue="1" operator="equal">
      <formula>MAX($D$306:$D$335)</formula>
    </cfRule>
  </conditionalFormatting>
  <conditionalFormatting sqref="D345">
    <cfRule type="cellIs" dxfId="711" priority="373" stopIfTrue="1" operator="equal">
      <formula>MAX($D$275:$D$305)</formula>
    </cfRule>
  </conditionalFormatting>
  <conditionalFormatting sqref="D345">
    <cfRule type="cellIs" dxfId="710" priority="372" stopIfTrue="1" operator="equal">
      <formula>MAX($D$245:$D$274)</formula>
    </cfRule>
  </conditionalFormatting>
  <conditionalFormatting sqref="D345">
    <cfRule type="cellIs" dxfId="709" priority="371" stopIfTrue="1" operator="equal">
      <formula>MAX($D$214:$D$244)</formula>
    </cfRule>
  </conditionalFormatting>
  <conditionalFormatting sqref="D345">
    <cfRule type="cellIs" dxfId="708" priority="370" stopIfTrue="1" operator="equal">
      <formula>MAX($D$183:$D$213)</formula>
    </cfRule>
  </conditionalFormatting>
  <conditionalFormatting sqref="D345">
    <cfRule type="cellIs" dxfId="707" priority="369" stopIfTrue="1" operator="equal">
      <formula>MAX($D$153:$D$182)</formula>
    </cfRule>
  </conditionalFormatting>
  <conditionalFormatting sqref="D345">
    <cfRule type="cellIs" dxfId="706" priority="368" stopIfTrue="1" operator="equal">
      <formula>MAX($D$122:$D$152)</formula>
    </cfRule>
  </conditionalFormatting>
  <conditionalFormatting sqref="D345">
    <cfRule type="cellIs" dxfId="705" priority="367" stopIfTrue="1" operator="equal">
      <formula>MAX($D$92:$D$121)</formula>
    </cfRule>
  </conditionalFormatting>
  <conditionalFormatting sqref="D345">
    <cfRule type="cellIs" dxfId="704" priority="366" stopIfTrue="1" operator="equal">
      <formula>MAX($D$61:$D$91)</formula>
    </cfRule>
  </conditionalFormatting>
  <conditionalFormatting sqref="D345">
    <cfRule type="cellIs" dxfId="703" priority="365" stopIfTrue="1" operator="equal">
      <formula>MAX($D$33:$D$61)</formula>
    </cfRule>
  </conditionalFormatting>
  <conditionalFormatting sqref="D345">
    <cfRule type="cellIs" dxfId="702" priority="364" stopIfTrue="1" operator="equal">
      <formula>MAX($D$33:$D$60)</formula>
    </cfRule>
  </conditionalFormatting>
  <conditionalFormatting sqref="D345">
    <cfRule type="cellIs" dxfId="701" priority="363" stopIfTrue="1" operator="equal">
      <formula>MAX($D$2:$D$32)</formula>
    </cfRule>
  </conditionalFormatting>
  <conditionalFormatting sqref="D345">
    <cfRule type="cellIs" dxfId="700" priority="362" stopIfTrue="1" operator="equal">
      <formula>MAX($D$92:$D$121)</formula>
    </cfRule>
  </conditionalFormatting>
  <conditionalFormatting sqref="D345">
    <cfRule type="cellIs" dxfId="699" priority="361" stopIfTrue="1" operator="equal">
      <formula>MAX($D$61:$D$91)</formula>
    </cfRule>
  </conditionalFormatting>
  <conditionalFormatting sqref="D345">
    <cfRule type="cellIs" dxfId="698" priority="360" stopIfTrue="1" operator="equal">
      <formula>MAX($D$33:$D$61)</formula>
    </cfRule>
  </conditionalFormatting>
  <conditionalFormatting sqref="D345">
    <cfRule type="cellIs" dxfId="697" priority="359" stopIfTrue="1" operator="equal">
      <formula>MAX($D$33:$D$60)</formula>
    </cfRule>
  </conditionalFormatting>
  <conditionalFormatting sqref="D345">
    <cfRule type="cellIs" dxfId="696" priority="358" stopIfTrue="1" operator="equal">
      <formula>MAX($D$2:$D$32)</formula>
    </cfRule>
  </conditionalFormatting>
  <conditionalFormatting sqref="D346">
    <cfRule type="cellIs" dxfId="695" priority="357" stopIfTrue="1" operator="equal">
      <formula>MAX($D$306:$D$335)</formula>
    </cfRule>
  </conditionalFormatting>
  <conditionalFormatting sqref="D346">
    <cfRule type="cellIs" dxfId="694" priority="356" stopIfTrue="1" operator="equal">
      <formula>MAX($D$275:$D$305)</formula>
    </cfRule>
  </conditionalFormatting>
  <conditionalFormatting sqref="D346">
    <cfRule type="cellIs" dxfId="693" priority="355" stopIfTrue="1" operator="equal">
      <formula>MAX($D$245:$D$274)</formula>
    </cfRule>
  </conditionalFormatting>
  <conditionalFormatting sqref="D346">
    <cfRule type="cellIs" dxfId="692" priority="354" stopIfTrue="1" operator="equal">
      <formula>MAX($D$214:$D$244)</formula>
    </cfRule>
  </conditionalFormatting>
  <conditionalFormatting sqref="D346">
    <cfRule type="cellIs" dxfId="691" priority="353" stopIfTrue="1" operator="equal">
      <formula>MAX($D$183:$D$213)</formula>
    </cfRule>
  </conditionalFormatting>
  <conditionalFormatting sqref="D346">
    <cfRule type="cellIs" dxfId="690" priority="352" stopIfTrue="1" operator="equal">
      <formula>MAX($D$153:$D$182)</formula>
    </cfRule>
  </conditionalFormatting>
  <conditionalFormatting sqref="D346">
    <cfRule type="cellIs" dxfId="689" priority="351" stopIfTrue="1" operator="equal">
      <formula>MAX($D$122:$D$152)</formula>
    </cfRule>
  </conditionalFormatting>
  <conditionalFormatting sqref="D346">
    <cfRule type="cellIs" dxfId="688" priority="350" stopIfTrue="1" operator="equal">
      <formula>MAX($D$92:$D$121)</formula>
    </cfRule>
  </conditionalFormatting>
  <conditionalFormatting sqref="D346">
    <cfRule type="cellIs" dxfId="687" priority="349" stopIfTrue="1" operator="equal">
      <formula>MAX($D$61:$D$91)</formula>
    </cfRule>
  </conditionalFormatting>
  <conditionalFormatting sqref="D346">
    <cfRule type="cellIs" dxfId="686" priority="348" stopIfTrue="1" operator="equal">
      <formula>MAX($D$33:$D$61)</formula>
    </cfRule>
  </conditionalFormatting>
  <conditionalFormatting sqref="D346">
    <cfRule type="cellIs" dxfId="685" priority="347" stopIfTrue="1" operator="equal">
      <formula>MAX($D$33:$D$60)</formula>
    </cfRule>
  </conditionalFormatting>
  <conditionalFormatting sqref="D346">
    <cfRule type="cellIs" dxfId="684" priority="346" stopIfTrue="1" operator="equal">
      <formula>MAX($D$2:$D$32)</formula>
    </cfRule>
  </conditionalFormatting>
  <conditionalFormatting sqref="D346">
    <cfRule type="cellIs" dxfId="683" priority="345" stopIfTrue="1" operator="equal">
      <formula>MAX($D$92:$D$121)</formula>
    </cfRule>
  </conditionalFormatting>
  <conditionalFormatting sqref="D346">
    <cfRule type="cellIs" dxfId="682" priority="344" stopIfTrue="1" operator="equal">
      <formula>MAX($D$61:$D$91)</formula>
    </cfRule>
  </conditionalFormatting>
  <conditionalFormatting sqref="D346">
    <cfRule type="cellIs" dxfId="681" priority="343" stopIfTrue="1" operator="equal">
      <formula>MAX($D$33:$D$61)</formula>
    </cfRule>
  </conditionalFormatting>
  <conditionalFormatting sqref="D346">
    <cfRule type="cellIs" dxfId="680" priority="342" stopIfTrue="1" operator="equal">
      <formula>MAX($D$33:$D$60)</formula>
    </cfRule>
  </conditionalFormatting>
  <conditionalFormatting sqref="D346">
    <cfRule type="cellIs" dxfId="679" priority="341" stopIfTrue="1" operator="equal">
      <formula>MAX($D$2:$D$32)</formula>
    </cfRule>
  </conditionalFormatting>
  <conditionalFormatting sqref="D347">
    <cfRule type="cellIs" dxfId="678" priority="340" stopIfTrue="1" operator="equal">
      <formula>MAX($D$306:$D$335)</formula>
    </cfRule>
  </conditionalFormatting>
  <conditionalFormatting sqref="D347">
    <cfRule type="cellIs" dxfId="677" priority="339" stopIfTrue="1" operator="equal">
      <formula>MAX($D$275:$D$305)</formula>
    </cfRule>
  </conditionalFormatting>
  <conditionalFormatting sqref="D347">
    <cfRule type="cellIs" dxfId="676" priority="338" stopIfTrue="1" operator="equal">
      <formula>MAX($D$245:$D$274)</formula>
    </cfRule>
  </conditionalFormatting>
  <conditionalFormatting sqref="D347">
    <cfRule type="cellIs" dxfId="675" priority="337" stopIfTrue="1" operator="equal">
      <formula>MAX($D$214:$D$244)</formula>
    </cfRule>
  </conditionalFormatting>
  <conditionalFormatting sqref="D347">
    <cfRule type="cellIs" dxfId="674" priority="336" stopIfTrue="1" operator="equal">
      <formula>MAX($D$183:$D$213)</formula>
    </cfRule>
  </conditionalFormatting>
  <conditionalFormatting sqref="D347">
    <cfRule type="cellIs" dxfId="673" priority="335" stopIfTrue="1" operator="equal">
      <formula>MAX($D$153:$D$182)</formula>
    </cfRule>
  </conditionalFormatting>
  <conditionalFormatting sqref="D347">
    <cfRule type="cellIs" dxfId="672" priority="334" stopIfTrue="1" operator="equal">
      <formula>MAX($D$122:$D$152)</formula>
    </cfRule>
  </conditionalFormatting>
  <conditionalFormatting sqref="D347">
    <cfRule type="cellIs" dxfId="671" priority="333" stopIfTrue="1" operator="equal">
      <formula>MAX($D$92:$D$121)</formula>
    </cfRule>
  </conditionalFormatting>
  <conditionalFormatting sqref="D347">
    <cfRule type="cellIs" dxfId="670" priority="332" stopIfTrue="1" operator="equal">
      <formula>MAX($D$61:$D$91)</formula>
    </cfRule>
  </conditionalFormatting>
  <conditionalFormatting sqref="D347">
    <cfRule type="cellIs" dxfId="669" priority="331" stopIfTrue="1" operator="equal">
      <formula>MAX($D$33:$D$61)</formula>
    </cfRule>
  </conditionalFormatting>
  <conditionalFormatting sqref="D347">
    <cfRule type="cellIs" dxfId="668" priority="330" stopIfTrue="1" operator="equal">
      <formula>MAX($D$33:$D$60)</formula>
    </cfRule>
  </conditionalFormatting>
  <conditionalFormatting sqref="D347">
    <cfRule type="cellIs" dxfId="667" priority="329" stopIfTrue="1" operator="equal">
      <formula>MAX($D$2:$D$32)</formula>
    </cfRule>
  </conditionalFormatting>
  <conditionalFormatting sqref="D347">
    <cfRule type="cellIs" dxfId="666" priority="328" stopIfTrue="1" operator="equal">
      <formula>MAX($D$92:$D$121)</formula>
    </cfRule>
  </conditionalFormatting>
  <conditionalFormatting sqref="D347">
    <cfRule type="cellIs" dxfId="665" priority="327" stopIfTrue="1" operator="equal">
      <formula>MAX($D$61:$D$91)</formula>
    </cfRule>
  </conditionalFormatting>
  <conditionalFormatting sqref="D347">
    <cfRule type="cellIs" dxfId="664" priority="326" stopIfTrue="1" operator="equal">
      <formula>MAX($D$33:$D$61)</formula>
    </cfRule>
  </conditionalFormatting>
  <conditionalFormatting sqref="D347">
    <cfRule type="cellIs" dxfId="663" priority="325" stopIfTrue="1" operator="equal">
      <formula>MAX($D$33:$D$60)</formula>
    </cfRule>
  </conditionalFormatting>
  <conditionalFormatting sqref="D347">
    <cfRule type="cellIs" dxfId="662" priority="324" stopIfTrue="1" operator="equal">
      <formula>MAX($D$2:$D$32)</formula>
    </cfRule>
  </conditionalFormatting>
  <conditionalFormatting sqref="D348">
    <cfRule type="cellIs" dxfId="661" priority="323" stopIfTrue="1" operator="equal">
      <formula>MAX($D$306:$D$335)</formula>
    </cfRule>
  </conditionalFormatting>
  <conditionalFormatting sqref="D348">
    <cfRule type="cellIs" dxfId="660" priority="322" stopIfTrue="1" operator="equal">
      <formula>MAX($D$275:$D$305)</formula>
    </cfRule>
  </conditionalFormatting>
  <conditionalFormatting sqref="D348">
    <cfRule type="cellIs" dxfId="659" priority="321" stopIfTrue="1" operator="equal">
      <formula>MAX($D$245:$D$274)</formula>
    </cfRule>
  </conditionalFormatting>
  <conditionalFormatting sqref="D348">
    <cfRule type="cellIs" dxfId="658" priority="320" stopIfTrue="1" operator="equal">
      <formula>MAX($D$214:$D$244)</formula>
    </cfRule>
  </conditionalFormatting>
  <conditionalFormatting sqref="D348">
    <cfRule type="cellIs" dxfId="657" priority="319" stopIfTrue="1" operator="equal">
      <formula>MAX($D$183:$D$213)</formula>
    </cfRule>
  </conditionalFormatting>
  <conditionalFormatting sqref="D348">
    <cfRule type="cellIs" dxfId="656" priority="318" stopIfTrue="1" operator="equal">
      <formula>MAX($D$153:$D$182)</formula>
    </cfRule>
  </conditionalFormatting>
  <conditionalFormatting sqref="D348">
    <cfRule type="cellIs" dxfId="655" priority="317" stopIfTrue="1" operator="equal">
      <formula>MAX($D$122:$D$152)</formula>
    </cfRule>
  </conditionalFormatting>
  <conditionalFormatting sqref="D348">
    <cfRule type="cellIs" dxfId="654" priority="316" stopIfTrue="1" operator="equal">
      <formula>MAX($D$92:$D$121)</formula>
    </cfRule>
  </conditionalFormatting>
  <conditionalFormatting sqref="D348">
    <cfRule type="cellIs" dxfId="653" priority="315" stopIfTrue="1" operator="equal">
      <formula>MAX($D$61:$D$91)</formula>
    </cfRule>
  </conditionalFormatting>
  <conditionalFormatting sqref="D348">
    <cfRule type="cellIs" dxfId="652" priority="314" stopIfTrue="1" operator="equal">
      <formula>MAX($D$33:$D$61)</formula>
    </cfRule>
  </conditionalFormatting>
  <conditionalFormatting sqref="D348">
    <cfRule type="cellIs" dxfId="651" priority="313" stopIfTrue="1" operator="equal">
      <formula>MAX($D$33:$D$60)</formula>
    </cfRule>
  </conditionalFormatting>
  <conditionalFormatting sqref="D348">
    <cfRule type="cellIs" dxfId="650" priority="312" stopIfTrue="1" operator="equal">
      <formula>MAX($D$2:$D$32)</formula>
    </cfRule>
  </conditionalFormatting>
  <conditionalFormatting sqref="D348">
    <cfRule type="cellIs" dxfId="649" priority="311" stopIfTrue="1" operator="equal">
      <formula>MAX($D$92:$D$121)</formula>
    </cfRule>
  </conditionalFormatting>
  <conditionalFormatting sqref="D348">
    <cfRule type="cellIs" dxfId="648" priority="310" stopIfTrue="1" operator="equal">
      <formula>MAX($D$61:$D$91)</formula>
    </cfRule>
  </conditionalFormatting>
  <conditionalFormatting sqref="D348">
    <cfRule type="cellIs" dxfId="647" priority="309" stopIfTrue="1" operator="equal">
      <formula>MAX($D$33:$D$61)</formula>
    </cfRule>
  </conditionalFormatting>
  <conditionalFormatting sqref="D348">
    <cfRule type="cellIs" dxfId="646" priority="308" stopIfTrue="1" operator="equal">
      <formula>MAX($D$33:$D$60)</formula>
    </cfRule>
  </conditionalFormatting>
  <conditionalFormatting sqref="D348">
    <cfRule type="cellIs" dxfId="645" priority="307" stopIfTrue="1" operator="equal">
      <formula>MAX($D$2:$D$32)</formula>
    </cfRule>
  </conditionalFormatting>
  <conditionalFormatting sqref="D349">
    <cfRule type="cellIs" dxfId="644" priority="306" stopIfTrue="1" operator="equal">
      <formula>MAX($D$306:$D$335)</formula>
    </cfRule>
  </conditionalFormatting>
  <conditionalFormatting sqref="D349">
    <cfRule type="cellIs" dxfId="643" priority="305" stopIfTrue="1" operator="equal">
      <formula>MAX($D$275:$D$305)</formula>
    </cfRule>
  </conditionalFormatting>
  <conditionalFormatting sqref="D349">
    <cfRule type="cellIs" dxfId="642" priority="304" stopIfTrue="1" operator="equal">
      <formula>MAX($D$245:$D$274)</formula>
    </cfRule>
  </conditionalFormatting>
  <conditionalFormatting sqref="D349">
    <cfRule type="cellIs" dxfId="641" priority="303" stopIfTrue="1" operator="equal">
      <formula>MAX($D$214:$D$244)</formula>
    </cfRule>
  </conditionalFormatting>
  <conditionalFormatting sqref="D349">
    <cfRule type="cellIs" dxfId="640" priority="302" stopIfTrue="1" operator="equal">
      <formula>MAX($D$183:$D$213)</formula>
    </cfRule>
  </conditionalFormatting>
  <conditionalFormatting sqref="D349">
    <cfRule type="cellIs" dxfId="639" priority="301" stopIfTrue="1" operator="equal">
      <formula>MAX($D$153:$D$182)</formula>
    </cfRule>
  </conditionalFormatting>
  <conditionalFormatting sqref="D349">
    <cfRule type="cellIs" dxfId="638" priority="300" stopIfTrue="1" operator="equal">
      <formula>MAX($D$122:$D$152)</formula>
    </cfRule>
  </conditionalFormatting>
  <conditionalFormatting sqref="D349">
    <cfRule type="cellIs" dxfId="637" priority="299" stopIfTrue="1" operator="equal">
      <formula>MAX($D$92:$D$121)</formula>
    </cfRule>
  </conditionalFormatting>
  <conditionalFormatting sqref="D349">
    <cfRule type="cellIs" dxfId="636" priority="298" stopIfTrue="1" operator="equal">
      <formula>MAX($D$61:$D$91)</formula>
    </cfRule>
  </conditionalFormatting>
  <conditionalFormatting sqref="D349">
    <cfRule type="cellIs" dxfId="635" priority="297" stopIfTrue="1" operator="equal">
      <formula>MAX($D$33:$D$61)</formula>
    </cfRule>
  </conditionalFormatting>
  <conditionalFormatting sqref="D349">
    <cfRule type="cellIs" dxfId="634" priority="296" stopIfTrue="1" operator="equal">
      <formula>MAX($D$33:$D$60)</formula>
    </cfRule>
  </conditionalFormatting>
  <conditionalFormatting sqref="D349">
    <cfRule type="cellIs" dxfId="633" priority="295" stopIfTrue="1" operator="equal">
      <formula>MAX($D$2:$D$32)</formula>
    </cfRule>
  </conditionalFormatting>
  <conditionalFormatting sqref="D349">
    <cfRule type="cellIs" dxfId="632" priority="294" stopIfTrue="1" operator="equal">
      <formula>MAX($D$92:$D$121)</formula>
    </cfRule>
  </conditionalFormatting>
  <conditionalFormatting sqref="D349">
    <cfRule type="cellIs" dxfId="631" priority="293" stopIfTrue="1" operator="equal">
      <formula>MAX($D$61:$D$91)</formula>
    </cfRule>
  </conditionalFormatting>
  <conditionalFormatting sqref="D349">
    <cfRule type="cellIs" dxfId="630" priority="292" stopIfTrue="1" operator="equal">
      <formula>MAX($D$33:$D$61)</formula>
    </cfRule>
  </conditionalFormatting>
  <conditionalFormatting sqref="D349">
    <cfRule type="cellIs" dxfId="629" priority="291" stopIfTrue="1" operator="equal">
      <formula>MAX($D$33:$D$60)</formula>
    </cfRule>
  </conditionalFormatting>
  <conditionalFormatting sqref="D349">
    <cfRule type="cellIs" dxfId="628" priority="290" stopIfTrue="1" operator="equal">
      <formula>MAX($D$2:$D$32)</formula>
    </cfRule>
  </conditionalFormatting>
  <conditionalFormatting sqref="D350">
    <cfRule type="cellIs" dxfId="627" priority="289" stopIfTrue="1" operator="equal">
      <formula>MAX($D$306:$D$335)</formula>
    </cfRule>
  </conditionalFormatting>
  <conditionalFormatting sqref="D350">
    <cfRule type="cellIs" dxfId="626" priority="288" stopIfTrue="1" operator="equal">
      <formula>MAX($D$275:$D$305)</formula>
    </cfRule>
  </conditionalFormatting>
  <conditionalFormatting sqref="D350">
    <cfRule type="cellIs" dxfId="625" priority="287" stopIfTrue="1" operator="equal">
      <formula>MAX($D$245:$D$274)</formula>
    </cfRule>
  </conditionalFormatting>
  <conditionalFormatting sqref="D350">
    <cfRule type="cellIs" dxfId="624" priority="286" stopIfTrue="1" operator="equal">
      <formula>MAX($D$214:$D$244)</formula>
    </cfRule>
  </conditionalFormatting>
  <conditionalFormatting sqref="D350">
    <cfRule type="cellIs" dxfId="623" priority="285" stopIfTrue="1" operator="equal">
      <formula>MAX($D$183:$D$213)</formula>
    </cfRule>
  </conditionalFormatting>
  <conditionalFormatting sqref="D350">
    <cfRule type="cellIs" dxfId="622" priority="284" stopIfTrue="1" operator="equal">
      <formula>MAX($D$153:$D$182)</formula>
    </cfRule>
  </conditionalFormatting>
  <conditionalFormatting sqref="D350">
    <cfRule type="cellIs" dxfId="621" priority="283" stopIfTrue="1" operator="equal">
      <formula>MAX($D$122:$D$152)</formula>
    </cfRule>
  </conditionalFormatting>
  <conditionalFormatting sqref="D350">
    <cfRule type="cellIs" dxfId="620" priority="282" stopIfTrue="1" operator="equal">
      <formula>MAX($D$92:$D$121)</formula>
    </cfRule>
  </conditionalFormatting>
  <conditionalFormatting sqref="D350">
    <cfRule type="cellIs" dxfId="619" priority="281" stopIfTrue="1" operator="equal">
      <formula>MAX($D$61:$D$91)</formula>
    </cfRule>
  </conditionalFormatting>
  <conditionalFormatting sqref="D350">
    <cfRule type="cellIs" dxfId="618" priority="280" stopIfTrue="1" operator="equal">
      <formula>MAX($D$33:$D$61)</formula>
    </cfRule>
  </conditionalFormatting>
  <conditionalFormatting sqref="D350">
    <cfRule type="cellIs" dxfId="617" priority="279" stopIfTrue="1" operator="equal">
      <formula>MAX($D$33:$D$60)</formula>
    </cfRule>
  </conditionalFormatting>
  <conditionalFormatting sqref="D350">
    <cfRule type="cellIs" dxfId="616" priority="278" stopIfTrue="1" operator="equal">
      <formula>MAX($D$2:$D$32)</formula>
    </cfRule>
  </conditionalFormatting>
  <conditionalFormatting sqref="D350">
    <cfRule type="cellIs" dxfId="615" priority="277" stopIfTrue="1" operator="equal">
      <formula>MAX($D$92:$D$121)</formula>
    </cfRule>
  </conditionalFormatting>
  <conditionalFormatting sqref="D350">
    <cfRule type="cellIs" dxfId="614" priority="276" stopIfTrue="1" operator="equal">
      <formula>MAX($D$61:$D$91)</formula>
    </cfRule>
  </conditionalFormatting>
  <conditionalFormatting sqref="D350">
    <cfRule type="cellIs" dxfId="613" priority="275" stopIfTrue="1" operator="equal">
      <formula>MAX($D$33:$D$61)</formula>
    </cfRule>
  </conditionalFormatting>
  <conditionalFormatting sqref="D350">
    <cfRule type="cellIs" dxfId="612" priority="274" stopIfTrue="1" operator="equal">
      <formula>MAX($D$33:$D$60)</formula>
    </cfRule>
  </conditionalFormatting>
  <conditionalFormatting sqref="D350">
    <cfRule type="cellIs" dxfId="611" priority="273" stopIfTrue="1" operator="equal">
      <formula>MAX($D$2:$D$32)</formula>
    </cfRule>
  </conditionalFormatting>
  <conditionalFormatting sqref="D351">
    <cfRule type="cellIs" dxfId="610" priority="272" stopIfTrue="1" operator="equal">
      <formula>MAX($D$306:$D$335)</formula>
    </cfRule>
  </conditionalFormatting>
  <conditionalFormatting sqref="D351">
    <cfRule type="cellIs" dxfId="609" priority="271" stopIfTrue="1" operator="equal">
      <formula>MAX($D$275:$D$305)</formula>
    </cfRule>
  </conditionalFormatting>
  <conditionalFormatting sqref="D351">
    <cfRule type="cellIs" dxfId="608" priority="270" stopIfTrue="1" operator="equal">
      <formula>MAX($D$245:$D$274)</formula>
    </cfRule>
  </conditionalFormatting>
  <conditionalFormatting sqref="D351">
    <cfRule type="cellIs" dxfId="607" priority="269" stopIfTrue="1" operator="equal">
      <formula>MAX($D$214:$D$244)</formula>
    </cfRule>
  </conditionalFormatting>
  <conditionalFormatting sqref="D351">
    <cfRule type="cellIs" dxfId="606" priority="268" stopIfTrue="1" operator="equal">
      <formula>MAX($D$183:$D$213)</formula>
    </cfRule>
  </conditionalFormatting>
  <conditionalFormatting sqref="D351">
    <cfRule type="cellIs" dxfId="605" priority="267" stopIfTrue="1" operator="equal">
      <formula>MAX($D$153:$D$182)</formula>
    </cfRule>
  </conditionalFormatting>
  <conditionalFormatting sqref="D351">
    <cfRule type="cellIs" dxfId="604" priority="266" stopIfTrue="1" operator="equal">
      <formula>MAX($D$122:$D$152)</formula>
    </cfRule>
  </conditionalFormatting>
  <conditionalFormatting sqref="D351">
    <cfRule type="cellIs" dxfId="603" priority="265" stopIfTrue="1" operator="equal">
      <formula>MAX($D$92:$D$121)</formula>
    </cfRule>
  </conditionalFormatting>
  <conditionalFormatting sqref="D351">
    <cfRule type="cellIs" dxfId="602" priority="264" stopIfTrue="1" operator="equal">
      <formula>MAX($D$61:$D$91)</formula>
    </cfRule>
  </conditionalFormatting>
  <conditionalFormatting sqref="D351">
    <cfRule type="cellIs" dxfId="601" priority="263" stopIfTrue="1" operator="equal">
      <formula>MAX($D$33:$D$61)</formula>
    </cfRule>
  </conditionalFormatting>
  <conditionalFormatting sqref="D351">
    <cfRule type="cellIs" dxfId="600" priority="262" stopIfTrue="1" operator="equal">
      <formula>MAX($D$33:$D$60)</formula>
    </cfRule>
  </conditionalFormatting>
  <conditionalFormatting sqref="D351">
    <cfRule type="cellIs" dxfId="599" priority="261" stopIfTrue="1" operator="equal">
      <formula>MAX($D$2:$D$32)</formula>
    </cfRule>
  </conditionalFormatting>
  <conditionalFormatting sqref="D351">
    <cfRule type="cellIs" dxfId="598" priority="260" stopIfTrue="1" operator="equal">
      <formula>MAX($D$92:$D$121)</formula>
    </cfRule>
  </conditionalFormatting>
  <conditionalFormatting sqref="D351">
    <cfRule type="cellIs" dxfId="597" priority="259" stopIfTrue="1" operator="equal">
      <formula>MAX($D$61:$D$91)</formula>
    </cfRule>
  </conditionalFormatting>
  <conditionalFormatting sqref="D351">
    <cfRule type="cellIs" dxfId="596" priority="258" stopIfTrue="1" operator="equal">
      <formula>MAX($D$33:$D$61)</formula>
    </cfRule>
  </conditionalFormatting>
  <conditionalFormatting sqref="D351">
    <cfRule type="cellIs" dxfId="595" priority="257" stopIfTrue="1" operator="equal">
      <formula>MAX($D$33:$D$60)</formula>
    </cfRule>
  </conditionalFormatting>
  <conditionalFormatting sqref="D351">
    <cfRule type="cellIs" dxfId="594" priority="256" stopIfTrue="1" operator="equal">
      <formula>MAX($D$2:$D$32)</formula>
    </cfRule>
  </conditionalFormatting>
  <conditionalFormatting sqref="D352">
    <cfRule type="cellIs" dxfId="593" priority="255" stopIfTrue="1" operator="equal">
      <formula>MAX($D$306:$D$335)</formula>
    </cfRule>
  </conditionalFormatting>
  <conditionalFormatting sqref="D352">
    <cfRule type="cellIs" dxfId="592" priority="254" stopIfTrue="1" operator="equal">
      <formula>MAX($D$275:$D$305)</formula>
    </cfRule>
  </conditionalFormatting>
  <conditionalFormatting sqref="D352">
    <cfRule type="cellIs" dxfId="591" priority="253" stopIfTrue="1" operator="equal">
      <formula>MAX($D$245:$D$274)</formula>
    </cfRule>
  </conditionalFormatting>
  <conditionalFormatting sqref="D352">
    <cfRule type="cellIs" dxfId="590" priority="252" stopIfTrue="1" operator="equal">
      <formula>MAX($D$214:$D$244)</formula>
    </cfRule>
  </conditionalFormatting>
  <conditionalFormatting sqref="D352">
    <cfRule type="cellIs" dxfId="589" priority="251" stopIfTrue="1" operator="equal">
      <formula>MAX($D$183:$D$213)</formula>
    </cfRule>
  </conditionalFormatting>
  <conditionalFormatting sqref="D352">
    <cfRule type="cellIs" dxfId="588" priority="250" stopIfTrue="1" operator="equal">
      <formula>MAX($D$153:$D$182)</formula>
    </cfRule>
  </conditionalFormatting>
  <conditionalFormatting sqref="D352">
    <cfRule type="cellIs" dxfId="587" priority="249" stopIfTrue="1" operator="equal">
      <formula>MAX($D$122:$D$152)</formula>
    </cfRule>
  </conditionalFormatting>
  <conditionalFormatting sqref="D352">
    <cfRule type="cellIs" dxfId="586" priority="248" stopIfTrue="1" operator="equal">
      <formula>MAX($D$92:$D$121)</formula>
    </cfRule>
  </conditionalFormatting>
  <conditionalFormatting sqref="D352">
    <cfRule type="cellIs" dxfId="585" priority="247" stopIfTrue="1" operator="equal">
      <formula>MAX($D$61:$D$91)</formula>
    </cfRule>
  </conditionalFormatting>
  <conditionalFormatting sqref="D352">
    <cfRule type="cellIs" dxfId="584" priority="246" stopIfTrue="1" operator="equal">
      <formula>MAX($D$33:$D$61)</formula>
    </cfRule>
  </conditionalFormatting>
  <conditionalFormatting sqref="D352">
    <cfRule type="cellIs" dxfId="583" priority="245" stopIfTrue="1" operator="equal">
      <formula>MAX($D$33:$D$60)</formula>
    </cfRule>
  </conditionalFormatting>
  <conditionalFormatting sqref="D352">
    <cfRule type="cellIs" dxfId="582" priority="244" stopIfTrue="1" operator="equal">
      <formula>MAX($D$2:$D$32)</formula>
    </cfRule>
  </conditionalFormatting>
  <conditionalFormatting sqref="D352">
    <cfRule type="cellIs" dxfId="581" priority="243" stopIfTrue="1" operator="equal">
      <formula>MAX($D$92:$D$121)</formula>
    </cfRule>
  </conditionalFormatting>
  <conditionalFormatting sqref="D352">
    <cfRule type="cellIs" dxfId="580" priority="242" stopIfTrue="1" operator="equal">
      <formula>MAX($D$61:$D$91)</formula>
    </cfRule>
  </conditionalFormatting>
  <conditionalFormatting sqref="D352">
    <cfRule type="cellIs" dxfId="579" priority="241" stopIfTrue="1" operator="equal">
      <formula>MAX($D$33:$D$61)</formula>
    </cfRule>
  </conditionalFormatting>
  <conditionalFormatting sqref="D352">
    <cfRule type="cellIs" dxfId="578" priority="240" stopIfTrue="1" operator="equal">
      <formula>MAX($D$33:$D$60)</formula>
    </cfRule>
  </conditionalFormatting>
  <conditionalFormatting sqref="D352">
    <cfRule type="cellIs" dxfId="577" priority="239" stopIfTrue="1" operator="equal">
      <formula>MAX($D$2:$D$32)</formula>
    </cfRule>
  </conditionalFormatting>
  <conditionalFormatting sqref="D353">
    <cfRule type="cellIs" dxfId="576" priority="238" stopIfTrue="1" operator="equal">
      <formula>MAX($D$306:$D$335)</formula>
    </cfRule>
  </conditionalFormatting>
  <conditionalFormatting sqref="D353">
    <cfRule type="cellIs" dxfId="575" priority="237" stopIfTrue="1" operator="equal">
      <formula>MAX($D$275:$D$305)</formula>
    </cfRule>
  </conditionalFormatting>
  <conditionalFormatting sqref="D353">
    <cfRule type="cellIs" dxfId="574" priority="236" stopIfTrue="1" operator="equal">
      <formula>MAX($D$245:$D$274)</formula>
    </cfRule>
  </conditionalFormatting>
  <conditionalFormatting sqref="D353">
    <cfRule type="cellIs" dxfId="573" priority="235" stopIfTrue="1" operator="equal">
      <formula>MAX($D$214:$D$244)</formula>
    </cfRule>
  </conditionalFormatting>
  <conditionalFormatting sqref="D353">
    <cfRule type="cellIs" dxfId="572" priority="234" stopIfTrue="1" operator="equal">
      <formula>MAX($D$183:$D$213)</formula>
    </cfRule>
  </conditionalFormatting>
  <conditionalFormatting sqref="D353">
    <cfRule type="cellIs" dxfId="571" priority="233" stopIfTrue="1" operator="equal">
      <formula>MAX($D$153:$D$182)</formula>
    </cfRule>
  </conditionalFormatting>
  <conditionalFormatting sqref="D353">
    <cfRule type="cellIs" dxfId="570" priority="232" stopIfTrue="1" operator="equal">
      <formula>MAX($D$122:$D$152)</formula>
    </cfRule>
  </conditionalFormatting>
  <conditionalFormatting sqref="D353">
    <cfRule type="cellIs" dxfId="569" priority="231" stopIfTrue="1" operator="equal">
      <formula>MAX($D$92:$D$121)</formula>
    </cfRule>
  </conditionalFormatting>
  <conditionalFormatting sqref="D353">
    <cfRule type="cellIs" dxfId="568" priority="230" stopIfTrue="1" operator="equal">
      <formula>MAX($D$61:$D$91)</formula>
    </cfRule>
  </conditionalFormatting>
  <conditionalFormatting sqref="D353">
    <cfRule type="cellIs" dxfId="567" priority="229" stopIfTrue="1" operator="equal">
      <formula>MAX($D$33:$D$61)</formula>
    </cfRule>
  </conditionalFormatting>
  <conditionalFormatting sqref="D353">
    <cfRule type="cellIs" dxfId="566" priority="228" stopIfTrue="1" operator="equal">
      <formula>MAX($D$33:$D$60)</formula>
    </cfRule>
  </conditionalFormatting>
  <conditionalFormatting sqref="D353">
    <cfRule type="cellIs" dxfId="565" priority="227" stopIfTrue="1" operator="equal">
      <formula>MAX($D$2:$D$32)</formula>
    </cfRule>
  </conditionalFormatting>
  <conditionalFormatting sqref="D353">
    <cfRule type="cellIs" dxfId="564" priority="226" stopIfTrue="1" operator="equal">
      <formula>MAX($D$92:$D$121)</formula>
    </cfRule>
  </conditionalFormatting>
  <conditionalFormatting sqref="D353">
    <cfRule type="cellIs" dxfId="563" priority="225" stopIfTrue="1" operator="equal">
      <formula>MAX($D$61:$D$91)</formula>
    </cfRule>
  </conditionalFormatting>
  <conditionalFormatting sqref="D353">
    <cfRule type="cellIs" dxfId="562" priority="224" stopIfTrue="1" operator="equal">
      <formula>MAX($D$33:$D$61)</formula>
    </cfRule>
  </conditionalFormatting>
  <conditionalFormatting sqref="D353">
    <cfRule type="cellIs" dxfId="561" priority="223" stopIfTrue="1" operator="equal">
      <formula>MAX($D$33:$D$60)</formula>
    </cfRule>
  </conditionalFormatting>
  <conditionalFormatting sqref="D353">
    <cfRule type="cellIs" dxfId="560" priority="222" stopIfTrue="1" operator="equal">
      <formula>MAX($D$2:$D$32)</formula>
    </cfRule>
  </conditionalFormatting>
  <conditionalFormatting sqref="D354">
    <cfRule type="cellIs" dxfId="559" priority="221" stopIfTrue="1" operator="equal">
      <formula>MAX($D$306:$D$335)</formula>
    </cfRule>
  </conditionalFormatting>
  <conditionalFormatting sqref="D354">
    <cfRule type="cellIs" dxfId="558" priority="220" stopIfTrue="1" operator="equal">
      <formula>MAX($D$275:$D$305)</formula>
    </cfRule>
  </conditionalFormatting>
  <conditionalFormatting sqref="D354">
    <cfRule type="cellIs" dxfId="557" priority="219" stopIfTrue="1" operator="equal">
      <formula>MAX($D$245:$D$274)</formula>
    </cfRule>
  </conditionalFormatting>
  <conditionalFormatting sqref="D354">
    <cfRule type="cellIs" dxfId="556" priority="218" stopIfTrue="1" operator="equal">
      <formula>MAX($D$214:$D$244)</formula>
    </cfRule>
  </conditionalFormatting>
  <conditionalFormatting sqref="D354">
    <cfRule type="cellIs" dxfId="555" priority="217" stopIfTrue="1" operator="equal">
      <formula>MAX($D$183:$D$213)</formula>
    </cfRule>
  </conditionalFormatting>
  <conditionalFormatting sqref="D354">
    <cfRule type="cellIs" dxfId="554" priority="216" stopIfTrue="1" operator="equal">
      <formula>MAX($D$153:$D$182)</formula>
    </cfRule>
  </conditionalFormatting>
  <conditionalFormatting sqref="D354">
    <cfRule type="cellIs" dxfId="553" priority="215" stopIfTrue="1" operator="equal">
      <formula>MAX($D$122:$D$152)</formula>
    </cfRule>
  </conditionalFormatting>
  <conditionalFormatting sqref="D354">
    <cfRule type="cellIs" dxfId="552" priority="214" stopIfTrue="1" operator="equal">
      <formula>MAX($D$92:$D$121)</formula>
    </cfRule>
  </conditionalFormatting>
  <conditionalFormatting sqref="D354">
    <cfRule type="cellIs" dxfId="551" priority="213" stopIfTrue="1" operator="equal">
      <formula>MAX($D$61:$D$91)</formula>
    </cfRule>
  </conditionalFormatting>
  <conditionalFormatting sqref="D354">
    <cfRule type="cellIs" dxfId="550" priority="212" stopIfTrue="1" operator="equal">
      <formula>MAX($D$33:$D$61)</formula>
    </cfRule>
  </conditionalFormatting>
  <conditionalFormatting sqref="D354">
    <cfRule type="cellIs" dxfId="549" priority="211" stopIfTrue="1" operator="equal">
      <formula>MAX($D$33:$D$60)</formula>
    </cfRule>
  </conditionalFormatting>
  <conditionalFormatting sqref="D354">
    <cfRule type="cellIs" dxfId="548" priority="210" stopIfTrue="1" operator="equal">
      <formula>MAX($D$2:$D$32)</formula>
    </cfRule>
  </conditionalFormatting>
  <conditionalFormatting sqref="D354">
    <cfRule type="cellIs" dxfId="547" priority="209" stopIfTrue="1" operator="equal">
      <formula>MAX($D$92:$D$121)</formula>
    </cfRule>
  </conditionalFormatting>
  <conditionalFormatting sqref="D354">
    <cfRule type="cellIs" dxfId="546" priority="208" stopIfTrue="1" operator="equal">
      <formula>MAX($D$61:$D$91)</formula>
    </cfRule>
  </conditionalFormatting>
  <conditionalFormatting sqref="D354">
    <cfRule type="cellIs" dxfId="545" priority="207" stopIfTrue="1" operator="equal">
      <formula>MAX($D$33:$D$61)</formula>
    </cfRule>
  </conditionalFormatting>
  <conditionalFormatting sqref="D354">
    <cfRule type="cellIs" dxfId="544" priority="206" stopIfTrue="1" operator="equal">
      <formula>MAX($D$33:$D$60)</formula>
    </cfRule>
  </conditionalFormatting>
  <conditionalFormatting sqref="D354">
    <cfRule type="cellIs" dxfId="543" priority="205" stopIfTrue="1" operator="equal">
      <formula>MAX($D$2:$D$32)</formula>
    </cfRule>
  </conditionalFormatting>
  <conditionalFormatting sqref="D355">
    <cfRule type="cellIs" dxfId="542" priority="204" stopIfTrue="1" operator="equal">
      <formula>MAX($D$306:$D$335)</formula>
    </cfRule>
  </conditionalFormatting>
  <conditionalFormatting sqref="D355">
    <cfRule type="cellIs" dxfId="541" priority="203" stopIfTrue="1" operator="equal">
      <formula>MAX($D$275:$D$305)</formula>
    </cfRule>
  </conditionalFormatting>
  <conditionalFormatting sqref="D355">
    <cfRule type="cellIs" dxfId="540" priority="202" stopIfTrue="1" operator="equal">
      <formula>MAX($D$245:$D$274)</formula>
    </cfRule>
  </conditionalFormatting>
  <conditionalFormatting sqref="D355">
    <cfRule type="cellIs" dxfId="539" priority="201" stopIfTrue="1" operator="equal">
      <formula>MAX($D$214:$D$244)</formula>
    </cfRule>
  </conditionalFormatting>
  <conditionalFormatting sqref="D355">
    <cfRule type="cellIs" dxfId="538" priority="200" stopIfTrue="1" operator="equal">
      <formula>MAX($D$183:$D$213)</formula>
    </cfRule>
  </conditionalFormatting>
  <conditionalFormatting sqref="D355">
    <cfRule type="cellIs" dxfId="537" priority="199" stopIfTrue="1" operator="equal">
      <formula>MAX($D$153:$D$182)</formula>
    </cfRule>
  </conditionalFormatting>
  <conditionalFormatting sqref="D355">
    <cfRule type="cellIs" dxfId="536" priority="198" stopIfTrue="1" operator="equal">
      <formula>MAX($D$122:$D$152)</formula>
    </cfRule>
  </conditionalFormatting>
  <conditionalFormatting sqref="D355">
    <cfRule type="cellIs" dxfId="535" priority="197" stopIfTrue="1" operator="equal">
      <formula>MAX($D$92:$D$121)</formula>
    </cfRule>
  </conditionalFormatting>
  <conditionalFormatting sqref="D355">
    <cfRule type="cellIs" dxfId="534" priority="196" stopIfTrue="1" operator="equal">
      <formula>MAX($D$61:$D$91)</formula>
    </cfRule>
  </conditionalFormatting>
  <conditionalFormatting sqref="D355">
    <cfRule type="cellIs" dxfId="533" priority="195" stopIfTrue="1" operator="equal">
      <formula>MAX($D$33:$D$61)</formula>
    </cfRule>
  </conditionalFormatting>
  <conditionalFormatting sqref="D355">
    <cfRule type="cellIs" dxfId="532" priority="194" stopIfTrue="1" operator="equal">
      <formula>MAX($D$33:$D$60)</formula>
    </cfRule>
  </conditionalFormatting>
  <conditionalFormatting sqref="D355">
    <cfRule type="cellIs" dxfId="531" priority="193" stopIfTrue="1" operator="equal">
      <formula>MAX($D$2:$D$32)</formula>
    </cfRule>
  </conditionalFormatting>
  <conditionalFormatting sqref="D355">
    <cfRule type="cellIs" dxfId="530" priority="192" stopIfTrue="1" operator="equal">
      <formula>MAX($D$92:$D$121)</formula>
    </cfRule>
  </conditionalFormatting>
  <conditionalFormatting sqref="D355">
    <cfRule type="cellIs" dxfId="529" priority="191" stopIfTrue="1" operator="equal">
      <formula>MAX($D$61:$D$91)</formula>
    </cfRule>
  </conditionalFormatting>
  <conditionalFormatting sqref="D355">
    <cfRule type="cellIs" dxfId="528" priority="190" stopIfTrue="1" operator="equal">
      <formula>MAX($D$33:$D$61)</formula>
    </cfRule>
  </conditionalFormatting>
  <conditionalFormatting sqref="D355">
    <cfRule type="cellIs" dxfId="527" priority="189" stopIfTrue="1" operator="equal">
      <formula>MAX($D$33:$D$60)</formula>
    </cfRule>
  </conditionalFormatting>
  <conditionalFormatting sqref="D355">
    <cfRule type="cellIs" dxfId="526" priority="188" stopIfTrue="1" operator="equal">
      <formula>MAX($D$2:$D$32)</formula>
    </cfRule>
  </conditionalFormatting>
  <conditionalFormatting sqref="D356">
    <cfRule type="cellIs" dxfId="525" priority="187" stopIfTrue="1" operator="equal">
      <formula>MAX($D$306:$D$335)</formula>
    </cfRule>
  </conditionalFormatting>
  <conditionalFormatting sqref="D356">
    <cfRule type="cellIs" dxfId="524" priority="186" stopIfTrue="1" operator="equal">
      <formula>MAX($D$275:$D$305)</formula>
    </cfRule>
  </conditionalFormatting>
  <conditionalFormatting sqref="D356">
    <cfRule type="cellIs" dxfId="523" priority="185" stopIfTrue="1" operator="equal">
      <formula>MAX($D$245:$D$274)</formula>
    </cfRule>
  </conditionalFormatting>
  <conditionalFormatting sqref="D356">
    <cfRule type="cellIs" dxfId="522" priority="184" stopIfTrue="1" operator="equal">
      <formula>MAX($D$214:$D$244)</formula>
    </cfRule>
  </conditionalFormatting>
  <conditionalFormatting sqref="D356">
    <cfRule type="cellIs" dxfId="521" priority="183" stopIfTrue="1" operator="equal">
      <formula>MAX($D$183:$D$213)</formula>
    </cfRule>
  </conditionalFormatting>
  <conditionalFormatting sqref="D356">
    <cfRule type="cellIs" dxfId="520" priority="182" stopIfTrue="1" operator="equal">
      <formula>MAX($D$153:$D$182)</formula>
    </cfRule>
  </conditionalFormatting>
  <conditionalFormatting sqref="D356">
    <cfRule type="cellIs" dxfId="519" priority="181" stopIfTrue="1" operator="equal">
      <formula>MAX($D$122:$D$152)</formula>
    </cfRule>
  </conditionalFormatting>
  <conditionalFormatting sqref="D356">
    <cfRule type="cellIs" dxfId="518" priority="180" stopIfTrue="1" operator="equal">
      <formula>MAX($D$92:$D$121)</formula>
    </cfRule>
  </conditionalFormatting>
  <conditionalFormatting sqref="D356">
    <cfRule type="cellIs" dxfId="517" priority="179" stopIfTrue="1" operator="equal">
      <formula>MAX($D$61:$D$91)</formula>
    </cfRule>
  </conditionalFormatting>
  <conditionalFormatting sqref="D356">
    <cfRule type="cellIs" dxfId="516" priority="178" stopIfTrue="1" operator="equal">
      <formula>MAX($D$33:$D$61)</formula>
    </cfRule>
  </conditionalFormatting>
  <conditionalFormatting sqref="D356">
    <cfRule type="cellIs" dxfId="515" priority="177" stopIfTrue="1" operator="equal">
      <formula>MAX($D$33:$D$60)</formula>
    </cfRule>
  </conditionalFormatting>
  <conditionalFormatting sqref="D356">
    <cfRule type="cellIs" dxfId="514" priority="176" stopIfTrue="1" operator="equal">
      <formula>MAX($D$2:$D$32)</formula>
    </cfRule>
  </conditionalFormatting>
  <conditionalFormatting sqref="D356">
    <cfRule type="cellIs" dxfId="513" priority="175" stopIfTrue="1" operator="equal">
      <formula>MAX($D$92:$D$121)</formula>
    </cfRule>
  </conditionalFormatting>
  <conditionalFormatting sqref="D356">
    <cfRule type="cellIs" dxfId="512" priority="174" stopIfTrue="1" operator="equal">
      <formula>MAX($D$61:$D$91)</formula>
    </cfRule>
  </conditionalFormatting>
  <conditionalFormatting sqref="D356">
    <cfRule type="cellIs" dxfId="511" priority="173" stopIfTrue="1" operator="equal">
      <formula>MAX($D$33:$D$61)</formula>
    </cfRule>
  </conditionalFormatting>
  <conditionalFormatting sqref="D356">
    <cfRule type="cellIs" dxfId="510" priority="172" stopIfTrue="1" operator="equal">
      <formula>MAX($D$33:$D$60)</formula>
    </cfRule>
  </conditionalFormatting>
  <conditionalFormatting sqref="D356">
    <cfRule type="cellIs" dxfId="509" priority="171" stopIfTrue="1" operator="equal">
      <formula>MAX($D$2:$D$32)</formula>
    </cfRule>
  </conditionalFormatting>
  <conditionalFormatting sqref="D357">
    <cfRule type="cellIs" dxfId="508" priority="170" stopIfTrue="1" operator="equal">
      <formula>MAX($D$306:$D$335)</formula>
    </cfRule>
  </conditionalFormatting>
  <conditionalFormatting sqref="D357">
    <cfRule type="cellIs" dxfId="507" priority="169" stopIfTrue="1" operator="equal">
      <formula>MAX($D$275:$D$305)</formula>
    </cfRule>
  </conditionalFormatting>
  <conditionalFormatting sqref="D357">
    <cfRule type="cellIs" dxfId="506" priority="168" stopIfTrue="1" operator="equal">
      <formula>MAX($D$245:$D$274)</formula>
    </cfRule>
  </conditionalFormatting>
  <conditionalFormatting sqref="D357">
    <cfRule type="cellIs" dxfId="505" priority="167" stopIfTrue="1" operator="equal">
      <formula>MAX($D$214:$D$244)</formula>
    </cfRule>
  </conditionalFormatting>
  <conditionalFormatting sqref="D357">
    <cfRule type="cellIs" dxfId="504" priority="166" stopIfTrue="1" operator="equal">
      <formula>MAX($D$183:$D$213)</formula>
    </cfRule>
  </conditionalFormatting>
  <conditionalFormatting sqref="D357">
    <cfRule type="cellIs" dxfId="503" priority="165" stopIfTrue="1" operator="equal">
      <formula>MAX($D$153:$D$182)</formula>
    </cfRule>
  </conditionalFormatting>
  <conditionalFormatting sqref="D357">
    <cfRule type="cellIs" dxfId="502" priority="164" stopIfTrue="1" operator="equal">
      <formula>MAX($D$122:$D$152)</formula>
    </cfRule>
  </conditionalFormatting>
  <conditionalFormatting sqref="D357">
    <cfRule type="cellIs" dxfId="501" priority="163" stopIfTrue="1" operator="equal">
      <formula>MAX($D$92:$D$121)</formula>
    </cfRule>
  </conditionalFormatting>
  <conditionalFormatting sqref="D357">
    <cfRule type="cellIs" dxfId="500" priority="162" stopIfTrue="1" operator="equal">
      <formula>MAX($D$61:$D$91)</formula>
    </cfRule>
  </conditionalFormatting>
  <conditionalFormatting sqref="D357">
    <cfRule type="cellIs" dxfId="499" priority="161" stopIfTrue="1" operator="equal">
      <formula>MAX($D$33:$D$61)</formula>
    </cfRule>
  </conditionalFormatting>
  <conditionalFormatting sqref="D357">
    <cfRule type="cellIs" dxfId="498" priority="160" stopIfTrue="1" operator="equal">
      <formula>MAX($D$33:$D$60)</formula>
    </cfRule>
  </conditionalFormatting>
  <conditionalFormatting sqref="D357">
    <cfRule type="cellIs" dxfId="497" priority="159" stopIfTrue="1" operator="equal">
      <formula>MAX($D$2:$D$32)</formula>
    </cfRule>
  </conditionalFormatting>
  <conditionalFormatting sqref="D357">
    <cfRule type="cellIs" dxfId="496" priority="158" stopIfTrue="1" operator="equal">
      <formula>MAX($D$92:$D$121)</formula>
    </cfRule>
  </conditionalFormatting>
  <conditionalFormatting sqref="D357">
    <cfRule type="cellIs" dxfId="495" priority="157" stopIfTrue="1" operator="equal">
      <formula>MAX($D$61:$D$91)</formula>
    </cfRule>
  </conditionalFormatting>
  <conditionalFormatting sqref="D357">
    <cfRule type="cellIs" dxfId="494" priority="156" stopIfTrue="1" operator="equal">
      <formula>MAX($D$33:$D$61)</formula>
    </cfRule>
  </conditionalFormatting>
  <conditionalFormatting sqref="D357">
    <cfRule type="cellIs" dxfId="493" priority="155" stopIfTrue="1" operator="equal">
      <formula>MAX($D$33:$D$60)</formula>
    </cfRule>
  </conditionalFormatting>
  <conditionalFormatting sqref="D357">
    <cfRule type="cellIs" dxfId="492" priority="154" stopIfTrue="1" operator="equal">
      <formula>MAX($D$2:$D$32)</formula>
    </cfRule>
  </conditionalFormatting>
  <conditionalFormatting sqref="D358">
    <cfRule type="cellIs" dxfId="491" priority="153" stopIfTrue="1" operator="equal">
      <formula>MAX($D$306:$D$335)</formula>
    </cfRule>
  </conditionalFormatting>
  <conditionalFormatting sqref="D358">
    <cfRule type="cellIs" dxfId="490" priority="152" stopIfTrue="1" operator="equal">
      <formula>MAX($D$275:$D$305)</formula>
    </cfRule>
  </conditionalFormatting>
  <conditionalFormatting sqref="D358">
    <cfRule type="cellIs" dxfId="489" priority="151" stopIfTrue="1" operator="equal">
      <formula>MAX($D$245:$D$274)</formula>
    </cfRule>
  </conditionalFormatting>
  <conditionalFormatting sqref="D358">
    <cfRule type="cellIs" dxfId="488" priority="150" stopIfTrue="1" operator="equal">
      <formula>MAX($D$214:$D$244)</formula>
    </cfRule>
  </conditionalFormatting>
  <conditionalFormatting sqref="D358">
    <cfRule type="cellIs" dxfId="487" priority="149" stopIfTrue="1" operator="equal">
      <formula>MAX($D$183:$D$213)</formula>
    </cfRule>
  </conditionalFormatting>
  <conditionalFormatting sqref="D358">
    <cfRule type="cellIs" dxfId="486" priority="148" stopIfTrue="1" operator="equal">
      <formula>MAX($D$153:$D$182)</formula>
    </cfRule>
  </conditionalFormatting>
  <conditionalFormatting sqref="D358">
    <cfRule type="cellIs" dxfId="485" priority="147" stopIfTrue="1" operator="equal">
      <formula>MAX($D$122:$D$152)</formula>
    </cfRule>
  </conditionalFormatting>
  <conditionalFormatting sqref="D358">
    <cfRule type="cellIs" dxfId="484" priority="146" stopIfTrue="1" operator="equal">
      <formula>MAX($D$92:$D$121)</formula>
    </cfRule>
  </conditionalFormatting>
  <conditionalFormatting sqref="D358">
    <cfRule type="cellIs" dxfId="483" priority="145" stopIfTrue="1" operator="equal">
      <formula>MAX($D$61:$D$91)</formula>
    </cfRule>
  </conditionalFormatting>
  <conditionalFormatting sqref="D358">
    <cfRule type="cellIs" dxfId="482" priority="144" stopIfTrue="1" operator="equal">
      <formula>MAX($D$33:$D$61)</formula>
    </cfRule>
  </conditionalFormatting>
  <conditionalFormatting sqref="D358">
    <cfRule type="cellIs" dxfId="481" priority="143" stopIfTrue="1" operator="equal">
      <formula>MAX($D$33:$D$60)</formula>
    </cfRule>
  </conditionalFormatting>
  <conditionalFormatting sqref="D358">
    <cfRule type="cellIs" dxfId="480" priority="142" stopIfTrue="1" operator="equal">
      <formula>MAX($D$2:$D$32)</formula>
    </cfRule>
  </conditionalFormatting>
  <conditionalFormatting sqref="D358">
    <cfRule type="cellIs" dxfId="479" priority="141" stopIfTrue="1" operator="equal">
      <formula>MAX($D$92:$D$121)</formula>
    </cfRule>
  </conditionalFormatting>
  <conditionalFormatting sqref="D358">
    <cfRule type="cellIs" dxfId="478" priority="140" stopIfTrue="1" operator="equal">
      <formula>MAX($D$61:$D$91)</formula>
    </cfRule>
  </conditionalFormatting>
  <conditionalFormatting sqref="D358">
    <cfRule type="cellIs" dxfId="477" priority="139" stopIfTrue="1" operator="equal">
      <formula>MAX($D$33:$D$61)</formula>
    </cfRule>
  </conditionalFormatting>
  <conditionalFormatting sqref="D358">
    <cfRule type="cellIs" dxfId="476" priority="138" stopIfTrue="1" operator="equal">
      <formula>MAX($D$33:$D$60)</formula>
    </cfRule>
  </conditionalFormatting>
  <conditionalFormatting sqref="D358">
    <cfRule type="cellIs" dxfId="475" priority="137" stopIfTrue="1" operator="equal">
      <formula>MAX($D$2:$D$32)</formula>
    </cfRule>
  </conditionalFormatting>
  <conditionalFormatting sqref="D359">
    <cfRule type="cellIs" dxfId="474" priority="136" stopIfTrue="1" operator="equal">
      <formula>MAX($D$306:$D$335)</formula>
    </cfRule>
  </conditionalFormatting>
  <conditionalFormatting sqref="D359">
    <cfRule type="cellIs" dxfId="473" priority="135" stopIfTrue="1" operator="equal">
      <formula>MAX($D$275:$D$305)</formula>
    </cfRule>
  </conditionalFormatting>
  <conditionalFormatting sqref="D359">
    <cfRule type="cellIs" dxfId="472" priority="134" stopIfTrue="1" operator="equal">
      <formula>MAX($D$245:$D$274)</formula>
    </cfRule>
  </conditionalFormatting>
  <conditionalFormatting sqref="D359">
    <cfRule type="cellIs" dxfId="471" priority="133" stopIfTrue="1" operator="equal">
      <formula>MAX($D$214:$D$244)</formula>
    </cfRule>
  </conditionalFormatting>
  <conditionalFormatting sqref="D359">
    <cfRule type="cellIs" dxfId="470" priority="132" stopIfTrue="1" operator="equal">
      <formula>MAX($D$183:$D$213)</formula>
    </cfRule>
  </conditionalFormatting>
  <conditionalFormatting sqref="D359">
    <cfRule type="cellIs" dxfId="469" priority="131" stopIfTrue="1" operator="equal">
      <formula>MAX($D$153:$D$182)</formula>
    </cfRule>
  </conditionalFormatting>
  <conditionalFormatting sqref="D359">
    <cfRule type="cellIs" dxfId="468" priority="130" stopIfTrue="1" operator="equal">
      <formula>MAX($D$122:$D$152)</formula>
    </cfRule>
  </conditionalFormatting>
  <conditionalFormatting sqref="D359">
    <cfRule type="cellIs" dxfId="467" priority="129" stopIfTrue="1" operator="equal">
      <formula>MAX($D$92:$D$121)</formula>
    </cfRule>
  </conditionalFormatting>
  <conditionalFormatting sqref="D359">
    <cfRule type="cellIs" dxfId="466" priority="128" stopIfTrue="1" operator="equal">
      <formula>MAX($D$61:$D$91)</formula>
    </cfRule>
  </conditionalFormatting>
  <conditionalFormatting sqref="D359">
    <cfRule type="cellIs" dxfId="465" priority="127" stopIfTrue="1" operator="equal">
      <formula>MAX($D$33:$D$61)</formula>
    </cfRule>
  </conditionalFormatting>
  <conditionalFormatting sqref="D359">
    <cfRule type="cellIs" dxfId="464" priority="126" stopIfTrue="1" operator="equal">
      <formula>MAX($D$33:$D$60)</formula>
    </cfRule>
  </conditionalFormatting>
  <conditionalFormatting sqref="D359">
    <cfRule type="cellIs" dxfId="463" priority="125" stopIfTrue="1" operator="equal">
      <formula>MAX($D$2:$D$32)</formula>
    </cfRule>
  </conditionalFormatting>
  <conditionalFormatting sqref="D359">
    <cfRule type="cellIs" dxfId="462" priority="124" stopIfTrue="1" operator="equal">
      <formula>MAX($D$92:$D$121)</formula>
    </cfRule>
  </conditionalFormatting>
  <conditionalFormatting sqref="D359">
    <cfRule type="cellIs" dxfId="461" priority="123" stopIfTrue="1" operator="equal">
      <formula>MAX($D$61:$D$91)</formula>
    </cfRule>
  </conditionalFormatting>
  <conditionalFormatting sqref="D359">
    <cfRule type="cellIs" dxfId="460" priority="122" stopIfTrue="1" operator="equal">
      <formula>MAX($D$33:$D$61)</formula>
    </cfRule>
  </conditionalFormatting>
  <conditionalFormatting sqref="D359">
    <cfRule type="cellIs" dxfId="459" priority="121" stopIfTrue="1" operator="equal">
      <formula>MAX($D$33:$D$60)</formula>
    </cfRule>
  </conditionalFormatting>
  <conditionalFormatting sqref="D359">
    <cfRule type="cellIs" dxfId="458" priority="120" stopIfTrue="1" operator="equal">
      <formula>MAX($D$2:$D$32)</formula>
    </cfRule>
  </conditionalFormatting>
  <conditionalFormatting sqref="D360">
    <cfRule type="cellIs" dxfId="457" priority="119" stopIfTrue="1" operator="equal">
      <formula>MAX($D$306:$D$335)</formula>
    </cfRule>
  </conditionalFormatting>
  <conditionalFormatting sqref="D360">
    <cfRule type="cellIs" dxfId="456" priority="118" stopIfTrue="1" operator="equal">
      <formula>MAX($D$275:$D$305)</formula>
    </cfRule>
  </conditionalFormatting>
  <conditionalFormatting sqref="D360">
    <cfRule type="cellIs" dxfId="455" priority="117" stopIfTrue="1" operator="equal">
      <formula>MAX($D$245:$D$274)</formula>
    </cfRule>
  </conditionalFormatting>
  <conditionalFormatting sqref="D360">
    <cfRule type="cellIs" dxfId="454" priority="116" stopIfTrue="1" operator="equal">
      <formula>MAX($D$214:$D$244)</formula>
    </cfRule>
  </conditionalFormatting>
  <conditionalFormatting sqref="D360">
    <cfRule type="cellIs" dxfId="453" priority="115" stopIfTrue="1" operator="equal">
      <formula>MAX($D$183:$D$213)</formula>
    </cfRule>
  </conditionalFormatting>
  <conditionalFormatting sqref="D360">
    <cfRule type="cellIs" dxfId="452" priority="114" stopIfTrue="1" operator="equal">
      <formula>MAX($D$153:$D$182)</formula>
    </cfRule>
  </conditionalFormatting>
  <conditionalFormatting sqref="D360">
    <cfRule type="cellIs" dxfId="451" priority="113" stopIfTrue="1" operator="equal">
      <formula>MAX($D$122:$D$152)</formula>
    </cfRule>
  </conditionalFormatting>
  <conditionalFormatting sqref="D360">
    <cfRule type="cellIs" dxfId="450" priority="112" stopIfTrue="1" operator="equal">
      <formula>MAX($D$92:$D$121)</formula>
    </cfRule>
  </conditionalFormatting>
  <conditionalFormatting sqref="D360">
    <cfRule type="cellIs" dxfId="449" priority="111" stopIfTrue="1" operator="equal">
      <formula>MAX($D$61:$D$91)</formula>
    </cfRule>
  </conditionalFormatting>
  <conditionalFormatting sqref="D360">
    <cfRule type="cellIs" dxfId="448" priority="110" stopIfTrue="1" operator="equal">
      <formula>MAX($D$33:$D$61)</formula>
    </cfRule>
  </conditionalFormatting>
  <conditionalFormatting sqref="D360">
    <cfRule type="cellIs" dxfId="447" priority="109" stopIfTrue="1" operator="equal">
      <formula>MAX($D$33:$D$60)</formula>
    </cfRule>
  </conditionalFormatting>
  <conditionalFormatting sqref="D360">
    <cfRule type="cellIs" dxfId="446" priority="108" stopIfTrue="1" operator="equal">
      <formula>MAX($D$2:$D$32)</formula>
    </cfRule>
  </conditionalFormatting>
  <conditionalFormatting sqref="D360">
    <cfRule type="cellIs" dxfId="445" priority="107" stopIfTrue="1" operator="equal">
      <formula>MAX($D$92:$D$121)</formula>
    </cfRule>
  </conditionalFormatting>
  <conditionalFormatting sqref="D360">
    <cfRule type="cellIs" dxfId="444" priority="106" stopIfTrue="1" operator="equal">
      <formula>MAX($D$61:$D$91)</formula>
    </cfRule>
  </conditionalFormatting>
  <conditionalFormatting sqref="D360">
    <cfRule type="cellIs" dxfId="443" priority="105" stopIfTrue="1" operator="equal">
      <formula>MAX($D$33:$D$61)</formula>
    </cfRule>
  </conditionalFormatting>
  <conditionalFormatting sqref="D360">
    <cfRule type="cellIs" dxfId="442" priority="104" stopIfTrue="1" operator="equal">
      <formula>MAX($D$33:$D$60)</formula>
    </cfRule>
  </conditionalFormatting>
  <conditionalFormatting sqref="D360">
    <cfRule type="cellIs" dxfId="441" priority="103" stopIfTrue="1" operator="equal">
      <formula>MAX($D$2:$D$32)</formula>
    </cfRule>
  </conditionalFormatting>
  <conditionalFormatting sqref="D361">
    <cfRule type="cellIs" dxfId="440" priority="102" stopIfTrue="1" operator="equal">
      <formula>MAX($D$306:$D$335)</formula>
    </cfRule>
  </conditionalFormatting>
  <conditionalFormatting sqref="D361">
    <cfRule type="cellIs" dxfId="439" priority="101" stopIfTrue="1" operator="equal">
      <formula>MAX($D$275:$D$305)</formula>
    </cfRule>
  </conditionalFormatting>
  <conditionalFormatting sqref="D361">
    <cfRule type="cellIs" dxfId="438" priority="100" stopIfTrue="1" operator="equal">
      <formula>MAX($D$245:$D$274)</formula>
    </cfRule>
  </conditionalFormatting>
  <conditionalFormatting sqref="D361">
    <cfRule type="cellIs" dxfId="437" priority="99" stopIfTrue="1" operator="equal">
      <formula>MAX($D$214:$D$244)</formula>
    </cfRule>
  </conditionalFormatting>
  <conditionalFormatting sqref="D361">
    <cfRule type="cellIs" dxfId="436" priority="98" stopIfTrue="1" operator="equal">
      <formula>MAX($D$183:$D$213)</formula>
    </cfRule>
  </conditionalFormatting>
  <conditionalFormatting sqref="D361">
    <cfRule type="cellIs" dxfId="435" priority="97" stopIfTrue="1" operator="equal">
      <formula>MAX($D$153:$D$182)</formula>
    </cfRule>
  </conditionalFormatting>
  <conditionalFormatting sqref="D361">
    <cfRule type="cellIs" dxfId="434" priority="96" stopIfTrue="1" operator="equal">
      <formula>MAX($D$122:$D$152)</formula>
    </cfRule>
  </conditionalFormatting>
  <conditionalFormatting sqref="D361">
    <cfRule type="cellIs" dxfId="433" priority="95" stopIfTrue="1" operator="equal">
      <formula>MAX($D$92:$D$121)</formula>
    </cfRule>
  </conditionalFormatting>
  <conditionalFormatting sqref="D361">
    <cfRule type="cellIs" dxfId="432" priority="94" stopIfTrue="1" operator="equal">
      <formula>MAX($D$61:$D$91)</formula>
    </cfRule>
  </conditionalFormatting>
  <conditionalFormatting sqref="D361">
    <cfRule type="cellIs" dxfId="431" priority="93" stopIfTrue="1" operator="equal">
      <formula>MAX($D$33:$D$61)</formula>
    </cfRule>
  </conditionalFormatting>
  <conditionalFormatting sqref="D361">
    <cfRule type="cellIs" dxfId="430" priority="92" stopIfTrue="1" operator="equal">
      <formula>MAX($D$33:$D$60)</formula>
    </cfRule>
  </conditionalFormatting>
  <conditionalFormatting sqref="D361">
    <cfRule type="cellIs" dxfId="429" priority="91" stopIfTrue="1" operator="equal">
      <formula>MAX($D$2:$D$32)</formula>
    </cfRule>
  </conditionalFormatting>
  <conditionalFormatting sqref="D361">
    <cfRule type="cellIs" dxfId="428" priority="90" stopIfTrue="1" operator="equal">
      <formula>MAX($D$92:$D$121)</formula>
    </cfRule>
  </conditionalFormatting>
  <conditionalFormatting sqref="D361">
    <cfRule type="cellIs" dxfId="427" priority="89" stopIfTrue="1" operator="equal">
      <formula>MAX($D$61:$D$91)</formula>
    </cfRule>
  </conditionalFormatting>
  <conditionalFormatting sqref="D361">
    <cfRule type="cellIs" dxfId="426" priority="88" stopIfTrue="1" operator="equal">
      <formula>MAX($D$33:$D$61)</formula>
    </cfRule>
  </conditionalFormatting>
  <conditionalFormatting sqref="D361">
    <cfRule type="cellIs" dxfId="425" priority="87" stopIfTrue="1" operator="equal">
      <formula>MAX($D$33:$D$60)</formula>
    </cfRule>
  </conditionalFormatting>
  <conditionalFormatting sqref="D361">
    <cfRule type="cellIs" dxfId="424" priority="86" stopIfTrue="1" operator="equal">
      <formula>MAX($D$2:$D$32)</formula>
    </cfRule>
  </conditionalFormatting>
  <conditionalFormatting sqref="D362">
    <cfRule type="cellIs" dxfId="423" priority="85" stopIfTrue="1" operator="equal">
      <formula>MAX($D$306:$D$335)</formula>
    </cfRule>
  </conditionalFormatting>
  <conditionalFormatting sqref="D362">
    <cfRule type="cellIs" dxfId="422" priority="84" stopIfTrue="1" operator="equal">
      <formula>MAX($D$275:$D$305)</formula>
    </cfRule>
  </conditionalFormatting>
  <conditionalFormatting sqref="D362">
    <cfRule type="cellIs" dxfId="421" priority="83" stopIfTrue="1" operator="equal">
      <formula>MAX($D$245:$D$274)</formula>
    </cfRule>
  </conditionalFormatting>
  <conditionalFormatting sqref="D362">
    <cfRule type="cellIs" dxfId="420" priority="82" stopIfTrue="1" operator="equal">
      <formula>MAX($D$214:$D$244)</formula>
    </cfRule>
  </conditionalFormatting>
  <conditionalFormatting sqref="D362">
    <cfRule type="cellIs" dxfId="419" priority="81" stopIfTrue="1" operator="equal">
      <formula>MAX($D$183:$D$213)</formula>
    </cfRule>
  </conditionalFormatting>
  <conditionalFormatting sqref="D362">
    <cfRule type="cellIs" dxfId="418" priority="80" stopIfTrue="1" operator="equal">
      <formula>MAX($D$153:$D$182)</formula>
    </cfRule>
  </conditionalFormatting>
  <conditionalFormatting sqref="D362">
    <cfRule type="cellIs" dxfId="417" priority="79" stopIfTrue="1" operator="equal">
      <formula>MAX($D$122:$D$152)</formula>
    </cfRule>
  </conditionalFormatting>
  <conditionalFormatting sqref="D362">
    <cfRule type="cellIs" dxfId="416" priority="78" stopIfTrue="1" operator="equal">
      <formula>MAX($D$92:$D$121)</formula>
    </cfRule>
  </conditionalFormatting>
  <conditionalFormatting sqref="D362">
    <cfRule type="cellIs" dxfId="415" priority="77" stopIfTrue="1" operator="equal">
      <formula>MAX($D$61:$D$91)</formula>
    </cfRule>
  </conditionalFormatting>
  <conditionalFormatting sqref="D362">
    <cfRule type="cellIs" dxfId="414" priority="76" stopIfTrue="1" operator="equal">
      <formula>MAX($D$33:$D$61)</formula>
    </cfRule>
  </conditionalFormatting>
  <conditionalFormatting sqref="D362">
    <cfRule type="cellIs" dxfId="413" priority="75" stopIfTrue="1" operator="equal">
      <formula>MAX($D$33:$D$60)</formula>
    </cfRule>
  </conditionalFormatting>
  <conditionalFormatting sqref="D362">
    <cfRule type="cellIs" dxfId="412" priority="74" stopIfTrue="1" operator="equal">
      <formula>MAX($D$2:$D$32)</formula>
    </cfRule>
  </conditionalFormatting>
  <conditionalFormatting sqref="D362">
    <cfRule type="cellIs" dxfId="411" priority="73" stopIfTrue="1" operator="equal">
      <formula>MAX($D$92:$D$121)</formula>
    </cfRule>
  </conditionalFormatting>
  <conditionalFormatting sqref="D362">
    <cfRule type="cellIs" dxfId="410" priority="72" stopIfTrue="1" operator="equal">
      <formula>MAX($D$61:$D$91)</formula>
    </cfRule>
  </conditionalFormatting>
  <conditionalFormatting sqref="D362">
    <cfRule type="cellIs" dxfId="409" priority="71" stopIfTrue="1" operator="equal">
      <formula>MAX($D$33:$D$61)</formula>
    </cfRule>
  </conditionalFormatting>
  <conditionalFormatting sqref="D362">
    <cfRule type="cellIs" dxfId="408" priority="70" stopIfTrue="1" operator="equal">
      <formula>MAX($D$33:$D$60)</formula>
    </cfRule>
  </conditionalFormatting>
  <conditionalFormatting sqref="D362">
    <cfRule type="cellIs" dxfId="407" priority="69" stopIfTrue="1" operator="equal">
      <formula>MAX($D$2:$D$32)</formula>
    </cfRule>
  </conditionalFormatting>
  <conditionalFormatting sqref="D363">
    <cfRule type="cellIs" dxfId="406" priority="68" stopIfTrue="1" operator="equal">
      <formula>MAX($D$306:$D$335)</formula>
    </cfRule>
  </conditionalFormatting>
  <conditionalFormatting sqref="D363">
    <cfRule type="cellIs" dxfId="405" priority="67" stopIfTrue="1" operator="equal">
      <formula>MAX($D$275:$D$305)</formula>
    </cfRule>
  </conditionalFormatting>
  <conditionalFormatting sqref="D363">
    <cfRule type="cellIs" dxfId="404" priority="66" stopIfTrue="1" operator="equal">
      <formula>MAX($D$245:$D$274)</formula>
    </cfRule>
  </conditionalFormatting>
  <conditionalFormatting sqref="D363">
    <cfRule type="cellIs" dxfId="403" priority="65" stopIfTrue="1" operator="equal">
      <formula>MAX($D$214:$D$244)</formula>
    </cfRule>
  </conditionalFormatting>
  <conditionalFormatting sqref="D363">
    <cfRule type="cellIs" dxfId="402" priority="64" stopIfTrue="1" operator="equal">
      <formula>MAX($D$183:$D$213)</formula>
    </cfRule>
  </conditionalFormatting>
  <conditionalFormatting sqref="D363">
    <cfRule type="cellIs" dxfId="401" priority="63" stopIfTrue="1" operator="equal">
      <formula>MAX($D$153:$D$182)</formula>
    </cfRule>
  </conditionalFormatting>
  <conditionalFormatting sqref="D363">
    <cfRule type="cellIs" dxfId="400" priority="62" stopIfTrue="1" operator="equal">
      <formula>MAX($D$122:$D$152)</formula>
    </cfRule>
  </conditionalFormatting>
  <conditionalFormatting sqref="D363">
    <cfRule type="cellIs" dxfId="399" priority="61" stopIfTrue="1" operator="equal">
      <formula>MAX($D$92:$D$121)</formula>
    </cfRule>
  </conditionalFormatting>
  <conditionalFormatting sqref="D363">
    <cfRule type="cellIs" dxfId="398" priority="60" stopIfTrue="1" operator="equal">
      <formula>MAX($D$61:$D$91)</formula>
    </cfRule>
  </conditionalFormatting>
  <conditionalFormatting sqref="D363">
    <cfRule type="cellIs" dxfId="397" priority="59" stopIfTrue="1" operator="equal">
      <formula>MAX($D$33:$D$61)</formula>
    </cfRule>
  </conditionalFormatting>
  <conditionalFormatting sqref="D363">
    <cfRule type="cellIs" dxfId="396" priority="58" stopIfTrue="1" operator="equal">
      <formula>MAX($D$33:$D$60)</formula>
    </cfRule>
  </conditionalFormatting>
  <conditionalFormatting sqref="D363">
    <cfRule type="cellIs" dxfId="395" priority="57" stopIfTrue="1" operator="equal">
      <formula>MAX($D$2:$D$32)</formula>
    </cfRule>
  </conditionalFormatting>
  <conditionalFormatting sqref="D363">
    <cfRule type="cellIs" dxfId="394" priority="56" stopIfTrue="1" operator="equal">
      <formula>MAX($D$92:$D$121)</formula>
    </cfRule>
  </conditionalFormatting>
  <conditionalFormatting sqref="D363">
    <cfRule type="cellIs" dxfId="393" priority="55" stopIfTrue="1" operator="equal">
      <formula>MAX($D$61:$D$91)</formula>
    </cfRule>
  </conditionalFormatting>
  <conditionalFormatting sqref="D363">
    <cfRule type="cellIs" dxfId="392" priority="54" stopIfTrue="1" operator="equal">
      <formula>MAX($D$33:$D$61)</formula>
    </cfRule>
  </conditionalFormatting>
  <conditionalFormatting sqref="D363">
    <cfRule type="cellIs" dxfId="391" priority="53" stopIfTrue="1" operator="equal">
      <formula>MAX($D$33:$D$60)</formula>
    </cfRule>
  </conditionalFormatting>
  <conditionalFormatting sqref="D363">
    <cfRule type="cellIs" dxfId="390" priority="52" stopIfTrue="1" operator="equal">
      <formula>MAX($D$2:$D$32)</formula>
    </cfRule>
  </conditionalFormatting>
  <conditionalFormatting sqref="D364">
    <cfRule type="cellIs" dxfId="389" priority="51" stopIfTrue="1" operator="equal">
      <formula>MAX($D$306:$D$335)</formula>
    </cfRule>
  </conditionalFormatting>
  <conditionalFormatting sqref="D364">
    <cfRule type="cellIs" dxfId="388" priority="50" stopIfTrue="1" operator="equal">
      <formula>MAX($D$275:$D$305)</formula>
    </cfRule>
  </conditionalFormatting>
  <conditionalFormatting sqref="D364">
    <cfRule type="cellIs" dxfId="387" priority="49" stopIfTrue="1" operator="equal">
      <formula>MAX($D$245:$D$274)</formula>
    </cfRule>
  </conditionalFormatting>
  <conditionalFormatting sqref="D364">
    <cfRule type="cellIs" dxfId="386" priority="48" stopIfTrue="1" operator="equal">
      <formula>MAX($D$214:$D$244)</formula>
    </cfRule>
  </conditionalFormatting>
  <conditionalFormatting sqref="D364">
    <cfRule type="cellIs" dxfId="385" priority="47" stopIfTrue="1" operator="equal">
      <formula>MAX($D$183:$D$213)</formula>
    </cfRule>
  </conditionalFormatting>
  <conditionalFormatting sqref="D364">
    <cfRule type="cellIs" dxfId="384" priority="46" stopIfTrue="1" operator="equal">
      <formula>MAX($D$153:$D$182)</formula>
    </cfRule>
  </conditionalFormatting>
  <conditionalFormatting sqref="D364">
    <cfRule type="cellIs" dxfId="383" priority="45" stopIfTrue="1" operator="equal">
      <formula>MAX($D$122:$D$152)</formula>
    </cfRule>
  </conditionalFormatting>
  <conditionalFormatting sqref="D364">
    <cfRule type="cellIs" dxfId="382" priority="44" stopIfTrue="1" operator="equal">
      <formula>MAX($D$92:$D$121)</formula>
    </cfRule>
  </conditionalFormatting>
  <conditionalFormatting sqref="D364">
    <cfRule type="cellIs" dxfId="381" priority="43" stopIfTrue="1" operator="equal">
      <formula>MAX($D$61:$D$91)</formula>
    </cfRule>
  </conditionalFormatting>
  <conditionalFormatting sqref="D364">
    <cfRule type="cellIs" dxfId="380" priority="42" stopIfTrue="1" operator="equal">
      <formula>MAX($D$33:$D$61)</formula>
    </cfRule>
  </conditionalFormatting>
  <conditionalFormatting sqref="D364">
    <cfRule type="cellIs" dxfId="379" priority="41" stopIfTrue="1" operator="equal">
      <formula>MAX($D$33:$D$60)</formula>
    </cfRule>
  </conditionalFormatting>
  <conditionalFormatting sqref="D364">
    <cfRule type="cellIs" dxfId="378" priority="40" stopIfTrue="1" operator="equal">
      <formula>MAX($D$2:$D$32)</formula>
    </cfRule>
  </conditionalFormatting>
  <conditionalFormatting sqref="D364">
    <cfRule type="cellIs" dxfId="377" priority="39" stopIfTrue="1" operator="equal">
      <formula>MAX($D$92:$D$121)</formula>
    </cfRule>
  </conditionalFormatting>
  <conditionalFormatting sqref="D364">
    <cfRule type="cellIs" dxfId="376" priority="38" stopIfTrue="1" operator="equal">
      <formula>MAX($D$61:$D$91)</formula>
    </cfRule>
  </conditionalFormatting>
  <conditionalFormatting sqref="D364">
    <cfRule type="cellIs" dxfId="375" priority="37" stopIfTrue="1" operator="equal">
      <formula>MAX($D$33:$D$61)</formula>
    </cfRule>
  </conditionalFormatting>
  <conditionalFormatting sqref="D364">
    <cfRule type="cellIs" dxfId="374" priority="36" stopIfTrue="1" operator="equal">
      <formula>MAX($D$33:$D$60)</formula>
    </cfRule>
  </conditionalFormatting>
  <conditionalFormatting sqref="D364">
    <cfRule type="cellIs" dxfId="373" priority="35" stopIfTrue="1" operator="equal">
      <formula>MAX($D$2:$D$32)</formula>
    </cfRule>
  </conditionalFormatting>
  <conditionalFormatting sqref="D365">
    <cfRule type="cellIs" dxfId="372" priority="34" stopIfTrue="1" operator="equal">
      <formula>MAX($D$306:$D$335)</formula>
    </cfRule>
  </conditionalFormatting>
  <conditionalFormatting sqref="D365">
    <cfRule type="cellIs" dxfId="371" priority="33" stopIfTrue="1" operator="equal">
      <formula>MAX($D$275:$D$305)</formula>
    </cfRule>
  </conditionalFormatting>
  <conditionalFormatting sqref="D365">
    <cfRule type="cellIs" dxfId="370" priority="32" stopIfTrue="1" operator="equal">
      <formula>MAX($D$245:$D$274)</formula>
    </cfRule>
  </conditionalFormatting>
  <conditionalFormatting sqref="D365">
    <cfRule type="cellIs" dxfId="369" priority="31" stopIfTrue="1" operator="equal">
      <formula>MAX($D$214:$D$244)</formula>
    </cfRule>
  </conditionalFormatting>
  <conditionalFormatting sqref="D365">
    <cfRule type="cellIs" dxfId="368" priority="30" stopIfTrue="1" operator="equal">
      <formula>MAX($D$183:$D$213)</formula>
    </cfRule>
  </conditionalFormatting>
  <conditionalFormatting sqref="D365">
    <cfRule type="cellIs" dxfId="367" priority="29" stopIfTrue="1" operator="equal">
      <formula>MAX($D$153:$D$182)</formula>
    </cfRule>
  </conditionalFormatting>
  <conditionalFormatting sqref="D365">
    <cfRule type="cellIs" dxfId="366" priority="28" stopIfTrue="1" operator="equal">
      <formula>MAX($D$122:$D$152)</formula>
    </cfRule>
  </conditionalFormatting>
  <conditionalFormatting sqref="D365">
    <cfRule type="cellIs" dxfId="365" priority="27" stopIfTrue="1" operator="equal">
      <formula>MAX($D$92:$D$121)</formula>
    </cfRule>
  </conditionalFormatting>
  <conditionalFormatting sqref="D365">
    <cfRule type="cellIs" dxfId="364" priority="26" stopIfTrue="1" operator="equal">
      <formula>MAX($D$61:$D$91)</formula>
    </cfRule>
  </conditionalFormatting>
  <conditionalFormatting sqref="D365">
    <cfRule type="cellIs" dxfId="363" priority="25" stopIfTrue="1" operator="equal">
      <formula>MAX($D$33:$D$61)</formula>
    </cfRule>
  </conditionalFormatting>
  <conditionalFormatting sqref="D365">
    <cfRule type="cellIs" dxfId="362" priority="24" stopIfTrue="1" operator="equal">
      <formula>MAX($D$33:$D$60)</formula>
    </cfRule>
  </conditionalFormatting>
  <conditionalFormatting sqref="D365">
    <cfRule type="cellIs" dxfId="361" priority="23" stopIfTrue="1" operator="equal">
      <formula>MAX($D$2:$D$32)</formula>
    </cfRule>
  </conditionalFormatting>
  <conditionalFormatting sqref="D365">
    <cfRule type="cellIs" dxfId="360" priority="22" stopIfTrue="1" operator="equal">
      <formula>MAX($D$92:$D$121)</formula>
    </cfRule>
  </conditionalFormatting>
  <conditionalFormatting sqref="D365">
    <cfRule type="cellIs" dxfId="359" priority="21" stopIfTrue="1" operator="equal">
      <formula>MAX($D$61:$D$91)</formula>
    </cfRule>
  </conditionalFormatting>
  <conditionalFormatting sqref="D365">
    <cfRule type="cellIs" dxfId="358" priority="20" stopIfTrue="1" operator="equal">
      <formula>MAX($D$33:$D$61)</formula>
    </cfRule>
  </conditionalFormatting>
  <conditionalFormatting sqref="D365">
    <cfRule type="cellIs" dxfId="357" priority="19" stopIfTrue="1" operator="equal">
      <formula>MAX($D$33:$D$60)</formula>
    </cfRule>
  </conditionalFormatting>
  <conditionalFormatting sqref="D365">
    <cfRule type="cellIs" dxfId="356" priority="18" stopIfTrue="1" operator="equal">
      <formula>MAX($D$2:$D$32)</formula>
    </cfRule>
  </conditionalFormatting>
  <conditionalFormatting sqref="D366">
    <cfRule type="cellIs" dxfId="355" priority="17" stopIfTrue="1" operator="equal">
      <formula>MAX($D$306:$D$335)</formula>
    </cfRule>
  </conditionalFormatting>
  <conditionalFormatting sqref="D366">
    <cfRule type="cellIs" dxfId="354" priority="16" stopIfTrue="1" operator="equal">
      <formula>MAX($D$275:$D$305)</formula>
    </cfRule>
  </conditionalFormatting>
  <conditionalFormatting sqref="D366">
    <cfRule type="cellIs" dxfId="353" priority="15" stopIfTrue="1" operator="equal">
      <formula>MAX($D$245:$D$274)</formula>
    </cfRule>
  </conditionalFormatting>
  <conditionalFormatting sqref="D366">
    <cfRule type="cellIs" dxfId="352" priority="14" stopIfTrue="1" operator="equal">
      <formula>MAX($D$214:$D$244)</formula>
    </cfRule>
  </conditionalFormatting>
  <conditionalFormatting sqref="D366">
    <cfRule type="cellIs" dxfId="351" priority="13" stopIfTrue="1" operator="equal">
      <formula>MAX($D$183:$D$213)</formula>
    </cfRule>
  </conditionalFormatting>
  <conditionalFormatting sqref="D366">
    <cfRule type="cellIs" dxfId="350" priority="12" stopIfTrue="1" operator="equal">
      <formula>MAX($D$153:$D$182)</formula>
    </cfRule>
  </conditionalFormatting>
  <conditionalFormatting sqref="D366">
    <cfRule type="cellIs" dxfId="349" priority="11" stopIfTrue="1" operator="equal">
      <formula>MAX($D$122:$D$152)</formula>
    </cfRule>
  </conditionalFormatting>
  <conditionalFormatting sqref="D366">
    <cfRule type="cellIs" dxfId="348" priority="10" stopIfTrue="1" operator="equal">
      <formula>MAX($D$92:$D$121)</formula>
    </cfRule>
  </conditionalFormatting>
  <conditionalFormatting sqref="D366">
    <cfRule type="cellIs" dxfId="347" priority="9" stopIfTrue="1" operator="equal">
      <formula>MAX($D$61:$D$91)</formula>
    </cfRule>
  </conditionalFormatting>
  <conditionalFormatting sqref="D366">
    <cfRule type="cellIs" dxfId="346" priority="8" stopIfTrue="1" operator="equal">
      <formula>MAX($D$33:$D$61)</formula>
    </cfRule>
  </conditionalFormatting>
  <conditionalFormatting sqref="D366">
    <cfRule type="cellIs" dxfId="345" priority="7" stopIfTrue="1" operator="equal">
      <formula>MAX($D$33:$D$60)</formula>
    </cfRule>
  </conditionalFormatting>
  <conditionalFormatting sqref="D366">
    <cfRule type="cellIs" dxfId="344" priority="6" stopIfTrue="1" operator="equal">
      <formula>MAX($D$2:$D$32)</formula>
    </cfRule>
  </conditionalFormatting>
  <conditionalFormatting sqref="D366">
    <cfRule type="cellIs" dxfId="343" priority="5" stopIfTrue="1" operator="equal">
      <formula>MAX($D$92:$D$121)</formula>
    </cfRule>
  </conditionalFormatting>
  <conditionalFormatting sqref="D366">
    <cfRule type="cellIs" dxfId="342" priority="4" stopIfTrue="1" operator="equal">
      <formula>MAX($D$61:$D$91)</formula>
    </cfRule>
  </conditionalFormatting>
  <conditionalFormatting sqref="D366">
    <cfRule type="cellIs" dxfId="341" priority="3" stopIfTrue="1" operator="equal">
      <formula>MAX($D$33:$D$61)</formula>
    </cfRule>
  </conditionalFormatting>
  <conditionalFormatting sqref="D366">
    <cfRule type="cellIs" dxfId="340" priority="2" stopIfTrue="1" operator="equal">
      <formula>MAX($D$33:$D$60)</formula>
    </cfRule>
  </conditionalFormatting>
  <conditionalFormatting sqref="D366">
    <cfRule type="cellIs" dxfId="339" priority="1" stopIfTrue="1" operator="equal">
      <formula>MAX($D$2:$D$32)</formula>
    </cfRule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W374"/>
  <sheetViews>
    <sheetView zoomScaleNormal="100" zoomScaleSheetLayoutView="10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G8" sqref="G8"/>
    </sheetView>
  </sheetViews>
  <sheetFormatPr baseColWidth="10" defaultColWidth="9.1640625" defaultRowHeight="14" x14ac:dyDescent="0.15"/>
  <cols>
    <col min="1" max="1" width="8.1640625" style="69" bestFit="1" customWidth="1"/>
    <col min="2" max="2" width="11.5" style="69" bestFit="1" customWidth="1"/>
    <col min="3" max="3" width="5.1640625" style="4" bestFit="1" customWidth="1"/>
    <col min="4" max="4" width="9.83203125" style="46" customWidth="1"/>
    <col min="5" max="5" width="10.83203125" style="46" customWidth="1"/>
    <col min="6" max="6" width="16.1640625" style="4" customWidth="1"/>
    <col min="7" max="7" width="21.5" style="4" bestFit="1" customWidth="1"/>
    <col min="8" max="8" width="14.1640625" style="4" customWidth="1"/>
    <col min="9" max="9" width="14.5" style="3" customWidth="1"/>
    <col min="10" max="10" width="14.1640625" style="3" customWidth="1"/>
    <col min="11" max="12" width="11" style="3" customWidth="1"/>
    <col min="13" max="14" width="9.1640625" style="3" customWidth="1"/>
    <col min="15" max="16" width="9.83203125" style="3" customWidth="1"/>
    <col min="17" max="17" width="15.83203125" style="3" customWidth="1"/>
    <col min="18" max="18" width="14.83203125" style="3" customWidth="1"/>
    <col min="19" max="19" width="9.83203125" style="46" customWidth="1"/>
    <col min="20" max="20" width="10.83203125" style="46" customWidth="1"/>
    <col min="21" max="22" width="13.83203125" style="4" customWidth="1"/>
    <col min="23" max="23" width="12.5" style="4" bestFit="1" customWidth="1"/>
    <col min="24" max="24" width="16.1640625" style="4" bestFit="1" customWidth="1"/>
    <col min="25" max="25" width="11.5" style="4" bestFit="1" customWidth="1"/>
    <col min="26" max="26" width="11.5" style="4" customWidth="1"/>
    <col min="27" max="27" width="13.83203125" style="4" bestFit="1" customWidth="1"/>
    <col min="28" max="28" width="11.5" style="4" bestFit="1" customWidth="1"/>
    <col min="29" max="29" width="11.5" style="4" customWidth="1"/>
    <col min="30" max="30" width="13.83203125" style="4" bestFit="1" customWidth="1"/>
    <col min="31" max="31" width="11.5" style="3" bestFit="1" customWidth="1"/>
    <col min="32" max="32" width="11.5" style="3" customWidth="1"/>
    <col min="33" max="33" width="13.83203125" style="3" bestFit="1" customWidth="1"/>
    <col min="34" max="34" width="11.5" style="3" bestFit="1" customWidth="1"/>
    <col min="35" max="35" width="11.5" style="3" customWidth="1"/>
    <col min="36" max="36" width="13.83203125" style="3" bestFit="1" customWidth="1"/>
    <col min="37" max="37" width="11.5" style="3" bestFit="1" customWidth="1"/>
    <col min="38" max="38" width="11.5" style="3" customWidth="1"/>
    <col min="39" max="39" width="13.83203125" style="3" bestFit="1" customWidth="1"/>
    <col min="40" max="40" width="11.5" style="3" bestFit="1" customWidth="1"/>
    <col min="41" max="41" width="11.5" style="3" customWidth="1"/>
    <col min="42" max="42" width="13.83203125" style="3" bestFit="1" customWidth="1"/>
    <col min="43" max="43" width="21" style="4" bestFit="1" customWidth="1"/>
    <col min="44" max="44" width="8.83203125" style="4" customWidth="1"/>
    <col min="45" max="45" width="7.83203125" style="4" bestFit="1" customWidth="1"/>
    <col min="46" max="46" width="23.1640625" style="4" bestFit="1" customWidth="1"/>
    <col min="47" max="47" width="7.5" style="4" bestFit="1" customWidth="1"/>
    <col min="48" max="48" width="7.83203125" style="4" bestFit="1" customWidth="1"/>
    <col min="49" max="16384" width="9.1640625" style="4"/>
  </cols>
  <sheetData>
    <row r="1" spans="1:49" ht="20.5" customHeight="1" x14ac:dyDescent="0.25">
      <c r="A1" s="230">
        <v>1</v>
      </c>
      <c r="B1" s="231"/>
      <c r="C1" s="232"/>
      <c r="D1" s="230">
        <v>2</v>
      </c>
      <c r="E1" s="233"/>
      <c r="F1" s="234" t="s">
        <v>241</v>
      </c>
      <c r="G1" s="234" t="s">
        <v>242</v>
      </c>
      <c r="H1" s="234" t="s">
        <v>243</v>
      </c>
      <c r="I1" s="235" t="s">
        <v>244</v>
      </c>
      <c r="J1" s="235" t="s">
        <v>245</v>
      </c>
      <c r="K1" s="230" t="s">
        <v>264</v>
      </c>
      <c r="L1" s="236"/>
      <c r="M1" s="236"/>
      <c r="N1" s="76"/>
      <c r="O1" s="76"/>
      <c r="P1" s="76"/>
      <c r="Q1" s="232"/>
      <c r="R1" s="235" t="s">
        <v>263</v>
      </c>
      <c r="S1" s="234" t="s">
        <v>262</v>
      </c>
      <c r="T1" s="237"/>
      <c r="U1" s="234" t="s">
        <v>261</v>
      </c>
      <c r="V1" s="234" t="s">
        <v>265</v>
      </c>
      <c r="W1" s="234">
        <v>5</v>
      </c>
      <c r="X1" s="238" t="s">
        <v>266</v>
      </c>
      <c r="Y1" s="234">
        <v>7</v>
      </c>
      <c r="Z1" s="234"/>
      <c r="AA1" s="234"/>
      <c r="AB1" s="234">
        <v>7</v>
      </c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>
        <v>8</v>
      </c>
      <c r="AR1" s="234"/>
      <c r="AS1" s="234"/>
      <c r="AT1" s="234"/>
      <c r="AU1" s="234"/>
      <c r="AV1" s="239"/>
    </row>
    <row r="2" spans="1:49" ht="17" x14ac:dyDescent="0.25">
      <c r="A2" s="225"/>
      <c r="B2" s="66"/>
      <c r="C2" s="55"/>
      <c r="D2" s="134"/>
      <c r="E2" s="223"/>
      <c r="F2" s="125" t="s">
        <v>293</v>
      </c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6"/>
      <c r="S2" s="126"/>
      <c r="T2" s="125"/>
      <c r="U2" s="125"/>
      <c r="V2" s="125"/>
      <c r="W2" s="127"/>
      <c r="X2" s="127"/>
      <c r="Y2" s="127"/>
      <c r="Z2" s="127"/>
      <c r="AA2" s="127"/>
      <c r="AB2" s="127"/>
      <c r="AC2" s="127"/>
      <c r="AD2" s="12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27"/>
      <c r="AR2" s="127"/>
      <c r="AS2" s="127"/>
      <c r="AT2" s="127"/>
      <c r="AU2" s="127"/>
      <c r="AV2" s="224"/>
    </row>
    <row r="3" spans="1:49" ht="27.75" customHeight="1" x14ac:dyDescent="0.25">
      <c r="A3" s="225"/>
      <c r="B3" s="66"/>
      <c r="C3" s="55"/>
      <c r="D3" s="65"/>
      <c r="E3" s="222"/>
      <c r="F3" s="451" t="s">
        <v>460</v>
      </c>
      <c r="G3" s="73" t="s">
        <v>455</v>
      </c>
      <c r="H3" s="7"/>
      <c r="I3" s="7"/>
      <c r="J3" s="7" t="s">
        <v>246</v>
      </c>
      <c r="K3" s="63"/>
      <c r="L3" s="57"/>
      <c r="M3" s="57"/>
      <c r="N3" s="57"/>
      <c r="O3" s="57"/>
      <c r="P3" s="57"/>
      <c r="Q3" s="57"/>
      <c r="R3" s="7" t="s">
        <v>250</v>
      </c>
      <c r="S3" s="6"/>
      <c r="T3" s="221"/>
      <c r="U3" s="7"/>
      <c r="V3" s="6" t="s">
        <v>301</v>
      </c>
      <c r="W3" s="7"/>
      <c r="X3" s="15"/>
      <c r="Y3" s="8" t="s">
        <v>351</v>
      </c>
      <c r="Z3" s="17"/>
      <c r="AA3" s="17"/>
      <c r="AB3" s="8" t="s">
        <v>351</v>
      </c>
      <c r="AC3" s="17"/>
      <c r="AD3" s="17"/>
      <c r="AE3" s="17"/>
      <c r="AF3" s="17"/>
      <c r="AG3" s="9"/>
      <c r="AH3" s="8" t="s">
        <v>352</v>
      </c>
      <c r="AI3" s="8"/>
      <c r="AJ3" s="151"/>
      <c r="AK3" s="8" t="s">
        <v>353</v>
      </c>
      <c r="AL3" s="8"/>
      <c r="AM3" s="151"/>
      <c r="AN3" s="8" t="s">
        <v>353</v>
      </c>
      <c r="AO3" s="8"/>
      <c r="AP3" s="151"/>
      <c r="AQ3" s="56" t="s">
        <v>38</v>
      </c>
      <c r="AR3" s="56"/>
      <c r="AS3" s="56"/>
      <c r="AT3" s="56"/>
      <c r="AU3" s="56"/>
      <c r="AV3" s="55"/>
    </row>
    <row r="4" spans="1:49" ht="17" x14ac:dyDescent="0.25">
      <c r="A4" s="226"/>
      <c r="B4" s="67"/>
      <c r="C4" s="221"/>
      <c r="D4" s="64" t="s">
        <v>281</v>
      </c>
      <c r="E4" s="14"/>
      <c r="F4" s="452"/>
      <c r="G4" s="6" t="s">
        <v>236</v>
      </c>
      <c r="H4" s="15" t="s">
        <v>238</v>
      </c>
      <c r="I4" s="6" t="s">
        <v>2</v>
      </c>
      <c r="J4" s="15" t="s">
        <v>247</v>
      </c>
      <c r="K4" s="64" t="s">
        <v>84</v>
      </c>
      <c r="L4" s="12"/>
      <c r="M4" s="12"/>
      <c r="N4" s="12"/>
      <c r="O4" s="12"/>
      <c r="P4" s="12"/>
      <c r="Q4" s="14"/>
      <c r="R4" s="15" t="s">
        <v>251</v>
      </c>
      <c r="S4" s="64" t="s">
        <v>85</v>
      </c>
      <c r="T4" s="12"/>
      <c r="U4" s="15"/>
      <c r="V4" s="15" t="s">
        <v>300</v>
      </c>
      <c r="W4" s="6" t="s">
        <v>0</v>
      </c>
      <c r="X4" s="15" t="s">
        <v>220</v>
      </c>
      <c r="Y4" s="64" t="s">
        <v>355</v>
      </c>
      <c r="Z4" s="12"/>
      <c r="AA4" s="9"/>
      <c r="AB4" s="64" t="s">
        <v>416</v>
      </c>
      <c r="AC4" s="12"/>
      <c r="AD4" s="9"/>
      <c r="AE4" s="64" t="s">
        <v>350</v>
      </c>
      <c r="AF4" s="64"/>
      <c r="AG4" s="152"/>
      <c r="AH4" s="64" t="s">
        <v>346</v>
      </c>
      <c r="AI4" s="64"/>
      <c r="AJ4" s="152"/>
      <c r="AK4" s="64" t="s">
        <v>417</v>
      </c>
      <c r="AL4" s="64"/>
      <c r="AM4" s="152"/>
      <c r="AN4" s="64" t="s">
        <v>418</v>
      </c>
      <c r="AO4" s="64"/>
      <c r="AP4" s="152"/>
      <c r="AQ4" s="12" t="s">
        <v>7</v>
      </c>
      <c r="AR4" s="12"/>
      <c r="AS4" s="12"/>
      <c r="AT4" s="12"/>
      <c r="AU4" s="12"/>
      <c r="AV4" s="14"/>
    </row>
    <row r="5" spans="1:49" ht="22.5" customHeight="1" x14ac:dyDescent="0.15">
      <c r="A5" s="8" t="s">
        <v>254</v>
      </c>
      <c r="B5" s="76"/>
      <c r="C5" s="9"/>
      <c r="D5" s="163"/>
      <c r="E5" s="240"/>
      <c r="F5" s="452" t="s">
        <v>461</v>
      </c>
      <c r="G5" s="6" t="s">
        <v>456</v>
      </c>
      <c r="H5" s="15" t="s">
        <v>239</v>
      </c>
      <c r="I5" s="6" t="s">
        <v>3</v>
      </c>
      <c r="J5" s="15" t="s">
        <v>248</v>
      </c>
      <c r="K5" s="8" t="s">
        <v>258</v>
      </c>
      <c r="L5" s="17"/>
      <c r="M5" s="9"/>
      <c r="N5" s="16"/>
      <c r="O5" s="449" t="s">
        <v>82</v>
      </c>
      <c r="P5" s="450"/>
      <c r="Q5" s="16"/>
      <c r="R5" s="15" t="s">
        <v>39</v>
      </c>
      <c r="S5" s="163"/>
      <c r="T5" s="240"/>
      <c r="U5" s="15" t="s">
        <v>5</v>
      </c>
      <c r="V5" s="15" t="s">
        <v>299</v>
      </c>
      <c r="W5" s="6" t="s">
        <v>13</v>
      </c>
      <c r="X5" s="15" t="s">
        <v>391</v>
      </c>
      <c r="Y5" s="163" t="s">
        <v>255</v>
      </c>
      <c r="Z5" s="221" t="s">
        <v>255</v>
      </c>
      <c r="AA5" s="5" t="s">
        <v>219</v>
      </c>
      <c r="AB5" s="163" t="s">
        <v>255</v>
      </c>
      <c r="AC5" s="221" t="s">
        <v>255</v>
      </c>
      <c r="AD5" s="5" t="s">
        <v>219</v>
      </c>
      <c r="AE5" s="163" t="s">
        <v>255</v>
      </c>
      <c r="AF5" s="221" t="s">
        <v>255</v>
      </c>
      <c r="AG5" s="5" t="s">
        <v>219</v>
      </c>
      <c r="AH5" s="163" t="s">
        <v>255</v>
      </c>
      <c r="AI5" s="221" t="s">
        <v>255</v>
      </c>
      <c r="AJ5" s="5" t="s">
        <v>219</v>
      </c>
      <c r="AK5" s="163" t="s">
        <v>255</v>
      </c>
      <c r="AL5" s="221" t="s">
        <v>255</v>
      </c>
      <c r="AM5" s="5" t="s">
        <v>219</v>
      </c>
      <c r="AN5" s="163" t="s">
        <v>255</v>
      </c>
      <c r="AO5" s="221" t="s">
        <v>255</v>
      </c>
      <c r="AP5" s="5" t="s">
        <v>219</v>
      </c>
      <c r="AQ5" s="17" t="s">
        <v>8</v>
      </c>
      <c r="AR5" s="17"/>
      <c r="AS5" s="9"/>
      <c r="AT5" s="8" t="s">
        <v>9</v>
      </c>
      <c r="AU5" s="17"/>
      <c r="AV5" s="9"/>
      <c r="AW5" s="3"/>
    </row>
    <row r="6" spans="1:49" x14ac:dyDescent="0.15">
      <c r="A6" s="169" t="s">
        <v>37</v>
      </c>
      <c r="B6" s="170" t="s">
        <v>27</v>
      </c>
      <c r="C6" s="171" t="s">
        <v>253</v>
      </c>
      <c r="D6" s="164" t="s">
        <v>384</v>
      </c>
      <c r="E6" s="241" t="s">
        <v>292</v>
      </c>
      <c r="F6" s="453"/>
      <c r="G6" s="19" t="s">
        <v>457</v>
      </c>
      <c r="H6" s="21" t="s">
        <v>240</v>
      </c>
      <c r="I6" s="19" t="s">
        <v>4</v>
      </c>
      <c r="J6" s="21" t="s">
        <v>249</v>
      </c>
      <c r="K6" s="169" t="s">
        <v>80</v>
      </c>
      <c r="L6" s="22" t="s">
        <v>419</v>
      </c>
      <c r="M6" s="171" t="s">
        <v>317</v>
      </c>
      <c r="N6" s="21" t="s">
        <v>81</v>
      </c>
      <c r="O6" s="21" t="s">
        <v>420</v>
      </c>
      <c r="P6" s="21" t="s">
        <v>421</v>
      </c>
      <c r="Q6" s="21" t="s">
        <v>83</v>
      </c>
      <c r="R6" s="2" t="s">
        <v>252</v>
      </c>
      <c r="S6" s="164" t="s">
        <v>384</v>
      </c>
      <c r="T6" s="241" t="s">
        <v>292</v>
      </c>
      <c r="U6" s="21" t="s">
        <v>6</v>
      </c>
      <c r="V6" s="1" t="s">
        <v>298</v>
      </c>
      <c r="W6" s="19" t="s">
        <v>1</v>
      </c>
      <c r="X6" s="21" t="s">
        <v>14</v>
      </c>
      <c r="Y6" s="164" t="s">
        <v>414</v>
      </c>
      <c r="Z6" s="68" t="s">
        <v>415</v>
      </c>
      <c r="AA6" s="148" t="s">
        <v>257</v>
      </c>
      <c r="AB6" s="164" t="s">
        <v>414</v>
      </c>
      <c r="AC6" s="68" t="s">
        <v>415</v>
      </c>
      <c r="AD6" s="148" t="s">
        <v>257</v>
      </c>
      <c r="AE6" s="164" t="s">
        <v>414</v>
      </c>
      <c r="AF6" s="68" t="s">
        <v>415</v>
      </c>
      <c r="AG6" s="148" t="s">
        <v>257</v>
      </c>
      <c r="AH6" s="164" t="s">
        <v>414</v>
      </c>
      <c r="AI6" s="68" t="s">
        <v>415</v>
      </c>
      <c r="AJ6" s="148" t="s">
        <v>257</v>
      </c>
      <c r="AK6" s="164" t="s">
        <v>414</v>
      </c>
      <c r="AL6" s="68" t="s">
        <v>415</v>
      </c>
      <c r="AM6" s="148" t="s">
        <v>257</v>
      </c>
      <c r="AN6" s="164" t="s">
        <v>414</v>
      </c>
      <c r="AO6" s="68" t="s">
        <v>415</v>
      </c>
      <c r="AP6" s="148" t="s">
        <v>257</v>
      </c>
      <c r="AQ6" s="169" t="s">
        <v>10</v>
      </c>
      <c r="AR6" s="170" t="s">
        <v>11</v>
      </c>
      <c r="AS6" s="171" t="s">
        <v>12</v>
      </c>
      <c r="AT6" s="169" t="s">
        <v>10</v>
      </c>
      <c r="AU6" s="170" t="s">
        <v>11</v>
      </c>
      <c r="AV6" s="171" t="s">
        <v>12</v>
      </c>
      <c r="AW6" s="25"/>
    </row>
    <row r="7" spans="1:49" x14ac:dyDescent="0.15">
      <c r="A7" s="227" t="s">
        <v>34</v>
      </c>
      <c r="B7" s="200" t="s">
        <v>15</v>
      </c>
      <c r="C7" s="173">
        <v>1</v>
      </c>
      <c r="D7" s="242">
        <v>0.75</v>
      </c>
      <c r="E7" s="243">
        <v>17194</v>
      </c>
      <c r="F7" s="29">
        <v>34045</v>
      </c>
      <c r="G7" s="29">
        <v>76</v>
      </c>
      <c r="H7" s="29">
        <v>0</v>
      </c>
      <c r="I7" s="29">
        <v>5032</v>
      </c>
      <c r="J7" s="29">
        <v>9559</v>
      </c>
      <c r="K7" s="166">
        <v>52</v>
      </c>
      <c r="L7" s="150">
        <v>100</v>
      </c>
      <c r="M7" s="173">
        <v>330</v>
      </c>
      <c r="N7" s="29">
        <v>-190</v>
      </c>
      <c r="O7" s="29">
        <v>-1497</v>
      </c>
      <c r="P7" s="29">
        <v>-218</v>
      </c>
      <c r="Q7" s="29">
        <v>-1423</v>
      </c>
      <c r="R7" s="29">
        <v>20953</v>
      </c>
      <c r="S7" s="242">
        <v>0.75</v>
      </c>
      <c r="T7" s="243">
        <v>17200</v>
      </c>
      <c r="U7" s="29">
        <v>19320</v>
      </c>
      <c r="V7" s="29">
        <v>1633</v>
      </c>
      <c r="W7" s="29">
        <v>21096</v>
      </c>
      <c r="X7" s="29">
        <v>200</v>
      </c>
      <c r="Y7" s="165">
        <v>1400</v>
      </c>
      <c r="Z7" s="150">
        <v>1200</v>
      </c>
      <c r="AA7" s="26">
        <v>52</v>
      </c>
      <c r="AB7" s="165">
        <v>100</v>
      </c>
      <c r="AC7" s="150">
        <v>100</v>
      </c>
      <c r="AD7" s="26">
        <v>100</v>
      </c>
      <c r="AE7" s="165">
        <v>346</v>
      </c>
      <c r="AF7" s="150">
        <v>330</v>
      </c>
      <c r="AG7" s="26">
        <v>330</v>
      </c>
      <c r="AH7" s="165">
        <v>1000</v>
      </c>
      <c r="AI7" s="150">
        <v>400</v>
      </c>
      <c r="AJ7" s="26">
        <v>-190</v>
      </c>
      <c r="AK7" s="165">
        <v>2000</v>
      </c>
      <c r="AL7" s="150">
        <v>1200</v>
      </c>
      <c r="AM7" s="26">
        <v>-1497</v>
      </c>
      <c r="AN7" s="165">
        <v>218</v>
      </c>
      <c r="AO7" s="150">
        <v>0</v>
      </c>
      <c r="AP7" s="26">
        <v>-218</v>
      </c>
      <c r="AQ7" s="165" t="s">
        <v>45</v>
      </c>
      <c r="AR7" s="172" t="s">
        <v>58</v>
      </c>
      <c r="AS7" s="173">
        <v>36</v>
      </c>
      <c r="AT7" s="166" t="s">
        <v>45</v>
      </c>
      <c r="AU7" s="172" t="s">
        <v>75</v>
      </c>
      <c r="AV7" s="173">
        <v>33</v>
      </c>
    </row>
    <row r="8" spans="1:49" x14ac:dyDescent="0.15">
      <c r="A8" s="227" t="s">
        <v>35</v>
      </c>
      <c r="B8" s="200" t="s">
        <v>15</v>
      </c>
      <c r="C8" s="173">
        <v>2</v>
      </c>
      <c r="D8" s="242">
        <v>0.75</v>
      </c>
      <c r="E8" s="243">
        <v>18327</v>
      </c>
      <c r="F8" s="29">
        <v>34061</v>
      </c>
      <c r="G8" s="29">
        <v>60</v>
      </c>
      <c r="H8" s="29">
        <v>0</v>
      </c>
      <c r="I8" s="29">
        <v>4922</v>
      </c>
      <c r="J8" s="29">
        <v>9616</v>
      </c>
      <c r="K8" s="166">
        <v>-148</v>
      </c>
      <c r="L8" s="150">
        <v>100</v>
      </c>
      <c r="M8" s="173">
        <v>330</v>
      </c>
      <c r="N8" s="29">
        <v>-290</v>
      </c>
      <c r="O8" s="29">
        <v>-1500</v>
      </c>
      <c r="P8" s="29">
        <v>-218</v>
      </c>
      <c r="Q8" s="29">
        <v>-1726</v>
      </c>
      <c r="R8" s="29">
        <v>21309</v>
      </c>
      <c r="S8" s="242">
        <v>0.75</v>
      </c>
      <c r="T8" s="243">
        <v>17860</v>
      </c>
      <c r="U8" s="29">
        <v>19983</v>
      </c>
      <c r="V8" s="29">
        <v>1326</v>
      </c>
      <c r="W8" s="29">
        <v>21549</v>
      </c>
      <c r="X8" s="29">
        <v>100</v>
      </c>
      <c r="Y8" s="166">
        <v>-1400</v>
      </c>
      <c r="Z8" s="150">
        <v>1200</v>
      </c>
      <c r="AA8" s="26">
        <v>-259</v>
      </c>
      <c r="AB8" s="166">
        <v>-100</v>
      </c>
      <c r="AC8" s="150">
        <v>100</v>
      </c>
      <c r="AD8" s="26">
        <v>100</v>
      </c>
      <c r="AE8" s="166">
        <v>-346</v>
      </c>
      <c r="AF8" s="150">
        <v>330</v>
      </c>
      <c r="AG8" s="26">
        <v>330</v>
      </c>
      <c r="AH8" s="166">
        <v>-1000</v>
      </c>
      <c r="AI8" s="150">
        <v>400</v>
      </c>
      <c r="AJ8" s="26">
        <v>-290</v>
      </c>
      <c r="AK8" s="166">
        <v>-2000</v>
      </c>
      <c r="AL8" s="150">
        <v>1200</v>
      </c>
      <c r="AM8" s="26">
        <v>-1500</v>
      </c>
      <c r="AN8" s="166">
        <v>-218</v>
      </c>
      <c r="AO8" s="150">
        <v>0</v>
      </c>
      <c r="AP8" s="26">
        <v>-218</v>
      </c>
      <c r="AQ8" s="166" t="s">
        <v>44</v>
      </c>
      <c r="AR8" s="172" t="s">
        <v>174</v>
      </c>
      <c r="AS8" s="173">
        <v>29</v>
      </c>
      <c r="AT8" s="166" t="s">
        <v>44</v>
      </c>
      <c r="AU8" s="172" t="s">
        <v>108</v>
      </c>
      <c r="AV8" s="173">
        <v>24</v>
      </c>
    </row>
    <row r="9" spans="1:49" x14ac:dyDescent="0.15">
      <c r="A9" s="227" t="s">
        <v>36</v>
      </c>
      <c r="B9" s="200" t="s">
        <v>15</v>
      </c>
      <c r="C9" s="173">
        <v>3</v>
      </c>
      <c r="D9" s="242">
        <v>0.75</v>
      </c>
      <c r="E9" s="243">
        <v>19363</v>
      </c>
      <c r="F9" s="29">
        <v>34061</v>
      </c>
      <c r="G9" s="29">
        <v>64</v>
      </c>
      <c r="H9" s="29">
        <v>0</v>
      </c>
      <c r="I9" s="29">
        <v>5679</v>
      </c>
      <c r="J9" s="29">
        <v>7829</v>
      </c>
      <c r="K9" s="166">
        <v>886</v>
      </c>
      <c r="L9" s="150">
        <v>100</v>
      </c>
      <c r="M9" s="173">
        <v>330</v>
      </c>
      <c r="N9" s="29">
        <v>-290</v>
      </c>
      <c r="O9" s="29">
        <v>-1400</v>
      </c>
      <c r="P9" s="29">
        <v>-218</v>
      </c>
      <c r="Q9" s="29">
        <v>-592</v>
      </c>
      <c r="R9" s="29">
        <v>21209</v>
      </c>
      <c r="S9" s="242">
        <v>0.75</v>
      </c>
      <c r="T9" s="243">
        <v>19100</v>
      </c>
      <c r="U9" s="29">
        <v>21190</v>
      </c>
      <c r="V9" s="29">
        <v>19</v>
      </c>
      <c r="W9" s="29">
        <v>21549</v>
      </c>
      <c r="X9" s="29">
        <v>100</v>
      </c>
      <c r="Y9" s="166">
        <v>-1400</v>
      </c>
      <c r="Z9" s="150">
        <v>1200</v>
      </c>
      <c r="AA9" s="26">
        <v>886</v>
      </c>
      <c r="AB9" s="166">
        <v>-100</v>
      </c>
      <c r="AC9" s="150">
        <v>100</v>
      </c>
      <c r="AD9" s="26">
        <v>100</v>
      </c>
      <c r="AE9" s="166">
        <v>-346</v>
      </c>
      <c r="AF9" s="150">
        <v>330</v>
      </c>
      <c r="AG9" s="26">
        <v>330</v>
      </c>
      <c r="AH9" s="166">
        <v>-1000</v>
      </c>
      <c r="AI9" s="150">
        <v>400</v>
      </c>
      <c r="AJ9" s="26">
        <v>-290</v>
      </c>
      <c r="AK9" s="166">
        <v>-2000</v>
      </c>
      <c r="AL9" s="150">
        <v>1200</v>
      </c>
      <c r="AM9" s="26">
        <v>-1500</v>
      </c>
      <c r="AN9" s="166">
        <v>-218</v>
      </c>
      <c r="AO9" s="150">
        <v>0</v>
      </c>
      <c r="AP9" s="26">
        <v>-218</v>
      </c>
      <c r="AQ9" s="166" t="s">
        <v>44</v>
      </c>
      <c r="AR9" s="172" t="s">
        <v>422</v>
      </c>
      <c r="AS9" s="173">
        <v>27</v>
      </c>
      <c r="AT9" s="166" t="s">
        <v>44</v>
      </c>
      <c r="AU9" s="172" t="s">
        <v>423</v>
      </c>
      <c r="AV9" s="173">
        <v>20</v>
      </c>
    </row>
    <row r="10" spans="1:49" x14ac:dyDescent="0.15">
      <c r="A10" s="227" t="s">
        <v>30</v>
      </c>
      <c r="B10" s="200" t="s">
        <v>15</v>
      </c>
      <c r="C10" s="173">
        <v>4</v>
      </c>
      <c r="D10" s="242">
        <v>0.79166666666666663</v>
      </c>
      <c r="E10" s="243">
        <v>19592</v>
      </c>
      <c r="F10" s="29">
        <v>34061</v>
      </c>
      <c r="G10" s="29">
        <v>60</v>
      </c>
      <c r="H10" s="29">
        <v>0</v>
      </c>
      <c r="I10" s="29">
        <v>4792</v>
      </c>
      <c r="J10" s="29">
        <v>7882</v>
      </c>
      <c r="K10" s="166">
        <v>268</v>
      </c>
      <c r="L10" s="150">
        <v>100</v>
      </c>
      <c r="M10" s="173">
        <v>330</v>
      </c>
      <c r="N10" s="29">
        <v>-191</v>
      </c>
      <c r="O10" s="29">
        <v>-1447</v>
      </c>
      <c r="P10" s="29">
        <v>-218</v>
      </c>
      <c r="Q10" s="29">
        <v>-1158</v>
      </c>
      <c r="R10" s="29">
        <v>22605</v>
      </c>
      <c r="S10" s="242">
        <v>0.75</v>
      </c>
      <c r="T10" s="243">
        <v>19800</v>
      </c>
      <c r="U10" s="29">
        <v>21870</v>
      </c>
      <c r="V10" s="29">
        <v>735</v>
      </c>
      <c r="W10" s="29">
        <v>21549</v>
      </c>
      <c r="X10" s="29">
        <v>100</v>
      </c>
      <c r="Y10" s="166">
        <v>-1400</v>
      </c>
      <c r="Z10" s="150">
        <v>1200</v>
      </c>
      <c r="AA10" s="26">
        <v>-32</v>
      </c>
      <c r="AB10" s="166">
        <v>-100</v>
      </c>
      <c r="AC10" s="150">
        <v>100</v>
      </c>
      <c r="AD10" s="26">
        <v>100</v>
      </c>
      <c r="AE10" s="166">
        <v>-346</v>
      </c>
      <c r="AF10" s="150">
        <v>330</v>
      </c>
      <c r="AG10" s="26">
        <v>330</v>
      </c>
      <c r="AH10" s="166">
        <v>-1000</v>
      </c>
      <c r="AI10" s="150">
        <v>400</v>
      </c>
      <c r="AJ10" s="26">
        <v>-191</v>
      </c>
      <c r="AK10" s="166">
        <v>-2000</v>
      </c>
      <c r="AL10" s="150">
        <v>1200</v>
      </c>
      <c r="AM10" s="26">
        <v>-1447</v>
      </c>
      <c r="AN10" s="166">
        <v>-218</v>
      </c>
      <c r="AO10" s="150">
        <v>0</v>
      </c>
      <c r="AP10" s="26">
        <v>-218</v>
      </c>
      <c r="AQ10" s="166" t="s">
        <v>45</v>
      </c>
      <c r="AR10" s="172" t="s">
        <v>424</v>
      </c>
      <c r="AS10" s="173">
        <v>33</v>
      </c>
      <c r="AT10" s="166" t="s">
        <v>45</v>
      </c>
      <c r="AU10" s="172" t="s">
        <v>425</v>
      </c>
      <c r="AV10" s="173">
        <v>25</v>
      </c>
    </row>
    <row r="11" spans="1:49" x14ac:dyDescent="0.15">
      <c r="A11" s="227" t="s">
        <v>32</v>
      </c>
      <c r="B11" s="200" t="s">
        <v>15</v>
      </c>
      <c r="C11" s="173">
        <v>5</v>
      </c>
      <c r="D11" s="242">
        <v>0.75</v>
      </c>
      <c r="E11" s="243">
        <v>19585</v>
      </c>
      <c r="F11" s="29">
        <v>34061</v>
      </c>
      <c r="G11" s="29">
        <v>53</v>
      </c>
      <c r="H11" s="29">
        <v>0</v>
      </c>
      <c r="I11" s="29">
        <v>4418</v>
      </c>
      <c r="J11" s="29">
        <v>7642</v>
      </c>
      <c r="K11" s="166">
        <v>613</v>
      </c>
      <c r="L11" s="150">
        <v>100</v>
      </c>
      <c r="M11" s="173">
        <v>330</v>
      </c>
      <c r="N11" s="29">
        <v>-179</v>
      </c>
      <c r="O11" s="29">
        <v>-1447</v>
      </c>
      <c r="P11" s="29">
        <v>-218</v>
      </c>
      <c r="Q11" s="29">
        <v>-801</v>
      </c>
      <c r="R11" s="29">
        <v>22855</v>
      </c>
      <c r="S11" s="242">
        <v>0.75</v>
      </c>
      <c r="T11" s="243">
        <v>19300</v>
      </c>
      <c r="U11" s="29">
        <v>21624</v>
      </c>
      <c r="V11" s="29">
        <v>1231</v>
      </c>
      <c r="W11" s="29">
        <v>21549</v>
      </c>
      <c r="X11" s="29">
        <v>100</v>
      </c>
      <c r="Y11" s="166">
        <v>-1400</v>
      </c>
      <c r="Z11" s="150">
        <v>1200</v>
      </c>
      <c r="AA11" s="26">
        <v>613</v>
      </c>
      <c r="AB11" s="166">
        <v>-100</v>
      </c>
      <c r="AC11" s="150">
        <v>100</v>
      </c>
      <c r="AD11" s="26">
        <v>0</v>
      </c>
      <c r="AE11" s="166">
        <v>-346</v>
      </c>
      <c r="AF11" s="150">
        <v>330</v>
      </c>
      <c r="AG11" s="26">
        <v>330</v>
      </c>
      <c r="AH11" s="166">
        <v>-1000</v>
      </c>
      <c r="AI11" s="150">
        <v>550</v>
      </c>
      <c r="AJ11" s="26">
        <v>-179</v>
      </c>
      <c r="AK11" s="166">
        <v>-2000</v>
      </c>
      <c r="AL11" s="150">
        <v>1200</v>
      </c>
      <c r="AM11" s="26">
        <v>-1447</v>
      </c>
      <c r="AN11" s="166">
        <v>-218</v>
      </c>
      <c r="AO11" s="150">
        <v>0</v>
      </c>
      <c r="AP11" s="26">
        <v>-218</v>
      </c>
      <c r="AQ11" s="166" t="s">
        <v>45</v>
      </c>
      <c r="AR11" s="172" t="s">
        <v>178</v>
      </c>
      <c r="AS11" s="173">
        <v>32</v>
      </c>
      <c r="AT11" s="166" t="s">
        <v>45</v>
      </c>
      <c r="AU11" s="172" t="s">
        <v>192</v>
      </c>
      <c r="AV11" s="173">
        <v>24</v>
      </c>
    </row>
    <row r="12" spans="1:49" x14ac:dyDescent="0.15">
      <c r="A12" s="227" t="s">
        <v>31</v>
      </c>
      <c r="B12" s="200" t="s">
        <v>15</v>
      </c>
      <c r="C12" s="173">
        <v>6</v>
      </c>
      <c r="D12" s="242">
        <v>0.75</v>
      </c>
      <c r="E12" s="243">
        <v>19467</v>
      </c>
      <c r="F12" s="29">
        <v>34061</v>
      </c>
      <c r="G12" s="29">
        <v>74</v>
      </c>
      <c r="H12" s="29">
        <v>0</v>
      </c>
      <c r="I12" s="29">
        <v>3673</v>
      </c>
      <c r="J12" s="29">
        <v>8198</v>
      </c>
      <c r="K12" s="166">
        <v>748</v>
      </c>
      <c r="L12" s="150">
        <v>100</v>
      </c>
      <c r="M12" s="173">
        <v>330</v>
      </c>
      <c r="N12" s="29">
        <v>-87</v>
      </c>
      <c r="O12" s="29">
        <v>-1397</v>
      </c>
      <c r="P12" s="29">
        <v>-218</v>
      </c>
      <c r="Q12" s="29">
        <v>-524</v>
      </c>
      <c r="R12" s="29">
        <v>22788</v>
      </c>
      <c r="S12" s="242">
        <v>0.75</v>
      </c>
      <c r="T12" s="243">
        <v>19500</v>
      </c>
      <c r="U12" s="29">
        <v>21795</v>
      </c>
      <c r="V12" s="29">
        <v>993</v>
      </c>
      <c r="W12" s="29">
        <v>21549</v>
      </c>
      <c r="X12" s="29">
        <v>100</v>
      </c>
      <c r="Y12" s="166">
        <v>-1400</v>
      </c>
      <c r="Z12" s="150">
        <v>1200</v>
      </c>
      <c r="AA12" s="26">
        <v>748</v>
      </c>
      <c r="AB12" s="166">
        <v>-100</v>
      </c>
      <c r="AC12" s="150">
        <v>100</v>
      </c>
      <c r="AD12" s="26">
        <v>100</v>
      </c>
      <c r="AE12" s="166">
        <v>-346</v>
      </c>
      <c r="AF12" s="150">
        <v>330</v>
      </c>
      <c r="AG12" s="26">
        <v>330</v>
      </c>
      <c r="AH12" s="166">
        <v>-1000</v>
      </c>
      <c r="AI12" s="150">
        <v>550</v>
      </c>
      <c r="AJ12" s="26">
        <v>-87</v>
      </c>
      <c r="AK12" s="166">
        <v>-2000</v>
      </c>
      <c r="AL12" s="150">
        <v>1200</v>
      </c>
      <c r="AM12" s="26">
        <v>-1397</v>
      </c>
      <c r="AN12" s="166">
        <v>-218</v>
      </c>
      <c r="AO12" s="150">
        <v>0</v>
      </c>
      <c r="AP12" s="26">
        <v>-218</v>
      </c>
      <c r="AQ12" s="166" t="s">
        <v>397</v>
      </c>
      <c r="AR12" s="172" t="s">
        <v>49</v>
      </c>
      <c r="AS12" s="173">
        <v>32</v>
      </c>
      <c r="AT12" s="166" t="s">
        <v>43</v>
      </c>
      <c r="AU12" s="172" t="s">
        <v>178</v>
      </c>
      <c r="AV12" s="173">
        <v>25</v>
      </c>
    </row>
    <row r="13" spans="1:49" x14ac:dyDescent="0.15">
      <c r="A13" s="227" t="s">
        <v>33</v>
      </c>
      <c r="B13" s="200" t="s">
        <v>15</v>
      </c>
      <c r="C13" s="173">
        <v>7</v>
      </c>
      <c r="D13" s="242">
        <v>0.75</v>
      </c>
      <c r="E13" s="243">
        <v>18879</v>
      </c>
      <c r="F13" s="29">
        <v>34061</v>
      </c>
      <c r="G13" s="29">
        <v>68</v>
      </c>
      <c r="H13" s="29">
        <v>0</v>
      </c>
      <c r="I13" s="29">
        <v>2354</v>
      </c>
      <c r="J13" s="29">
        <v>8770</v>
      </c>
      <c r="K13" s="166">
        <v>499</v>
      </c>
      <c r="L13" s="150">
        <v>100</v>
      </c>
      <c r="M13" s="173">
        <v>330</v>
      </c>
      <c r="N13" s="29">
        <v>-187</v>
      </c>
      <c r="O13" s="29">
        <v>-1447</v>
      </c>
      <c r="P13" s="29">
        <v>-218</v>
      </c>
      <c r="Q13" s="29">
        <v>-923</v>
      </c>
      <c r="R13" s="29">
        <v>23928</v>
      </c>
      <c r="S13" s="242">
        <v>0.75</v>
      </c>
      <c r="T13" s="243">
        <v>19500</v>
      </c>
      <c r="U13" s="29">
        <v>21822</v>
      </c>
      <c r="V13" s="29">
        <v>2106</v>
      </c>
      <c r="W13" s="29">
        <v>21549</v>
      </c>
      <c r="X13" s="29">
        <v>100</v>
      </c>
      <c r="Y13" s="166">
        <v>-1400</v>
      </c>
      <c r="Z13" s="150">
        <v>1200</v>
      </c>
      <c r="AA13" s="26">
        <v>499</v>
      </c>
      <c r="AB13" s="166">
        <v>-100</v>
      </c>
      <c r="AC13" s="150">
        <v>100</v>
      </c>
      <c r="AD13" s="26">
        <v>100</v>
      </c>
      <c r="AE13" s="166">
        <v>-346</v>
      </c>
      <c r="AF13" s="150">
        <v>330</v>
      </c>
      <c r="AG13" s="26">
        <v>330</v>
      </c>
      <c r="AH13" s="166">
        <v>-1000</v>
      </c>
      <c r="AI13" s="150">
        <v>550</v>
      </c>
      <c r="AJ13" s="26">
        <v>-187</v>
      </c>
      <c r="AK13" s="166">
        <v>-2000</v>
      </c>
      <c r="AL13" s="150">
        <v>1200</v>
      </c>
      <c r="AM13" s="26">
        <v>-1397</v>
      </c>
      <c r="AN13" s="166">
        <v>-218</v>
      </c>
      <c r="AO13" s="150">
        <v>0</v>
      </c>
      <c r="AP13" s="26">
        <v>-218</v>
      </c>
      <c r="AQ13" s="166" t="s">
        <v>403</v>
      </c>
      <c r="AR13" s="172" t="s">
        <v>51</v>
      </c>
      <c r="AS13" s="173">
        <v>31</v>
      </c>
      <c r="AT13" s="166" t="s">
        <v>397</v>
      </c>
      <c r="AU13" s="172" t="s">
        <v>192</v>
      </c>
      <c r="AV13" s="173">
        <v>28</v>
      </c>
    </row>
    <row r="14" spans="1:49" x14ac:dyDescent="0.15">
      <c r="A14" s="227" t="s">
        <v>34</v>
      </c>
      <c r="B14" s="200" t="s">
        <v>15</v>
      </c>
      <c r="C14" s="173">
        <v>8</v>
      </c>
      <c r="D14" s="242">
        <v>0.75</v>
      </c>
      <c r="E14" s="243">
        <v>19006</v>
      </c>
      <c r="F14" s="29">
        <v>34061</v>
      </c>
      <c r="G14" s="29">
        <v>75</v>
      </c>
      <c r="H14" s="29">
        <v>0</v>
      </c>
      <c r="I14" s="29">
        <v>2797</v>
      </c>
      <c r="J14" s="29">
        <v>8909</v>
      </c>
      <c r="K14" s="166">
        <v>778</v>
      </c>
      <c r="L14" s="150">
        <v>100</v>
      </c>
      <c r="M14" s="173">
        <v>330</v>
      </c>
      <c r="N14" s="29">
        <v>-199</v>
      </c>
      <c r="O14" s="29">
        <v>-1448</v>
      </c>
      <c r="P14" s="29">
        <v>-218</v>
      </c>
      <c r="Q14" s="29">
        <v>-657</v>
      </c>
      <c r="R14" s="29">
        <v>23087</v>
      </c>
      <c r="S14" s="242">
        <v>0.75</v>
      </c>
      <c r="T14" s="243">
        <v>19250</v>
      </c>
      <c r="U14" s="29">
        <v>21321</v>
      </c>
      <c r="V14" s="29">
        <v>1766</v>
      </c>
      <c r="W14" s="29">
        <v>21549</v>
      </c>
      <c r="X14" s="29">
        <v>100</v>
      </c>
      <c r="Y14" s="166">
        <v>-1400</v>
      </c>
      <c r="Z14" s="150">
        <v>1200</v>
      </c>
      <c r="AA14" s="26">
        <v>778</v>
      </c>
      <c r="AB14" s="166">
        <v>-100</v>
      </c>
      <c r="AC14" s="150">
        <v>100</v>
      </c>
      <c r="AD14" s="26">
        <v>100</v>
      </c>
      <c r="AE14" s="166">
        <v>-346</v>
      </c>
      <c r="AF14" s="150">
        <v>330</v>
      </c>
      <c r="AG14" s="26">
        <v>330</v>
      </c>
      <c r="AH14" s="166">
        <v>-1000</v>
      </c>
      <c r="AI14" s="150">
        <v>550</v>
      </c>
      <c r="AJ14" s="26">
        <v>-199</v>
      </c>
      <c r="AK14" s="166">
        <v>-2000</v>
      </c>
      <c r="AL14" s="150">
        <v>1200</v>
      </c>
      <c r="AM14" s="26">
        <v>-1398</v>
      </c>
      <c r="AN14" s="166">
        <v>-218</v>
      </c>
      <c r="AO14" s="150">
        <v>0</v>
      </c>
      <c r="AP14" s="26">
        <v>-218</v>
      </c>
      <c r="AQ14" s="166" t="s">
        <v>390</v>
      </c>
      <c r="AR14" s="172" t="s">
        <v>61</v>
      </c>
      <c r="AS14" s="173">
        <v>33</v>
      </c>
      <c r="AT14" s="166" t="s">
        <v>390</v>
      </c>
      <c r="AU14" s="172" t="s">
        <v>192</v>
      </c>
      <c r="AV14" s="173">
        <v>29</v>
      </c>
    </row>
    <row r="15" spans="1:49" x14ac:dyDescent="0.15">
      <c r="A15" s="227" t="s">
        <v>35</v>
      </c>
      <c r="B15" s="200" t="s">
        <v>15</v>
      </c>
      <c r="C15" s="173">
        <v>9</v>
      </c>
      <c r="D15" s="242">
        <v>0.75</v>
      </c>
      <c r="E15" s="243">
        <v>18389</v>
      </c>
      <c r="F15" s="29">
        <v>34061</v>
      </c>
      <c r="G15" s="29">
        <v>85</v>
      </c>
      <c r="H15" s="29">
        <v>0</v>
      </c>
      <c r="I15" s="29">
        <v>3107</v>
      </c>
      <c r="J15" s="29">
        <v>10191</v>
      </c>
      <c r="K15" s="166">
        <v>424</v>
      </c>
      <c r="L15" s="150">
        <v>100</v>
      </c>
      <c r="M15" s="173">
        <v>330</v>
      </c>
      <c r="N15" s="29">
        <v>49</v>
      </c>
      <c r="O15" s="29">
        <v>-1549</v>
      </c>
      <c r="P15" s="29">
        <v>-218</v>
      </c>
      <c r="Q15" s="29">
        <v>-864</v>
      </c>
      <c r="R15" s="29">
        <v>21712</v>
      </c>
      <c r="S15" s="242">
        <v>0.79166666666666663</v>
      </c>
      <c r="T15" s="243">
        <v>18100</v>
      </c>
      <c r="U15" s="29">
        <v>20272</v>
      </c>
      <c r="V15" s="29">
        <v>1440</v>
      </c>
      <c r="W15" s="29">
        <v>21549</v>
      </c>
      <c r="X15" s="29">
        <v>200</v>
      </c>
      <c r="Y15" s="166">
        <v>-1400</v>
      </c>
      <c r="Z15" s="150">
        <v>1200</v>
      </c>
      <c r="AA15" s="26">
        <v>424</v>
      </c>
      <c r="AB15" s="166">
        <v>-100</v>
      </c>
      <c r="AC15" s="150">
        <v>100</v>
      </c>
      <c r="AD15" s="26">
        <v>100</v>
      </c>
      <c r="AE15" s="166">
        <v>-346</v>
      </c>
      <c r="AF15" s="150">
        <v>330</v>
      </c>
      <c r="AG15" s="26">
        <v>330</v>
      </c>
      <c r="AH15" s="166">
        <v>-1000</v>
      </c>
      <c r="AI15" s="150">
        <v>550</v>
      </c>
      <c r="AJ15" s="26">
        <v>49</v>
      </c>
      <c r="AK15" s="166">
        <v>-2000</v>
      </c>
      <c r="AL15" s="150">
        <v>1200</v>
      </c>
      <c r="AM15" s="26">
        <v>-1449</v>
      </c>
      <c r="AN15" s="166">
        <v>-218</v>
      </c>
      <c r="AO15" s="150">
        <v>0</v>
      </c>
      <c r="AP15" s="26">
        <v>-218</v>
      </c>
      <c r="AQ15" s="166" t="s">
        <v>43</v>
      </c>
      <c r="AR15" s="172" t="s">
        <v>98</v>
      </c>
      <c r="AS15" s="173">
        <v>24</v>
      </c>
      <c r="AT15" s="166" t="s">
        <v>397</v>
      </c>
      <c r="AU15" s="172" t="s">
        <v>97</v>
      </c>
      <c r="AV15" s="173">
        <v>24</v>
      </c>
    </row>
    <row r="16" spans="1:49" x14ac:dyDescent="0.15">
      <c r="A16" s="227" t="s">
        <v>36</v>
      </c>
      <c r="B16" s="200" t="s">
        <v>15</v>
      </c>
      <c r="C16" s="173">
        <v>10</v>
      </c>
      <c r="D16" s="242">
        <v>0.75</v>
      </c>
      <c r="E16" s="243">
        <v>18835</v>
      </c>
      <c r="F16" s="29">
        <v>34061</v>
      </c>
      <c r="G16" s="29">
        <v>97</v>
      </c>
      <c r="H16" s="29">
        <v>0</v>
      </c>
      <c r="I16" s="29">
        <v>3466</v>
      </c>
      <c r="J16" s="29">
        <v>10097</v>
      </c>
      <c r="K16" s="166">
        <v>-119</v>
      </c>
      <c r="L16" s="150">
        <v>100</v>
      </c>
      <c r="M16" s="173">
        <v>330</v>
      </c>
      <c r="N16" s="29">
        <v>103</v>
      </c>
      <c r="O16" s="29">
        <v>-1050</v>
      </c>
      <c r="P16" s="29">
        <v>-218</v>
      </c>
      <c r="Q16" s="29">
        <v>-854</v>
      </c>
      <c r="R16" s="29">
        <v>21449</v>
      </c>
      <c r="S16" s="242">
        <v>0.75</v>
      </c>
      <c r="T16" s="243">
        <v>18660</v>
      </c>
      <c r="U16" s="29">
        <v>20524</v>
      </c>
      <c r="V16" s="29">
        <v>925</v>
      </c>
      <c r="W16" s="29">
        <v>21549</v>
      </c>
      <c r="X16" s="29">
        <v>200</v>
      </c>
      <c r="Y16" s="166">
        <v>-1400</v>
      </c>
      <c r="Z16" s="150">
        <v>1200</v>
      </c>
      <c r="AA16" s="26">
        <v>-119</v>
      </c>
      <c r="AB16" s="166">
        <v>-100</v>
      </c>
      <c r="AC16" s="150">
        <v>100</v>
      </c>
      <c r="AD16" s="26">
        <v>100</v>
      </c>
      <c r="AE16" s="166">
        <v>-346</v>
      </c>
      <c r="AF16" s="150">
        <v>330</v>
      </c>
      <c r="AG16" s="26">
        <v>330</v>
      </c>
      <c r="AH16" s="166">
        <v>-1000</v>
      </c>
      <c r="AI16" s="150">
        <v>550</v>
      </c>
      <c r="AJ16" s="26">
        <v>103</v>
      </c>
      <c r="AK16" s="166">
        <v>-2000</v>
      </c>
      <c r="AL16" s="150">
        <v>1200</v>
      </c>
      <c r="AM16" s="26">
        <v>-950</v>
      </c>
      <c r="AN16" s="166">
        <v>-218</v>
      </c>
      <c r="AO16" s="150">
        <v>0</v>
      </c>
      <c r="AP16" s="26">
        <v>-218</v>
      </c>
      <c r="AQ16" s="166" t="s">
        <v>390</v>
      </c>
      <c r="AR16" s="172" t="s">
        <v>98</v>
      </c>
      <c r="AS16" s="173">
        <v>25</v>
      </c>
      <c r="AT16" s="166" t="s">
        <v>397</v>
      </c>
      <c r="AU16" s="172" t="s">
        <v>192</v>
      </c>
      <c r="AV16" s="173">
        <v>20</v>
      </c>
    </row>
    <row r="17" spans="1:48" x14ac:dyDescent="0.15">
      <c r="A17" s="227" t="s">
        <v>30</v>
      </c>
      <c r="B17" s="200" t="s">
        <v>15</v>
      </c>
      <c r="C17" s="173">
        <v>11</v>
      </c>
      <c r="D17" s="242">
        <v>0.75</v>
      </c>
      <c r="E17" s="243">
        <v>19609</v>
      </c>
      <c r="F17" s="29">
        <v>34061</v>
      </c>
      <c r="G17" s="29">
        <v>83</v>
      </c>
      <c r="H17" s="29">
        <v>0</v>
      </c>
      <c r="I17" s="29">
        <v>3142</v>
      </c>
      <c r="J17" s="29">
        <v>8849</v>
      </c>
      <c r="K17" s="166">
        <v>715</v>
      </c>
      <c r="L17" s="150">
        <v>100</v>
      </c>
      <c r="M17" s="173">
        <v>330</v>
      </c>
      <c r="N17" s="29">
        <v>156</v>
      </c>
      <c r="O17" s="29">
        <v>-1399</v>
      </c>
      <c r="P17" s="29">
        <v>-218</v>
      </c>
      <c r="Q17" s="29">
        <v>-316</v>
      </c>
      <c r="R17" s="29">
        <v>22469</v>
      </c>
      <c r="S17" s="242">
        <v>0.75</v>
      </c>
      <c r="T17" s="243">
        <v>19700</v>
      </c>
      <c r="U17" s="29">
        <v>22020</v>
      </c>
      <c r="V17" s="29">
        <v>449</v>
      </c>
      <c r="W17" s="29">
        <v>21549</v>
      </c>
      <c r="X17" s="29">
        <v>200</v>
      </c>
      <c r="Y17" s="166">
        <v>-1400</v>
      </c>
      <c r="Z17" s="150">
        <v>1200</v>
      </c>
      <c r="AA17" s="26">
        <v>468</v>
      </c>
      <c r="AB17" s="166">
        <v>-100</v>
      </c>
      <c r="AC17" s="150">
        <v>100</v>
      </c>
      <c r="AD17" s="26">
        <v>100</v>
      </c>
      <c r="AE17" s="166">
        <v>-346</v>
      </c>
      <c r="AF17" s="150">
        <v>330</v>
      </c>
      <c r="AG17" s="26">
        <v>330</v>
      </c>
      <c r="AH17" s="166">
        <v>-1000</v>
      </c>
      <c r="AI17" s="150">
        <v>550</v>
      </c>
      <c r="AJ17" s="26">
        <v>156</v>
      </c>
      <c r="AK17" s="166">
        <v>-2000</v>
      </c>
      <c r="AL17" s="150">
        <v>1200</v>
      </c>
      <c r="AM17" s="26">
        <v>-1399</v>
      </c>
      <c r="AN17" s="166">
        <v>-218</v>
      </c>
      <c r="AO17" s="150">
        <v>0</v>
      </c>
      <c r="AP17" s="26">
        <v>-218</v>
      </c>
      <c r="AQ17" s="166" t="s">
        <v>398</v>
      </c>
      <c r="AR17" s="172" t="s">
        <v>51</v>
      </c>
      <c r="AS17" s="173">
        <v>32</v>
      </c>
      <c r="AT17" s="166" t="s">
        <v>398</v>
      </c>
      <c r="AU17" s="172" t="s">
        <v>180</v>
      </c>
      <c r="AV17" s="173">
        <v>28</v>
      </c>
    </row>
    <row r="18" spans="1:48" x14ac:dyDescent="0.15">
      <c r="A18" s="227" t="s">
        <v>32</v>
      </c>
      <c r="B18" s="200" t="s">
        <v>15</v>
      </c>
      <c r="C18" s="173">
        <v>12</v>
      </c>
      <c r="D18" s="242">
        <v>0.79166666666666663</v>
      </c>
      <c r="E18" s="243">
        <v>19573</v>
      </c>
      <c r="F18" s="29">
        <v>34061</v>
      </c>
      <c r="G18" s="29">
        <v>90</v>
      </c>
      <c r="H18" s="29">
        <v>0</v>
      </c>
      <c r="I18" s="29">
        <v>2973</v>
      </c>
      <c r="J18" s="29">
        <v>7630</v>
      </c>
      <c r="K18" s="166">
        <v>1200</v>
      </c>
      <c r="L18" s="150">
        <v>100</v>
      </c>
      <c r="M18" s="173">
        <v>330</v>
      </c>
      <c r="N18" s="29">
        <v>196</v>
      </c>
      <c r="O18" s="29">
        <v>-1343</v>
      </c>
      <c r="P18" s="29">
        <v>-218</v>
      </c>
      <c r="Q18" s="29">
        <v>265</v>
      </c>
      <c r="R18" s="29">
        <v>23283</v>
      </c>
      <c r="S18" s="242">
        <v>0.79166666666666663</v>
      </c>
      <c r="T18" s="243">
        <v>19590</v>
      </c>
      <c r="U18" s="29">
        <v>21882</v>
      </c>
      <c r="V18" s="29">
        <v>1401</v>
      </c>
      <c r="W18" s="29">
        <v>21549</v>
      </c>
      <c r="X18" s="29">
        <v>200</v>
      </c>
      <c r="Y18" s="166">
        <v>-1400</v>
      </c>
      <c r="Z18" s="150">
        <v>1200</v>
      </c>
      <c r="AA18" s="26">
        <v>1204</v>
      </c>
      <c r="AB18" s="166">
        <v>-100</v>
      </c>
      <c r="AC18" s="150">
        <v>100</v>
      </c>
      <c r="AD18" s="26">
        <v>100</v>
      </c>
      <c r="AE18" s="166">
        <v>-346</v>
      </c>
      <c r="AF18" s="150">
        <v>330</v>
      </c>
      <c r="AG18" s="26">
        <v>330</v>
      </c>
      <c r="AH18" s="166">
        <v>-1000</v>
      </c>
      <c r="AI18" s="150">
        <v>550</v>
      </c>
      <c r="AJ18" s="26">
        <v>196</v>
      </c>
      <c r="AK18" s="166">
        <v>-2000</v>
      </c>
      <c r="AL18" s="150">
        <v>1200</v>
      </c>
      <c r="AM18" s="26">
        <v>-1343</v>
      </c>
      <c r="AN18" s="166">
        <v>-218</v>
      </c>
      <c r="AO18" s="150">
        <v>0</v>
      </c>
      <c r="AP18" s="26">
        <v>-218</v>
      </c>
      <c r="AQ18" s="166" t="s">
        <v>42</v>
      </c>
      <c r="AR18" s="172" t="s">
        <v>106</v>
      </c>
      <c r="AS18" s="173">
        <v>26</v>
      </c>
      <c r="AT18" s="166" t="s">
        <v>400</v>
      </c>
      <c r="AU18" s="172" t="s">
        <v>98</v>
      </c>
      <c r="AV18" s="173">
        <v>24</v>
      </c>
    </row>
    <row r="19" spans="1:48" x14ac:dyDescent="0.15">
      <c r="A19" s="227" t="s">
        <v>31</v>
      </c>
      <c r="B19" s="200" t="s">
        <v>15</v>
      </c>
      <c r="C19" s="173">
        <v>13</v>
      </c>
      <c r="D19" s="242">
        <v>0.75</v>
      </c>
      <c r="E19" s="243">
        <v>19761</v>
      </c>
      <c r="F19" s="29">
        <v>34061</v>
      </c>
      <c r="G19" s="29">
        <v>85</v>
      </c>
      <c r="H19" s="29">
        <v>0</v>
      </c>
      <c r="I19" s="29">
        <v>2766</v>
      </c>
      <c r="J19" s="29">
        <v>8112</v>
      </c>
      <c r="K19" s="166">
        <v>1108</v>
      </c>
      <c r="L19" s="150">
        <v>70</v>
      </c>
      <c r="M19" s="173">
        <v>330</v>
      </c>
      <c r="N19" s="29">
        <v>316</v>
      </c>
      <c r="O19" s="29">
        <v>-1343</v>
      </c>
      <c r="P19" s="29">
        <v>-218</v>
      </c>
      <c r="Q19" s="29">
        <v>263</v>
      </c>
      <c r="R19" s="29">
        <v>23005</v>
      </c>
      <c r="S19" s="242">
        <v>0.75</v>
      </c>
      <c r="T19" s="243">
        <v>19530</v>
      </c>
      <c r="U19" s="29">
        <v>21839</v>
      </c>
      <c r="V19" s="29">
        <v>1166</v>
      </c>
      <c r="W19" s="29">
        <v>21549</v>
      </c>
      <c r="X19" s="29">
        <v>200</v>
      </c>
      <c r="Y19" s="166">
        <v>-1400</v>
      </c>
      <c r="Z19" s="150">
        <v>1200</v>
      </c>
      <c r="AA19" s="26">
        <v>1108</v>
      </c>
      <c r="AB19" s="166">
        <v>-100</v>
      </c>
      <c r="AC19" s="150">
        <v>100</v>
      </c>
      <c r="AD19" s="26">
        <v>70</v>
      </c>
      <c r="AE19" s="166">
        <v>-346</v>
      </c>
      <c r="AF19" s="150">
        <v>330</v>
      </c>
      <c r="AG19" s="26">
        <v>330</v>
      </c>
      <c r="AH19" s="166">
        <v>-1000</v>
      </c>
      <c r="AI19" s="150">
        <v>550</v>
      </c>
      <c r="AJ19" s="26">
        <v>316</v>
      </c>
      <c r="AK19" s="166">
        <v>-2000</v>
      </c>
      <c r="AL19" s="150">
        <v>1200</v>
      </c>
      <c r="AM19" s="26">
        <v>-1343</v>
      </c>
      <c r="AN19" s="166">
        <v>-218</v>
      </c>
      <c r="AO19" s="150">
        <v>0</v>
      </c>
      <c r="AP19" s="26">
        <v>-218</v>
      </c>
      <c r="AQ19" s="166" t="s">
        <v>405</v>
      </c>
      <c r="AR19" s="172" t="s">
        <v>98</v>
      </c>
      <c r="AS19" s="173">
        <v>28</v>
      </c>
      <c r="AT19" s="166" t="s">
        <v>405</v>
      </c>
      <c r="AU19" s="172" t="s">
        <v>202</v>
      </c>
      <c r="AV19" s="173">
        <v>28</v>
      </c>
    </row>
    <row r="20" spans="1:48" x14ac:dyDescent="0.15">
      <c r="A20" s="227" t="s">
        <v>33</v>
      </c>
      <c r="B20" s="200" t="s">
        <v>15</v>
      </c>
      <c r="C20" s="173">
        <v>14</v>
      </c>
      <c r="D20" s="242">
        <v>0.79166666666666663</v>
      </c>
      <c r="E20" s="243">
        <v>18803</v>
      </c>
      <c r="F20" s="29">
        <v>34061</v>
      </c>
      <c r="G20" s="29">
        <v>68</v>
      </c>
      <c r="H20" s="29">
        <v>0</v>
      </c>
      <c r="I20" s="29">
        <v>3198</v>
      </c>
      <c r="J20" s="29">
        <v>9011</v>
      </c>
      <c r="K20" s="166">
        <v>903</v>
      </c>
      <c r="L20" s="150">
        <v>100</v>
      </c>
      <c r="M20" s="173">
        <v>330</v>
      </c>
      <c r="N20" s="29">
        <v>382</v>
      </c>
      <c r="O20" s="29">
        <v>-1400</v>
      </c>
      <c r="P20" s="29">
        <v>-218</v>
      </c>
      <c r="Q20" s="29">
        <v>97</v>
      </c>
      <c r="R20" s="29">
        <v>21823</v>
      </c>
      <c r="S20" s="242">
        <v>0.75</v>
      </c>
      <c r="T20" s="243">
        <v>18860</v>
      </c>
      <c r="U20" s="29">
        <v>20950</v>
      </c>
      <c r="V20" s="29">
        <v>873</v>
      </c>
      <c r="W20" s="29">
        <v>21549</v>
      </c>
      <c r="X20" s="29">
        <v>200</v>
      </c>
      <c r="Y20" s="166">
        <v>-1400</v>
      </c>
      <c r="Z20" s="150">
        <v>1200</v>
      </c>
      <c r="AA20" s="26">
        <v>903</v>
      </c>
      <c r="AB20" s="166">
        <v>-100</v>
      </c>
      <c r="AC20" s="150">
        <v>100</v>
      </c>
      <c r="AD20" s="26">
        <v>100</v>
      </c>
      <c r="AE20" s="166">
        <v>-346</v>
      </c>
      <c r="AF20" s="150">
        <v>330</v>
      </c>
      <c r="AG20" s="26">
        <v>330</v>
      </c>
      <c r="AH20" s="166">
        <v>-1000</v>
      </c>
      <c r="AI20" s="150">
        <v>550</v>
      </c>
      <c r="AJ20" s="26">
        <v>382</v>
      </c>
      <c r="AK20" s="166">
        <v>-2000</v>
      </c>
      <c r="AL20" s="150">
        <v>1200</v>
      </c>
      <c r="AM20" s="26">
        <v>-1403</v>
      </c>
      <c r="AN20" s="166">
        <v>-218</v>
      </c>
      <c r="AO20" s="150">
        <v>0</v>
      </c>
      <c r="AP20" s="26">
        <v>-218</v>
      </c>
      <c r="AQ20" s="166" t="s">
        <v>45</v>
      </c>
      <c r="AR20" s="172" t="s">
        <v>62</v>
      </c>
      <c r="AS20" s="173">
        <v>33</v>
      </c>
      <c r="AT20" s="166" t="s">
        <v>45</v>
      </c>
      <c r="AU20" s="172" t="s">
        <v>103</v>
      </c>
      <c r="AV20" s="173">
        <v>32</v>
      </c>
    </row>
    <row r="21" spans="1:48" x14ac:dyDescent="0.15">
      <c r="A21" s="227" t="s">
        <v>34</v>
      </c>
      <c r="B21" s="200" t="s">
        <v>15</v>
      </c>
      <c r="C21" s="173">
        <v>15</v>
      </c>
      <c r="D21" s="242">
        <v>0.75</v>
      </c>
      <c r="E21" s="243">
        <v>17862</v>
      </c>
      <c r="F21" s="29">
        <v>34061</v>
      </c>
      <c r="G21" s="29">
        <v>68</v>
      </c>
      <c r="H21" s="29">
        <v>0</v>
      </c>
      <c r="I21" s="29">
        <v>3419</v>
      </c>
      <c r="J21" s="29">
        <v>10871</v>
      </c>
      <c r="K21" s="166">
        <v>647</v>
      </c>
      <c r="L21" s="150">
        <v>100</v>
      </c>
      <c r="M21" s="173">
        <v>330</v>
      </c>
      <c r="N21" s="29">
        <v>304</v>
      </c>
      <c r="O21" s="29">
        <v>-1398</v>
      </c>
      <c r="P21" s="29">
        <v>-218</v>
      </c>
      <c r="Q21" s="29">
        <v>-235</v>
      </c>
      <c r="R21" s="29">
        <v>20074</v>
      </c>
      <c r="S21" s="242">
        <v>0.75</v>
      </c>
      <c r="T21" s="243">
        <v>17770</v>
      </c>
      <c r="U21" s="29">
        <v>19791</v>
      </c>
      <c r="V21" s="29">
        <v>283</v>
      </c>
      <c r="W21" s="29">
        <v>21549</v>
      </c>
      <c r="X21" s="29">
        <v>200</v>
      </c>
      <c r="Y21" s="166">
        <v>-1400</v>
      </c>
      <c r="Z21" s="150">
        <v>1200</v>
      </c>
      <c r="AA21" s="26">
        <v>347</v>
      </c>
      <c r="AB21" s="166">
        <v>-100</v>
      </c>
      <c r="AC21" s="150">
        <v>100</v>
      </c>
      <c r="AD21" s="26">
        <v>100</v>
      </c>
      <c r="AE21" s="166">
        <v>-346</v>
      </c>
      <c r="AF21" s="150">
        <v>330</v>
      </c>
      <c r="AG21" s="26">
        <v>330</v>
      </c>
      <c r="AH21" s="166">
        <v>-1000</v>
      </c>
      <c r="AI21" s="150">
        <v>550</v>
      </c>
      <c r="AJ21" s="26">
        <v>304</v>
      </c>
      <c r="AK21" s="166">
        <v>-2000</v>
      </c>
      <c r="AL21" s="150">
        <v>1200</v>
      </c>
      <c r="AM21" s="26">
        <v>-1398</v>
      </c>
      <c r="AN21" s="166">
        <v>-218</v>
      </c>
      <c r="AO21" s="150">
        <v>0</v>
      </c>
      <c r="AP21" s="26">
        <v>-218</v>
      </c>
      <c r="AQ21" s="166" t="s">
        <v>397</v>
      </c>
      <c r="AR21" s="172" t="s">
        <v>49</v>
      </c>
      <c r="AS21" s="173">
        <v>39</v>
      </c>
      <c r="AT21" s="166" t="s">
        <v>397</v>
      </c>
      <c r="AU21" s="172" t="s">
        <v>65</v>
      </c>
      <c r="AV21" s="173">
        <v>36</v>
      </c>
    </row>
    <row r="22" spans="1:48" x14ac:dyDescent="0.15">
      <c r="A22" s="227" t="s">
        <v>35</v>
      </c>
      <c r="B22" s="200" t="s">
        <v>15</v>
      </c>
      <c r="C22" s="173">
        <v>16</v>
      </c>
      <c r="D22" s="242">
        <v>0.75</v>
      </c>
      <c r="E22" s="243">
        <v>16498</v>
      </c>
      <c r="F22" s="29">
        <v>34061</v>
      </c>
      <c r="G22" s="29">
        <v>75</v>
      </c>
      <c r="H22" s="29">
        <v>0</v>
      </c>
      <c r="I22" s="29">
        <v>4327</v>
      </c>
      <c r="J22" s="29">
        <v>10733</v>
      </c>
      <c r="K22" s="166">
        <v>799</v>
      </c>
      <c r="L22" s="150">
        <v>100</v>
      </c>
      <c r="M22" s="173">
        <v>330</v>
      </c>
      <c r="N22" s="29">
        <v>344</v>
      </c>
      <c r="O22" s="29">
        <v>-1399</v>
      </c>
      <c r="P22" s="29">
        <v>-218</v>
      </c>
      <c r="Q22" s="29">
        <v>-44</v>
      </c>
      <c r="R22" s="29">
        <v>19120</v>
      </c>
      <c r="S22" s="242">
        <v>0.75</v>
      </c>
      <c r="T22" s="243">
        <v>16800</v>
      </c>
      <c r="U22" s="29">
        <v>18822</v>
      </c>
      <c r="V22" s="29">
        <v>298</v>
      </c>
      <c r="W22" s="29">
        <v>21549</v>
      </c>
      <c r="X22" s="29">
        <v>200</v>
      </c>
      <c r="Y22" s="166">
        <v>-1400</v>
      </c>
      <c r="Z22" s="150">
        <v>1200</v>
      </c>
      <c r="AA22" s="26">
        <v>799</v>
      </c>
      <c r="AB22" s="166">
        <v>-100</v>
      </c>
      <c r="AC22" s="150">
        <v>100</v>
      </c>
      <c r="AD22" s="26">
        <v>100</v>
      </c>
      <c r="AE22" s="166">
        <v>-346</v>
      </c>
      <c r="AF22" s="150">
        <v>330</v>
      </c>
      <c r="AG22" s="26">
        <v>330</v>
      </c>
      <c r="AH22" s="166">
        <v>-1000</v>
      </c>
      <c r="AI22" s="150">
        <v>550</v>
      </c>
      <c r="AJ22" s="26">
        <v>344</v>
      </c>
      <c r="AK22" s="166">
        <v>-2000</v>
      </c>
      <c r="AL22" s="150">
        <v>1200</v>
      </c>
      <c r="AM22" s="26">
        <v>-1399</v>
      </c>
      <c r="AN22" s="166">
        <v>-218</v>
      </c>
      <c r="AO22" s="150">
        <v>0</v>
      </c>
      <c r="AP22" s="26">
        <v>-218</v>
      </c>
      <c r="AQ22" s="166" t="s">
        <v>403</v>
      </c>
      <c r="AR22" s="172" t="s">
        <v>61</v>
      </c>
      <c r="AS22" s="173">
        <v>39</v>
      </c>
      <c r="AT22" s="166" t="s">
        <v>42</v>
      </c>
      <c r="AU22" s="172" t="s">
        <v>66</v>
      </c>
      <c r="AV22" s="173">
        <v>37</v>
      </c>
    </row>
    <row r="23" spans="1:48" x14ac:dyDescent="0.15">
      <c r="A23" s="227" t="s">
        <v>36</v>
      </c>
      <c r="B23" s="200" t="s">
        <v>15</v>
      </c>
      <c r="C23" s="173">
        <v>17</v>
      </c>
      <c r="D23" s="242">
        <v>0.75</v>
      </c>
      <c r="E23" s="243">
        <v>17179</v>
      </c>
      <c r="F23" s="29">
        <v>34061</v>
      </c>
      <c r="G23" s="29">
        <v>76</v>
      </c>
      <c r="H23" s="29">
        <v>0</v>
      </c>
      <c r="I23" s="29">
        <v>4335</v>
      </c>
      <c r="J23" s="29">
        <v>10851</v>
      </c>
      <c r="K23" s="166">
        <v>-235</v>
      </c>
      <c r="L23" s="150">
        <v>100</v>
      </c>
      <c r="M23" s="173">
        <v>330</v>
      </c>
      <c r="N23" s="29">
        <v>413</v>
      </c>
      <c r="O23" s="29">
        <v>-1500</v>
      </c>
      <c r="P23" s="29">
        <v>-218</v>
      </c>
      <c r="Q23" s="29">
        <v>-1110</v>
      </c>
      <c r="R23" s="29">
        <v>20061</v>
      </c>
      <c r="S23" s="242">
        <v>0.75</v>
      </c>
      <c r="T23" s="243">
        <v>17400</v>
      </c>
      <c r="U23" s="29">
        <v>19523</v>
      </c>
      <c r="V23" s="29">
        <v>538</v>
      </c>
      <c r="W23" s="29">
        <v>21549</v>
      </c>
      <c r="X23" s="29">
        <v>200</v>
      </c>
      <c r="Y23" s="166">
        <v>-1400</v>
      </c>
      <c r="Z23" s="150">
        <v>1200</v>
      </c>
      <c r="AA23" s="26">
        <v>-359</v>
      </c>
      <c r="AB23" s="166">
        <v>-100</v>
      </c>
      <c r="AC23" s="150">
        <v>100</v>
      </c>
      <c r="AD23" s="26">
        <v>100</v>
      </c>
      <c r="AE23" s="166">
        <v>-346</v>
      </c>
      <c r="AF23" s="150">
        <v>330</v>
      </c>
      <c r="AG23" s="26">
        <v>330</v>
      </c>
      <c r="AH23" s="166">
        <v>-1000</v>
      </c>
      <c r="AI23" s="150">
        <v>550</v>
      </c>
      <c r="AJ23" s="26">
        <v>413</v>
      </c>
      <c r="AK23" s="166">
        <v>-2000</v>
      </c>
      <c r="AL23" s="150">
        <v>1200</v>
      </c>
      <c r="AM23" s="26">
        <v>-1400</v>
      </c>
      <c r="AN23" s="166">
        <v>-218</v>
      </c>
      <c r="AO23" s="150">
        <v>0</v>
      </c>
      <c r="AP23" s="26">
        <v>-218</v>
      </c>
      <c r="AQ23" s="166" t="s">
        <v>46</v>
      </c>
      <c r="AR23" s="172" t="s">
        <v>140</v>
      </c>
      <c r="AS23" s="173">
        <v>39</v>
      </c>
      <c r="AT23" s="166" t="s">
        <v>46</v>
      </c>
      <c r="AU23" s="172" t="s">
        <v>67</v>
      </c>
      <c r="AV23" s="173">
        <v>34</v>
      </c>
    </row>
    <row r="24" spans="1:48" x14ac:dyDescent="0.15">
      <c r="A24" s="227" t="s">
        <v>30</v>
      </c>
      <c r="B24" s="200" t="s">
        <v>15</v>
      </c>
      <c r="C24" s="173">
        <v>18</v>
      </c>
      <c r="D24" s="242">
        <v>0.75</v>
      </c>
      <c r="E24" s="243">
        <v>18711</v>
      </c>
      <c r="F24" s="29">
        <v>34061</v>
      </c>
      <c r="G24" s="29">
        <v>93</v>
      </c>
      <c r="H24" s="29">
        <v>0</v>
      </c>
      <c r="I24" s="29">
        <v>3286</v>
      </c>
      <c r="J24" s="29">
        <v>9039</v>
      </c>
      <c r="K24" s="166">
        <v>742</v>
      </c>
      <c r="L24" s="150">
        <v>100</v>
      </c>
      <c r="M24" s="173">
        <v>330</v>
      </c>
      <c r="N24" s="29">
        <v>407</v>
      </c>
      <c r="O24" s="29">
        <v>-1379</v>
      </c>
      <c r="P24" s="29">
        <v>-218</v>
      </c>
      <c r="Q24" s="29">
        <v>-18</v>
      </c>
      <c r="R24" s="29">
        <v>21847</v>
      </c>
      <c r="S24" s="242">
        <v>0.75</v>
      </c>
      <c r="T24" s="243">
        <v>18900</v>
      </c>
      <c r="U24" s="29">
        <v>21182</v>
      </c>
      <c r="V24" s="29">
        <v>665</v>
      </c>
      <c r="W24" s="29">
        <v>21549</v>
      </c>
      <c r="X24" s="29">
        <v>200</v>
      </c>
      <c r="Y24" s="166">
        <v>-1400</v>
      </c>
      <c r="Z24" s="150">
        <v>1200</v>
      </c>
      <c r="AA24" s="26">
        <v>742</v>
      </c>
      <c r="AB24" s="166">
        <v>-100</v>
      </c>
      <c r="AC24" s="150">
        <v>100</v>
      </c>
      <c r="AD24" s="26">
        <v>100</v>
      </c>
      <c r="AE24" s="166">
        <v>-346</v>
      </c>
      <c r="AF24" s="150">
        <v>330</v>
      </c>
      <c r="AG24" s="26">
        <v>330</v>
      </c>
      <c r="AH24" s="166">
        <v>-1000</v>
      </c>
      <c r="AI24" s="150">
        <v>550</v>
      </c>
      <c r="AJ24" s="26">
        <v>407</v>
      </c>
      <c r="AK24" s="166">
        <v>-2000</v>
      </c>
      <c r="AL24" s="150">
        <v>1200</v>
      </c>
      <c r="AM24" s="26">
        <v>-1379</v>
      </c>
      <c r="AN24" s="166">
        <v>-218</v>
      </c>
      <c r="AO24" s="150">
        <v>0</v>
      </c>
      <c r="AP24" s="26">
        <v>-218</v>
      </c>
      <c r="AQ24" s="166" t="s">
        <v>43</v>
      </c>
      <c r="AR24" s="172" t="s">
        <v>66</v>
      </c>
      <c r="AS24" s="173">
        <v>32</v>
      </c>
      <c r="AT24" s="166" t="s">
        <v>43</v>
      </c>
      <c r="AU24" s="172" t="s">
        <v>193</v>
      </c>
      <c r="AV24" s="173">
        <v>28</v>
      </c>
    </row>
    <row r="25" spans="1:48" x14ac:dyDescent="0.15">
      <c r="A25" s="227" t="s">
        <v>32</v>
      </c>
      <c r="B25" s="200" t="s">
        <v>15</v>
      </c>
      <c r="C25" s="173">
        <v>19</v>
      </c>
      <c r="D25" s="242">
        <v>0.75</v>
      </c>
      <c r="E25" s="243">
        <v>18559</v>
      </c>
      <c r="F25" s="29">
        <v>34061</v>
      </c>
      <c r="G25" s="29">
        <v>84</v>
      </c>
      <c r="H25" s="29">
        <v>0</v>
      </c>
      <c r="I25" s="29">
        <v>3050</v>
      </c>
      <c r="J25" s="29">
        <v>10677</v>
      </c>
      <c r="K25" s="166">
        <v>381</v>
      </c>
      <c r="L25" s="150">
        <v>100</v>
      </c>
      <c r="M25" s="173">
        <v>0</v>
      </c>
      <c r="N25" s="29">
        <v>411</v>
      </c>
      <c r="O25" s="29">
        <v>-1402</v>
      </c>
      <c r="P25" s="29">
        <v>-218</v>
      </c>
      <c r="Q25" s="29">
        <v>-728</v>
      </c>
      <c r="R25" s="29">
        <v>21146</v>
      </c>
      <c r="S25" s="242">
        <v>0.79166666666666663</v>
      </c>
      <c r="T25" s="243">
        <v>18660</v>
      </c>
      <c r="U25" s="29">
        <v>20955</v>
      </c>
      <c r="V25" s="29">
        <v>191</v>
      </c>
      <c r="W25" s="29">
        <v>21549</v>
      </c>
      <c r="X25" s="29">
        <v>200</v>
      </c>
      <c r="Y25" s="166">
        <v>-1400</v>
      </c>
      <c r="Z25" s="150">
        <v>1200</v>
      </c>
      <c r="AA25" s="26">
        <v>381</v>
      </c>
      <c r="AB25" s="166">
        <v>-100</v>
      </c>
      <c r="AC25" s="150">
        <v>100</v>
      </c>
      <c r="AD25" s="26">
        <v>100</v>
      </c>
      <c r="AE25" s="166">
        <v>0</v>
      </c>
      <c r="AF25" s="150">
        <v>0</v>
      </c>
      <c r="AG25" s="26">
        <v>0</v>
      </c>
      <c r="AH25" s="166">
        <v>-1000</v>
      </c>
      <c r="AI25" s="150">
        <v>550</v>
      </c>
      <c r="AJ25" s="26">
        <v>411</v>
      </c>
      <c r="AK25" s="166">
        <v>-2000</v>
      </c>
      <c r="AL25" s="150">
        <v>1200</v>
      </c>
      <c r="AM25" s="26">
        <v>-1402</v>
      </c>
      <c r="AN25" s="166">
        <v>-218</v>
      </c>
      <c r="AO25" s="150">
        <v>0</v>
      </c>
      <c r="AP25" s="26">
        <v>-218</v>
      </c>
      <c r="AQ25" s="166" t="s">
        <v>46</v>
      </c>
      <c r="AR25" s="172" t="s">
        <v>122</v>
      </c>
      <c r="AS25" s="173">
        <v>38</v>
      </c>
      <c r="AT25" s="166" t="s">
        <v>44</v>
      </c>
      <c r="AU25" s="172" t="s">
        <v>207</v>
      </c>
      <c r="AV25" s="173">
        <v>36</v>
      </c>
    </row>
    <row r="26" spans="1:48" x14ac:dyDescent="0.15">
      <c r="A26" s="227" t="s">
        <v>31</v>
      </c>
      <c r="B26" s="200" t="s">
        <v>15</v>
      </c>
      <c r="C26" s="173">
        <v>20</v>
      </c>
      <c r="D26" s="242">
        <v>0.79166666666666663</v>
      </c>
      <c r="E26" s="243">
        <v>18466</v>
      </c>
      <c r="F26" s="29">
        <v>34061</v>
      </c>
      <c r="G26" s="29">
        <v>81</v>
      </c>
      <c r="H26" s="29">
        <v>0</v>
      </c>
      <c r="I26" s="29">
        <v>2951</v>
      </c>
      <c r="J26" s="29">
        <v>9832</v>
      </c>
      <c r="K26" s="166">
        <v>532</v>
      </c>
      <c r="L26" s="150">
        <v>100</v>
      </c>
      <c r="M26" s="173">
        <v>330</v>
      </c>
      <c r="N26" s="29">
        <v>448</v>
      </c>
      <c r="O26" s="29">
        <v>-1402</v>
      </c>
      <c r="P26" s="29">
        <v>-218</v>
      </c>
      <c r="Q26" s="29">
        <v>-210</v>
      </c>
      <c r="R26" s="29">
        <v>21569</v>
      </c>
      <c r="S26" s="242">
        <v>0.79166666666666663</v>
      </c>
      <c r="T26" s="243">
        <v>18540</v>
      </c>
      <c r="U26" s="29">
        <v>20827</v>
      </c>
      <c r="V26" s="29">
        <v>742</v>
      </c>
      <c r="W26" s="29">
        <v>21549</v>
      </c>
      <c r="X26" s="29">
        <v>200</v>
      </c>
      <c r="Y26" s="166">
        <v>-1400</v>
      </c>
      <c r="Z26" s="150">
        <v>1200</v>
      </c>
      <c r="AA26" s="26">
        <v>532</v>
      </c>
      <c r="AB26" s="166">
        <v>-100</v>
      </c>
      <c r="AC26" s="150">
        <v>100</v>
      </c>
      <c r="AD26" s="26">
        <v>100</v>
      </c>
      <c r="AE26" s="166">
        <v>346</v>
      </c>
      <c r="AF26" s="150">
        <v>330</v>
      </c>
      <c r="AG26" s="26">
        <v>330</v>
      </c>
      <c r="AH26" s="166">
        <v>-1000</v>
      </c>
      <c r="AI26" s="150">
        <v>550</v>
      </c>
      <c r="AJ26" s="26">
        <v>448</v>
      </c>
      <c r="AK26" s="166">
        <v>-2000</v>
      </c>
      <c r="AL26" s="150">
        <v>1200</v>
      </c>
      <c r="AM26" s="26">
        <v>-1402</v>
      </c>
      <c r="AN26" s="166">
        <v>-218</v>
      </c>
      <c r="AO26" s="150">
        <v>0</v>
      </c>
      <c r="AP26" s="26">
        <v>-218</v>
      </c>
      <c r="AQ26" s="166" t="s">
        <v>45</v>
      </c>
      <c r="AR26" s="172" t="s">
        <v>97</v>
      </c>
      <c r="AS26" s="173">
        <v>36</v>
      </c>
      <c r="AT26" s="166" t="s">
        <v>398</v>
      </c>
      <c r="AU26" s="172" t="s">
        <v>50</v>
      </c>
      <c r="AV26" s="173">
        <v>34</v>
      </c>
    </row>
    <row r="27" spans="1:48" x14ac:dyDescent="0.15">
      <c r="A27" s="227" t="s">
        <v>33</v>
      </c>
      <c r="B27" s="200" t="s">
        <v>15</v>
      </c>
      <c r="C27" s="173">
        <v>21</v>
      </c>
      <c r="D27" s="242">
        <v>0.79166666666666663</v>
      </c>
      <c r="E27" s="243">
        <v>18278</v>
      </c>
      <c r="F27" s="29">
        <v>34061</v>
      </c>
      <c r="G27" s="29">
        <v>82</v>
      </c>
      <c r="H27" s="29">
        <v>0</v>
      </c>
      <c r="I27" s="29">
        <v>3037</v>
      </c>
      <c r="J27" s="29">
        <v>9869</v>
      </c>
      <c r="K27" s="166">
        <v>780</v>
      </c>
      <c r="L27" s="150">
        <v>100</v>
      </c>
      <c r="M27" s="173">
        <v>330</v>
      </c>
      <c r="N27" s="29">
        <v>415</v>
      </c>
      <c r="O27" s="29">
        <v>-1402</v>
      </c>
      <c r="P27" s="29">
        <v>-218</v>
      </c>
      <c r="Q27" s="29">
        <v>5</v>
      </c>
      <c r="R27" s="29">
        <v>21232</v>
      </c>
      <c r="S27" s="242">
        <v>0.79166666666666663</v>
      </c>
      <c r="T27" s="243">
        <v>18330</v>
      </c>
      <c r="U27" s="29">
        <v>20641</v>
      </c>
      <c r="V27" s="29">
        <v>591</v>
      </c>
      <c r="W27" s="29">
        <v>21549</v>
      </c>
      <c r="X27" s="29">
        <v>200</v>
      </c>
      <c r="Y27" s="166">
        <v>-1400</v>
      </c>
      <c r="Z27" s="150">
        <v>1200</v>
      </c>
      <c r="AA27" s="26">
        <v>485</v>
      </c>
      <c r="AB27" s="166">
        <v>-100</v>
      </c>
      <c r="AC27" s="150">
        <v>100</v>
      </c>
      <c r="AD27" s="26">
        <v>100</v>
      </c>
      <c r="AE27" s="166">
        <v>346</v>
      </c>
      <c r="AF27" s="150">
        <v>330</v>
      </c>
      <c r="AG27" s="26">
        <v>330</v>
      </c>
      <c r="AH27" s="166">
        <v>-1000</v>
      </c>
      <c r="AI27" s="150">
        <v>550</v>
      </c>
      <c r="AJ27" s="26">
        <v>415</v>
      </c>
      <c r="AK27" s="166">
        <v>-2000</v>
      </c>
      <c r="AL27" s="150">
        <v>1200</v>
      </c>
      <c r="AM27" s="26">
        <v>-1402</v>
      </c>
      <c r="AN27" s="166">
        <v>-218</v>
      </c>
      <c r="AO27" s="150">
        <v>0</v>
      </c>
      <c r="AP27" s="26">
        <v>-218</v>
      </c>
      <c r="AQ27" s="166" t="s">
        <v>42</v>
      </c>
      <c r="AR27" s="172" t="s">
        <v>54</v>
      </c>
      <c r="AS27" s="173">
        <v>34</v>
      </c>
      <c r="AT27" s="166" t="s">
        <v>42</v>
      </c>
      <c r="AU27" s="172" t="s">
        <v>193</v>
      </c>
      <c r="AV27" s="173">
        <v>33</v>
      </c>
    </row>
    <row r="28" spans="1:48" x14ac:dyDescent="0.15">
      <c r="A28" s="227" t="s">
        <v>34</v>
      </c>
      <c r="B28" s="200" t="s">
        <v>15</v>
      </c>
      <c r="C28" s="173">
        <v>22</v>
      </c>
      <c r="D28" s="242">
        <v>0.75</v>
      </c>
      <c r="E28" s="243">
        <v>17957</v>
      </c>
      <c r="F28" s="29">
        <v>34061</v>
      </c>
      <c r="G28" s="29">
        <v>76</v>
      </c>
      <c r="H28" s="29">
        <v>0</v>
      </c>
      <c r="I28" s="29">
        <v>2201</v>
      </c>
      <c r="J28" s="29">
        <v>10517</v>
      </c>
      <c r="K28" s="166">
        <v>832</v>
      </c>
      <c r="L28" s="150">
        <v>100</v>
      </c>
      <c r="M28" s="173">
        <v>330</v>
      </c>
      <c r="N28" s="29">
        <v>84</v>
      </c>
      <c r="O28" s="29">
        <v>-1402</v>
      </c>
      <c r="P28" s="29">
        <v>-218</v>
      </c>
      <c r="Q28" s="29">
        <v>-274</v>
      </c>
      <c r="R28" s="29">
        <v>21693</v>
      </c>
      <c r="S28" s="242">
        <v>0.79166666666666663</v>
      </c>
      <c r="T28" s="243">
        <v>17880</v>
      </c>
      <c r="U28" s="29">
        <v>20181</v>
      </c>
      <c r="V28" s="29">
        <v>1512</v>
      </c>
      <c r="W28" s="29">
        <v>21549</v>
      </c>
      <c r="X28" s="29">
        <v>200</v>
      </c>
      <c r="Y28" s="166">
        <v>-1400</v>
      </c>
      <c r="Z28" s="150">
        <v>1200</v>
      </c>
      <c r="AA28" s="26">
        <v>832</v>
      </c>
      <c r="AB28" s="166">
        <v>-100</v>
      </c>
      <c r="AC28" s="150">
        <v>100</v>
      </c>
      <c r="AD28" s="26">
        <v>100</v>
      </c>
      <c r="AE28" s="166">
        <v>-346</v>
      </c>
      <c r="AF28" s="150">
        <v>330</v>
      </c>
      <c r="AG28" s="26">
        <v>330</v>
      </c>
      <c r="AH28" s="166">
        <v>-1000</v>
      </c>
      <c r="AI28" s="150">
        <v>550</v>
      </c>
      <c r="AJ28" s="26">
        <v>84</v>
      </c>
      <c r="AK28" s="166">
        <v>-2000</v>
      </c>
      <c r="AL28" s="150">
        <v>1200</v>
      </c>
      <c r="AM28" s="26">
        <v>-1402</v>
      </c>
      <c r="AN28" s="166">
        <v>-218</v>
      </c>
      <c r="AO28" s="150">
        <v>0</v>
      </c>
      <c r="AP28" s="26">
        <v>-218</v>
      </c>
      <c r="AQ28" s="166" t="s">
        <v>390</v>
      </c>
      <c r="AR28" s="172" t="s">
        <v>154</v>
      </c>
      <c r="AS28" s="173">
        <v>33</v>
      </c>
      <c r="AT28" s="166" t="s">
        <v>390</v>
      </c>
      <c r="AU28" s="172" t="s">
        <v>58</v>
      </c>
      <c r="AV28" s="173">
        <v>31</v>
      </c>
    </row>
    <row r="29" spans="1:48" x14ac:dyDescent="0.15">
      <c r="A29" s="227" t="s">
        <v>35</v>
      </c>
      <c r="B29" s="200" t="s">
        <v>15</v>
      </c>
      <c r="C29" s="173">
        <v>23</v>
      </c>
      <c r="D29" s="242">
        <v>0.79166666666666663</v>
      </c>
      <c r="E29" s="243">
        <v>17006</v>
      </c>
      <c r="F29" s="29">
        <v>34061</v>
      </c>
      <c r="G29" s="29">
        <v>90</v>
      </c>
      <c r="H29" s="29">
        <v>0</v>
      </c>
      <c r="I29" s="29">
        <v>3049</v>
      </c>
      <c r="J29" s="29">
        <v>12303</v>
      </c>
      <c r="K29" s="166">
        <v>-62</v>
      </c>
      <c r="L29" s="150">
        <v>100</v>
      </c>
      <c r="M29" s="173">
        <v>330</v>
      </c>
      <c r="N29" s="29">
        <v>72</v>
      </c>
      <c r="O29" s="29">
        <v>-1399</v>
      </c>
      <c r="P29" s="29">
        <v>-218</v>
      </c>
      <c r="Q29" s="29">
        <v>-1177</v>
      </c>
      <c r="R29" s="29">
        <v>19976</v>
      </c>
      <c r="S29" s="242">
        <v>0.79166666666666663</v>
      </c>
      <c r="T29" s="243">
        <v>17040</v>
      </c>
      <c r="U29" s="29">
        <v>19062</v>
      </c>
      <c r="V29" s="29">
        <v>914</v>
      </c>
      <c r="W29" s="29">
        <v>21549</v>
      </c>
      <c r="X29" s="29">
        <v>300</v>
      </c>
      <c r="Y29" s="166">
        <v>-1400</v>
      </c>
      <c r="Z29" s="150">
        <v>1200</v>
      </c>
      <c r="AA29" s="26">
        <v>-62</v>
      </c>
      <c r="AB29" s="166">
        <v>-100</v>
      </c>
      <c r="AC29" s="150">
        <v>100</v>
      </c>
      <c r="AD29" s="26">
        <v>100</v>
      </c>
      <c r="AE29" s="166">
        <v>-346</v>
      </c>
      <c r="AF29" s="150">
        <v>330</v>
      </c>
      <c r="AG29" s="26">
        <v>330</v>
      </c>
      <c r="AH29" s="166">
        <v>-1000</v>
      </c>
      <c r="AI29" s="150">
        <v>550</v>
      </c>
      <c r="AJ29" s="26">
        <v>72</v>
      </c>
      <c r="AK29" s="166">
        <v>-2000</v>
      </c>
      <c r="AL29" s="150">
        <v>1200</v>
      </c>
      <c r="AM29" s="26">
        <v>-1399</v>
      </c>
      <c r="AN29" s="166">
        <v>-218</v>
      </c>
      <c r="AO29" s="150">
        <v>0</v>
      </c>
      <c r="AP29" s="26">
        <v>-218</v>
      </c>
      <c r="AQ29" s="166" t="s">
        <v>42</v>
      </c>
      <c r="AR29" s="172" t="s">
        <v>66</v>
      </c>
      <c r="AS29" s="173">
        <v>28</v>
      </c>
      <c r="AT29" s="166" t="s">
        <v>42</v>
      </c>
      <c r="AU29" s="172" t="s">
        <v>193</v>
      </c>
      <c r="AV29" s="173">
        <v>29</v>
      </c>
    </row>
    <row r="30" spans="1:48" x14ac:dyDescent="0.15">
      <c r="A30" s="227" t="s">
        <v>36</v>
      </c>
      <c r="B30" s="200" t="s">
        <v>15</v>
      </c>
      <c r="C30" s="173">
        <v>24</v>
      </c>
      <c r="D30" s="242">
        <v>0.75</v>
      </c>
      <c r="E30" s="243">
        <v>17398</v>
      </c>
      <c r="F30" s="29">
        <v>34061</v>
      </c>
      <c r="G30" s="29">
        <v>89</v>
      </c>
      <c r="H30" s="29">
        <v>0</v>
      </c>
      <c r="I30" s="29">
        <v>4137</v>
      </c>
      <c r="J30" s="29">
        <v>11850</v>
      </c>
      <c r="K30" s="166">
        <v>-160</v>
      </c>
      <c r="L30" s="150">
        <v>100</v>
      </c>
      <c r="M30" s="173">
        <v>330</v>
      </c>
      <c r="N30" s="29">
        <v>-1</v>
      </c>
      <c r="O30" s="29">
        <v>-1399</v>
      </c>
      <c r="P30" s="29">
        <v>-218</v>
      </c>
      <c r="Q30" s="29">
        <v>-1348</v>
      </c>
      <c r="R30" s="29">
        <v>19511</v>
      </c>
      <c r="S30" s="242">
        <v>0.75</v>
      </c>
      <c r="T30" s="243">
        <v>17440</v>
      </c>
      <c r="U30" s="29">
        <v>19462</v>
      </c>
      <c r="V30" s="29">
        <v>49</v>
      </c>
      <c r="W30" s="29">
        <v>21549</v>
      </c>
      <c r="X30" s="29">
        <v>300</v>
      </c>
      <c r="Y30" s="166">
        <v>-1400</v>
      </c>
      <c r="Z30" s="150">
        <v>1200</v>
      </c>
      <c r="AA30" s="26">
        <v>-160</v>
      </c>
      <c r="AB30" s="166">
        <v>-100</v>
      </c>
      <c r="AC30" s="150">
        <v>100</v>
      </c>
      <c r="AD30" s="26">
        <v>100</v>
      </c>
      <c r="AE30" s="166">
        <v>-346</v>
      </c>
      <c r="AF30" s="150">
        <v>330</v>
      </c>
      <c r="AG30" s="26">
        <v>330</v>
      </c>
      <c r="AH30" s="166">
        <v>-1000</v>
      </c>
      <c r="AI30" s="150">
        <v>550</v>
      </c>
      <c r="AJ30" s="26">
        <v>-1</v>
      </c>
      <c r="AK30" s="166">
        <v>-2000</v>
      </c>
      <c r="AL30" s="150">
        <v>1200</v>
      </c>
      <c r="AM30" s="26">
        <v>-1399</v>
      </c>
      <c r="AN30" s="166">
        <v>-218</v>
      </c>
      <c r="AO30" s="150">
        <v>0</v>
      </c>
      <c r="AP30" s="26">
        <v>-218</v>
      </c>
      <c r="AQ30" s="220" t="s">
        <v>43</v>
      </c>
      <c r="AR30" s="172" t="s">
        <v>168</v>
      </c>
      <c r="AS30" s="173">
        <v>39</v>
      </c>
      <c r="AT30" s="220" t="s">
        <v>43</v>
      </c>
      <c r="AU30" s="172" t="s">
        <v>173</v>
      </c>
      <c r="AV30" s="173">
        <v>36</v>
      </c>
    </row>
    <row r="31" spans="1:48" x14ac:dyDescent="0.15">
      <c r="A31" s="227" t="s">
        <v>30</v>
      </c>
      <c r="B31" s="200" t="s">
        <v>15</v>
      </c>
      <c r="C31" s="173">
        <v>25</v>
      </c>
      <c r="D31" s="242">
        <v>0.75</v>
      </c>
      <c r="E31" s="243">
        <v>17914</v>
      </c>
      <c r="F31" s="29">
        <v>34061</v>
      </c>
      <c r="G31" s="29">
        <v>89</v>
      </c>
      <c r="H31" s="29">
        <v>0</v>
      </c>
      <c r="I31" s="29">
        <v>3254</v>
      </c>
      <c r="J31" s="29">
        <v>10832</v>
      </c>
      <c r="K31" s="166">
        <v>460</v>
      </c>
      <c r="L31" s="150">
        <v>100</v>
      </c>
      <c r="M31" s="173">
        <v>330</v>
      </c>
      <c r="N31" s="29">
        <v>-56</v>
      </c>
      <c r="O31" s="29">
        <v>-1397</v>
      </c>
      <c r="P31" s="29">
        <v>-218</v>
      </c>
      <c r="Q31" s="29">
        <v>-781</v>
      </c>
      <c r="R31" s="29">
        <v>20845</v>
      </c>
      <c r="S31" s="242">
        <v>0.75</v>
      </c>
      <c r="T31" s="243">
        <v>18270</v>
      </c>
      <c r="U31" s="29">
        <v>20473</v>
      </c>
      <c r="V31" s="29">
        <v>372</v>
      </c>
      <c r="W31" s="29">
        <v>21549</v>
      </c>
      <c r="X31" s="29">
        <v>300</v>
      </c>
      <c r="Y31" s="166">
        <v>-1400</v>
      </c>
      <c r="Z31" s="150">
        <v>1200</v>
      </c>
      <c r="AA31" s="26">
        <v>360</v>
      </c>
      <c r="AB31" s="166">
        <v>-100</v>
      </c>
      <c r="AC31" s="150">
        <v>100</v>
      </c>
      <c r="AD31" s="26">
        <v>100</v>
      </c>
      <c r="AE31" s="166">
        <v>-346</v>
      </c>
      <c r="AF31" s="150">
        <v>330</v>
      </c>
      <c r="AG31" s="26">
        <v>330</v>
      </c>
      <c r="AH31" s="166">
        <v>-1000</v>
      </c>
      <c r="AI31" s="150">
        <v>550</v>
      </c>
      <c r="AJ31" s="26">
        <v>-56</v>
      </c>
      <c r="AK31" s="166">
        <v>-2000</v>
      </c>
      <c r="AL31" s="150">
        <v>1200</v>
      </c>
      <c r="AM31" s="26">
        <v>-1397</v>
      </c>
      <c r="AN31" s="166">
        <v>-218</v>
      </c>
      <c r="AO31" s="150">
        <v>0</v>
      </c>
      <c r="AP31" s="26">
        <v>-218</v>
      </c>
      <c r="AQ31" s="166" t="s">
        <v>46</v>
      </c>
      <c r="AR31" s="172" t="s">
        <v>227</v>
      </c>
      <c r="AS31" s="173">
        <v>51</v>
      </c>
      <c r="AT31" s="166" t="s">
        <v>46</v>
      </c>
      <c r="AU31" s="172" t="s">
        <v>70</v>
      </c>
      <c r="AV31" s="173">
        <v>50</v>
      </c>
    </row>
    <row r="32" spans="1:48" x14ac:dyDescent="0.15">
      <c r="A32" s="227" t="s">
        <v>32</v>
      </c>
      <c r="B32" s="200" t="s">
        <v>15</v>
      </c>
      <c r="C32" s="173">
        <v>26</v>
      </c>
      <c r="D32" s="242">
        <v>0.79166666666666663</v>
      </c>
      <c r="E32" s="243">
        <v>17987</v>
      </c>
      <c r="F32" s="29">
        <v>34061</v>
      </c>
      <c r="G32" s="29">
        <v>70</v>
      </c>
      <c r="H32" s="29">
        <v>0</v>
      </c>
      <c r="I32" s="29">
        <v>4202</v>
      </c>
      <c r="J32" s="29">
        <v>10456</v>
      </c>
      <c r="K32" s="166">
        <v>380</v>
      </c>
      <c r="L32" s="150">
        <v>100</v>
      </c>
      <c r="M32" s="173">
        <v>330</v>
      </c>
      <c r="N32" s="29">
        <v>-109</v>
      </c>
      <c r="O32" s="29">
        <v>-1398</v>
      </c>
      <c r="P32" s="29">
        <v>-218</v>
      </c>
      <c r="Q32" s="29">
        <v>-915</v>
      </c>
      <c r="R32" s="29">
        <v>20388</v>
      </c>
      <c r="S32" s="242">
        <v>0.75</v>
      </c>
      <c r="T32" s="243">
        <v>18230</v>
      </c>
      <c r="U32" s="29">
        <v>20251</v>
      </c>
      <c r="V32" s="29">
        <v>137</v>
      </c>
      <c r="W32" s="29">
        <v>21549</v>
      </c>
      <c r="X32" s="29">
        <v>300</v>
      </c>
      <c r="Y32" s="166">
        <v>-1400</v>
      </c>
      <c r="Z32" s="150">
        <v>1200</v>
      </c>
      <c r="AA32" s="26">
        <v>80</v>
      </c>
      <c r="AB32" s="166">
        <v>-100</v>
      </c>
      <c r="AC32" s="150">
        <v>100</v>
      </c>
      <c r="AD32" s="26">
        <v>100</v>
      </c>
      <c r="AE32" s="166">
        <v>-346</v>
      </c>
      <c r="AF32" s="150">
        <v>330</v>
      </c>
      <c r="AG32" s="26">
        <v>330</v>
      </c>
      <c r="AH32" s="166">
        <v>-1000</v>
      </c>
      <c r="AI32" s="150">
        <v>550</v>
      </c>
      <c r="AJ32" s="26">
        <v>-109</v>
      </c>
      <c r="AK32" s="166">
        <v>-2000</v>
      </c>
      <c r="AL32" s="150">
        <v>1200</v>
      </c>
      <c r="AM32" s="26">
        <v>-1348</v>
      </c>
      <c r="AN32" s="166">
        <v>-218</v>
      </c>
      <c r="AO32" s="150">
        <v>0</v>
      </c>
      <c r="AP32" s="26">
        <v>-218</v>
      </c>
      <c r="AQ32" s="166" t="s">
        <v>45</v>
      </c>
      <c r="AR32" s="172" t="s">
        <v>49</v>
      </c>
      <c r="AS32" s="173">
        <v>40</v>
      </c>
      <c r="AT32" s="166" t="s">
        <v>45</v>
      </c>
      <c r="AU32" s="172" t="s">
        <v>54</v>
      </c>
      <c r="AV32" s="173">
        <v>36</v>
      </c>
    </row>
    <row r="33" spans="1:48" x14ac:dyDescent="0.15">
      <c r="A33" s="227" t="s">
        <v>31</v>
      </c>
      <c r="B33" s="200" t="s">
        <v>15</v>
      </c>
      <c r="C33" s="173">
        <v>27</v>
      </c>
      <c r="D33" s="242">
        <v>0.79166666666666663</v>
      </c>
      <c r="E33" s="243">
        <v>18150</v>
      </c>
      <c r="F33" s="29">
        <v>34061</v>
      </c>
      <c r="G33" s="29">
        <v>85</v>
      </c>
      <c r="H33" s="29">
        <v>0</v>
      </c>
      <c r="I33" s="29">
        <v>4454</v>
      </c>
      <c r="J33" s="29">
        <v>8955</v>
      </c>
      <c r="K33" s="166">
        <v>398</v>
      </c>
      <c r="L33" s="150">
        <v>100</v>
      </c>
      <c r="M33" s="173">
        <v>330</v>
      </c>
      <c r="N33" s="29">
        <v>-109</v>
      </c>
      <c r="O33" s="29">
        <v>-1399</v>
      </c>
      <c r="P33" s="29">
        <v>-218</v>
      </c>
      <c r="Q33" s="29">
        <v>-898</v>
      </c>
      <c r="R33" s="29">
        <v>21635</v>
      </c>
      <c r="S33" s="242">
        <v>0.75</v>
      </c>
      <c r="T33" s="243">
        <v>18440</v>
      </c>
      <c r="U33" s="29">
        <v>20462</v>
      </c>
      <c r="V33" s="29">
        <v>1173</v>
      </c>
      <c r="W33" s="29">
        <v>21549</v>
      </c>
      <c r="X33" s="29">
        <v>300</v>
      </c>
      <c r="Y33" s="166">
        <v>-1400</v>
      </c>
      <c r="Z33" s="150">
        <v>1200</v>
      </c>
      <c r="AA33" s="26">
        <v>398</v>
      </c>
      <c r="AB33" s="166">
        <v>-100</v>
      </c>
      <c r="AC33" s="150">
        <v>100</v>
      </c>
      <c r="AD33" s="26">
        <v>100</v>
      </c>
      <c r="AE33" s="166">
        <v>-346</v>
      </c>
      <c r="AF33" s="150">
        <v>330</v>
      </c>
      <c r="AG33" s="26">
        <v>330</v>
      </c>
      <c r="AH33" s="166">
        <v>-1000</v>
      </c>
      <c r="AI33" s="150">
        <v>550</v>
      </c>
      <c r="AJ33" s="26">
        <v>-109</v>
      </c>
      <c r="AK33" s="166">
        <v>-2000</v>
      </c>
      <c r="AL33" s="150">
        <v>1200</v>
      </c>
      <c r="AM33" s="26">
        <v>-1349</v>
      </c>
      <c r="AN33" s="166">
        <v>-218</v>
      </c>
      <c r="AO33" s="150">
        <v>0</v>
      </c>
      <c r="AP33" s="26">
        <v>-218</v>
      </c>
      <c r="AQ33" s="166" t="s">
        <v>45</v>
      </c>
      <c r="AR33" s="172" t="s">
        <v>54</v>
      </c>
      <c r="AS33" s="173">
        <v>39</v>
      </c>
      <c r="AT33" s="166" t="s">
        <v>45</v>
      </c>
      <c r="AU33" s="172" t="s">
        <v>180</v>
      </c>
      <c r="AV33" s="173">
        <v>37</v>
      </c>
    </row>
    <row r="34" spans="1:48" x14ac:dyDescent="0.15">
      <c r="A34" s="227" t="s">
        <v>33</v>
      </c>
      <c r="B34" s="200" t="s">
        <v>15</v>
      </c>
      <c r="C34" s="173">
        <v>28</v>
      </c>
      <c r="D34" s="242">
        <v>0.79166666666666663</v>
      </c>
      <c r="E34" s="243">
        <v>18780</v>
      </c>
      <c r="F34" s="29">
        <v>34061</v>
      </c>
      <c r="G34" s="29">
        <v>88</v>
      </c>
      <c r="H34" s="29">
        <v>0</v>
      </c>
      <c r="I34" s="29">
        <v>3109</v>
      </c>
      <c r="J34" s="29">
        <v>9075</v>
      </c>
      <c r="K34" s="166">
        <v>856</v>
      </c>
      <c r="L34" s="150">
        <v>100</v>
      </c>
      <c r="M34" s="173">
        <v>330</v>
      </c>
      <c r="N34" s="29">
        <v>-110</v>
      </c>
      <c r="O34" s="29">
        <v>-1348</v>
      </c>
      <c r="P34" s="29">
        <v>-218</v>
      </c>
      <c r="Q34" s="29">
        <v>-390</v>
      </c>
      <c r="R34" s="29">
        <v>22355</v>
      </c>
      <c r="S34" s="242">
        <v>0.75</v>
      </c>
      <c r="T34" s="243">
        <v>18600</v>
      </c>
      <c r="U34" s="29">
        <v>20858</v>
      </c>
      <c r="V34" s="29">
        <v>1497</v>
      </c>
      <c r="W34" s="29">
        <v>21549</v>
      </c>
      <c r="X34" s="29">
        <v>300</v>
      </c>
      <c r="Y34" s="166">
        <v>-1400</v>
      </c>
      <c r="Z34" s="150">
        <v>1200</v>
      </c>
      <c r="AA34" s="26">
        <v>856</v>
      </c>
      <c r="AB34" s="166">
        <v>-100</v>
      </c>
      <c r="AC34" s="150">
        <v>100</v>
      </c>
      <c r="AD34" s="26">
        <v>100</v>
      </c>
      <c r="AE34" s="166">
        <v>-346</v>
      </c>
      <c r="AF34" s="150">
        <v>330</v>
      </c>
      <c r="AG34" s="26">
        <v>330</v>
      </c>
      <c r="AH34" s="166">
        <v>-1000</v>
      </c>
      <c r="AI34" s="150">
        <v>550</v>
      </c>
      <c r="AJ34" s="26">
        <v>-110</v>
      </c>
      <c r="AK34" s="166">
        <v>-2000</v>
      </c>
      <c r="AL34" s="150">
        <v>1200</v>
      </c>
      <c r="AM34" s="26">
        <v>-1348</v>
      </c>
      <c r="AN34" s="166">
        <v>-218</v>
      </c>
      <c r="AO34" s="150">
        <v>0</v>
      </c>
      <c r="AP34" s="26">
        <v>-218</v>
      </c>
      <c r="AQ34" s="166" t="s">
        <v>44</v>
      </c>
      <c r="AR34" s="172" t="s">
        <v>161</v>
      </c>
      <c r="AS34" s="173">
        <v>37</v>
      </c>
      <c r="AT34" s="166" t="s">
        <v>44</v>
      </c>
      <c r="AU34" s="172" t="s">
        <v>88</v>
      </c>
      <c r="AV34" s="173">
        <v>30</v>
      </c>
    </row>
    <row r="35" spans="1:48" x14ac:dyDescent="0.15">
      <c r="A35" s="227" t="s">
        <v>34</v>
      </c>
      <c r="B35" s="200" t="s">
        <v>15</v>
      </c>
      <c r="C35" s="173">
        <v>29</v>
      </c>
      <c r="D35" s="242">
        <v>0.79166666666666663</v>
      </c>
      <c r="E35" s="243">
        <v>19821</v>
      </c>
      <c r="F35" s="29">
        <v>34074</v>
      </c>
      <c r="G35" s="29">
        <v>104</v>
      </c>
      <c r="H35" s="29">
        <v>0</v>
      </c>
      <c r="I35" s="29">
        <v>2710</v>
      </c>
      <c r="J35" s="29">
        <v>9008</v>
      </c>
      <c r="K35" s="166">
        <v>812</v>
      </c>
      <c r="L35" s="150">
        <v>100</v>
      </c>
      <c r="M35" s="173">
        <v>330</v>
      </c>
      <c r="N35" s="29">
        <v>-117</v>
      </c>
      <c r="O35" s="29">
        <v>-1398</v>
      </c>
      <c r="P35" s="29">
        <v>-218</v>
      </c>
      <c r="Q35" s="29">
        <v>-491</v>
      </c>
      <c r="R35" s="29">
        <v>22951</v>
      </c>
      <c r="S35" s="242">
        <v>0.79166666666666663</v>
      </c>
      <c r="T35" s="243">
        <v>19460</v>
      </c>
      <c r="U35" s="29">
        <v>21815</v>
      </c>
      <c r="V35" s="29">
        <v>1136</v>
      </c>
      <c r="W35" s="29">
        <v>21549</v>
      </c>
      <c r="X35" s="29">
        <v>300</v>
      </c>
      <c r="Y35" s="166">
        <v>-1400</v>
      </c>
      <c r="Z35" s="150">
        <v>1200</v>
      </c>
      <c r="AA35" s="26">
        <v>812</v>
      </c>
      <c r="AB35" s="166">
        <v>-100</v>
      </c>
      <c r="AC35" s="150">
        <v>100</v>
      </c>
      <c r="AD35" s="26">
        <v>100</v>
      </c>
      <c r="AE35" s="166">
        <v>-346</v>
      </c>
      <c r="AF35" s="150">
        <v>330</v>
      </c>
      <c r="AG35" s="26">
        <v>330</v>
      </c>
      <c r="AH35" s="166">
        <v>-1000</v>
      </c>
      <c r="AI35" s="150">
        <v>550</v>
      </c>
      <c r="AJ35" s="26">
        <v>-117</v>
      </c>
      <c r="AK35" s="166">
        <v>-2000</v>
      </c>
      <c r="AL35" s="150">
        <v>1200</v>
      </c>
      <c r="AM35" s="26">
        <v>-1398</v>
      </c>
      <c r="AN35" s="166">
        <v>-218</v>
      </c>
      <c r="AO35" s="150">
        <v>0</v>
      </c>
      <c r="AP35" s="26">
        <v>-218</v>
      </c>
      <c r="AQ35" s="166" t="s">
        <v>43</v>
      </c>
      <c r="AR35" s="172" t="s">
        <v>57</v>
      </c>
      <c r="AS35" s="173">
        <v>15</v>
      </c>
      <c r="AT35" s="166" t="s">
        <v>43</v>
      </c>
      <c r="AU35" s="172" t="s">
        <v>108</v>
      </c>
      <c r="AV35" s="173">
        <v>15</v>
      </c>
    </row>
    <row r="36" spans="1:48" x14ac:dyDescent="0.15">
      <c r="A36" s="227" t="s">
        <v>35</v>
      </c>
      <c r="B36" s="200" t="s">
        <v>15</v>
      </c>
      <c r="C36" s="173">
        <v>30</v>
      </c>
      <c r="D36" s="242">
        <v>0.75</v>
      </c>
      <c r="E36" s="243">
        <v>18607</v>
      </c>
      <c r="F36" s="29">
        <v>34072</v>
      </c>
      <c r="G36" s="29">
        <v>101</v>
      </c>
      <c r="H36" s="29">
        <v>0</v>
      </c>
      <c r="I36" s="29">
        <v>2903</v>
      </c>
      <c r="J36" s="29">
        <v>10057</v>
      </c>
      <c r="K36" s="166">
        <v>266</v>
      </c>
      <c r="L36" s="150">
        <v>100</v>
      </c>
      <c r="M36" s="173">
        <v>330</v>
      </c>
      <c r="N36" s="29">
        <v>-19</v>
      </c>
      <c r="O36" s="29">
        <v>-1403</v>
      </c>
      <c r="P36" s="29">
        <v>-218</v>
      </c>
      <c r="Q36" s="29">
        <v>-944</v>
      </c>
      <c r="R36" s="29">
        <v>22157</v>
      </c>
      <c r="S36" s="242">
        <v>0.79166666666666663</v>
      </c>
      <c r="T36" s="243">
        <v>18200</v>
      </c>
      <c r="U36" s="29">
        <v>20226</v>
      </c>
      <c r="V36" s="29">
        <v>1931</v>
      </c>
      <c r="W36" s="29">
        <v>21318</v>
      </c>
      <c r="X36" s="29">
        <v>200</v>
      </c>
      <c r="Y36" s="166">
        <v>-1400</v>
      </c>
      <c r="Z36" s="150">
        <v>1200</v>
      </c>
      <c r="AA36" s="26">
        <v>266</v>
      </c>
      <c r="AB36" s="166">
        <v>-100</v>
      </c>
      <c r="AC36" s="150">
        <v>100</v>
      </c>
      <c r="AD36" s="26">
        <v>100</v>
      </c>
      <c r="AE36" s="166">
        <v>-346</v>
      </c>
      <c r="AF36" s="150">
        <v>330</v>
      </c>
      <c r="AG36" s="26">
        <v>330</v>
      </c>
      <c r="AH36" s="166">
        <v>-1000</v>
      </c>
      <c r="AI36" s="150">
        <v>550</v>
      </c>
      <c r="AJ36" s="26">
        <v>-19</v>
      </c>
      <c r="AK36" s="166">
        <v>-2000</v>
      </c>
      <c r="AL36" s="150">
        <v>1200</v>
      </c>
      <c r="AM36" s="26">
        <v>-1403</v>
      </c>
      <c r="AN36" s="166">
        <v>-218</v>
      </c>
      <c r="AO36" s="150">
        <v>0</v>
      </c>
      <c r="AP36" s="26">
        <v>-218</v>
      </c>
      <c r="AQ36" s="166" t="s">
        <v>398</v>
      </c>
      <c r="AR36" s="172" t="s">
        <v>150</v>
      </c>
      <c r="AS36" s="173">
        <v>20</v>
      </c>
      <c r="AT36" s="166" t="s">
        <v>398</v>
      </c>
      <c r="AU36" s="172" t="s">
        <v>126</v>
      </c>
      <c r="AV36" s="173">
        <v>18</v>
      </c>
    </row>
    <row r="37" spans="1:48" x14ac:dyDescent="0.15">
      <c r="A37" s="228" t="s">
        <v>36</v>
      </c>
      <c r="B37" s="202" t="s">
        <v>15</v>
      </c>
      <c r="C37" s="203">
        <v>31</v>
      </c>
      <c r="D37" s="244">
        <v>0.79166666666666663</v>
      </c>
      <c r="E37" s="245">
        <v>18438</v>
      </c>
      <c r="F37" s="35">
        <v>34072</v>
      </c>
      <c r="G37" s="35">
        <v>88</v>
      </c>
      <c r="H37" s="35">
        <v>0</v>
      </c>
      <c r="I37" s="35">
        <v>3150</v>
      </c>
      <c r="J37" s="35">
        <v>9415</v>
      </c>
      <c r="K37" s="167">
        <v>981</v>
      </c>
      <c r="L37" s="253">
        <v>100</v>
      </c>
      <c r="M37" s="175">
        <v>330</v>
      </c>
      <c r="N37" s="35">
        <v>-16</v>
      </c>
      <c r="O37" s="35">
        <v>-1400</v>
      </c>
      <c r="P37" s="35">
        <v>-218</v>
      </c>
      <c r="Q37" s="35">
        <v>-223</v>
      </c>
      <c r="R37" s="35">
        <v>21818</v>
      </c>
      <c r="S37" s="244">
        <v>0.79166666666666663</v>
      </c>
      <c r="T37" s="245">
        <v>18680</v>
      </c>
      <c r="U37" s="35">
        <v>20703</v>
      </c>
      <c r="V37" s="35">
        <v>1115</v>
      </c>
      <c r="W37" s="35">
        <v>21318</v>
      </c>
      <c r="X37" s="35">
        <v>200</v>
      </c>
      <c r="Y37" s="167">
        <v>-1400</v>
      </c>
      <c r="Z37" s="253">
        <v>1200</v>
      </c>
      <c r="AA37" s="43">
        <v>981</v>
      </c>
      <c r="AB37" s="167">
        <v>-100</v>
      </c>
      <c r="AC37" s="253">
        <v>100</v>
      </c>
      <c r="AD37" s="43">
        <v>100</v>
      </c>
      <c r="AE37" s="167">
        <v>-346</v>
      </c>
      <c r="AF37" s="253">
        <v>330</v>
      </c>
      <c r="AG37" s="43">
        <v>330</v>
      </c>
      <c r="AH37" s="167">
        <v>-1000</v>
      </c>
      <c r="AI37" s="253">
        <v>550</v>
      </c>
      <c r="AJ37" s="43">
        <v>-16</v>
      </c>
      <c r="AK37" s="167">
        <v>-2000</v>
      </c>
      <c r="AL37" s="253">
        <v>1200</v>
      </c>
      <c r="AM37" s="43">
        <v>-1400</v>
      </c>
      <c r="AN37" s="167">
        <v>-218</v>
      </c>
      <c r="AO37" s="253">
        <v>0</v>
      </c>
      <c r="AP37" s="43">
        <v>-218</v>
      </c>
      <c r="AQ37" s="167" t="s">
        <v>397</v>
      </c>
      <c r="AR37" s="174" t="s">
        <v>61</v>
      </c>
      <c r="AS37" s="175">
        <v>27</v>
      </c>
      <c r="AT37" s="167" t="s">
        <v>397</v>
      </c>
      <c r="AU37" s="174" t="s">
        <v>103</v>
      </c>
      <c r="AV37" s="175">
        <v>20</v>
      </c>
    </row>
    <row r="38" spans="1:48" x14ac:dyDescent="0.15">
      <c r="A38" s="227" t="s">
        <v>30</v>
      </c>
      <c r="B38" s="200" t="s">
        <v>16</v>
      </c>
      <c r="C38" s="204">
        <v>1</v>
      </c>
      <c r="D38" s="242">
        <v>0.79166666666666663</v>
      </c>
      <c r="E38" s="243">
        <v>19192</v>
      </c>
      <c r="F38" s="29">
        <v>34077</v>
      </c>
      <c r="G38" s="29">
        <v>97</v>
      </c>
      <c r="H38" s="29">
        <v>0</v>
      </c>
      <c r="I38" s="29">
        <v>2808</v>
      </c>
      <c r="J38" s="29">
        <v>8086</v>
      </c>
      <c r="K38" s="166">
        <v>459</v>
      </c>
      <c r="L38" s="150">
        <v>0</v>
      </c>
      <c r="M38" s="173">
        <v>330</v>
      </c>
      <c r="N38" s="29">
        <v>397</v>
      </c>
      <c r="O38" s="29">
        <v>-1349</v>
      </c>
      <c r="P38" s="29">
        <v>-218</v>
      </c>
      <c r="Q38" s="29">
        <v>-381</v>
      </c>
      <c r="R38" s="29">
        <v>23661</v>
      </c>
      <c r="S38" s="242">
        <v>0.79166666666666663</v>
      </c>
      <c r="T38" s="243">
        <v>19490</v>
      </c>
      <c r="U38" s="29">
        <v>21781</v>
      </c>
      <c r="V38" s="29">
        <v>1880</v>
      </c>
      <c r="W38" s="29">
        <v>21318</v>
      </c>
      <c r="X38" s="45">
        <v>200</v>
      </c>
      <c r="Y38" s="166">
        <v>-900</v>
      </c>
      <c r="Z38" s="150">
        <v>1050</v>
      </c>
      <c r="AA38" s="26">
        <v>459</v>
      </c>
      <c r="AB38" s="166">
        <v>0</v>
      </c>
      <c r="AC38" s="150">
        <v>0</v>
      </c>
      <c r="AD38" s="26">
        <v>0</v>
      </c>
      <c r="AE38" s="166">
        <v>-346</v>
      </c>
      <c r="AF38" s="150">
        <v>330</v>
      </c>
      <c r="AG38" s="26">
        <v>330</v>
      </c>
      <c r="AH38" s="166">
        <v>-1000</v>
      </c>
      <c r="AI38" s="150">
        <v>550</v>
      </c>
      <c r="AJ38" s="26">
        <v>397</v>
      </c>
      <c r="AK38" s="166">
        <v>-2000</v>
      </c>
      <c r="AL38" s="150">
        <v>1200</v>
      </c>
      <c r="AM38" s="26">
        <v>-1349</v>
      </c>
      <c r="AN38" s="166">
        <v>-218</v>
      </c>
      <c r="AO38" s="150">
        <v>0</v>
      </c>
      <c r="AP38" s="26">
        <v>-218</v>
      </c>
      <c r="AQ38" s="166" t="s">
        <v>390</v>
      </c>
      <c r="AR38" s="172" t="s">
        <v>92</v>
      </c>
      <c r="AS38" s="173">
        <v>28</v>
      </c>
      <c r="AT38" s="166" t="s">
        <v>390</v>
      </c>
      <c r="AU38" s="172" t="s">
        <v>66</v>
      </c>
      <c r="AV38" s="173">
        <v>25</v>
      </c>
    </row>
    <row r="39" spans="1:48" x14ac:dyDescent="0.15">
      <c r="A39" s="227" t="s">
        <v>32</v>
      </c>
      <c r="B39" s="200" t="s">
        <v>16</v>
      </c>
      <c r="C39" s="173">
        <v>2</v>
      </c>
      <c r="D39" s="242">
        <v>0.79166666666666663</v>
      </c>
      <c r="E39" s="243">
        <v>19145</v>
      </c>
      <c r="F39" s="29">
        <v>34077</v>
      </c>
      <c r="G39" s="29">
        <v>88</v>
      </c>
      <c r="H39" s="29">
        <v>0</v>
      </c>
      <c r="I39" s="29">
        <v>3023</v>
      </c>
      <c r="J39" s="29">
        <v>9260</v>
      </c>
      <c r="K39" s="166">
        <v>630</v>
      </c>
      <c r="L39" s="150">
        <v>100</v>
      </c>
      <c r="M39" s="173">
        <v>330</v>
      </c>
      <c r="N39" s="29">
        <v>276</v>
      </c>
      <c r="O39" s="29">
        <v>-1398</v>
      </c>
      <c r="P39" s="29">
        <v>-218</v>
      </c>
      <c r="Q39" s="29">
        <v>-280</v>
      </c>
      <c r="R39" s="29">
        <v>22162</v>
      </c>
      <c r="S39" s="242">
        <v>0.79166666666666663</v>
      </c>
      <c r="T39" s="243">
        <v>19180</v>
      </c>
      <c r="U39" s="29">
        <v>21511</v>
      </c>
      <c r="V39" s="29">
        <v>651</v>
      </c>
      <c r="W39" s="29">
        <v>21318</v>
      </c>
      <c r="X39" s="29">
        <v>200</v>
      </c>
      <c r="Y39" s="166">
        <v>-1400</v>
      </c>
      <c r="Z39" s="150">
        <v>1200</v>
      </c>
      <c r="AA39" s="26">
        <v>930</v>
      </c>
      <c r="AB39" s="166">
        <v>-100</v>
      </c>
      <c r="AC39" s="150">
        <v>100</v>
      </c>
      <c r="AD39" s="26">
        <v>100</v>
      </c>
      <c r="AE39" s="166">
        <v>-346</v>
      </c>
      <c r="AF39" s="150">
        <v>330</v>
      </c>
      <c r="AG39" s="26">
        <v>330</v>
      </c>
      <c r="AH39" s="166">
        <v>-1000</v>
      </c>
      <c r="AI39" s="150">
        <v>550</v>
      </c>
      <c r="AJ39" s="26">
        <v>276</v>
      </c>
      <c r="AK39" s="166">
        <v>-2000</v>
      </c>
      <c r="AL39" s="150">
        <v>1200</v>
      </c>
      <c r="AM39" s="26">
        <v>-1398</v>
      </c>
      <c r="AN39" s="166">
        <v>-218</v>
      </c>
      <c r="AO39" s="150">
        <v>0</v>
      </c>
      <c r="AP39" s="26">
        <v>-218</v>
      </c>
      <c r="AQ39" s="166" t="s">
        <v>398</v>
      </c>
      <c r="AR39" s="172" t="s">
        <v>89</v>
      </c>
      <c r="AS39" s="173">
        <v>31</v>
      </c>
      <c r="AT39" s="166" t="s">
        <v>43</v>
      </c>
      <c r="AU39" s="172" t="s">
        <v>200</v>
      </c>
      <c r="AV39" s="173">
        <v>28</v>
      </c>
    </row>
    <row r="40" spans="1:48" x14ac:dyDescent="0.15">
      <c r="A40" s="227" t="s">
        <v>31</v>
      </c>
      <c r="B40" s="200" t="s">
        <v>16</v>
      </c>
      <c r="C40" s="173">
        <v>3</v>
      </c>
      <c r="D40" s="242">
        <v>0.79166666666666663</v>
      </c>
      <c r="E40" s="243">
        <v>18964</v>
      </c>
      <c r="F40" s="29">
        <v>34077</v>
      </c>
      <c r="G40" s="29">
        <v>89</v>
      </c>
      <c r="H40" s="29">
        <v>0</v>
      </c>
      <c r="I40" s="29">
        <v>3148</v>
      </c>
      <c r="J40" s="29">
        <v>9200</v>
      </c>
      <c r="K40" s="166">
        <v>785</v>
      </c>
      <c r="L40" s="150">
        <v>100</v>
      </c>
      <c r="M40" s="173">
        <v>330</v>
      </c>
      <c r="N40" s="29">
        <v>247</v>
      </c>
      <c r="O40" s="29">
        <v>-1401</v>
      </c>
      <c r="P40" s="29">
        <v>-218</v>
      </c>
      <c r="Q40" s="29">
        <v>-157</v>
      </c>
      <c r="R40" s="29">
        <v>21975</v>
      </c>
      <c r="S40" s="242">
        <v>0.79166666666666663</v>
      </c>
      <c r="T40" s="243">
        <v>18750</v>
      </c>
      <c r="U40" s="29">
        <v>21053</v>
      </c>
      <c r="V40" s="29">
        <v>922</v>
      </c>
      <c r="W40" s="29">
        <v>21318</v>
      </c>
      <c r="X40" s="29">
        <v>200</v>
      </c>
      <c r="Y40" s="166">
        <v>-1400</v>
      </c>
      <c r="Z40" s="150">
        <v>1200</v>
      </c>
      <c r="AA40" s="26">
        <v>1085</v>
      </c>
      <c r="AB40" s="166">
        <v>-100</v>
      </c>
      <c r="AC40" s="150">
        <v>100</v>
      </c>
      <c r="AD40" s="26">
        <v>100</v>
      </c>
      <c r="AE40" s="166">
        <v>-346</v>
      </c>
      <c r="AF40" s="150">
        <v>330</v>
      </c>
      <c r="AG40" s="26">
        <v>330</v>
      </c>
      <c r="AH40" s="166">
        <v>-1000</v>
      </c>
      <c r="AI40" s="150">
        <v>550</v>
      </c>
      <c r="AJ40" s="26">
        <v>247</v>
      </c>
      <c r="AK40" s="166">
        <v>-2000</v>
      </c>
      <c r="AL40" s="150">
        <v>1200</v>
      </c>
      <c r="AM40" s="26">
        <v>-1401</v>
      </c>
      <c r="AN40" s="166">
        <v>-218</v>
      </c>
      <c r="AO40" s="150">
        <v>0</v>
      </c>
      <c r="AP40" s="26">
        <v>-218</v>
      </c>
      <c r="AQ40" s="166" t="s">
        <v>43</v>
      </c>
      <c r="AR40" s="172" t="s">
        <v>150</v>
      </c>
      <c r="AS40" s="173">
        <v>34</v>
      </c>
      <c r="AT40" s="166" t="s">
        <v>397</v>
      </c>
      <c r="AU40" s="172" t="s">
        <v>202</v>
      </c>
      <c r="AV40" s="173">
        <v>31</v>
      </c>
    </row>
    <row r="41" spans="1:48" x14ac:dyDescent="0.15">
      <c r="A41" s="227" t="s">
        <v>33</v>
      </c>
      <c r="B41" s="200" t="s">
        <v>16</v>
      </c>
      <c r="C41" s="173">
        <v>4</v>
      </c>
      <c r="D41" s="242">
        <v>0.79166666666666663</v>
      </c>
      <c r="E41" s="243">
        <v>19004</v>
      </c>
      <c r="F41" s="29">
        <v>34077</v>
      </c>
      <c r="G41" s="29">
        <v>75</v>
      </c>
      <c r="H41" s="29">
        <v>0</v>
      </c>
      <c r="I41" s="29">
        <v>3082</v>
      </c>
      <c r="J41" s="29">
        <v>9171</v>
      </c>
      <c r="K41" s="166">
        <v>900</v>
      </c>
      <c r="L41" s="150">
        <v>100</v>
      </c>
      <c r="M41" s="173">
        <v>330</v>
      </c>
      <c r="N41" s="29">
        <v>336</v>
      </c>
      <c r="O41" s="29">
        <v>-1399</v>
      </c>
      <c r="P41" s="29">
        <v>-218</v>
      </c>
      <c r="Q41" s="29">
        <v>49</v>
      </c>
      <c r="R41" s="29">
        <v>21850</v>
      </c>
      <c r="S41" s="242">
        <v>0.79166666666666663</v>
      </c>
      <c r="T41" s="243">
        <v>18900</v>
      </c>
      <c r="U41" s="29">
        <v>21080</v>
      </c>
      <c r="V41" s="29">
        <v>770</v>
      </c>
      <c r="W41" s="29">
        <v>21318</v>
      </c>
      <c r="X41" s="29">
        <v>200</v>
      </c>
      <c r="Y41" s="166">
        <v>-1400</v>
      </c>
      <c r="Z41" s="150">
        <v>1200</v>
      </c>
      <c r="AA41" s="26">
        <v>900</v>
      </c>
      <c r="AB41" s="166">
        <v>-100</v>
      </c>
      <c r="AC41" s="150">
        <v>100</v>
      </c>
      <c r="AD41" s="26">
        <v>100</v>
      </c>
      <c r="AE41" s="166">
        <v>-346</v>
      </c>
      <c r="AF41" s="150">
        <v>330</v>
      </c>
      <c r="AG41" s="26">
        <v>330</v>
      </c>
      <c r="AH41" s="166">
        <v>-1000</v>
      </c>
      <c r="AI41" s="150">
        <v>550</v>
      </c>
      <c r="AJ41" s="26">
        <v>336</v>
      </c>
      <c r="AK41" s="166">
        <v>-2000</v>
      </c>
      <c r="AL41" s="150">
        <v>1200</v>
      </c>
      <c r="AM41" s="26">
        <v>-1399</v>
      </c>
      <c r="AN41" s="166">
        <v>-218</v>
      </c>
      <c r="AO41" s="150">
        <v>0</v>
      </c>
      <c r="AP41" s="26">
        <v>-218</v>
      </c>
      <c r="AQ41" s="166" t="s">
        <v>42</v>
      </c>
      <c r="AR41" s="172" t="s">
        <v>49</v>
      </c>
      <c r="AS41" s="173">
        <v>28</v>
      </c>
      <c r="AT41" s="166" t="s">
        <v>42</v>
      </c>
      <c r="AU41" s="172" t="s">
        <v>54</v>
      </c>
      <c r="AV41" s="173">
        <v>26</v>
      </c>
    </row>
    <row r="42" spans="1:48" x14ac:dyDescent="0.15">
      <c r="A42" s="227" t="s">
        <v>34</v>
      </c>
      <c r="B42" s="200" t="s">
        <v>16</v>
      </c>
      <c r="C42" s="173">
        <v>5</v>
      </c>
      <c r="D42" s="242">
        <v>0.79166666666666663</v>
      </c>
      <c r="E42" s="243">
        <v>18105</v>
      </c>
      <c r="F42" s="29">
        <v>34077</v>
      </c>
      <c r="G42" s="29">
        <v>73</v>
      </c>
      <c r="H42" s="29">
        <v>0</v>
      </c>
      <c r="I42" s="29">
        <v>2300</v>
      </c>
      <c r="J42" s="29">
        <v>9742</v>
      </c>
      <c r="K42" s="166">
        <v>797</v>
      </c>
      <c r="L42" s="150">
        <v>100</v>
      </c>
      <c r="M42" s="173">
        <v>330</v>
      </c>
      <c r="N42" s="29">
        <v>246</v>
      </c>
      <c r="O42" s="29">
        <v>-1398</v>
      </c>
      <c r="P42" s="29">
        <v>-218</v>
      </c>
      <c r="Q42" s="29">
        <v>-143</v>
      </c>
      <c r="R42" s="29">
        <v>22251</v>
      </c>
      <c r="S42" s="242">
        <v>0.79166666666666663</v>
      </c>
      <c r="T42" s="243">
        <v>18130</v>
      </c>
      <c r="U42" s="29">
        <v>20151</v>
      </c>
      <c r="V42" s="29">
        <v>2100</v>
      </c>
      <c r="W42" s="29">
        <v>21318</v>
      </c>
      <c r="X42" s="29">
        <v>200</v>
      </c>
      <c r="Y42" s="166">
        <v>-1400</v>
      </c>
      <c r="Z42" s="150">
        <v>1200</v>
      </c>
      <c r="AA42" s="26">
        <v>1097</v>
      </c>
      <c r="AB42" s="166">
        <v>-100</v>
      </c>
      <c r="AC42" s="150">
        <v>100</v>
      </c>
      <c r="AD42" s="26">
        <v>100</v>
      </c>
      <c r="AE42" s="166">
        <v>-346</v>
      </c>
      <c r="AF42" s="150">
        <v>330</v>
      </c>
      <c r="AG42" s="26">
        <v>330</v>
      </c>
      <c r="AH42" s="166">
        <v>-1000</v>
      </c>
      <c r="AI42" s="150">
        <v>550</v>
      </c>
      <c r="AJ42" s="26">
        <v>246</v>
      </c>
      <c r="AK42" s="166">
        <v>-2000</v>
      </c>
      <c r="AL42" s="150">
        <v>1200</v>
      </c>
      <c r="AM42" s="26">
        <v>-1398</v>
      </c>
      <c r="AN42" s="166">
        <v>-218</v>
      </c>
      <c r="AO42" s="150">
        <v>0</v>
      </c>
      <c r="AP42" s="26">
        <v>-218</v>
      </c>
      <c r="AQ42" s="166" t="s">
        <v>42</v>
      </c>
      <c r="AR42" s="172" t="s">
        <v>98</v>
      </c>
      <c r="AS42" s="173">
        <v>31</v>
      </c>
      <c r="AT42" s="166" t="s">
        <v>397</v>
      </c>
      <c r="AU42" s="172" t="s">
        <v>207</v>
      </c>
      <c r="AV42" s="173">
        <v>30</v>
      </c>
    </row>
    <row r="43" spans="1:48" x14ac:dyDescent="0.15">
      <c r="A43" s="227" t="s">
        <v>35</v>
      </c>
      <c r="B43" s="200" t="s">
        <v>16</v>
      </c>
      <c r="C43" s="173">
        <v>6</v>
      </c>
      <c r="D43" s="242">
        <v>0.79166666666666663</v>
      </c>
      <c r="E43" s="243">
        <v>18054</v>
      </c>
      <c r="F43" s="29">
        <v>34077</v>
      </c>
      <c r="G43" s="29">
        <v>79</v>
      </c>
      <c r="H43" s="29">
        <v>0</v>
      </c>
      <c r="I43" s="29">
        <v>3471</v>
      </c>
      <c r="J43" s="29">
        <v>11233</v>
      </c>
      <c r="K43" s="166">
        <v>399</v>
      </c>
      <c r="L43" s="150">
        <v>100</v>
      </c>
      <c r="M43" s="173">
        <v>330</v>
      </c>
      <c r="N43" s="29">
        <v>250</v>
      </c>
      <c r="O43" s="29">
        <v>-1400</v>
      </c>
      <c r="P43" s="29">
        <v>-218</v>
      </c>
      <c r="Q43" s="29">
        <v>-539</v>
      </c>
      <c r="R43" s="29">
        <v>19991</v>
      </c>
      <c r="S43" s="242">
        <v>0.79166666666666663</v>
      </c>
      <c r="T43" s="243">
        <v>17760</v>
      </c>
      <c r="U43" s="29">
        <v>19783</v>
      </c>
      <c r="V43" s="29">
        <v>208</v>
      </c>
      <c r="W43" s="29">
        <v>21053</v>
      </c>
      <c r="X43" s="29">
        <v>300</v>
      </c>
      <c r="Y43" s="166">
        <v>-1400</v>
      </c>
      <c r="Z43" s="150">
        <v>1200</v>
      </c>
      <c r="AA43" s="26">
        <v>399</v>
      </c>
      <c r="AB43" s="166">
        <v>-100</v>
      </c>
      <c r="AC43" s="150">
        <v>100</v>
      </c>
      <c r="AD43" s="26">
        <v>100</v>
      </c>
      <c r="AE43" s="166">
        <v>-346</v>
      </c>
      <c r="AF43" s="150">
        <v>330</v>
      </c>
      <c r="AG43" s="26">
        <v>330</v>
      </c>
      <c r="AH43" s="166">
        <v>-1000</v>
      </c>
      <c r="AI43" s="150">
        <v>550</v>
      </c>
      <c r="AJ43" s="26">
        <v>250</v>
      </c>
      <c r="AK43" s="166">
        <v>-2000</v>
      </c>
      <c r="AL43" s="150">
        <v>1200</v>
      </c>
      <c r="AM43" s="26">
        <v>-1400</v>
      </c>
      <c r="AN43" s="166">
        <v>-218</v>
      </c>
      <c r="AO43" s="150">
        <v>0</v>
      </c>
      <c r="AP43" s="26">
        <v>-218</v>
      </c>
      <c r="AQ43" s="166" t="s">
        <v>45</v>
      </c>
      <c r="AR43" s="172" t="s">
        <v>148</v>
      </c>
      <c r="AS43" s="173">
        <v>25</v>
      </c>
      <c r="AT43" s="166" t="s">
        <v>45</v>
      </c>
      <c r="AU43" s="172" t="s">
        <v>147</v>
      </c>
      <c r="AV43" s="173">
        <v>22</v>
      </c>
    </row>
    <row r="44" spans="1:48" x14ac:dyDescent="0.15">
      <c r="A44" s="227" t="s">
        <v>36</v>
      </c>
      <c r="B44" s="200" t="s">
        <v>16</v>
      </c>
      <c r="C44" s="173">
        <v>7</v>
      </c>
      <c r="D44" s="242">
        <v>0.79166666666666663</v>
      </c>
      <c r="E44" s="243">
        <v>18136</v>
      </c>
      <c r="F44" s="29">
        <v>34077</v>
      </c>
      <c r="G44" s="29">
        <v>67</v>
      </c>
      <c r="H44" s="29">
        <v>0</v>
      </c>
      <c r="I44" s="29">
        <v>3279</v>
      </c>
      <c r="J44" s="29">
        <v>11207</v>
      </c>
      <c r="K44" s="166">
        <v>154</v>
      </c>
      <c r="L44" s="150">
        <v>100</v>
      </c>
      <c r="M44" s="173">
        <v>330</v>
      </c>
      <c r="N44" s="29">
        <v>3</v>
      </c>
      <c r="O44" s="29">
        <v>-1400</v>
      </c>
      <c r="P44" s="29">
        <v>-218</v>
      </c>
      <c r="Q44" s="29">
        <v>-1031</v>
      </c>
      <c r="R44" s="29">
        <v>20689</v>
      </c>
      <c r="S44" s="242">
        <v>0.79166666666666663</v>
      </c>
      <c r="T44" s="243">
        <v>18240</v>
      </c>
      <c r="U44" s="29">
        <v>20263</v>
      </c>
      <c r="V44" s="29">
        <v>426</v>
      </c>
      <c r="W44" s="29">
        <v>21053</v>
      </c>
      <c r="X44" s="29">
        <v>300</v>
      </c>
      <c r="Y44" s="166">
        <v>-1400</v>
      </c>
      <c r="Z44" s="150">
        <v>1200</v>
      </c>
      <c r="AA44" s="26">
        <v>154</v>
      </c>
      <c r="AB44" s="166">
        <v>-100</v>
      </c>
      <c r="AC44" s="150">
        <v>100</v>
      </c>
      <c r="AD44" s="26">
        <v>100</v>
      </c>
      <c r="AE44" s="166">
        <v>-346</v>
      </c>
      <c r="AF44" s="150">
        <v>330</v>
      </c>
      <c r="AG44" s="26">
        <v>330</v>
      </c>
      <c r="AH44" s="166">
        <v>-1000</v>
      </c>
      <c r="AI44" s="150">
        <v>550</v>
      </c>
      <c r="AJ44" s="26">
        <v>3</v>
      </c>
      <c r="AK44" s="166">
        <v>-2000</v>
      </c>
      <c r="AL44" s="150">
        <v>1200</v>
      </c>
      <c r="AM44" s="26">
        <v>-1400</v>
      </c>
      <c r="AN44" s="166">
        <v>-218</v>
      </c>
      <c r="AO44" s="150">
        <v>0</v>
      </c>
      <c r="AP44" s="26">
        <v>-218</v>
      </c>
      <c r="AQ44" s="166" t="s">
        <v>42</v>
      </c>
      <c r="AR44" s="172" t="s">
        <v>108</v>
      </c>
      <c r="AS44" s="173">
        <v>27</v>
      </c>
      <c r="AT44" s="166" t="s">
        <v>42</v>
      </c>
      <c r="AU44" s="172" t="s">
        <v>98</v>
      </c>
      <c r="AV44" s="173">
        <v>23</v>
      </c>
    </row>
    <row r="45" spans="1:48" x14ac:dyDescent="0.15">
      <c r="A45" s="227" t="s">
        <v>30</v>
      </c>
      <c r="B45" s="200" t="s">
        <v>16</v>
      </c>
      <c r="C45" s="173">
        <v>8</v>
      </c>
      <c r="D45" s="242">
        <v>0.79166666666666663</v>
      </c>
      <c r="E45" s="243">
        <v>19255</v>
      </c>
      <c r="F45" s="29">
        <v>34077</v>
      </c>
      <c r="G45" s="29">
        <v>74</v>
      </c>
      <c r="H45" s="29">
        <v>0</v>
      </c>
      <c r="I45" s="29">
        <v>2941</v>
      </c>
      <c r="J45" s="29">
        <v>9304</v>
      </c>
      <c r="K45" s="166">
        <v>371</v>
      </c>
      <c r="L45" s="150">
        <v>100</v>
      </c>
      <c r="M45" s="173">
        <v>330</v>
      </c>
      <c r="N45" s="29">
        <v>34</v>
      </c>
      <c r="O45" s="29">
        <v>-1398</v>
      </c>
      <c r="P45" s="29">
        <v>-218</v>
      </c>
      <c r="Q45" s="29">
        <v>-781</v>
      </c>
      <c r="R45" s="29">
        <v>22687</v>
      </c>
      <c r="S45" s="242">
        <v>0.79166666666666663</v>
      </c>
      <c r="T45" s="243">
        <v>19470</v>
      </c>
      <c r="U45" s="29">
        <v>21659</v>
      </c>
      <c r="V45" s="29">
        <v>1028</v>
      </c>
      <c r="W45" s="29">
        <v>21053</v>
      </c>
      <c r="X45" s="29">
        <v>300</v>
      </c>
      <c r="Y45" s="166">
        <v>-1400</v>
      </c>
      <c r="Z45" s="150">
        <v>1200</v>
      </c>
      <c r="AA45" s="26">
        <v>671</v>
      </c>
      <c r="AB45" s="166">
        <v>-100</v>
      </c>
      <c r="AC45" s="150">
        <v>100</v>
      </c>
      <c r="AD45" s="26">
        <v>100</v>
      </c>
      <c r="AE45" s="166">
        <v>-346</v>
      </c>
      <c r="AF45" s="150">
        <v>330</v>
      </c>
      <c r="AG45" s="26">
        <v>330</v>
      </c>
      <c r="AH45" s="166">
        <v>-1000</v>
      </c>
      <c r="AI45" s="150">
        <v>550</v>
      </c>
      <c r="AJ45" s="26">
        <v>34</v>
      </c>
      <c r="AK45" s="166">
        <v>-2000</v>
      </c>
      <c r="AL45" s="150">
        <v>1200</v>
      </c>
      <c r="AM45" s="26">
        <v>-1398</v>
      </c>
      <c r="AN45" s="166">
        <v>-218</v>
      </c>
      <c r="AO45" s="150">
        <v>0</v>
      </c>
      <c r="AP45" s="26">
        <v>-218</v>
      </c>
      <c r="AQ45" s="166" t="s">
        <v>397</v>
      </c>
      <c r="AR45" s="172" t="s">
        <v>108</v>
      </c>
      <c r="AS45" s="173">
        <v>30</v>
      </c>
      <c r="AT45" s="166" t="s">
        <v>397</v>
      </c>
      <c r="AU45" s="172" t="s">
        <v>184</v>
      </c>
      <c r="AV45" s="173">
        <v>25</v>
      </c>
    </row>
    <row r="46" spans="1:48" x14ac:dyDescent="0.15">
      <c r="A46" s="227" t="s">
        <v>32</v>
      </c>
      <c r="B46" s="200" t="s">
        <v>16</v>
      </c>
      <c r="C46" s="173">
        <v>9</v>
      </c>
      <c r="D46" s="242">
        <v>0.79166666666666663</v>
      </c>
      <c r="E46" s="243">
        <v>18426</v>
      </c>
      <c r="F46" s="29">
        <v>34077</v>
      </c>
      <c r="G46" s="29">
        <v>74</v>
      </c>
      <c r="H46" s="29">
        <v>0</v>
      </c>
      <c r="I46" s="29">
        <v>3731</v>
      </c>
      <c r="J46" s="29">
        <v>9021</v>
      </c>
      <c r="K46" s="166">
        <v>900</v>
      </c>
      <c r="L46" s="150">
        <v>100</v>
      </c>
      <c r="M46" s="173">
        <v>330</v>
      </c>
      <c r="N46" s="29">
        <v>-95</v>
      </c>
      <c r="O46" s="29">
        <v>-1398</v>
      </c>
      <c r="P46" s="29">
        <v>-218</v>
      </c>
      <c r="Q46" s="29">
        <v>-381</v>
      </c>
      <c r="R46" s="29">
        <v>21780</v>
      </c>
      <c r="S46" s="242">
        <v>0.79166666666666663</v>
      </c>
      <c r="T46" s="243">
        <v>18900</v>
      </c>
      <c r="U46" s="29">
        <v>21191</v>
      </c>
      <c r="V46" s="29">
        <v>589</v>
      </c>
      <c r="W46" s="29">
        <v>21053</v>
      </c>
      <c r="X46" s="29">
        <v>300</v>
      </c>
      <c r="Y46" s="166">
        <v>-1400</v>
      </c>
      <c r="Z46" s="150">
        <v>1200</v>
      </c>
      <c r="AA46" s="26">
        <v>1200</v>
      </c>
      <c r="AB46" s="166">
        <v>-100</v>
      </c>
      <c r="AC46" s="150">
        <v>100</v>
      </c>
      <c r="AD46" s="26">
        <v>100</v>
      </c>
      <c r="AE46" s="166">
        <v>-346</v>
      </c>
      <c r="AF46" s="150">
        <v>330</v>
      </c>
      <c r="AG46" s="26">
        <v>330</v>
      </c>
      <c r="AH46" s="166">
        <v>-1000</v>
      </c>
      <c r="AI46" s="150">
        <v>550</v>
      </c>
      <c r="AJ46" s="26">
        <v>-95</v>
      </c>
      <c r="AK46" s="166">
        <v>-2000</v>
      </c>
      <c r="AL46" s="150">
        <v>1200</v>
      </c>
      <c r="AM46" s="26">
        <v>-1398</v>
      </c>
      <c r="AN46" s="166">
        <v>-218</v>
      </c>
      <c r="AO46" s="150">
        <v>0</v>
      </c>
      <c r="AP46" s="26">
        <v>-218</v>
      </c>
      <c r="AQ46" s="166" t="s">
        <v>403</v>
      </c>
      <c r="AR46" s="172" t="s">
        <v>150</v>
      </c>
      <c r="AS46" s="173">
        <v>32</v>
      </c>
      <c r="AT46" s="166" t="s">
        <v>398</v>
      </c>
      <c r="AU46" s="172" t="s">
        <v>207</v>
      </c>
      <c r="AV46" s="173">
        <v>29</v>
      </c>
    </row>
    <row r="47" spans="1:48" x14ac:dyDescent="0.15">
      <c r="A47" s="227" t="s">
        <v>31</v>
      </c>
      <c r="B47" s="200" t="s">
        <v>16</v>
      </c>
      <c r="C47" s="173">
        <v>10</v>
      </c>
      <c r="D47" s="242">
        <v>0.75</v>
      </c>
      <c r="E47" s="243">
        <v>19033</v>
      </c>
      <c r="F47" s="29">
        <v>34077</v>
      </c>
      <c r="G47" s="29">
        <v>86</v>
      </c>
      <c r="H47" s="29">
        <v>0</v>
      </c>
      <c r="I47" s="29">
        <v>3409</v>
      </c>
      <c r="J47" s="29">
        <v>8755</v>
      </c>
      <c r="K47" s="166">
        <v>756</v>
      </c>
      <c r="L47" s="150">
        <v>100</v>
      </c>
      <c r="M47" s="173">
        <v>330</v>
      </c>
      <c r="N47" s="29">
        <v>-194</v>
      </c>
      <c r="O47" s="29">
        <v>-1397</v>
      </c>
      <c r="P47" s="29">
        <v>-218</v>
      </c>
      <c r="Q47" s="29">
        <v>-623</v>
      </c>
      <c r="R47" s="29">
        <v>22622</v>
      </c>
      <c r="S47" s="242">
        <v>0.75</v>
      </c>
      <c r="T47" s="243">
        <v>19240</v>
      </c>
      <c r="U47" s="29">
        <v>21511</v>
      </c>
      <c r="V47" s="29">
        <v>1111</v>
      </c>
      <c r="W47" s="29">
        <v>21053</v>
      </c>
      <c r="X47" s="29">
        <v>300</v>
      </c>
      <c r="Y47" s="166">
        <v>-1400</v>
      </c>
      <c r="Z47" s="150">
        <v>1200</v>
      </c>
      <c r="AA47" s="26">
        <v>1056</v>
      </c>
      <c r="AB47" s="166">
        <v>-100</v>
      </c>
      <c r="AC47" s="150">
        <v>100</v>
      </c>
      <c r="AD47" s="26">
        <v>100</v>
      </c>
      <c r="AE47" s="166">
        <v>-346</v>
      </c>
      <c r="AF47" s="150">
        <v>330</v>
      </c>
      <c r="AG47" s="26">
        <v>330</v>
      </c>
      <c r="AH47" s="166">
        <v>-1000</v>
      </c>
      <c r="AI47" s="150">
        <v>550</v>
      </c>
      <c r="AJ47" s="26">
        <v>-194</v>
      </c>
      <c r="AK47" s="166">
        <v>-2000</v>
      </c>
      <c r="AL47" s="150">
        <v>1200</v>
      </c>
      <c r="AM47" s="26">
        <v>-1397</v>
      </c>
      <c r="AN47" s="166">
        <v>-218</v>
      </c>
      <c r="AO47" s="150">
        <v>0</v>
      </c>
      <c r="AP47" s="26">
        <v>-218</v>
      </c>
      <c r="AQ47" s="166" t="s">
        <v>44</v>
      </c>
      <c r="AR47" s="172" t="s">
        <v>339</v>
      </c>
      <c r="AS47" s="173">
        <v>33</v>
      </c>
      <c r="AT47" s="166" t="s">
        <v>44</v>
      </c>
      <c r="AU47" s="172" t="s">
        <v>92</v>
      </c>
      <c r="AV47" s="173">
        <v>29</v>
      </c>
    </row>
    <row r="48" spans="1:48" x14ac:dyDescent="0.15">
      <c r="A48" s="227" t="s">
        <v>33</v>
      </c>
      <c r="B48" s="200" t="s">
        <v>16</v>
      </c>
      <c r="C48" s="173">
        <v>11</v>
      </c>
      <c r="D48" s="242">
        <v>0.79166666666666663</v>
      </c>
      <c r="E48" s="243">
        <v>18219</v>
      </c>
      <c r="F48" s="29">
        <v>34077</v>
      </c>
      <c r="G48" s="29">
        <v>81</v>
      </c>
      <c r="H48" s="29">
        <v>0</v>
      </c>
      <c r="I48" s="29">
        <v>3040</v>
      </c>
      <c r="J48" s="29">
        <v>9674</v>
      </c>
      <c r="K48" s="166">
        <v>379</v>
      </c>
      <c r="L48" s="150">
        <v>100</v>
      </c>
      <c r="M48" s="173">
        <v>330</v>
      </c>
      <c r="N48" s="29">
        <v>-194</v>
      </c>
      <c r="O48" s="29">
        <v>-1397</v>
      </c>
      <c r="P48" s="29">
        <v>-218</v>
      </c>
      <c r="Q48" s="29">
        <v>-1000</v>
      </c>
      <c r="R48" s="29">
        <v>22444</v>
      </c>
      <c r="S48" s="242">
        <v>0.79166666666666663</v>
      </c>
      <c r="T48" s="243">
        <v>18700</v>
      </c>
      <c r="U48" s="29">
        <v>20720</v>
      </c>
      <c r="V48" s="29">
        <v>1724</v>
      </c>
      <c r="W48" s="29">
        <v>21053</v>
      </c>
      <c r="X48" s="29">
        <v>300</v>
      </c>
      <c r="Y48" s="166">
        <v>-1400</v>
      </c>
      <c r="Z48" s="150">
        <v>1200</v>
      </c>
      <c r="AA48" s="26">
        <v>679</v>
      </c>
      <c r="AB48" s="166">
        <v>-100</v>
      </c>
      <c r="AC48" s="150">
        <v>100</v>
      </c>
      <c r="AD48" s="26">
        <v>100</v>
      </c>
      <c r="AE48" s="166">
        <v>-346</v>
      </c>
      <c r="AF48" s="150">
        <v>330</v>
      </c>
      <c r="AG48" s="26">
        <v>330</v>
      </c>
      <c r="AH48" s="166">
        <v>-1000</v>
      </c>
      <c r="AI48" s="150">
        <v>550</v>
      </c>
      <c r="AJ48" s="26">
        <v>-194</v>
      </c>
      <c r="AK48" s="166">
        <v>-2000</v>
      </c>
      <c r="AL48" s="150">
        <v>1200</v>
      </c>
      <c r="AM48" s="26">
        <v>-1397</v>
      </c>
      <c r="AN48" s="166">
        <v>-218</v>
      </c>
      <c r="AO48" s="150">
        <v>0</v>
      </c>
      <c r="AP48" s="26">
        <v>-218</v>
      </c>
      <c r="AQ48" s="166" t="s">
        <v>397</v>
      </c>
      <c r="AR48" s="172" t="s">
        <v>71</v>
      </c>
      <c r="AS48" s="173">
        <v>27</v>
      </c>
      <c r="AT48" s="166" t="s">
        <v>403</v>
      </c>
      <c r="AU48" s="172" t="s">
        <v>98</v>
      </c>
      <c r="AV48" s="173">
        <v>23</v>
      </c>
    </row>
    <row r="49" spans="1:48" x14ac:dyDescent="0.15">
      <c r="A49" s="227" t="s">
        <v>34</v>
      </c>
      <c r="B49" s="200" t="s">
        <v>16</v>
      </c>
      <c r="C49" s="173">
        <v>12</v>
      </c>
      <c r="D49" s="242">
        <v>0.79166666666666663</v>
      </c>
      <c r="E49" s="243">
        <v>17697</v>
      </c>
      <c r="F49" s="29">
        <v>34102</v>
      </c>
      <c r="G49" s="29">
        <v>83</v>
      </c>
      <c r="H49" s="29">
        <v>0</v>
      </c>
      <c r="I49" s="29">
        <v>2929</v>
      </c>
      <c r="J49" s="29">
        <v>10913</v>
      </c>
      <c r="K49" s="166">
        <v>490</v>
      </c>
      <c r="L49" s="150">
        <v>100</v>
      </c>
      <c r="M49" s="173">
        <v>330</v>
      </c>
      <c r="N49" s="29">
        <v>-191</v>
      </c>
      <c r="O49" s="29">
        <v>-1397</v>
      </c>
      <c r="P49" s="29">
        <v>-218</v>
      </c>
      <c r="Q49" s="29">
        <v>-886</v>
      </c>
      <c r="R49" s="29">
        <v>21229</v>
      </c>
      <c r="S49" s="242">
        <v>0.79166666666666663</v>
      </c>
      <c r="T49" s="243">
        <v>18100</v>
      </c>
      <c r="U49" s="29">
        <v>20121</v>
      </c>
      <c r="V49" s="29">
        <v>1108</v>
      </c>
      <c r="W49" s="29">
        <v>21053</v>
      </c>
      <c r="X49" s="29">
        <v>300</v>
      </c>
      <c r="Y49" s="166">
        <v>-1400</v>
      </c>
      <c r="Z49" s="150">
        <v>1200</v>
      </c>
      <c r="AA49" s="26">
        <v>713</v>
      </c>
      <c r="AB49" s="166">
        <v>-100</v>
      </c>
      <c r="AC49" s="150">
        <v>100</v>
      </c>
      <c r="AD49" s="26">
        <v>100</v>
      </c>
      <c r="AE49" s="166">
        <v>-346</v>
      </c>
      <c r="AF49" s="150">
        <v>330</v>
      </c>
      <c r="AG49" s="26">
        <v>330</v>
      </c>
      <c r="AH49" s="166">
        <v>-1000</v>
      </c>
      <c r="AI49" s="150">
        <v>550</v>
      </c>
      <c r="AJ49" s="26">
        <v>-191</v>
      </c>
      <c r="AK49" s="166">
        <v>-2000</v>
      </c>
      <c r="AL49" s="150">
        <v>1200</v>
      </c>
      <c r="AM49" s="26">
        <v>-1397</v>
      </c>
      <c r="AN49" s="166">
        <v>-218</v>
      </c>
      <c r="AO49" s="150">
        <v>0</v>
      </c>
      <c r="AP49" s="26">
        <v>-218</v>
      </c>
      <c r="AQ49" s="166" t="s">
        <v>42</v>
      </c>
      <c r="AR49" s="172" t="s">
        <v>97</v>
      </c>
      <c r="AS49" s="173">
        <v>32</v>
      </c>
      <c r="AT49" s="166" t="s">
        <v>42</v>
      </c>
      <c r="AU49" s="172" t="s">
        <v>178</v>
      </c>
      <c r="AV49" s="173">
        <v>27</v>
      </c>
    </row>
    <row r="50" spans="1:48" x14ac:dyDescent="0.15">
      <c r="A50" s="227" t="s">
        <v>35</v>
      </c>
      <c r="B50" s="200" t="s">
        <v>16</v>
      </c>
      <c r="C50" s="173">
        <v>13</v>
      </c>
      <c r="D50" s="242">
        <v>0.79166666666666663</v>
      </c>
      <c r="E50" s="243">
        <v>16884</v>
      </c>
      <c r="F50" s="29">
        <v>34102</v>
      </c>
      <c r="G50" s="29">
        <v>86</v>
      </c>
      <c r="H50" s="29">
        <v>0</v>
      </c>
      <c r="I50" s="29">
        <v>4040</v>
      </c>
      <c r="J50" s="29">
        <v>12078</v>
      </c>
      <c r="K50" s="166">
        <v>-169</v>
      </c>
      <c r="L50" s="150">
        <v>100</v>
      </c>
      <c r="M50" s="173">
        <v>330</v>
      </c>
      <c r="N50" s="29">
        <v>-330</v>
      </c>
      <c r="O50" s="29">
        <v>-1400</v>
      </c>
      <c r="P50" s="29">
        <v>-218</v>
      </c>
      <c r="Q50" s="29">
        <v>-1687</v>
      </c>
      <c r="R50" s="29">
        <v>19757</v>
      </c>
      <c r="S50" s="242">
        <v>0.79166666666666663</v>
      </c>
      <c r="T50" s="243">
        <v>17200</v>
      </c>
      <c r="U50" s="29">
        <v>19224</v>
      </c>
      <c r="V50" s="29">
        <v>533</v>
      </c>
      <c r="W50" s="29">
        <v>21024</v>
      </c>
      <c r="X50" s="29">
        <v>100</v>
      </c>
      <c r="Y50" s="166">
        <v>-1400</v>
      </c>
      <c r="Z50" s="150">
        <v>1200</v>
      </c>
      <c r="AA50" s="26">
        <v>131</v>
      </c>
      <c r="AB50" s="166">
        <v>-100</v>
      </c>
      <c r="AC50" s="150">
        <v>100</v>
      </c>
      <c r="AD50" s="26">
        <v>100</v>
      </c>
      <c r="AE50" s="166">
        <v>-346</v>
      </c>
      <c r="AF50" s="150">
        <v>330</v>
      </c>
      <c r="AG50" s="26">
        <v>330</v>
      </c>
      <c r="AH50" s="166">
        <v>-1000</v>
      </c>
      <c r="AI50" s="150">
        <v>550</v>
      </c>
      <c r="AJ50" s="26">
        <v>-330</v>
      </c>
      <c r="AK50" s="166">
        <v>-2000</v>
      </c>
      <c r="AL50" s="150">
        <v>1200</v>
      </c>
      <c r="AM50" s="26">
        <v>-1400</v>
      </c>
      <c r="AN50" s="166">
        <v>-218</v>
      </c>
      <c r="AO50" s="150">
        <v>0</v>
      </c>
      <c r="AP50" s="26">
        <v>-218</v>
      </c>
      <c r="AQ50" s="166" t="s">
        <v>397</v>
      </c>
      <c r="AR50" s="172" t="s">
        <v>61</v>
      </c>
      <c r="AS50" s="173">
        <v>34</v>
      </c>
      <c r="AT50" s="166" t="s">
        <v>397</v>
      </c>
      <c r="AU50" s="172" t="s">
        <v>178</v>
      </c>
      <c r="AV50" s="173">
        <v>29</v>
      </c>
    </row>
    <row r="51" spans="1:48" x14ac:dyDescent="0.15">
      <c r="A51" s="227" t="s">
        <v>36</v>
      </c>
      <c r="B51" s="200" t="s">
        <v>16</v>
      </c>
      <c r="C51" s="173">
        <v>14</v>
      </c>
      <c r="D51" s="242">
        <v>0.79166666666666663</v>
      </c>
      <c r="E51" s="243">
        <v>16582</v>
      </c>
      <c r="F51" s="29">
        <v>34102</v>
      </c>
      <c r="G51" s="29">
        <v>78</v>
      </c>
      <c r="H51" s="29">
        <v>0</v>
      </c>
      <c r="I51" s="29">
        <v>3262</v>
      </c>
      <c r="J51" s="29">
        <v>12647</v>
      </c>
      <c r="K51" s="166">
        <v>-61</v>
      </c>
      <c r="L51" s="150">
        <v>100</v>
      </c>
      <c r="M51" s="173">
        <v>330</v>
      </c>
      <c r="N51" s="29">
        <v>-287</v>
      </c>
      <c r="O51" s="29">
        <v>-1400</v>
      </c>
      <c r="P51" s="29">
        <v>-218</v>
      </c>
      <c r="Q51" s="29">
        <v>-1536</v>
      </c>
      <c r="R51" s="29">
        <v>19807</v>
      </c>
      <c r="S51" s="242">
        <v>0.79166666666666663</v>
      </c>
      <c r="T51" s="243">
        <v>17160</v>
      </c>
      <c r="U51" s="29">
        <v>19184</v>
      </c>
      <c r="V51" s="29">
        <v>623</v>
      </c>
      <c r="W51" s="29">
        <v>21024</v>
      </c>
      <c r="X51" s="29">
        <v>100</v>
      </c>
      <c r="Y51" s="166">
        <v>-1400</v>
      </c>
      <c r="Z51" s="150">
        <v>1200</v>
      </c>
      <c r="AA51" s="26">
        <v>239</v>
      </c>
      <c r="AB51" s="166">
        <v>-100</v>
      </c>
      <c r="AC51" s="150">
        <v>100</v>
      </c>
      <c r="AD51" s="26">
        <v>100</v>
      </c>
      <c r="AE51" s="166">
        <v>-346</v>
      </c>
      <c r="AF51" s="150">
        <v>330</v>
      </c>
      <c r="AG51" s="26">
        <v>330</v>
      </c>
      <c r="AH51" s="166">
        <v>-1000</v>
      </c>
      <c r="AI51" s="150">
        <v>550</v>
      </c>
      <c r="AJ51" s="26">
        <v>-287</v>
      </c>
      <c r="AK51" s="166">
        <v>-2000</v>
      </c>
      <c r="AL51" s="150">
        <v>1200</v>
      </c>
      <c r="AM51" s="26">
        <v>-1400</v>
      </c>
      <c r="AN51" s="166">
        <v>-218</v>
      </c>
      <c r="AO51" s="150">
        <v>0</v>
      </c>
      <c r="AP51" s="26">
        <v>-218</v>
      </c>
      <c r="AQ51" s="166" t="s">
        <v>397</v>
      </c>
      <c r="AR51" s="172" t="s">
        <v>88</v>
      </c>
      <c r="AS51" s="173">
        <v>35</v>
      </c>
      <c r="AT51" s="166" t="s">
        <v>398</v>
      </c>
      <c r="AU51" s="172" t="s">
        <v>61</v>
      </c>
      <c r="AV51" s="173">
        <v>30</v>
      </c>
    </row>
    <row r="52" spans="1:48" x14ac:dyDescent="0.15">
      <c r="A52" s="227" t="s">
        <v>30</v>
      </c>
      <c r="B52" s="200" t="s">
        <v>16</v>
      </c>
      <c r="C52" s="173">
        <v>15</v>
      </c>
      <c r="D52" s="242">
        <v>0.79166666666666663</v>
      </c>
      <c r="E52" s="243">
        <v>17614</v>
      </c>
      <c r="F52" s="29">
        <v>34102</v>
      </c>
      <c r="G52" s="29">
        <v>81</v>
      </c>
      <c r="H52" s="29">
        <v>0</v>
      </c>
      <c r="I52" s="29">
        <v>2756</v>
      </c>
      <c r="J52" s="29">
        <v>11471</v>
      </c>
      <c r="K52" s="166">
        <v>580</v>
      </c>
      <c r="L52" s="150">
        <v>100</v>
      </c>
      <c r="M52" s="173">
        <v>330</v>
      </c>
      <c r="N52" s="29">
        <v>-191</v>
      </c>
      <c r="O52" s="29">
        <v>-1398</v>
      </c>
      <c r="P52" s="29">
        <v>-218</v>
      </c>
      <c r="Q52" s="29">
        <v>-797</v>
      </c>
      <c r="R52" s="29">
        <v>20753</v>
      </c>
      <c r="S52" s="242">
        <v>0.79166666666666663</v>
      </c>
      <c r="T52" s="243">
        <v>17550</v>
      </c>
      <c r="U52" s="29">
        <v>19813</v>
      </c>
      <c r="V52" s="29">
        <v>940</v>
      </c>
      <c r="W52" s="29">
        <v>21024</v>
      </c>
      <c r="X52" s="29">
        <v>100</v>
      </c>
      <c r="Y52" s="166">
        <v>-1400</v>
      </c>
      <c r="Z52" s="150">
        <v>1200</v>
      </c>
      <c r="AA52" s="26">
        <v>880</v>
      </c>
      <c r="AB52" s="166">
        <v>-100</v>
      </c>
      <c r="AC52" s="150">
        <v>100</v>
      </c>
      <c r="AD52" s="26">
        <v>100</v>
      </c>
      <c r="AE52" s="166">
        <v>-346</v>
      </c>
      <c r="AF52" s="150">
        <v>330</v>
      </c>
      <c r="AG52" s="26">
        <v>330</v>
      </c>
      <c r="AH52" s="166">
        <v>-1000</v>
      </c>
      <c r="AI52" s="150">
        <v>550</v>
      </c>
      <c r="AJ52" s="26">
        <v>-191</v>
      </c>
      <c r="AK52" s="166">
        <v>-2000</v>
      </c>
      <c r="AL52" s="150">
        <v>1200</v>
      </c>
      <c r="AM52" s="26">
        <v>-1398</v>
      </c>
      <c r="AN52" s="166">
        <v>-218</v>
      </c>
      <c r="AO52" s="150">
        <v>0</v>
      </c>
      <c r="AP52" s="26">
        <v>-218</v>
      </c>
      <c r="AQ52" s="166" t="s">
        <v>390</v>
      </c>
      <c r="AR52" s="172" t="s">
        <v>51</v>
      </c>
      <c r="AS52" s="173">
        <v>36</v>
      </c>
      <c r="AT52" s="166" t="s">
        <v>397</v>
      </c>
      <c r="AU52" s="172" t="s">
        <v>151</v>
      </c>
      <c r="AV52" s="173">
        <v>33</v>
      </c>
    </row>
    <row r="53" spans="1:48" x14ac:dyDescent="0.15">
      <c r="A53" s="227" t="s">
        <v>32</v>
      </c>
      <c r="B53" s="200" t="s">
        <v>16</v>
      </c>
      <c r="C53" s="173">
        <v>16</v>
      </c>
      <c r="D53" s="242">
        <v>0.79166666666666663</v>
      </c>
      <c r="E53" s="243">
        <v>18608</v>
      </c>
      <c r="F53" s="29">
        <v>34102</v>
      </c>
      <c r="G53" s="29">
        <v>78</v>
      </c>
      <c r="H53" s="29">
        <v>0</v>
      </c>
      <c r="I53" s="29">
        <v>3007</v>
      </c>
      <c r="J53" s="29">
        <v>10887</v>
      </c>
      <c r="K53" s="166">
        <v>651</v>
      </c>
      <c r="L53" s="150">
        <v>100</v>
      </c>
      <c r="M53" s="173">
        <v>330</v>
      </c>
      <c r="N53" s="29">
        <v>-194</v>
      </c>
      <c r="O53" s="29">
        <v>-1397</v>
      </c>
      <c r="P53" s="29">
        <v>-218</v>
      </c>
      <c r="Q53" s="29">
        <v>-728</v>
      </c>
      <c r="R53" s="29">
        <v>21014</v>
      </c>
      <c r="S53" s="242">
        <v>0.79166666666666663</v>
      </c>
      <c r="T53" s="243">
        <v>18290</v>
      </c>
      <c r="U53" s="29">
        <v>20551</v>
      </c>
      <c r="V53" s="29">
        <v>463</v>
      </c>
      <c r="W53" s="29">
        <v>21024</v>
      </c>
      <c r="X53" s="29">
        <v>100</v>
      </c>
      <c r="Y53" s="166">
        <v>-1400</v>
      </c>
      <c r="Z53" s="150">
        <v>1200</v>
      </c>
      <c r="AA53" s="26">
        <v>951</v>
      </c>
      <c r="AB53" s="166">
        <v>-100</v>
      </c>
      <c r="AC53" s="150">
        <v>100</v>
      </c>
      <c r="AD53" s="26">
        <v>100</v>
      </c>
      <c r="AE53" s="166">
        <v>-346</v>
      </c>
      <c r="AF53" s="150">
        <v>330</v>
      </c>
      <c r="AG53" s="26">
        <v>330</v>
      </c>
      <c r="AH53" s="166">
        <v>-1000</v>
      </c>
      <c r="AI53" s="150">
        <v>550</v>
      </c>
      <c r="AJ53" s="26">
        <v>-194</v>
      </c>
      <c r="AK53" s="166">
        <v>-2000</v>
      </c>
      <c r="AL53" s="150">
        <v>1200</v>
      </c>
      <c r="AM53" s="26">
        <v>-1397</v>
      </c>
      <c r="AN53" s="166">
        <v>-218</v>
      </c>
      <c r="AO53" s="150">
        <v>0</v>
      </c>
      <c r="AP53" s="26">
        <v>-218</v>
      </c>
      <c r="AQ53" s="166" t="s">
        <v>44</v>
      </c>
      <c r="AR53" s="172" t="s">
        <v>147</v>
      </c>
      <c r="AS53" s="173">
        <v>34</v>
      </c>
      <c r="AT53" s="166" t="s">
        <v>44</v>
      </c>
      <c r="AU53" s="172" t="s">
        <v>184</v>
      </c>
      <c r="AV53" s="173">
        <v>30</v>
      </c>
    </row>
    <row r="54" spans="1:48" x14ac:dyDescent="0.15">
      <c r="A54" s="227" t="s">
        <v>31</v>
      </c>
      <c r="B54" s="200" t="s">
        <v>16</v>
      </c>
      <c r="C54" s="173">
        <v>17</v>
      </c>
      <c r="D54" s="242">
        <v>0.79166666666666663</v>
      </c>
      <c r="E54" s="243">
        <v>18152</v>
      </c>
      <c r="F54" s="29">
        <v>34102</v>
      </c>
      <c r="G54" s="29">
        <v>77</v>
      </c>
      <c r="H54" s="29">
        <v>0</v>
      </c>
      <c r="I54" s="29">
        <v>2838</v>
      </c>
      <c r="J54" s="29">
        <v>8980</v>
      </c>
      <c r="K54" s="166">
        <v>-12</v>
      </c>
      <c r="L54" s="150">
        <v>100</v>
      </c>
      <c r="M54" s="173">
        <v>330</v>
      </c>
      <c r="N54" s="29">
        <v>-194</v>
      </c>
      <c r="O54" s="29">
        <v>-1397</v>
      </c>
      <c r="P54" s="29">
        <v>-218</v>
      </c>
      <c r="Q54" s="29">
        <v>-1391</v>
      </c>
      <c r="R54" s="29">
        <v>23752</v>
      </c>
      <c r="S54" s="242">
        <v>0.79166666666666663</v>
      </c>
      <c r="T54" s="243">
        <v>17990</v>
      </c>
      <c r="U54" s="29">
        <v>20223</v>
      </c>
      <c r="V54" s="29">
        <v>3529</v>
      </c>
      <c r="W54" s="29">
        <v>21024</v>
      </c>
      <c r="X54" s="29">
        <v>100</v>
      </c>
      <c r="Y54" s="166">
        <v>-1400</v>
      </c>
      <c r="Z54" s="150">
        <v>1200</v>
      </c>
      <c r="AA54" s="26">
        <v>288</v>
      </c>
      <c r="AB54" s="166">
        <v>-100</v>
      </c>
      <c r="AC54" s="150">
        <v>100</v>
      </c>
      <c r="AD54" s="26">
        <v>100</v>
      </c>
      <c r="AE54" s="166">
        <v>-346</v>
      </c>
      <c r="AF54" s="150">
        <v>330</v>
      </c>
      <c r="AG54" s="26">
        <v>330</v>
      </c>
      <c r="AH54" s="166">
        <v>-1000</v>
      </c>
      <c r="AI54" s="150">
        <v>550</v>
      </c>
      <c r="AJ54" s="26">
        <v>-194</v>
      </c>
      <c r="AK54" s="166">
        <v>-2000</v>
      </c>
      <c r="AL54" s="150">
        <v>1200</v>
      </c>
      <c r="AM54" s="26">
        <v>-1397</v>
      </c>
      <c r="AN54" s="166">
        <v>-218</v>
      </c>
      <c r="AO54" s="150">
        <v>0</v>
      </c>
      <c r="AP54" s="26">
        <v>-218</v>
      </c>
      <c r="AQ54" s="166" t="s">
        <v>43</v>
      </c>
      <c r="AR54" s="172" t="s">
        <v>51</v>
      </c>
      <c r="AS54" s="173">
        <v>36</v>
      </c>
      <c r="AT54" s="166" t="s">
        <v>43</v>
      </c>
      <c r="AU54" s="172" t="s">
        <v>54</v>
      </c>
      <c r="AV54" s="173">
        <v>32</v>
      </c>
    </row>
    <row r="55" spans="1:48" x14ac:dyDescent="0.15">
      <c r="A55" s="227" t="s">
        <v>33</v>
      </c>
      <c r="B55" s="200" t="s">
        <v>16</v>
      </c>
      <c r="C55" s="173">
        <v>18</v>
      </c>
      <c r="D55" s="242">
        <v>0.79166666666666663</v>
      </c>
      <c r="E55" s="243">
        <v>17724</v>
      </c>
      <c r="F55" s="29">
        <v>34095</v>
      </c>
      <c r="G55" s="29">
        <v>78</v>
      </c>
      <c r="H55" s="29">
        <v>0</v>
      </c>
      <c r="I55" s="29">
        <v>2901</v>
      </c>
      <c r="J55" s="29">
        <v>10465</v>
      </c>
      <c r="K55" s="166">
        <v>793</v>
      </c>
      <c r="L55" s="150">
        <v>100</v>
      </c>
      <c r="M55" s="173">
        <v>330</v>
      </c>
      <c r="N55" s="29">
        <v>-295</v>
      </c>
      <c r="O55" s="29">
        <v>-1397</v>
      </c>
      <c r="P55" s="29">
        <v>-218</v>
      </c>
      <c r="Q55" s="29">
        <v>-687</v>
      </c>
      <c r="R55" s="29">
        <v>21494</v>
      </c>
      <c r="S55" s="242">
        <v>0.79166666666666663</v>
      </c>
      <c r="T55" s="243">
        <v>17910</v>
      </c>
      <c r="U55" s="29">
        <v>20133</v>
      </c>
      <c r="V55" s="29">
        <v>1361</v>
      </c>
      <c r="W55" s="29">
        <v>21024</v>
      </c>
      <c r="X55" s="29">
        <v>100</v>
      </c>
      <c r="Y55" s="166">
        <v>-1400</v>
      </c>
      <c r="Z55" s="150">
        <v>1200</v>
      </c>
      <c r="AA55" s="26">
        <v>976</v>
      </c>
      <c r="AB55" s="166">
        <v>-100</v>
      </c>
      <c r="AC55" s="150">
        <v>100</v>
      </c>
      <c r="AD55" s="26">
        <v>100</v>
      </c>
      <c r="AE55" s="166">
        <v>-346</v>
      </c>
      <c r="AF55" s="150">
        <v>330</v>
      </c>
      <c r="AG55" s="26">
        <v>330</v>
      </c>
      <c r="AH55" s="166">
        <v>-1000</v>
      </c>
      <c r="AI55" s="150">
        <v>550</v>
      </c>
      <c r="AJ55" s="26">
        <v>-195</v>
      </c>
      <c r="AK55" s="166">
        <v>-2000</v>
      </c>
      <c r="AL55" s="150">
        <v>1200</v>
      </c>
      <c r="AM55" s="26">
        <v>-1397</v>
      </c>
      <c r="AN55" s="166">
        <v>-218</v>
      </c>
      <c r="AO55" s="150">
        <v>0</v>
      </c>
      <c r="AP55" s="26">
        <v>-218</v>
      </c>
      <c r="AQ55" s="166" t="s">
        <v>397</v>
      </c>
      <c r="AR55" s="172" t="s">
        <v>426</v>
      </c>
      <c r="AS55" s="173">
        <v>36</v>
      </c>
      <c r="AT55" s="166" t="s">
        <v>427</v>
      </c>
      <c r="AU55" s="172" t="s">
        <v>428</v>
      </c>
      <c r="AV55" s="173">
        <v>33</v>
      </c>
    </row>
    <row r="56" spans="1:48" x14ac:dyDescent="0.15">
      <c r="A56" s="227" t="s">
        <v>34</v>
      </c>
      <c r="B56" s="200" t="s">
        <v>16</v>
      </c>
      <c r="C56" s="173">
        <v>19</v>
      </c>
      <c r="D56" s="242">
        <v>0.79166666666666663</v>
      </c>
      <c r="E56" s="243">
        <v>17261</v>
      </c>
      <c r="F56" s="29">
        <v>34095</v>
      </c>
      <c r="G56" s="29">
        <v>75</v>
      </c>
      <c r="H56" s="29">
        <v>0</v>
      </c>
      <c r="I56" s="29">
        <v>2234</v>
      </c>
      <c r="J56" s="29">
        <v>11399</v>
      </c>
      <c r="K56" s="166">
        <v>47</v>
      </c>
      <c r="L56" s="150">
        <v>100</v>
      </c>
      <c r="M56" s="173">
        <v>330</v>
      </c>
      <c r="N56" s="29">
        <v>-195</v>
      </c>
      <c r="O56" s="29">
        <v>-1337</v>
      </c>
      <c r="P56" s="29">
        <v>-218</v>
      </c>
      <c r="Q56" s="29">
        <v>-1273</v>
      </c>
      <c r="R56" s="29">
        <v>21810</v>
      </c>
      <c r="S56" s="242">
        <v>0.79166666666666663</v>
      </c>
      <c r="T56" s="243">
        <v>17570</v>
      </c>
      <c r="U56" s="29">
        <v>19781</v>
      </c>
      <c r="V56" s="29">
        <v>2029</v>
      </c>
      <c r="W56" s="29">
        <v>21024</v>
      </c>
      <c r="X56" s="29">
        <v>100</v>
      </c>
      <c r="Y56" s="166">
        <v>-1400</v>
      </c>
      <c r="Z56" s="150">
        <v>1200</v>
      </c>
      <c r="AA56" s="26">
        <v>347</v>
      </c>
      <c r="AB56" s="166">
        <v>-100</v>
      </c>
      <c r="AC56" s="150">
        <v>100</v>
      </c>
      <c r="AD56" s="26">
        <v>100</v>
      </c>
      <c r="AE56" s="166">
        <v>-346</v>
      </c>
      <c r="AF56" s="150">
        <v>330</v>
      </c>
      <c r="AG56" s="26">
        <v>330</v>
      </c>
      <c r="AH56" s="166">
        <v>-1000</v>
      </c>
      <c r="AI56" s="150">
        <v>550</v>
      </c>
      <c r="AJ56" s="26">
        <v>-195</v>
      </c>
      <c r="AK56" s="166">
        <v>-2000</v>
      </c>
      <c r="AL56" s="150">
        <v>1200</v>
      </c>
      <c r="AM56" s="26">
        <v>-1337</v>
      </c>
      <c r="AN56" s="166">
        <v>-218</v>
      </c>
      <c r="AO56" s="150">
        <v>0</v>
      </c>
      <c r="AP56" s="26">
        <v>-218</v>
      </c>
      <c r="AQ56" s="166" t="s">
        <v>397</v>
      </c>
      <c r="AR56" s="172" t="s">
        <v>47</v>
      </c>
      <c r="AS56" s="173">
        <v>37</v>
      </c>
      <c r="AT56" s="166" t="s">
        <v>427</v>
      </c>
      <c r="AU56" s="172" t="s">
        <v>428</v>
      </c>
      <c r="AV56" s="173">
        <v>36</v>
      </c>
    </row>
    <row r="57" spans="1:48" x14ac:dyDescent="0.15">
      <c r="A57" s="227" t="s">
        <v>35</v>
      </c>
      <c r="B57" s="200" t="s">
        <v>16</v>
      </c>
      <c r="C57" s="173">
        <v>20</v>
      </c>
      <c r="D57" s="242">
        <v>0.79166666666666663</v>
      </c>
      <c r="E57" s="243">
        <v>15965</v>
      </c>
      <c r="F57" s="29">
        <v>34096</v>
      </c>
      <c r="G57" s="29">
        <v>76</v>
      </c>
      <c r="H57" s="29">
        <v>0</v>
      </c>
      <c r="I57" s="29">
        <v>3855</v>
      </c>
      <c r="J57" s="29">
        <v>12248</v>
      </c>
      <c r="K57" s="166">
        <v>63</v>
      </c>
      <c r="L57" s="150">
        <v>100</v>
      </c>
      <c r="M57" s="173">
        <v>330</v>
      </c>
      <c r="N57" s="29">
        <v>-293</v>
      </c>
      <c r="O57" s="29">
        <v>-1407</v>
      </c>
      <c r="P57" s="29">
        <v>-218</v>
      </c>
      <c r="Q57" s="29">
        <v>-1425</v>
      </c>
      <c r="R57" s="29">
        <v>19494</v>
      </c>
      <c r="S57" s="242">
        <v>0.79166666666666663</v>
      </c>
      <c r="T57" s="243">
        <v>16120</v>
      </c>
      <c r="U57" s="29">
        <v>18151</v>
      </c>
      <c r="V57" s="29">
        <v>1343</v>
      </c>
      <c r="W57" s="29">
        <v>20763</v>
      </c>
      <c r="X57" s="29">
        <v>0</v>
      </c>
      <c r="Y57" s="166">
        <v>-1400</v>
      </c>
      <c r="Z57" s="150">
        <v>1200</v>
      </c>
      <c r="AA57" s="26">
        <v>363</v>
      </c>
      <c r="AB57" s="166">
        <v>-100</v>
      </c>
      <c r="AC57" s="150">
        <v>100</v>
      </c>
      <c r="AD57" s="26">
        <v>100</v>
      </c>
      <c r="AE57" s="166">
        <v>-346</v>
      </c>
      <c r="AF57" s="150">
        <v>330</v>
      </c>
      <c r="AG57" s="26">
        <v>330</v>
      </c>
      <c r="AH57" s="166">
        <v>-1000</v>
      </c>
      <c r="AI57" s="150">
        <v>550</v>
      </c>
      <c r="AJ57" s="26">
        <v>-293</v>
      </c>
      <c r="AK57" s="166">
        <v>-2000</v>
      </c>
      <c r="AL57" s="150">
        <v>1200</v>
      </c>
      <c r="AM57" s="26">
        <v>-1407</v>
      </c>
      <c r="AN57" s="166">
        <v>-218</v>
      </c>
      <c r="AO57" s="150">
        <v>0</v>
      </c>
      <c r="AP57" s="26">
        <v>-218</v>
      </c>
      <c r="AQ57" s="166" t="s">
        <v>397</v>
      </c>
      <c r="AR57" s="172" t="s">
        <v>48</v>
      </c>
      <c r="AS57" s="173">
        <v>40</v>
      </c>
      <c r="AT57" s="166" t="s">
        <v>427</v>
      </c>
      <c r="AU57" s="172" t="s">
        <v>98</v>
      </c>
      <c r="AV57" s="173">
        <v>37</v>
      </c>
    </row>
    <row r="58" spans="1:48" x14ac:dyDescent="0.15">
      <c r="A58" s="227" t="s">
        <v>36</v>
      </c>
      <c r="B58" s="200" t="s">
        <v>16</v>
      </c>
      <c r="C58" s="173">
        <v>21</v>
      </c>
      <c r="D58" s="242">
        <v>0.79166666666666663</v>
      </c>
      <c r="E58" s="243">
        <v>16799</v>
      </c>
      <c r="F58" s="29">
        <v>34096</v>
      </c>
      <c r="G58" s="29">
        <v>74</v>
      </c>
      <c r="H58" s="29">
        <v>0</v>
      </c>
      <c r="I58" s="29">
        <v>3529</v>
      </c>
      <c r="J58" s="29">
        <v>12355</v>
      </c>
      <c r="K58" s="166">
        <v>256</v>
      </c>
      <c r="L58" s="150">
        <v>100</v>
      </c>
      <c r="M58" s="173">
        <v>330</v>
      </c>
      <c r="N58" s="29">
        <v>-292</v>
      </c>
      <c r="O58" s="29">
        <v>-1408</v>
      </c>
      <c r="P58" s="29">
        <v>-218</v>
      </c>
      <c r="Q58" s="29">
        <v>-1232</v>
      </c>
      <c r="R58" s="29">
        <v>19518</v>
      </c>
      <c r="S58" s="242">
        <v>0.79166666666666663</v>
      </c>
      <c r="T58" s="243">
        <v>16400</v>
      </c>
      <c r="U58" s="29">
        <v>18432</v>
      </c>
      <c r="V58" s="29">
        <v>1086</v>
      </c>
      <c r="W58" s="29">
        <v>20763</v>
      </c>
      <c r="X58" s="29">
        <v>0</v>
      </c>
      <c r="Y58" s="166">
        <v>-1400</v>
      </c>
      <c r="Z58" s="150">
        <v>1200</v>
      </c>
      <c r="AA58" s="26">
        <v>556</v>
      </c>
      <c r="AB58" s="166">
        <v>-100</v>
      </c>
      <c r="AC58" s="150">
        <v>100</v>
      </c>
      <c r="AD58" s="26">
        <v>100</v>
      </c>
      <c r="AE58" s="166">
        <v>-346</v>
      </c>
      <c r="AF58" s="150">
        <v>330</v>
      </c>
      <c r="AG58" s="26">
        <v>330</v>
      </c>
      <c r="AH58" s="166">
        <v>-1000</v>
      </c>
      <c r="AI58" s="150">
        <v>550</v>
      </c>
      <c r="AJ58" s="26">
        <v>-292</v>
      </c>
      <c r="AK58" s="166">
        <v>-2000</v>
      </c>
      <c r="AL58" s="150">
        <v>1200</v>
      </c>
      <c r="AM58" s="26">
        <v>-1408</v>
      </c>
      <c r="AN58" s="166">
        <v>-218</v>
      </c>
      <c r="AO58" s="150">
        <v>0</v>
      </c>
      <c r="AP58" s="26">
        <v>-218</v>
      </c>
      <c r="AQ58" s="166" t="s">
        <v>42</v>
      </c>
      <c r="AR58" s="172" t="s">
        <v>71</v>
      </c>
      <c r="AS58" s="173">
        <v>41</v>
      </c>
      <c r="AT58" s="166" t="s">
        <v>42</v>
      </c>
      <c r="AU58" s="172" t="s">
        <v>184</v>
      </c>
      <c r="AV58" s="173">
        <v>37</v>
      </c>
    </row>
    <row r="59" spans="1:48" x14ac:dyDescent="0.15">
      <c r="A59" s="227" t="s">
        <v>30</v>
      </c>
      <c r="B59" s="200" t="s">
        <v>16</v>
      </c>
      <c r="C59" s="173">
        <v>22</v>
      </c>
      <c r="D59" s="242">
        <v>0.79166666666666663</v>
      </c>
      <c r="E59" s="243">
        <v>17646</v>
      </c>
      <c r="F59" s="29">
        <v>34097</v>
      </c>
      <c r="G59" s="29">
        <v>73</v>
      </c>
      <c r="H59" s="29">
        <v>0</v>
      </c>
      <c r="I59" s="29">
        <v>2330</v>
      </c>
      <c r="J59" s="29">
        <v>12152</v>
      </c>
      <c r="K59" s="166">
        <v>230</v>
      </c>
      <c r="L59" s="150">
        <v>100</v>
      </c>
      <c r="M59" s="173">
        <v>330</v>
      </c>
      <c r="N59" s="29">
        <v>-192</v>
      </c>
      <c r="O59" s="29">
        <v>-1497</v>
      </c>
      <c r="P59" s="29">
        <v>-218</v>
      </c>
      <c r="Q59" s="29">
        <v>-1247</v>
      </c>
      <c r="R59" s="29">
        <v>20935</v>
      </c>
      <c r="S59" s="242">
        <v>0.79166666666666663</v>
      </c>
      <c r="T59" s="243">
        <v>17700</v>
      </c>
      <c r="U59" s="29">
        <v>20007</v>
      </c>
      <c r="V59" s="29">
        <v>928</v>
      </c>
      <c r="W59" s="29">
        <v>20763</v>
      </c>
      <c r="X59" s="29">
        <v>0</v>
      </c>
      <c r="Y59" s="166">
        <v>-1400</v>
      </c>
      <c r="Z59" s="150">
        <v>1200</v>
      </c>
      <c r="AA59" s="26">
        <v>401</v>
      </c>
      <c r="AB59" s="166">
        <v>-100</v>
      </c>
      <c r="AC59" s="150">
        <v>100</v>
      </c>
      <c r="AD59" s="26">
        <v>100</v>
      </c>
      <c r="AE59" s="166">
        <v>-346</v>
      </c>
      <c r="AF59" s="150">
        <v>330</v>
      </c>
      <c r="AG59" s="26">
        <v>330</v>
      </c>
      <c r="AH59" s="166">
        <v>-1000</v>
      </c>
      <c r="AI59" s="150">
        <v>510</v>
      </c>
      <c r="AJ59" s="26">
        <v>-192</v>
      </c>
      <c r="AK59" s="166">
        <v>-2000</v>
      </c>
      <c r="AL59" s="150">
        <v>1200</v>
      </c>
      <c r="AM59" s="26">
        <v>-1397</v>
      </c>
      <c r="AN59" s="166">
        <v>-218</v>
      </c>
      <c r="AO59" s="150">
        <v>0</v>
      </c>
      <c r="AP59" s="26">
        <v>-218</v>
      </c>
      <c r="AQ59" s="166" t="s">
        <v>398</v>
      </c>
      <c r="AR59" s="172" t="s">
        <v>79</v>
      </c>
      <c r="AS59" s="173">
        <v>38</v>
      </c>
      <c r="AT59" s="166" t="s">
        <v>43</v>
      </c>
      <c r="AU59" s="172" t="s">
        <v>124</v>
      </c>
      <c r="AV59" s="173">
        <v>39</v>
      </c>
    </row>
    <row r="60" spans="1:48" x14ac:dyDescent="0.15">
      <c r="A60" s="227" t="s">
        <v>32</v>
      </c>
      <c r="B60" s="200" t="s">
        <v>16</v>
      </c>
      <c r="C60" s="173">
        <v>23</v>
      </c>
      <c r="D60" s="242">
        <v>0.79166666666666663</v>
      </c>
      <c r="E60" s="243">
        <v>18300</v>
      </c>
      <c r="F60" s="29">
        <v>34097</v>
      </c>
      <c r="G60" s="29">
        <v>72</v>
      </c>
      <c r="H60" s="29">
        <v>0</v>
      </c>
      <c r="I60" s="29">
        <v>2688</v>
      </c>
      <c r="J60" s="29">
        <v>11080</v>
      </c>
      <c r="K60" s="166">
        <v>483</v>
      </c>
      <c r="L60" s="150">
        <v>100</v>
      </c>
      <c r="M60" s="173">
        <v>330</v>
      </c>
      <c r="N60" s="29">
        <v>-194</v>
      </c>
      <c r="O60" s="29">
        <v>-1397</v>
      </c>
      <c r="P60" s="29">
        <v>-213</v>
      </c>
      <c r="Q60" s="29">
        <v>-891</v>
      </c>
      <c r="R60" s="29">
        <v>21292</v>
      </c>
      <c r="S60" s="242">
        <v>0.79166666666666663</v>
      </c>
      <c r="T60" s="243">
        <v>18160</v>
      </c>
      <c r="U60" s="29">
        <v>20415</v>
      </c>
      <c r="V60" s="29">
        <v>877</v>
      </c>
      <c r="W60" s="29">
        <v>20763</v>
      </c>
      <c r="X60" s="29">
        <v>0</v>
      </c>
      <c r="Y60" s="166">
        <v>-1400</v>
      </c>
      <c r="Z60" s="150">
        <v>1200</v>
      </c>
      <c r="AA60" s="26">
        <v>783</v>
      </c>
      <c r="AB60" s="166">
        <v>-100</v>
      </c>
      <c r="AC60" s="150">
        <v>100</v>
      </c>
      <c r="AD60" s="26">
        <v>100</v>
      </c>
      <c r="AE60" s="166">
        <v>-346</v>
      </c>
      <c r="AF60" s="150">
        <v>330</v>
      </c>
      <c r="AG60" s="26">
        <v>330</v>
      </c>
      <c r="AH60" s="166">
        <v>-1000</v>
      </c>
      <c r="AI60" s="150">
        <v>550</v>
      </c>
      <c r="AJ60" s="26">
        <v>-194</v>
      </c>
      <c r="AK60" s="166">
        <v>-2000</v>
      </c>
      <c r="AL60" s="150">
        <v>1200</v>
      </c>
      <c r="AM60" s="26">
        <v>-1397</v>
      </c>
      <c r="AN60" s="166">
        <v>-218</v>
      </c>
      <c r="AO60" s="150">
        <v>0</v>
      </c>
      <c r="AP60" s="26">
        <v>-213</v>
      </c>
      <c r="AQ60" s="166" t="s">
        <v>44</v>
      </c>
      <c r="AR60" s="172" t="s">
        <v>212</v>
      </c>
      <c r="AS60" s="173">
        <v>35</v>
      </c>
      <c r="AT60" s="166" t="s">
        <v>44</v>
      </c>
      <c r="AU60" s="172" t="s">
        <v>116</v>
      </c>
      <c r="AV60" s="173">
        <v>33</v>
      </c>
    </row>
    <row r="61" spans="1:48" x14ac:dyDescent="0.15">
      <c r="A61" s="227" t="s">
        <v>31</v>
      </c>
      <c r="B61" s="200" t="s">
        <v>16</v>
      </c>
      <c r="C61" s="173">
        <v>24</v>
      </c>
      <c r="D61" s="242">
        <v>0.79166666666666663</v>
      </c>
      <c r="E61" s="243">
        <v>18083</v>
      </c>
      <c r="F61" s="29">
        <v>34097</v>
      </c>
      <c r="G61" s="29">
        <v>71</v>
      </c>
      <c r="H61" s="29">
        <v>0</v>
      </c>
      <c r="I61" s="29">
        <v>2538</v>
      </c>
      <c r="J61" s="29">
        <v>10494</v>
      </c>
      <c r="K61" s="166">
        <v>219</v>
      </c>
      <c r="L61" s="150">
        <v>100</v>
      </c>
      <c r="M61" s="173">
        <v>330</v>
      </c>
      <c r="N61" s="29">
        <v>-198</v>
      </c>
      <c r="O61" s="29">
        <v>-1396</v>
      </c>
      <c r="P61" s="29">
        <v>-214</v>
      </c>
      <c r="Q61" s="29">
        <v>-1159</v>
      </c>
      <c r="R61" s="29">
        <v>22295</v>
      </c>
      <c r="S61" s="242">
        <v>0.79166666666666663</v>
      </c>
      <c r="T61" s="243">
        <v>18120</v>
      </c>
      <c r="U61" s="29">
        <v>20352</v>
      </c>
      <c r="V61" s="29">
        <v>1943</v>
      </c>
      <c r="W61" s="29">
        <v>20763</v>
      </c>
      <c r="X61" s="29">
        <v>0</v>
      </c>
      <c r="Y61" s="166">
        <v>-1400</v>
      </c>
      <c r="Z61" s="150">
        <v>1200</v>
      </c>
      <c r="AA61" s="26">
        <v>519</v>
      </c>
      <c r="AB61" s="166">
        <v>-100</v>
      </c>
      <c r="AC61" s="150">
        <v>100</v>
      </c>
      <c r="AD61" s="26">
        <v>100</v>
      </c>
      <c r="AE61" s="166">
        <v>-346</v>
      </c>
      <c r="AF61" s="150">
        <v>330</v>
      </c>
      <c r="AG61" s="26">
        <v>330</v>
      </c>
      <c r="AH61" s="166">
        <v>-1000</v>
      </c>
      <c r="AI61" s="150">
        <v>550</v>
      </c>
      <c r="AJ61" s="26">
        <v>-198</v>
      </c>
      <c r="AK61" s="166">
        <v>-2000</v>
      </c>
      <c r="AL61" s="150">
        <v>1200</v>
      </c>
      <c r="AM61" s="26">
        <v>-1396</v>
      </c>
      <c r="AN61" s="166">
        <v>-218</v>
      </c>
      <c r="AO61" s="150">
        <v>0</v>
      </c>
      <c r="AP61" s="26">
        <v>-214</v>
      </c>
      <c r="AQ61" s="166" t="s">
        <v>46</v>
      </c>
      <c r="AR61" s="172" t="s">
        <v>60</v>
      </c>
      <c r="AS61" s="173">
        <v>39</v>
      </c>
      <c r="AT61" s="166" t="s">
        <v>46</v>
      </c>
      <c r="AU61" s="172" t="s">
        <v>89</v>
      </c>
      <c r="AV61" s="173">
        <v>34</v>
      </c>
    </row>
    <row r="62" spans="1:48" x14ac:dyDescent="0.15">
      <c r="A62" s="227" t="s">
        <v>33</v>
      </c>
      <c r="B62" s="200" t="s">
        <v>16</v>
      </c>
      <c r="C62" s="173">
        <v>25</v>
      </c>
      <c r="D62" s="242">
        <v>0.79166666666666663</v>
      </c>
      <c r="E62" s="243">
        <v>17962</v>
      </c>
      <c r="F62" s="29">
        <v>34097</v>
      </c>
      <c r="G62" s="29">
        <v>72</v>
      </c>
      <c r="H62" s="29">
        <v>0</v>
      </c>
      <c r="I62" s="29">
        <v>3082</v>
      </c>
      <c r="J62" s="29">
        <v>10186</v>
      </c>
      <c r="K62" s="166">
        <v>863</v>
      </c>
      <c r="L62" s="150">
        <v>100</v>
      </c>
      <c r="M62" s="173">
        <v>330</v>
      </c>
      <c r="N62" s="29">
        <v>-199</v>
      </c>
      <c r="O62" s="29">
        <v>-1409</v>
      </c>
      <c r="P62" s="29">
        <v>-214</v>
      </c>
      <c r="Q62" s="29">
        <v>-529</v>
      </c>
      <c r="R62" s="29">
        <v>21430</v>
      </c>
      <c r="S62" s="242">
        <v>0.79166666666666663</v>
      </c>
      <c r="T62" s="243">
        <v>17790</v>
      </c>
      <c r="U62" s="29">
        <v>20013</v>
      </c>
      <c r="V62" s="29">
        <v>1417</v>
      </c>
      <c r="W62" s="29">
        <v>20763</v>
      </c>
      <c r="X62" s="29">
        <v>0</v>
      </c>
      <c r="Y62" s="166">
        <v>-1400</v>
      </c>
      <c r="Z62" s="150">
        <v>1200</v>
      </c>
      <c r="AA62" s="26">
        <v>1163</v>
      </c>
      <c r="AB62" s="166">
        <v>-100</v>
      </c>
      <c r="AC62" s="150">
        <v>100</v>
      </c>
      <c r="AD62" s="26">
        <v>100</v>
      </c>
      <c r="AE62" s="166">
        <v>-346</v>
      </c>
      <c r="AF62" s="150">
        <v>330</v>
      </c>
      <c r="AG62" s="26">
        <v>0</v>
      </c>
      <c r="AH62" s="166">
        <v>-1000</v>
      </c>
      <c r="AI62" s="150">
        <v>550</v>
      </c>
      <c r="AJ62" s="26">
        <v>-199</v>
      </c>
      <c r="AK62" s="166">
        <v>-2000</v>
      </c>
      <c r="AL62" s="150">
        <v>1200</v>
      </c>
      <c r="AM62" s="26">
        <v>-1309</v>
      </c>
      <c r="AN62" s="166">
        <v>-218</v>
      </c>
      <c r="AO62" s="150">
        <v>0</v>
      </c>
      <c r="AP62" s="26">
        <v>-214</v>
      </c>
      <c r="AQ62" s="166" t="s">
        <v>46</v>
      </c>
      <c r="AR62" s="172" t="s">
        <v>429</v>
      </c>
      <c r="AS62" s="173">
        <v>46</v>
      </c>
      <c r="AT62" s="166" t="s">
        <v>46</v>
      </c>
      <c r="AU62" s="172" t="s">
        <v>201</v>
      </c>
      <c r="AV62" s="173">
        <v>39</v>
      </c>
    </row>
    <row r="63" spans="1:48" x14ac:dyDescent="0.15">
      <c r="A63" s="227" t="s">
        <v>34</v>
      </c>
      <c r="B63" s="200" t="s">
        <v>16</v>
      </c>
      <c r="C63" s="173">
        <v>26</v>
      </c>
      <c r="D63" s="242">
        <v>0.79166666666666663</v>
      </c>
      <c r="E63" s="243">
        <v>17058</v>
      </c>
      <c r="F63" s="29">
        <v>34096</v>
      </c>
      <c r="G63" s="29">
        <v>84</v>
      </c>
      <c r="H63" s="29">
        <v>0</v>
      </c>
      <c r="I63" s="29">
        <v>2812</v>
      </c>
      <c r="J63" s="29">
        <v>11171</v>
      </c>
      <c r="K63" s="166">
        <v>496</v>
      </c>
      <c r="L63" s="150">
        <v>100</v>
      </c>
      <c r="M63" s="173">
        <v>330</v>
      </c>
      <c r="N63" s="29">
        <v>-204</v>
      </c>
      <c r="O63" s="29">
        <v>-1397</v>
      </c>
      <c r="P63" s="29">
        <v>-214</v>
      </c>
      <c r="Q63" s="29">
        <v>-889</v>
      </c>
      <c r="R63" s="29">
        <v>21086</v>
      </c>
      <c r="S63" s="242">
        <v>0.79166666666666663</v>
      </c>
      <c r="T63" s="243">
        <v>17100</v>
      </c>
      <c r="U63" s="29">
        <v>19321</v>
      </c>
      <c r="V63" s="29">
        <v>1765</v>
      </c>
      <c r="W63" s="29">
        <v>20763</v>
      </c>
      <c r="X63" s="29">
        <v>0</v>
      </c>
      <c r="Y63" s="166">
        <v>-1400</v>
      </c>
      <c r="Z63" s="150">
        <v>1200</v>
      </c>
      <c r="AA63" s="26">
        <v>796</v>
      </c>
      <c r="AB63" s="166">
        <v>-100</v>
      </c>
      <c r="AC63" s="150">
        <v>100</v>
      </c>
      <c r="AD63" s="26">
        <v>100</v>
      </c>
      <c r="AE63" s="166">
        <v>-346</v>
      </c>
      <c r="AF63" s="150">
        <v>330</v>
      </c>
      <c r="AG63" s="26">
        <v>0</v>
      </c>
      <c r="AH63" s="166">
        <v>-1000</v>
      </c>
      <c r="AI63" s="150">
        <v>550</v>
      </c>
      <c r="AJ63" s="26">
        <v>-204</v>
      </c>
      <c r="AK63" s="166">
        <v>-2000</v>
      </c>
      <c r="AL63" s="150">
        <v>1200</v>
      </c>
      <c r="AM63" s="26">
        <v>-1397</v>
      </c>
      <c r="AN63" s="166">
        <v>-218</v>
      </c>
      <c r="AO63" s="150">
        <v>0</v>
      </c>
      <c r="AP63" s="26">
        <v>-214</v>
      </c>
      <c r="AQ63" s="166" t="s">
        <v>46</v>
      </c>
      <c r="AR63" s="172" t="s">
        <v>140</v>
      </c>
      <c r="AS63" s="173">
        <v>39</v>
      </c>
      <c r="AT63" s="166" t="s">
        <v>413</v>
      </c>
      <c r="AU63" s="172" t="s">
        <v>53</v>
      </c>
      <c r="AV63" s="173">
        <v>34</v>
      </c>
    </row>
    <row r="64" spans="1:48" x14ac:dyDescent="0.15">
      <c r="A64" s="227" t="s">
        <v>35</v>
      </c>
      <c r="B64" s="200" t="s">
        <v>16</v>
      </c>
      <c r="C64" s="173">
        <v>27</v>
      </c>
      <c r="D64" s="242">
        <v>0.79166666666666663</v>
      </c>
      <c r="E64" s="243">
        <v>16261</v>
      </c>
      <c r="F64" s="29">
        <v>34096</v>
      </c>
      <c r="G64" s="29">
        <v>62</v>
      </c>
      <c r="H64" s="29">
        <v>0</v>
      </c>
      <c r="I64" s="29">
        <v>4465</v>
      </c>
      <c r="J64" s="29">
        <v>12328</v>
      </c>
      <c r="K64" s="166">
        <v>-34</v>
      </c>
      <c r="L64" s="150">
        <v>100</v>
      </c>
      <c r="M64" s="173">
        <v>330</v>
      </c>
      <c r="N64" s="29">
        <v>-297</v>
      </c>
      <c r="O64" s="29">
        <v>-1406</v>
      </c>
      <c r="P64" s="29">
        <v>-216</v>
      </c>
      <c r="Q64" s="29">
        <v>-1523</v>
      </c>
      <c r="R64" s="29">
        <v>18888</v>
      </c>
      <c r="S64" s="242">
        <v>0.79166666666666663</v>
      </c>
      <c r="T64" s="243">
        <v>16250</v>
      </c>
      <c r="U64" s="29">
        <v>18280</v>
      </c>
      <c r="V64" s="29">
        <v>608</v>
      </c>
      <c r="W64" s="29">
        <v>19771</v>
      </c>
      <c r="X64" s="29">
        <v>600</v>
      </c>
      <c r="Y64" s="166">
        <v>-1400</v>
      </c>
      <c r="Z64" s="150">
        <v>1200</v>
      </c>
      <c r="AA64" s="26">
        <v>266</v>
      </c>
      <c r="AB64" s="166">
        <v>-100</v>
      </c>
      <c r="AC64" s="150">
        <v>100</v>
      </c>
      <c r="AD64" s="26">
        <v>100</v>
      </c>
      <c r="AE64" s="166">
        <v>-346</v>
      </c>
      <c r="AF64" s="150">
        <v>330</v>
      </c>
      <c r="AG64" s="26">
        <v>330</v>
      </c>
      <c r="AH64" s="166">
        <v>-1000</v>
      </c>
      <c r="AI64" s="150">
        <v>550</v>
      </c>
      <c r="AJ64" s="26">
        <v>-297</v>
      </c>
      <c r="AK64" s="166">
        <v>-2000</v>
      </c>
      <c r="AL64" s="150">
        <v>1200</v>
      </c>
      <c r="AM64" s="26">
        <v>-1406</v>
      </c>
      <c r="AN64" s="166">
        <v>-218</v>
      </c>
      <c r="AO64" s="150">
        <v>0</v>
      </c>
      <c r="AP64" s="26">
        <v>-216</v>
      </c>
      <c r="AQ64" s="166" t="s">
        <v>46</v>
      </c>
      <c r="AR64" s="172" t="s">
        <v>90</v>
      </c>
      <c r="AS64" s="173">
        <v>37</v>
      </c>
      <c r="AT64" s="166" t="s">
        <v>44</v>
      </c>
      <c r="AU64" s="172" t="s">
        <v>202</v>
      </c>
      <c r="AV64" s="173">
        <v>34</v>
      </c>
    </row>
    <row r="65" spans="1:48" x14ac:dyDescent="0.15">
      <c r="A65" s="228" t="s">
        <v>36</v>
      </c>
      <c r="B65" s="202" t="s">
        <v>16</v>
      </c>
      <c r="C65" s="175">
        <v>28</v>
      </c>
      <c r="D65" s="244">
        <v>0.79166666666666663</v>
      </c>
      <c r="E65" s="245">
        <v>16756</v>
      </c>
      <c r="F65" s="35">
        <v>34096</v>
      </c>
      <c r="G65" s="35">
        <v>76</v>
      </c>
      <c r="H65" s="35">
        <v>0</v>
      </c>
      <c r="I65" s="35">
        <v>4439</v>
      </c>
      <c r="J65" s="35">
        <v>12613</v>
      </c>
      <c r="K65" s="167">
        <v>-631</v>
      </c>
      <c r="L65" s="253">
        <v>100</v>
      </c>
      <c r="M65" s="175">
        <v>330</v>
      </c>
      <c r="N65" s="35">
        <v>-296</v>
      </c>
      <c r="O65" s="35">
        <v>-1407</v>
      </c>
      <c r="P65" s="35">
        <v>-214</v>
      </c>
      <c r="Q65" s="35">
        <v>-2118</v>
      </c>
      <c r="R65" s="35">
        <v>19238</v>
      </c>
      <c r="S65" s="244">
        <v>0.79166666666666663</v>
      </c>
      <c r="T65" s="245">
        <v>16510</v>
      </c>
      <c r="U65" s="35">
        <v>18541</v>
      </c>
      <c r="V65" s="35">
        <v>697</v>
      </c>
      <c r="W65" s="35">
        <v>19771</v>
      </c>
      <c r="X65" s="35">
        <v>600</v>
      </c>
      <c r="Y65" s="167">
        <v>-1400</v>
      </c>
      <c r="Z65" s="253">
        <v>1200</v>
      </c>
      <c r="AA65" s="43">
        <v>-331</v>
      </c>
      <c r="AB65" s="167">
        <v>-100</v>
      </c>
      <c r="AC65" s="253">
        <v>100</v>
      </c>
      <c r="AD65" s="43">
        <v>100</v>
      </c>
      <c r="AE65" s="167">
        <v>-346</v>
      </c>
      <c r="AF65" s="253">
        <v>330</v>
      </c>
      <c r="AG65" s="43">
        <v>330</v>
      </c>
      <c r="AH65" s="167">
        <v>-1000</v>
      </c>
      <c r="AI65" s="253">
        <v>550</v>
      </c>
      <c r="AJ65" s="43">
        <v>-296</v>
      </c>
      <c r="AK65" s="167">
        <v>-2000</v>
      </c>
      <c r="AL65" s="253">
        <v>1200</v>
      </c>
      <c r="AM65" s="43">
        <v>-1407</v>
      </c>
      <c r="AN65" s="167">
        <v>-218</v>
      </c>
      <c r="AO65" s="253">
        <v>0</v>
      </c>
      <c r="AP65" s="43">
        <v>-214</v>
      </c>
      <c r="AQ65" s="167" t="s">
        <v>43</v>
      </c>
      <c r="AR65" s="174" t="s">
        <v>178</v>
      </c>
      <c r="AS65" s="175">
        <v>38</v>
      </c>
      <c r="AT65" s="167" t="s">
        <v>46</v>
      </c>
      <c r="AU65" s="174" t="s">
        <v>192</v>
      </c>
      <c r="AV65" s="175">
        <v>35</v>
      </c>
    </row>
    <row r="66" spans="1:48" x14ac:dyDescent="0.15">
      <c r="A66" s="227" t="s">
        <v>30</v>
      </c>
      <c r="B66" s="200" t="s">
        <v>17</v>
      </c>
      <c r="C66" s="173">
        <v>1</v>
      </c>
      <c r="D66" s="242">
        <v>0.79166666666666663</v>
      </c>
      <c r="E66" s="243">
        <v>17765</v>
      </c>
      <c r="F66" s="29">
        <v>34121</v>
      </c>
      <c r="G66" s="29">
        <v>80</v>
      </c>
      <c r="H66" s="29">
        <v>0</v>
      </c>
      <c r="I66" s="29">
        <v>4304</v>
      </c>
      <c r="J66" s="29">
        <v>10562</v>
      </c>
      <c r="K66" s="166">
        <v>-588</v>
      </c>
      <c r="L66" s="150">
        <v>100</v>
      </c>
      <c r="M66" s="173">
        <v>330</v>
      </c>
      <c r="N66" s="29">
        <v>-388</v>
      </c>
      <c r="O66" s="29">
        <v>-1496</v>
      </c>
      <c r="P66" s="29">
        <v>-214</v>
      </c>
      <c r="Q66" s="29">
        <v>-2256</v>
      </c>
      <c r="R66" s="29">
        <v>21591</v>
      </c>
      <c r="S66" s="242">
        <v>0.79166666666666663</v>
      </c>
      <c r="T66" s="243">
        <v>17650</v>
      </c>
      <c r="U66" s="29">
        <v>19770</v>
      </c>
      <c r="V66" s="29">
        <v>1821</v>
      </c>
      <c r="W66" s="29">
        <v>19771</v>
      </c>
      <c r="X66" s="29">
        <v>600</v>
      </c>
      <c r="Y66" s="166">
        <v>-1400</v>
      </c>
      <c r="Z66" s="150">
        <v>1200</v>
      </c>
      <c r="AA66" s="26">
        <v>-232</v>
      </c>
      <c r="AB66" s="166">
        <v>-100</v>
      </c>
      <c r="AC66" s="150">
        <v>100</v>
      </c>
      <c r="AD66" s="26">
        <v>100</v>
      </c>
      <c r="AE66" s="166">
        <v>-346</v>
      </c>
      <c r="AF66" s="150">
        <v>330</v>
      </c>
      <c r="AG66" s="26">
        <v>330</v>
      </c>
      <c r="AH66" s="166">
        <v>-1000</v>
      </c>
      <c r="AI66" s="150">
        <v>550</v>
      </c>
      <c r="AJ66" s="26">
        <v>-288</v>
      </c>
      <c r="AK66" s="166">
        <v>-2000</v>
      </c>
      <c r="AL66" s="150">
        <v>1200</v>
      </c>
      <c r="AM66" s="26">
        <v>-1396</v>
      </c>
      <c r="AN66" s="166">
        <v>-218</v>
      </c>
      <c r="AO66" s="150">
        <v>0</v>
      </c>
      <c r="AP66" s="26">
        <v>-214</v>
      </c>
      <c r="AQ66" s="166" t="s">
        <v>45</v>
      </c>
      <c r="AR66" s="172" t="s">
        <v>156</v>
      </c>
      <c r="AS66" s="173">
        <v>36</v>
      </c>
      <c r="AT66" s="166" t="s">
        <v>45</v>
      </c>
      <c r="AU66" s="172" t="s">
        <v>106</v>
      </c>
      <c r="AV66" s="173">
        <v>34</v>
      </c>
    </row>
    <row r="67" spans="1:48" x14ac:dyDescent="0.15">
      <c r="A67" s="227" t="s">
        <v>32</v>
      </c>
      <c r="B67" s="200" t="s">
        <v>17</v>
      </c>
      <c r="C67" s="173">
        <v>2</v>
      </c>
      <c r="D67" s="242">
        <v>0.79166666666666663</v>
      </c>
      <c r="E67" s="243">
        <v>17383</v>
      </c>
      <c r="F67" s="29">
        <v>34121</v>
      </c>
      <c r="G67" s="29">
        <v>82</v>
      </c>
      <c r="H67" s="29">
        <v>0</v>
      </c>
      <c r="I67" s="29">
        <v>3516</v>
      </c>
      <c r="J67" s="29">
        <v>11124</v>
      </c>
      <c r="K67" s="166">
        <v>-553</v>
      </c>
      <c r="L67" s="150">
        <v>100</v>
      </c>
      <c r="M67" s="173">
        <v>330</v>
      </c>
      <c r="N67" s="29">
        <v>-438</v>
      </c>
      <c r="O67" s="29">
        <v>-1290</v>
      </c>
      <c r="P67" s="29">
        <v>-218</v>
      </c>
      <c r="Q67" s="29">
        <v>-2069</v>
      </c>
      <c r="R67" s="29">
        <v>21632</v>
      </c>
      <c r="S67" s="242">
        <v>0.79166666666666663</v>
      </c>
      <c r="T67" s="243">
        <v>17540</v>
      </c>
      <c r="U67" s="29">
        <v>19454</v>
      </c>
      <c r="V67" s="29">
        <v>2178</v>
      </c>
      <c r="W67" s="29">
        <v>19771</v>
      </c>
      <c r="X67" s="29">
        <v>600</v>
      </c>
      <c r="Y67" s="166">
        <v>-1400</v>
      </c>
      <c r="Z67" s="150">
        <v>1200</v>
      </c>
      <c r="AA67" s="26">
        <v>-197</v>
      </c>
      <c r="AB67" s="166">
        <v>-100</v>
      </c>
      <c r="AC67" s="150">
        <v>100</v>
      </c>
      <c r="AD67" s="26">
        <v>100</v>
      </c>
      <c r="AE67" s="166">
        <v>-346</v>
      </c>
      <c r="AF67" s="150">
        <v>330</v>
      </c>
      <c r="AG67" s="26">
        <v>330</v>
      </c>
      <c r="AH67" s="166">
        <v>-1000</v>
      </c>
      <c r="AI67" s="150">
        <v>550</v>
      </c>
      <c r="AJ67" s="26">
        <v>-338</v>
      </c>
      <c r="AK67" s="166">
        <v>-2000</v>
      </c>
      <c r="AL67" s="150">
        <v>1200</v>
      </c>
      <c r="AM67" s="26">
        <v>-1290</v>
      </c>
      <c r="AN67" s="166">
        <v>-218</v>
      </c>
      <c r="AO67" s="150">
        <v>0</v>
      </c>
      <c r="AP67" s="26">
        <v>-218</v>
      </c>
      <c r="AQ67" s="166" t="s">
        <v>45</v>
      </c>
      <c r="AR67" s="172" t="s">
        <v>79</v>
      </c>
      <c r="AS67" s="173">
        <v>39</v>
      </c>
      <c r="AT67" s="166" t="s">
        <v>45</v>
      </c>
      <c r="AU67" s="172" t="s">
        <v>126</v>
      </c>
      <c r="AV67" s="173">
        <v>41</v>
      </c>
    </row>
    <row r="68" spans="1:48" x14ac:dyDescent="0.15">
      <c r="A68" s="227" t="s">
        <v>31</v>
      </c>
      <c r="B68" s="200" t="s">
        <v>17</v>
      </c>
      <c r="C68" s="173">
        <v>3</v>
      </c>
      <c r="D68" s="242">
        <v>0.79166666666666663</v>
      </c>
      <c r="E68" s="243">
        <v>18153</v>
      </c>
      <c r="F68" s="29">
        <v>34121</v>
      </c>
      <c r="G68" s="29">
        <v>77</v>
      </c>
      <c r="H68" s="29">
        <v>0</v>
      </c>
      <c r="I68" s="29">
        <v>3702</v>
      </c>
      <c r="J68" s="29">
        <v>10828</v>
      </c>
      <c r="K68" s="166">
        <v>-286</v>
      </c>
      <c r="L68" s="150">
        <v>100</v>
      </c>
      <c r="M68" s="173">
        <v>330</v>
      </c>
      <c r="N68" s="29">
        <v>-389</v>
      </c>
      <c r="O68" s="29">
        <v>-1497</v>
      </c>
      <c r="P68" s="29">
        <v>-218</v>
      </c>
      <c r="Q68" s="29">
        <v>-1960</v>
      </c>
      <c r="R68" s="29">
        <v>21628</v>
      </c>
      <c r="S68" s="242">
        <v>0.79166666666666663</v>
      </c>
      <c r="T68" s="243">
        <v>17800</v>
      </c>
      <c r="U68" s="29">
        <v>19921</v>
      </c>
      <c r="V68" s="29">
        <v>1707</v>
      </c>
      <c r="W68" s="29">
        <v>19771</v>
      </c>
      <c r="X68" s="29">
        <v>600</v>
      </c>
      <c r="Y68" s="166">
        <v>-1400</v>
      </c>
      <c r="Z68" s="150">
        <v>1200</v>
      </c>
      <c r="AA68" s="26">
        <v>70</v>
      </c>
      <c r="AB68" s="166">
        <v>-100</v>
      </c>
      <c r="AC68" s="150">
        <v>100</v>
      </c>
      <c r="AD68" s="26">
        <v>100</v>
      </c>
      <c r="AE68" s="166">
        <v>-346</v>
      </c>
      <c r="AF68" s="150">
        <v>330</v>
      </c>
      <c r="AG68" s="26">
        <v>330</v>
      </c>
      <c r="AH68" s="166">
        <v>-1000</v>
      </c>
      <c r="AI68" s="150">
        <v>550</v>
      </c>
      <c r="AJ68" s="26">
        <v>-289</v>
      </c>
      <c r="AK68" s="166">
        <v>-2000</v>
      </c>
      <c r="AL68" s="150">
        <v>1200</v>
      </c>
      <c r="AM68" s="26">
        <v>-1397</v>
      </c>
      <c r="AN68" s="166">
        <v>-218</v>
      </c>
      <c r="AO68" s="150">
        <v>0</v>
      </c>
      <c r="AP68" s="26">
        <v>-218</v>
      </c>
      <c r="AQ68" s="166" t="s">
        <v>45</v>
      </c>
      <c r="AR68" s="172" t="s">
        <v>201</v>
      </c>
      <c r="AS68" s="173">
        <v>33</v>
      </c>
      <c r="AT68" s="166" t="s">
        <v>45</v>
      </c>
      <c r="AU68" s="172" t="s">
        <v>147</v>
      </c>
      <c r="AV68" s="173">
        <v>33</v>
      </c>
    </row>
    <row r="69" spans="1:48" x14ac:dyDescent="0.15">
      <c r="A69" s="227" t="s">
        <v>33</v>
      </c>
      <c r="B69" s="200" t="s">
        <v>17</v>
      </c>
      <c r="C69" s="173">
        <v>4</v>
      </c>
      <c r="D69" s="242">
        <v>0.79166666666666663</v>
      </c>
      <c r="E69" s="243">
        <v>17852</v>
      </c>
      <c r="F69" s="29">
        <v>34121</v>
      </c>
      <c r="G69" s="29">
        <v>76</v>
      </c>
      <c r="H69" s="29">
        <v>0</v>
      </c>
      <c r="I69" s="29">
        <v>4212</v>
      </c>
      <c r="J69" s="29">
        <v>10423</v>
      </c>
      <c r="K69" s="166">
        <v>-58</v>
      </c>
      <c r="L69" s="150">
        <v>100</v>
      </c>
      <c r="M69" s="173">
        <v>330</v>
      </c>
      <c r="N69" s="29">
        <v>-407</v>
      </c>
      <c r="O69" s="29">
        <v>-1397</v>
      </c>
      <c r="P69" s="29">
        <v>-218</v>
      </c>
      <c r="Q69" s="29">
        <v>-1650</v>
      </c>
      <c r="R69" s="29">
        <v>21212</v>
      </c>
      <c r="S69" s="242">
        <v>0.79166666666666663</v>
      </c>
      <c r="T69" s="243">
        <v>17730</v>
      </c>
      <c r="U69" s="29">
        <v>19751</v>
      </c>
      <c r="V69" s="29">
        <v>1461</v>
      </c>
      <c r="W69" s="29">
        <v>19771</v>
      </c>
      <c r="X69" s="29">
        <v>600</v>
      </c>
      <c r="Y69" s="166">
        <v>-1400</v>
      </c>
      <c r="Z69" s="150">
        <v>1200</v>
      </c>
      <c r="AA69" s="26">
        <v>298</v>
      </c>
      <c r="AB69" s="166">
        <v>-100</v>
      </c>
      <c r="AC69" s="150">
        <v>100</v>
      </c>
      <c r="AD69" s="26">
        <v>100</v>
      </c>
      <c r="AE69" s="166">
        <v>-346</v>
      </c>
      <c r="AF69" s="150">
        <v>330</v>
      </c>
      <c r="AG69" s="26">
        <v>330</v>
      </c>
      <c r="AH69" s="166">
        <v>-1000</v>
      </c>
      <c r="AI69" s="150">
        <v>550</v>
      </c>
      <c r="AJ69" s="26">
        <v>-307</v>
      </c>
      <c r="AK69" s="166">
        <v>-2000</v>
      </c>
      <c r="AL69" s="150">
        <v>1200</v>
      </c>
      <c r="AM69" s="26">
        <v>-1397</v>
      </c>
      <c r="AN69" s="166">
        <v>-218</v>
      </c>
      <c r="AO69" s="150">
        <v>0</v>
      </c>
      <c r="AP69" s="26">
        <v>-218</v>
      </c>
      <c r="AQ69" s="166" t="s">
        <v>44</v>
      </c>
      <c r="AR69" s="172" t="s">
        <v>137</v>
      </c>
      <c r="AS69" s="173">
        <v>37</v>
      </c>
      <c r="AT69" s="166" t="s">
        <v>44</v>
      </c>
      <c r="AU69" s="172" t="s">
        <v>154</v>
      </c>
      <c r="AV69" s="173">
        <v>37</v>
      </c>
    </row>
    <row r="70" spans="1:48" x14ac:dyDescent="0.15">
      <c r="A70" s="227" t="s">
        <v>34</v>
      </c>
      <c r="B70" s="200" t="s">
        <v>17</v>
      </c>
      <c r="C70" s="173">
        <v>5</v>
      </c>
      <c r="D70" s="242">
        <v>0.79166666666666663</v>
      </c>
      <c r="E70" s="243">
        <v>16837</v>
      </c>
      <c r="F70" s="29">
        <v>34121</v>
      </c>
      <c r="G70" s="29">
        <v>84</v>
      </c>
      <c r="H70" s="29">
        <v>0</v>
      </c>
      <c r="I70" s="29">
        <v>3781</v>
      </c>
      <c r="J70" s="29">
        <v>11786</v>
      </c>
      <c r="K70" s="166">
        <v>-148</v>
      </c>
      <c r="L70" s="150">
        <v>100</v>
      </c>
      <c r="M70" s="173">
        <v>330</v>
      </c>
      <c r="N70" s="29">
        <v>-416</v>
      </c>
      <c r="O70" s="29">
        <v>-1396</v>
      </c>
      <c r="P70" s="29">
        <v>-216</v>
      </c>
      <c r="Q70" s="29">
        <v>-1746</v>
      </c>
      <c r="R70" s="29">
        <v>20384</v>
      </c>
      <c r="S70" s="242">
        <v>0.79166666666666663</v>
      </c>
      <c r="T70" s="243">
        <v>16940</v>
      </c>
      <c r="U70" s="29">
        <v>18960</v>
      </c>
      <c r="V70" s="29">
        <v>1424</v>
      </c>
      <c r="W70" s="29">
        <v>19771</v>
      </c>
      <c r="X70" s="29">
        <v>600</v>
      </c>
      <c r="Y70" s="166">
        <v>-1400</v>
      </c>
      <c r="Z70" s="150">
        <v>1200</v>
      </c>
      <c r="AA70" s="26">
        <v>208</v>
      </c>
      <c r="AB70" s="166">
        <v>-100</v>
      </c>
      <c r="AC70" s="150">
        <v>100</v>
      </c>
      <c r="AD70" s="26">
        <v>100</v>
      </c>
      <c r="AE70" s="166">
        <v>-346</v>
      </c>
      <c r="AF70" s="150">
        <v>330</v>
      </c>
      <c r="AG70" s="26">
        <v>330</v>
      </c>
      <c r="AH70" s="166">
        <v>-1000</v>
      </c>
      <c r="AI70" s="150">
        <v>550</v>
      </c>
      <c r="AJ70" s="26">
        <v>-316</v>
      </c>
      <c r="AK70" s="166">
        <v>-2000</v>
      </c>
      <c r="AL70" s="150">
        <v>1200</v>
      </c>
      <c r="AM70" s="26">
        <v>-1396</v>
      </c>
      <c r="AN70" s="166">
        <v>-218</v>
      </c>
      <c r="AO70" s="150">
        <v>0</v>
      </c>
      <c r="AP70" s="26">
        <v>-216</v>
      </c>
      <c r="AQ70" s="166" t="s">
        <v>397</v>
      </c>
      <c r="AR70" s="172" t="s">
        <v>53</v>
      </c>
      <c r="AS70" s="173">
        <v>37</v>
      </c>
      <c r="AT70" s="166" t="s">
        <v>398</v>
      </c>
      <c r="AU70" s="172" t="s">
        <v>59</v>
      </c>
      <c r="AV70" s="173">
        <v>39</v>
      </c>
    </row>
    <row r="71" spans="1:48" x14ac:dyDescent="0.15">
      <c r="A71" s="227" t="s">
        <v>35</v>
      </c>
      <c r="B71" s="200" t="s">
        <v>17</v>
      </c>
      <c r="C71" s="173">
        <v>6</v>
      </c>
      <c r="D71" s="242">
        <v>0.79166666666666663</v>
      </c>
      <c r="E71" s="243">
        <v>15332</v>
      </c>
      <c r="F71" s="29">
        <v>34121</v>
      </c>
      <c r="G71" s="29">
        <v>72</v>
      </c>
      <c r="H71" s="29">
        <v>0</v>
      </c>
      <c r="I71" s="29">
        <v>3731</v>
      </c>
      <c r="J71" s="29">
        <v>12840</v>
      </c>
      <c r="K71" s="166">
        <v>-188</v>
      </c>
      <c r="L71" s="150">
        <v>100</v>
      </c>
      <c r="M71" s="173">
        <v>330</v>
      </c>
      <c r="N71" s="29">
        <v>-418</v>
      </c>
      <c r="O71" s="29">
        <v>-1398</v>
      </c>
      <c r="P71" s="29">
        <v>-218</v>
      </c>
      <c r="Q71" s="29">
        <v>-1792</v>
      </c>
      <c r="R71" s="29">
        <v>19414</v>
      </c>
      <c r="S71" s="242">
        <v>0.79166666666666663</v>
      </c>
      <c r="T71" s="243">
        <v>15590</v>
      </c>
      <c r="U71" s="29">
        <v>17612</v>
      </c>
      <c r="V71" s="29">
        <v>1802</v>
      </c>
      <c r="W71" s="29">
        <v>19424</v>
      </c>
      <c r="X71" s="29">
        <v>800</v>
      </c>
      <c r="Y71" s="166">
        <v>-1400</v>
      </c>
      <c r="Z71" s="150">
        <v>1200</v>
      </c>
      <c r="AA71" s="26">
        <v>168</v>
      </c>
      <c r="AB71" s="166">
        <v>-100</v>
      </c>
      <c r="AC71" s="150">
        <v>100</v>
      </c>
      <c r="AD71" s="26">
        <v>100</v>
      </c>
      <c r="AE71" s="166">
        <v>-346</v>
      </c>
      <c r="AF71" s="150">
        <v>330</v>
      </c>
      <c r="AG71" s="26">
        <v>330</v>
      </c>
      <c r="AH71" s="166">
        <v>-1000</v>
      </c>
      <c r="AI71" s="150">
        <v>550</v>
      </c>
      <c r="AJ71" s="26">
        <v>-318</v>
      </c>
      <c r="AK71" s="166">
        <v>-2000</v>
      </c>
      <c r="AL71" s="150">
        <v>1200</v>
      </c>
      <c r="AM71" s="26">
        <v>-1398</v>
      </c>
      <c r="AN71" s="166">
        <v>-218</v>
      </c>
      <c r="AO71" s="150">
        <v>0</v>
      </c>
      <c r="AP71" s="26">
        <v>-218</v>
      </c>
      <c r="AQ71" s="166" t="s">
        <v>390</v>
      </c>
      <c r="AR71" s="172" t="s">
        <v>61</v>
      </c>
      <c r="AS71" s="173">
        <v>45</v>
      </c>
      <c r="AT71" s="166" t="s">
        <v>390</v>
      </c>
      <c r="AU71" s="172" t="s">
        <v>66</v>
      </c>
      <c r="AV71" s="173">
        <v>40</v>
      </c>
    </row>
    <row r="72" spans="1:48" x14ac:dyDescent="0.15">
      <c r="A72" s="227" t="s">
        <v>36</v>
      </c>
      <c r="B72" s="200" t="s">
        <v>17</v>
      </c>
      <c r="C72" s="173">
        <v>7</v>
      </c>
      <c r="D72" s="242">
        <v>0.79166666666666663</v>
      </c>
      <c r="E72" s="243">
        <v>15597</v>
      </c>
      <c r="F72" s="29">
        <v>34121</v>
      </c>
      <c r="G72" s="29">
        <v>67</v>
      </c>
      <c r="H72" s="29">
        <v>0</v>
      </c>
      <c r="I72" s="29">
        <v>3285</v>
      </c>
      <c r="J72" s="29">
        <v>12912</v>
      </c>
      <c r="K72" s="166">
        <v>182</v>
      </c>
      <c r="L72" s="150">
        <v>100</v>
      </c>
      <c r="M72" s="173">
        <v>330</v>
      </c>
      <c r="N72" s="29">
        <v>-415</v>
      </c>
      <c r="O72" s="29">
        <v>-1398</v>
      </c>
      <c r="P72" s="29">
        <v>-218</v>
      </c>
      <c r="Q72" s="29">
        <v>-1419</v>
      </c>
      <c r="R72" s="29">
        <v>19410</v>
      </c>
      <c r="S72" s="242">
        <v>0.79166666666666663</v>
      </c>
      <c r="T72" s="243">
        <v>16150</v>
      </c>
      <c r="U72" s="29">
        <v>18377</v>
      </c>
      <c r="V72" s="29">
        <v>1033</v>
      </c>
      <c r="W72" s="29">
        <v>19424</v>
      </c>
      <c r="X72" s="29">
        <v>800</v>
      </c>
      <c r="Y72" s="166">
        <v>-1400</v>
      </c>
      <c r="Z72" s="150">
        <v>1200</v>
      </c>
      <c r="AA72" s="26">
        <v>538</v>
      </c>
      <c r="AB72" s="166">
        <v>-100</v>
      </c>
      <c r="AC72" s="150">
        <v>100</v>
      </c>
      <c r="AD72" s="26">
        <v>100</v>
      </c>
      <c r="AE72" s="166">
        <v>-346</v>
      </c>
      <c r="AF72" s="150">
        <v>330</v>
      </c>
      <c r="AG72" s="26">
        <v>330</v>
      </c>
      <c r="AH72" s="166">
        <v>-1000</v>
      </c>
      <c r="AI72" s="150">
        <v>550</v>
      </c>
      <c r="AJ72" s="26">
        <v>-315</v>
      </c>
      <c r="AK72" s="166">
        <v>-2000</v>
      </c>
      <c r="AL72" s="150">
        <v>1200</v>
      </c>
      <c r="AM72" s="26">
        <v>-1398</v>
      </c>
      <c r="AN72" s="166">
        <v>-218</v>
      </c>
      <c r="AO72" s="150">
        <v>0</v>
      </c>
      <c r="AP72" s="26">
        <v>-218</v>
      </c>
      <c r="AQ72" s="166" t="s">
        <v>42</v>
      </c>
      <c r="AR72" s="172" t="s">
        <v>51</v>
      </c>
      <c r="AS72" s="173">
        <v>46</v>
      </c>
      <c r="AT72" s="166" t="s">
        <v>42</v>
      </c>
      <c r="AU72" s="172" t="s">
        <v>54</v>
      </c>
      <c r="AV72" s="173">
        <v>45</v>
      </c>
    </row>
    <row r="73" spans="1:48" x14ac:dyDescent="0.15">
      <c r="A73" s="227" t="s">
        <v>30</v>
      </c>
      <c r="B73" s="200" t="s">
        <v>17</v>
      </c>
      <c r="C73" s="173">
        <v>8</v>
      </c>
      <c r="D73" s="242">
        <v>0.79166666666666663</v>
      </c>
      <c r="E73" s="243">
        <v>16730</v>
      </c>
      <c r="F73" s="29">
        <v>34121</v>
      </c>
      <c r="G73" s="29">
        <v>75</v>
      </c>
      <c r="H73" s="29">
        <v>0</v>
      </c>
      <c r="I73" s="29">
        <v>3134</v>
      </c>
      <c r="J73" s="29">
        <v>11149</v>
      </c>
      <c r="K73" s="166">
        <v>143</v>
      </c>
      <c r="L73" s="150">
        <v>0</v>
      </c>
      <c r="M73" s="173">
        <v>330</v>
      </c>
      <c r="N73" s="29">
        <v>-404</v>
      </c>
      <c r="O73" s="29">
        <v>-1462</v>
      </c>
      <c r="P73" s="29">
        <v>-218</v>
      </c>
      <c r="Q73" s="29">
        <v>-1611</v>
      </c>
      <c r="R73" s="29">
        <v>21524</v>
      </c>
      <c r="S73" s="242">
        <v>0.79166666666666663</v>
      </c>
      <c r="T73" s="243">
        <v>16910</v>
      </c>
      <c r="U73" s="29">
        <v>19121</v>
      </c>
      <c r="V73" s="29">
        <v>2403</v>
      </c>
      <c r="W73" s="29">
        <v>19424</v>
      </c>
      <c r="X73" s="29">
        <v>800</v>
      </c>
      <c r="Y73" s="166">
        <v>-1400</v>
      </c>
      <c r="Z73" s="150">
        <v>1200</v>
      </c>
      <c r="AA73" s="26">
        <v>499</v>
      </c>
      <c r="AB73" s="166">
        <v>0</v>
      </c>
      <c r="AC73" s="150">
        <v>0</v>
      </c>
      <c r="AD73" s="26">
        <v>0</v>
      </c>
      <c r="AE73" s="166">
        <v>-346</v>
      </c>
      <c r="AF73" s="150">
        <v>330</v>
      </c>
      <c r="AG73" s="26">
        <v>330</v>
      </c>
      <c r="AH73" s="166">
        <v>-1000</v>
      </c>
      <c r="AI73" s="150">
        <v>550</v>
      </c>
      <c r="AJ73" s="26">
        <v>-340</v>
      </c>
      <c r="AK73" s="166">
        <v>-2000</v>
      </c>
      <c r="AL73" s="150">
        <v>1200</v>
      </c>
      <c r="AM73" s="26">
        <v>-1362</v>
      </c>
      <c r="AN73" s="166">
        <v>-218</v>
      </c>
      <c r="AO73" s="150">
        <v>0</v>
      </c>
      <c r="AP73" s="26">
        <v>-218</v>
      </c>
      <c r="AQ73" s="166" t="s">
        <v>42</v>
      </c>
      <c r="AR73" s="172" t="s">
        <v>49</v>
      </c>
      <c r="AS73" s="173">
        <v>48</v>
      </c>
      <c r="AT73" s="166" t="s">
        <v>42</v>
      </c>
      <c r="AU73" s="172" t="s">
        <v>54</v>
      </c>
      <c r="AV73" s="173">
        <v>48</v>
      </c>
    </row>
    <row r="74" spans="1:48" x14ac:dyDescent="0.15">
      <c r="A74" s="227" t="s">
        <v>32</v>
      </c>
      <c r="B74" s="200" t="s">
        <v>17</v>
      </c>
      <c r="C74" s="173">
        <v>9</v>
      </c>
      <c r="D74" s="242">
        <v>0.79166666666666663</v>
      </c>
      <c r="E74" s="243">
        <v>16832</v>
      </c>
      <c r="F74" s="29">
        <v>34121</v>
      </c>
      <c r="G74" s="29">
        <v>83</v>
      </c>
      <c r="H74" s="29">
        <v>0</v>
      </c>
      <c r="I74" s="29">
        <v>3934</v>
      </c>
      <c r="J74" s="29">
        <v>10560</v>
      </c>
      <c r="K74" s="166">
        <v>714</v>
      </c>
      <c r="L74" s="150">
        <v>0</v>
      </c>
      <c r="M74" s="173">
        <v>330</v>
      </c>
      <c r="N74" s="29">
        <v>-405</v>
      </c>
      <c r="O74" s="29">
        <v>-1397</v>
      </c>
      <c r="P74" s="29">
        <v>-218</v>
      </c>
      <c r="Q74" s="29">
        <v>-976</v>
      </c>
      <c r="R74" s="29">
        <v>20686</v>
      </c>
      <c r="S74" s="242">
        <v>0.79166666666666663</v>
      </c>
      <c r="T74" s="243">
        <v>16910</v>
      </c>
      <c r="U74" s="29">
        <v>18931</v>
      </c>
      <c r="V74" s="29">
        <v>1755</v>
      </c>
      <c r="W74" s="29">
        <v>19424</v>
      </c>
      <c r="X74" s="29">
        <v>800</v>
      </c>
      <c r="Y74" s="166">
        <v>-1400</v>
      </c>
      <c r="Z74" s="150">
        <v>1200</v>
      </c>
      <c r="AA74" s="26">
        <v>1070</v>
      </c>
      <c r="AB74" s="166">
        <v>0</v>
      </c>
      <c r="AC74" s="150">
        <v>0</v>
      </c>
      <c r="AD74" s="26">
        <v>0</v>
      </c>
      <c r="AE74" s="166">
        <v>-346</v>
      </c>
      <c r="AF74" s="150">
        <v>330</v>
      </c>
      <c r="AG74" s="26">
        <v>330</v>
      </c>
      <c r="AH74" s="166">
        <v>-1000</v>
      </c>
      <c r="AI74" s="150">
        <v>550</v>
      </c>
      <c r="AJ74" s="26">
        <v>-305</v>
      </c>
      <c r="AK74" s="166">
        <v>-2000</v>
      </c>
      <c r="AL74" s="150">
        <v>1200</v>
      </c>
      <c r="AM74" s="26">
        <v>-1397</v>
      </c>
      <c r="AN74" s="166">
        <v>-218</v>
      </c>
      <c r="AO74" s="150">
        <v>0</v>
      </c>
      <c r="AP74" s="26">
        <v>-218</v>
      </c>
      <c r="AQ74" s="166" t="s">
        <v>397</v>
      </c>
      <c r="AR74" s="172" t="s">
        <v>150</v>
      </c>
      <c r="AS74" s="173">
        <v>44</v>
      </c>
      <c r="AT74" s="166" t="s">
        <v>42</v>
      </c>
      <c r="AU74" s="172" t="s">
        <v>75</v>
      </c>
      <c r="AV74" s="173">
        <v>44</v>
      </c>
    </row>
    <row r="75" spans="1:48" x14ac:dyDescent="0.15">
      <c r="A75" s="227" t="s">
        <v>31</v>
      </c>
      <c r="B75" s="200" t="s">
        <v>17</v>
      </c>
      <c r="C75" s="173">
        <v>10</v>
      </c>
      <c r="D75" s="242">
        <v>0.79166666666666663</v>
      </c>
      <c r="E75" s="243">
        <v>16756</v>
      </c>
      <c r="F75" s="29">
        <v>34121</v>
      </c>
      <c r="G75" s="29">
        <v>69</v>
      </c>
      <c r="H75" s="29">
        <v>0</v>
      </c>
      <c r="I75" s="29">
        <v>4647</v>
      </c>
      <c r="J75" s="29">
        <v>9723</v>
      </c>
      <c r="K75" s="166">
        <v>698</v>
      </c>
      <c r="L75" s="150">
        <v>0</v>
      </c>
      <c r="M75" s="173">
        <v>330</v>
      </c>
      <c r="N75" s="29">
        <v>-405</v>
      </c>
      <c r="O75" s="29">
        <v>-1397</v>
      </c>
      <c r="P75" s="29">
        <v>-218</v>
      </c>
      <c r="Q75" s="29">
        <v>-992</v>
      </c>
      <c r="R75" s="29">
        <v>20812</v>
      </c>
      <c r="S75" s="242">
        <v>0.79166666666666663</v>
      </c>
      <c r="T75" s="243">
        <v>16790</v>
      </c>
      <c r="U75" s="29">
        <v>18811</v>
      </c>
      <c r="V75" s="29">
        <v>2001</v>
      </c>
      <c r="W75" s="29">
        <v>19424</v>
      </c>
      <c r="X75" s="29">
        <v>800</v>
      </c>
      <c r="Y75" s="166">
        <v>-1400</v>
      </c>
      <c r="Z75" s="150">
        <v>1200</v>
      </c>
      <c r="AA75" s="26">
        <v>1054</v>
      </c>
      <c r="AB75" s="166">
        <v>0</v>
      </c>
      <c r="AC75" s="150">
        <v>0</v>
      </c>
      <c r="AD75" s="26">
        <v>0</v>
      </c>
      <c r="AE75" s="166">
        <v>-346</v>
      </c>
      <c r="AF75" s="150">
        <v>330</v>
      </c>
      <c r="AG75" s="26">
        <v>330</v>
      </c>
      <c r="AH75" s="166">
        <v>-1000</v>
      </c>
      <c r="AI75" s="150">
        <v>550</v>
      </c>
      <c r="AJ75" s="26">
        <v>-305</v>
      </c>
      <c r="AK75" s="166">
        <v>-2000</v>
      </c>
      <c r="AL75" s="150">
        <v>1200</v>
      </c>
      <c r="AM75" s="26">
        <v>-1397</v>
      </c>
      <c r="AN75" s="166">
        <v>-218</v>
      </c>
      <c r="AO75" s="150">
        <v>0</v>
      </c>
      <c r="AP75" s="26">
        <v>-218</v>
      </c>
      <c r="AQ75" s="166" t="s">
        <v>390</v>
      </c>
      <c r="AR75" s="172" t="s">
        <v>102</v>
      </c>
      <c r="AS75" s="173">
        <v>43</v>
      </c>
      <c r="AT75" s="166" t="s">
        <v>398</v>
      </c>
      <c r="AU75" s="172" t="s">
        <v>197</v>
      </c>
      <c r="AV75" s="173">
        <v>48</v>
      </c>
    </row>
    <row r="76" spans="1:48" x14ac:dyDescent="0.15">
      <c r="A76" s="227" t="s">
        <v>33</v>
      </c>
      <c r="B76" s="200" t="s">
        <v>17</v>
      </c>
      <c r="C76" s="173">
        <v>11</v>
      </c>
      <c r="D76" s="242">
        <v>0.79166666666666663</v>
      </c>
      <c r="E76" s="243">
        <v>17068</v>
      </c>
      <c r="F76" s="29">
        <v>34121</v>
      </c>
      <c r="G76" s="29">
        <v>72</v>
      </c>
      <c r="H76" s="29">
        <v>0</v>
      </c>
      <c r="I76" s="29">
        <v>4063</v>
      </c>
      <c r="J76" s="29">
        <v>10571</v>
      </c>
      <c r="K76" s="166">
        <v>748</v>
      </c>
      <c r="L76" s="150">
        <v>0</v>
      </c>
      <c r="M76" s="173">
        <v>330</v>
      </c>
      <c r="N76" s="29">
        <v>-405</v>
      </c>
      <c r="O76" s="29">
        <v>-1496</v>
      </c>
      <c r="P76" s="29">
        <v>-218</v>
      </c>
      <c r="Q76" s="29">
        <v>-1041</v>
      </c>
      <c r="R76" s="29">
        <v>20600</v>
      </c>
      <c r="S76" s="242">
        <v>0.79166666666666663</v>
      </c>
      <c r="T76" s="243">
        <v>16790</v>
      </c>
      <c r="U76" s="29">
        <v>18910</v>
      </c>
      <c r="V76" s="29">
        <v>1690</v>
      </c>
      <c r="W76" s="29">
        <v>19424</v>
      </c>
      <c r="X76" s="29">
        <v>800</v>
      </c>
      <c r="Y76" s="166">
        <v>-1400</v>
      </c>
      <c r="Z76" s="150">
        <v>1200</v>
      </c>
      <c r="AA76" s="26">
        <v>959</v>
      </c>
      <c r="AB76" s="166">
        <v>0</v>
      </c>
      <c r="AC76" s="150">
        <v>0</v>
      </c>
      <c r="AD76" s="26">
        <v>0</v>
      </c>
      <c r="AE76" s="166">
        <v>-346</v>
      </c>
      <c r="AF76" s="150">
        <v>330</v>
      </c>
      <c r="AG76" s="26">
        <v>330</v>
      </c>
      <c r="AH76" s="166">
        <v>-1000</v>
      </c>
      <c r="AI76" s="150">
        <v>550</v>
      </c>
      <c r="AJ76" s="26">
        <v>-405</v>
      </c>
      <c r="AK76" s="166">
        <v>-2000</v>
      </c>
      <c r="AL76" s="150">
        <v>1200</v>
      </c>
      <c r="AM76" s="26">
        <v>-1396</v>
      </c>
      <c r="AN76" s="166">
        <v>-218</v>
      </c>
      <c r="AO76" s="150">
        <v>0</v>
      </c>
      <c r="AP76" s="26">
        <v>-218</v>
      </c>
      <c r="AQ76" s="166" t="s">
        <v>45</v>
      </c>
      <c r="AR76" s="172" t="s">
        <v>138</v>
      </c>
      <c r="AS76" s="173">
        <v>39</v>
      </c>
      <c r="AT76" s="166" t="s">
        <v>45</v>
      </c>
      <c r="AU76" s="172" t="s">
        <v>118</v>
      </c>
      <c r="AV76" s="173">
        <v>46</v>
      </c>
    </row>
    <row r="77" spans="1:48" x14ac:dyDescent="0.15">
      <c r="A77" s="227" t="s">
        <v>34</v>
      </c>
      <c r="B77" s="200" t="s">
        <v>17</v>
      </c>
      <c r="C77" s="173">
        <v>12</v>
      </c>
      <c r="D77" s="242">
        <v>0.79166666666666663</v>
      </c>
      <c r="E77" s="243">
        <v>16431</v>
      </c>
      <c r="F77" s="29">
        <v>34139</v>
      </c>
      <c r="G77" s="29">
        <v>57</v>
      </c>
      <c r="H77" s="29">
        <v>0</v>
      </c>
      <c r="I77" s="29">
        <v>3321</v>
      </c>
      <c r="J77" s="29">
        <v>12439</v>
      </c>
      <c r="K77" s="166">
        <v>745</v>
      </c>
      <c r="L77" s="150">
        <v>0</v>
      </c>
      <c r="M77" s="173">
        <v>330</v>
      </c>
      <c r="N77" s="29">
        <v>-410</v>
      </c>
      <c r="O77" s="29">
        <v>-1496</v>
      </c>
      <c r="P77" s="29">
        <v>-218</v>
      </c>
      <c r="Q77" s="29">
        <v>-1049</v>
      </c>
      <c r="R77" s="29">
        <v>19485</v>
      </c>
      <c r="S77" s="242">
        <v>0.79166666666666663</v>
      </c>
      <c r="T77" s="243">
        <v>16510</v>
      </c>
      <c r="U77" s="29">
        <v>18630</v>
      </c>
      <c r="V77" s="29">
        <v>855</v>
      </c>
      <c r="W77" s="29">
        <v>19424</v>
      </c>
      <c r="X77" s="29">
        <v>800</v>
      </c>
      <c r="Y77" s="166">
        <v>-1400</v>
      </c>
      <c r="Z77" s="150">
        <v>1200</v>
      </c>
      <c r="AA77" s="26">
        <v>879</v>
      </c>
      <c r="AB77" s="166">
        <v>0</v>
      </c>
      <c r="AC77" s="150">
        <v>0</v>
      </c>
      <c r="AD77" s="26">
        <v>0</v>
      </c>
      <c r="AE77" s="166">
        <v>-346</v>
      </c>
      <c r="AF77" s="150">
        <v>330</v>
      </c>
      <c r="AG77" s="26">
        <v>330</v>
      </c>
      <c r="AH77" s="166">
        <v>-1000</v>
      </c>
      <c r="AI77" s="150">
        <v>550</v>
      </c>
      <c r="AJ77" s="26">
        <v>-410</v>
      </c>
      <c r="AK77" s="166">
        <v>-2000</v>
      </c>
      <c r="AL77" s="150">
        <v>1200</v>
      </c>
      <c r="AM77" s="26">
        <v>-1396</v>
      </c>
      <c r="AN77" s="166">
        <v>-218</v>
      </c>
      <c r="AO77" s="150">
        <v>0</v>
      </c>
      <c r="AP77" s="26">
        <v>-218</v>
      </c>
      <c r="AQ77" s="166" t="s">
        <v>45</v>
      </c>
      <c r="AR77" s="172" t="s">
        <v>125</v>
      </c>
      <c r="AS77" s="173">
        <v>40</v>
      </c>
      <c r="AT77" s="166" t="s">
        <v>45</v>
      </c>
      <c r="AU77" s="172" t="s">
        <v>164</v>
      </c>
      <c r="AV77" s="173">
        <v>43</v>
      </c>
    </row>
    <row r="78" spans="1:48" x14ac:dyDescent="0.15">
      <c r="A78" s="227" t="s">
        <v>35</v>
      </c>
      <c r="B78" s="200" t="s">
        <v>17</v>
      </c>
      <c r="C78" s="173">
        <v>13</v>
      </c>
      <c r="D78" s="242">
        <v>0.79166666666666663</v>
      </c>
      <c r="E78" s="243">
        <v>16012</v>
      </c>
      <c r="F78" s="29">
        <v>34139</v>
      </c>
      <c r="G78" s="29">
        <v>57</v>
      </c>
      <c r="H78" s="29">
        <v>0</v>
      </c>
      <c r="I78" s="29">
        <v>4763</v>
      </c>
      <c r="J78" s="29">
        <v>11599</v>
      </c>
      <c r="K78" s="166">
        <v>593</v>
      </c>
      <c r="L78" s="150">
        <v>0</v>
      </c>
      <c r="M78" s="173">
        <v>330</v>
      </c>
      <c r="N78" s="29">
        <v>-413</v>
      </c>
      <c r="O78" s="29">
        <v>-1506</v>
      </c>
      <c r="P78" s="29">
        <v>-218</v>
      </c>
      <c r="Q78" s="29">
        <v>-1214</v>
      </c>
      <c r="R78" s="29">
        <v>19048</v>
      </c>
      <c r="S78" s="242">
        <v>0.79166666666666663</v>
      </c>
      <c r="T78" s="243">
        <v>15920</v>
      </c>
      <c r="U78" s="29">
        <v>18229</v>
      </c>
      <c r="V78" s="29">
        <v>819</v>
      </c>
      <c r="W78" s="29">
        <v>19230</v>
      </c>
      <c r="X78" s="29">
        <v>1700</v>
      </c>
      <c r="Y78" s="166">
        <v>-1400</v>
      </c>
      <c r="Z78" s="150">
        <v>1200</v>
      </c>
      <c r="AA78" s="26">
        <v>635</v>
      </c>
      <c r="AB78" s="166">
        <v>0</v>
      </c>
      <c r="AC78" s="150">
        <v>0</v>
      </c>
      <c r="AD78" s="26">
        <v>0</v>
      </c>
      <c r="AE78" s="166">
        <v>-346</v>
      </c>
      <c r="AF78" s="150">
        <v>330</v>
      </c>
      <c r="AG78" s="26">
        <v>330</v>
      </c>
      <c r="AH78" s="166">
        <v>-1000</v>
      </c>
      <c r="AI78" s="150">
        <v>550</v>
      </c>
      <c r="AJ78" s="26">
        <v>-413</v>
      </c>
      <c r="AK78" s="166">
        <v>-2000</v>
      </c>
      <c r="AL78" s="150">
        <v>1200</v>
      </c>
      <c r="AM78" s="26">
        <v>-1406</v>
      </c>
      <c r="AN78" s="166">
        <v>-218</v>
      </c>
      <c r="AO78" s="150">
        <v>0</v>
      </c>
      <c r="AP78" s="26">
        <v>-218</v>
      </c>
      <c r="AQ78" s="166" t="s">
        <v>46</v>
      </c>
      <c r="AR78" s="172" t="s">
        <v>430</v>
      </c>
      <c r="AS78" s="173">
        <v>41</v>
      </c>
      <c r="AT78" s="166" t="s">
        <v>46</v>
      </c>
      <c r="AU78" s="172" t="s">
        <v>339</v>
      </c>
      <c r="AV78" s="173">
        <v>42</v>
      </c>
    </row>
    <row r="79" spans="1:48" x14ac:dyDescent="0.15">
      <c r="A79" s="227" t="s">
        <v>36</v>
      </c>
      <c r="B79" s="200" t="s">
        <v>17</v>
      </c>
      <c r="C79" s="173">
        <v>14</v>
      </c>
      <c r="D79" s="242">
        <v>0.83333333333333337</v>
      </c>
      <c r="E79" s="243">
        <v>15968</v>
      </c>
      <c r="F79" s="29">
        <v>34139</v>
      </c>
      <c r="G79" s="29">
        <v>58</v>
      </c>
      <c r="H79" s="29">
        <v>0</v>
      </c>
      <c r="I79" s="29">
        <v>4066</v>
      </c>
      <c r="J79" s="29">
        <v>12894</v>
      </c>
      <c r="K79" s="166">
        <v>467</v>
      </c>
      <c r="L79" s="150">
        <v>0</v>
      </c>
      <c r="M79" s="173">
        <v>330</v>
      </c>
      <c r="N79" s="29">
        <v>-413</v>
      </c>
      <c r="O79" s="29">
        <v>-1300</v>
      </c>
      <c r="P79" s="29">
        <v>-218</v>
      </c>
      <c r="Q79" s="29">
        <v>-1134</v>
      </c>
      <c r="R79" s="29">
        <v>18371</v>
      </c>
      <c r="S79" s="242">
        <v>0.83333333333333337</v>
      </c>
      <c r="T79" s="243">
        <v>15980</v>
      </c>
      <c r="U79" s="29">
        <v>18166</v>
      </c>
      <c r="V79" s="29">
        <v>205</v>
      </c>
      <c r="W79" s="29">
        <v>19230</v>
      </c>
      <c r="X79" s="29">
        <v>1700</v>
      </c>
      <c r="Y79" s="166">
        <v>-1400</v>
      </c>
      <c r="Z79" s="150">
        <v>1200</v>
      </c>
      <c r="AA79" s="26">
        <v>467</v>
      </c>
      <c r="AB79" s="166">
        <v>0</v>
      </c>
      <c r="AC79" s="150">
        <v>0</v>
      </c>
      <c r="AD79" s="26">
        <v>0</v>
      </c>
      <c r="AE79" s="166">
        <v>-346</v>
      </c>
      <c r="AF79" s="150">
        <v>330</v>
      </c>
      <c r="AG79" s="26">
        <v>330</v>
      </c>
      <c r="AH79" s="166">
        <v>-1000</v>
      </c>
      <c r="AI79" s="150">
        <v>550</v>
      </c>
      <c r="AJ79" s="26">
        <v>-413</v>
      </c>
      <c r="AK79" s="166">
        <v>-2000</v>
      </c>
      <c r="AL79" s="150">
        <v>1200</v>
      </c>
      <c r="AM79" s="26">
        <v>-1300</v>
      </c>
      <c r="AN79" s="166">
        <v>-218</v>
      </c>
      <c r="AO79" s="150">
        <v>0</v>
      </c>
      <c r="AP79" s="26">
        <v>-218</v>
      </c>
      <c r="AQ79" s="166" t="s">
        <v>46</v>
      </c>
      <c r="AR79" s="172" t="s">
        <v>163</v>
      </c>
      <c r="AS79" s="173">
        <v>43</v>
      </c>
      <c r="AT79" s="166" t="s">
        <v>46</v>
      </c>
      <c r="AU79" s="172" t="s">
        <v>147</v>
      </c>
      <c r="AV79" s="173">
        <v>47</v>
      </c>
    </row>
    <row r="80" spans="1:48" x14ac:dyDescent="0.15">
      <c r="A80" s="227" t="s">
        <v>30</v>
      </c>
      <c r="B80" s="200" t="s">
        <v>17</v>
      </c>
      <c r="C80" s="173">
        <v>15</v>
      </c>
      <c r="D80" s="242">
        <v>0.83333333333333337</v>
      </c>
      <c r="E80" s="243">
        <v>17561</v>
      </c>
      <c r="F80" s="29">
        <v>34139</v>
      </c>
      <c r="G80" s="29">
        <v>65</v>
      </c>
      <c r="H80" s="29">
        <v>0</v>
      </c>
      <c r="I80" s="29">
        <v>4274</v>
      </c>
      <c r="J80" s="29">
        <v>10477</v>
      </c>
      <c r="K80" s="166">
        <v>819</v>
      </c>
      <c r="L80" s="150">
        <v>0</v>
      </c>
      <c r="M80" s="173">
        <v>330</v>
      </c>
      <c r="N80" s="29">
        <v>-406</v>
      </c>
      <c r="O80" s="29">
        <v>-1397</v>
      </c>
      <c r="P80" s="29">
        <v>-218</v>
      </c>
      <c r="Q80" s="29">
        <v>-872</v>
      </c>
      <c r="R80" s="29">
        <v>20325</v>
      </c>
      <c r="S80" s="242">
        <v>0.83333333333333337</v>
      </c>
      <c r="T80" s="243">
        <v>17000</v>
      </c>
      <c r="U80" s="29">
        <v>19241</v>
      </c>
      <c r="V80" s="29">
        <v>1084</v>
      </c>
      <c r="W80" s="29">
        <v>19230</v>
      </c>
      <c r="X80" s="29">
        <v>1700</v>
      </c>
      <c r="Y80" s="166">
        <v>-1400</v>
      </c>
      <c r="Z80" s="150">
        <v>1200</v>
      </c>
      <c r="AA80" s="26">
        <v>1175</v>
      </c>
      <c r="AB80" s="166">
        <v>0</v>
      </c>
      <c r="AC80" s="150">
        <v>0</v>
      </c>
      <c r="AD80" s="26">
        <v>0</v>
      </c>
      <c r="AE80" s="166">
        <v>-346</v>
      </c>
      <c r="AF80" s="150">
        <v>330</v>
      </c>
      <c r="AG80" s="26">
        <v>330</v>
      </c>
      <c r="AH80" s="166">
        <v>-1000</v>
      </c>
      <c r="AI80" s="150">
        <v>550</v>
      </c>
      <c r="AJ80" s="26">
        <v>-306</v>
      </c>
      <c r="AK80" s="166">
        <v>-2000</v>
      </c>
      <c r="AL80" s="150">
        <v>1200</v>
      </c>
      <c r="AM80" s="26">
        <v>-1397</v>
      </c>
      <c r="AN80" s="166">
        <v>-218</v>
      </c>
      <c r="AO80" s="150">
        <v>0</v>
      </c>
      <c r="AP80" s="26">
        <v>-218</v>
      </c>
      <c r="AQ80" s="166" t="s">
        <v>46</v>
      </c>
      <c r="AR80" s="172" t="s">
        <v>191</v>
      </c>
      <c r="AS80" s="173">
        <v>37</v>
      </c>
      <c r="AT80" s="166" t="s">
        <v>42</v>
      </c>
      <c r="AU80" s="172" t="s">
        <v>126</v>
      </c>
      <c r="AV80" s="173">
        <v>43</v>
      </c>
    </row>
    <row r="81" spans="1:48" x14ac:dyDescent="0.15">
      <c r="A81" s="227" t="s">
        <v>32</v>
      </c>
      <c r="B81" s="200" t="s">
        <v>17</v>
      </c>
      <c r="C81" s="173">
        <v>16</v>
      </c>
      <c r="D81" s="242">
        <v>0.83333333333333337</v>
      </c>
      <c r="E81" s="243">
        <v>16221</v>
      </c>
      <c r="F81" s="29">
        <v>34139</v>
      </c>
      <c r="G81" s="29">
        <v>67</v>
      </c>
      <c r="H81" s="29">
        <v>0</v>
      </c>
      <c r="I81" s="29">
        <v>4123</v>
      </c>
      <c r="J81" s="29">
        <v>10522</v>
      </c>
      <c r="K81" s="166">
        <v>275</v>
      </c>
      <c r="L81" s="150">
        <v>0</v>
      </c>
      <c r="M81" s="173">
        <v>330</v>
      </c>
      <c r="N81" s="29">
        <v>-404</v>
      </c>
      <c r="O81" s="29">
        <v>-1396</v>
      </c>
      <c r="P81" s="29">
        <v>-218</v>
      </c>
      <c r="Q81" s="29">
        <v>-1413</v>
      </c>
      <c r="R81" s="29">
        <v>20974</v>
      </c>
      <c r="S81" s="242">
        <v>0.83333333333333337</v>
      </c>
      <c r="T81" s="243">
        <v>16200</v>
      </c>
      <c r="U81" s="29">
        <v>18432</v>
      </c>
      <c r="V81" s="29">
        <v>2542</v>
      </c>
      <c r="W81" s="29">
        <v>19230</v>
      </c>
      <c r="X81" s="29">
        <v>1700</v>
      </c>
      <c r="Y81" s="166">
        <v>-1400</v>
      </c>
      <c r="Z81" s="150">
        <v>1200</v>
      </c>
      <c r="AA81" s="26">
        <v>631</v>
      </c>
      <c r="AB81" s="166">
        <v>0</v>
      </c>
      <c r="AC81" s="150">
        <v>0</v>
      </c>
      <c r="AD81" s="26">
        <v>0</v>
      </c>
      <c r="AE81" s="166">
        <v>-346</v>
      </c>
      <c r="AF81" s="150">
        <v>330</v>
      </c>
      <c r="AG81" s="26">
        <v>330</v>
      </c>
      <c r="AH81" s="166">
        <v>-1000</v>
      </c>
      <c r="AI81" s="150">
        <v>550</v>
      </c>
      <c r="AJ81" s="26">
        <v>-304</v>
      </c>
      <c r="AK81" s="166">
        <v>-2000</v>
      </c>
      <c r="AL81" s="150">
        <v>1200</v>
      </c>
      <c r="AM81" s="26">
        <v>-1396</v>
      </c>
      <c r="AN81" s="166">
        <v>-218</v>
      </c>
      <c r="AO81" s="150">
        <v>0</v>
      </c>
      <c r="AP81" s="26">
        <v>-218</v>
      </c>
      <c r="AQ81" s="166" t="s">
        <v>42</v>
      </c>
      <c r="AR81" s="172" t="s">
        <v>102</v>
      </c>
      <c r="AS81" s="173">
        <v>46</v>
      </c>
      <c r="AT81" s="166" t="s">
        <v>42</v>
      </c>
      <c r="AU81" s="172" t="s">
        <v>126</v>
      </c>
      <c r="AV81" s="173">
        <v>48</v>
      </c>
    </row>
    <row r="82" spans="1:48" x14ac:dyDescent="0.15">
      <c r="A82" s="227" t="s">
        <v>31</v>
      </c>
      <c r="B82" s="200" t="s">
        <v>17</v>
      </c>
      <c r="C82" s="173">
        <v>17</v>
      </c>
      <c r="D82" s="242">
        <v>0.83333333333333337</v>
      </c>
      <c r="E82" s="243">
        <v>15695</v>
      </c>
      <c r="F82" s="29">
        <v>34139</v>
      </c>
      <c r="G82" s="29">
        <v>69</v>
      </c>
      <c r="H82" s="29">
        <v>0</v>
      </c>
      <c r="I82" s="29">
        <v>3960</v>
      </c>
      <c r="J82" s="29">
        <v>10717</v>
      </c>
      <c r="K82" s="166">
        <v>335</v>
      </c>
      <c r="L82" s="150">
        <v>0</v>
      </c>
      <c r="M82" s="173">
        <v>330</v>
      </c>
      <c r="N82" s="29">
        <v>-406</v>
      </c>
      <c r="O82" s="29">
        <v>-1397</v>
      </c>
      <c r="P82" s="29">
        <v>-218</v>
      </c>
      <c r="Q82" s="29">
        <v>-1356</v>
      </c>
      <c r="R82" s="29">
        <v>20887</v>
      </c>
      <c r="S82" s="242">
        <v>0.83333333333333337</v>
      </c>
      <c r="T82" s="243">
        <v>15900</v>
      </c>
      <c r="U82" s="29">
        <v>17921</v>
      </c>
      <c r="V82" s="29">
        <v>2966</v>
      </c>
      <c r="W82" s="29">
        <v>19230</v>
      </c>
      <c r="X82" s="29">
        <v>1700</v>
      </c>
      <c r="Y82" s="166">
        <v>-1400</v>
      </c>
      <c r="Z82" s="150">
        <v>1200</v>
      </c>
      <c r="AA82" s="26">
        <v>691</v>
      </c>
      <c r="AB82" s="166">
        <v>0</v>
      </c>
      <c r="AC82" s="150">
        <v>0</v>
      </c>
      <c r="AD82" s="26">
        <v>0</v>
      </c>
      <c r="AE82" s="166">
        <v>-346</v>
      </c>
      <c r="AF82" s="150">
        <v>330</v>
      </c>
      <c r="AG82" s="26">
        <v>330</v>
      </c>
      <c r="AH82" s="166">
        <v>-1000</v>
      </c>
      <c r="AI82" s="150">
        <v>550</v>
      </c>
      <c r="AJ82" s="26">
        <v>-306</v>
      </c>
      <c r="AK82" s="166">
        <v>-2000</v>
      </c>
      <c r="AL82" s="150">
        <v>1200</v>
      </c>
      <c r="AM82" s="26">
        <v>-1397</v>
      </c>
      <c r="AN82" s="166">
        <v>-218</v>
      </c>
      <c r="AO82" s="150">
        <v>0</v>
      </c>
      <c r="AP82" s="26">
        <v>-218</v>
      </c>
      <c r="AQ82" s="166" t="s">
        <v>42</v>
      </c>
      <c r="AR82" s="172" t="s">
        <v>51</v>
      </c>
      <c r="AS82" s="173">
        <v>58</v>
      </c>
      <c r="AT82" s="166" t="s">
        <v>42</v>
      </c>
      <c r="AU82" s="172" t="s">
        <v>72</v>
      </c>
      <c r="AV82" s="173">
        <v>54</v>
      </c>
    </row>
    <row r="83" spans="1:48" x14ac:dyDescent="0.15">
      <c r="A83" s="227" t="s">
        <v>33</v>
      </c>
      <c r="B83" s="200" t="s">
        <v>17</v>
      </c>
      <c r="C83" s="173">
        <v>18</v>
      </c>
      <c r="D83" s="242">
        <v>0.83333333333333337</v>
      </c>
      <c r="E83" s="243">
        <v>15712</v>
      </c>
      <c r="F83" s="29">
        <v>34139</v>
      </c>
      <c r="G83" s="29">
        <v>69</v>
      </c>
      <c r="H83" s="29">
        <v>0</v>
      </c>
      <c r="I83" s="29">
        <v>3399</v>
      </c>
      <c r="J83" s="29">
        <v>12082</v>
      </c>
      <c r="K83" s="166">
        <v>220</v>
      </c>
      <c r="L83" s="150">
        <v>0</v>
      </c>
      <c r="M83" s="173">
        <v>330</v>
      </c>
      <c r="N83" s="29">
        <v>-409</v>
      </c>
      <c r="O83" s="29">
        <v>-1496</v>
      </c>
      <c r="P83" s="29">
        <v>-218</v>
      </c>
      <c r="Q83" s="29">
        <v>-1573</v>
      </c>
      <c r="R83" s="29">
        <v>20300</v>
      </c>
      <c r="S83" s="242">
        <v>0.83333333333333337</v>
      </c>
      <c r="T83" s="243">
        <v>15440</v>
      </c>
      <c r="U83" s="29">
        <v>17560</v>
      </c>
      <c r="V83" s="29">
        <v>2740</v>
      </c>
      <c r="W83" s="29">
        <v>19230</v>
      </c>
      <c r="X83" s="29">
        <v>1700</v>
      </c>
      <c r="Y83" s="166">
        <v>-1400</v>
      </c>
      <c r="Z83" s="150">
        <v>1200</v>
      </c>
      <c r="AA83" s="26">
        <v>576</v>
      </c>
      <c r="AB83" s="166">
        <v>0</v>
      </c>
      <c r="AC83" s="150">
        <v>0</v>
      </c>
      <c r="AD83" s="26">
        <v>0</v>
      </c>
      <c r="AE83" s="166">
        <v>-346</v>
      </c>
      <c r="AF83" s="150">
        <v>330</v>
      </c>
      <c r="AG83" s="26">
        <v>330</v>
      </c>
      <c r="AH83" s="166">
        <v>-1000</v>
      </c>
      <c r="AI83" s="150">
        <v>550</v>
      </c>
      <c r="AJ83" s="26">
        <v>-309</v>
      </c>
      <c r="AK83" s="166">
        <v>-2000</v>
      </c>
      <c r="AL83" s="150">
        <v>1200</v>
      </c>
      <c r="AM83" s="26">
        <v>-1396</v>
      </c>
      <c r="AN83" s="166">
        <v>-218</v>
      </c>
      <c r="AO83" s="150">
        <v>0</v>
      </c>
      <c r="AP83" s="26">
        <v>-218</v>
      </c>
      <c r="AQ83" s="166" t="s">
        <v>400</v>
      </c>
      <c r="AR83" s="172" t="s">
        <v>98</v>
      </c>
      <c r="AS83" s="173">
        <v>61</v>
      </c>
      <c r="AT83" s="166" t="s">
        <v>400</v>
      </c>
      <c r="AU83" s="172" t="s">
        <v>180</v>
      </c>
      <c r="AV83" s="173">
        <v>59</v>
      </c>
    </row>
    <row r="84" spans="1:48" x14ac:dyDescent="0.15">
      <c r="A84" s="227" t="s">
        <v>34</v>
      </c>
      <c r="B84" s="200" t="s">
        <v>17</v>
      </c>
      <c r="C84" s="173">
        <v>19</v>
      </c>
      <c r="D84" s="242">
        <v>0.45833333333333331</v>
      </c>
      <c r="E84" s="243">
        <v>15061</v>
      </c>
      <c r="F84" s="29">
        <v>34134</v>
      </c>
      <c r="G84" s="29">
        <v>72</v>
      </c>
      <c r="H84" s="29">
        <v>0</v>
      </c>
      <c r="I84" s="29">
        <v>3694</v>
      </c>
      <c r="J84" s="29">
        <v>11861</v>
      </c>
      <c r="K84" s="166">
        <v>340</v>
      </c>
      <c r="L84" s="150">
        <v>0</v>
      </c>
      <c r="M84" s="173">
        <v>330</v>
      </c>
      <c r="N84" s="29">
        <v>-406</v>
      </c>
      <c r="O84" s="29">
        <v>-1396</v>
      </c>
      <c r="P84" s="29">
        <v>-218</v>
      </c>
      <c r="Q84" s="29">
        <v>-1350</v>
      </c>
      <c r="R84" s="29">
        <v>20001</v>
      </c>
      <c r="S84" s="242">
        <v>0.45833333333333331</v>
      </c>
      <c r="T84" s="243">
        <v>14920</v>
      </c>
      <c r="U84" s="29">
        <v>16940</v>
      </c>
      <c r="V84" s="29">
        <v>3061</v>
      </c>
      <c r="W84" s="29">
        <v>19230</v>
      </c>
      <c r="X84" s="29">
        <v>1700</v>
      </c>
      <c r="Y84" s="166">
        <v>-1400</v>
      </c>
      <c r="Z84" s="150">
        <v>1200</v>
      </c>
      <c r="AA84" s="26">
        <v>696</v>
      </c>
      <c r="AB84" s="166">
        <v>0</v>
      </c>
      <c r="AC84" s="150">
        <v>0</v>
      </c>
      <c r="AD84" s="26">
        <v>0</v>
      </c>
      <c r="AE84" s="166">
        <v>-346</v>
      </c>
      <c r="AF84" s="150">
        <v>330</v>
      </c>
      <c r="AG84" s="26">
        <v>330</v>
      </c>
      <c r="AH84" s="166">
        <v>-1000</v>
      </c>
      <c r="AI84" s="150">
        <v>550</v>
      </c>
      <c r="AJ84" s="26">
        <v>-306</v>
      </c>
      <c r="AK84" s="166">
        <v>-2000</v>
      </c>
      <c r="AL84" s="150">
        <v>1200</v>
      </c>
      <c r="AM84" s="26">
        <v>-1396</v>
      </c>
      <c r="AN84" s="166">
        <v>-218</v>
      </c>
      <c r="AO84" s="150">
        <v>0</v>
      </c>
      <c r="AP84" s="26">
        <v>-218</v>
      </c>
      <c r="AQ84" s="166" t="s">
        <v>400</v>
      </c>
      <c r="AR84" s="172" t="s">
        <v>62</v>
      </c>
      <c r="AS84" s="173">
        <v>58</v>
      </c>
      <c r="AT84" s="166" t="s">
        <v>400</v>
      </c>
      <c r="AU84" s="172" t="s">
        <v>68</v>
      </c>
      <c r="AV84" s="173">
        <v>61</v>
      </c>
    </row>
    <row r="85" spans="1:48" x14ac:dyDescent="0.15">
      <c r="A85" s="227" t="s">
        <v>35</v>
      </c>
      <c r="B85" s="200" t="s">
        <v>17</v>
      </c>
      <c r="C85" s="173">
        <v>20</v>
      </c>
      <c r="D85" s="242">
        <v>0.83333333333333337</v>
      </c>
      <c r="E85" s="243">
        <v>14044</v>
      </c>
      <c r="F85" s="29">
        <v>34134</v>
      </c>
      <c r="G85" s="29">
        <v>69</v>
      </c>
      <c r="H85" s="29">
        <v>0</v>
      </c>
      <c r="I85" s="29">
        <v>4264</v>
      </c>
      <c r="J85" s="29">
        <v>13705</v>
      </c>
      <c r="K85" s="166">
        <v>-417</v>
      </c>
      <c r="L85" s="150">
        <v>0</v>
      </c>
      <c r="M85" s="173">
        <v>330</v>
      </c>
      <c r="N85" s="29">
        <v>-419</v>
      </c>
      <c r="O85" s="29">
        <v>-1456</v>
      </c>
      <c r="P85" s="29">
        <v>-218</v>
      </c>
      <c r="Q85" s="29">
        <v>-2180</v>
      </c>
      <c r="R85" s="29">
        <v>18414</v>
      </c>
      <c r="S85" s="242">
        <v>0.83333333333333337</v>
      </c>
      <c r="T85" s="243">
        <v>13880</v>
      </c>
      <c r="U85" s="29">
        <v>15960</v>
      </c>
      <c r="V85" s="29">
        <v>2454</v>
      </c>
      <c r="W85" s="29">
        <v>18867</v>
      </c>
      <c r="X85" s="29">
        <v>1400</v>
      </c>
      <c r="Y85" s="166">
        <v>-1400</v>
      </c>
      <c r="Z85" s="150">
        <v>1200</v>
      </c>
      <c r="AA85" s="26">
        <v>-61</v>
      </c>
      <c r="AB85" s="166">
        <v>0</v>
      </c>
      <c r="AC85" s="150">
        <v>0</v>
      </c>
      <c r="AD85" s="26">
        <v>0</v>
      </c>
      <c r="AE85" s="166">
        <v>-346</v>
      </c>
      <c r="AF85" s="150">
        <v>330</v>
      </c>
      <c r="AG85" s="26">
        <v>330</v>
      </c>
      <c r="AH85" s="166">
        <v>-1000</v>
      </c>
      <c r="AI85" s="150">
        <v>550</v>
      </c>
      <c r="AJ85" s="26">
        <v>-322</v>
      </c>
      <c r="AK85" s="166">
        <v>-2000</v>
      </c>
      <c r="AL85" s="150">
        <v>1200</v>
      </c>
      <c r="AM85" s="26">
        <v>-1456</v>
      </c>
      <c r="AN85" s="166">
        <v>-218</v>
      </c>
      <c r="AO85" s="150">
        <v>0</v>
      </c>
      <c r="AP85" s="26">
        <v>-218</v>
      </c>
      <c r="AQ85" s="166" t="s">
        <v>400</v>
      </c>
      <c r="AR85" s="172" t="s">
        <v>65</v>
      </c>
      <c r="AS85" s="173">
        <v>64</v>
      </c>
      <c r="AT85" s="166" t="s">
        <v>400</v>
      </c>
      <c r="AU85" s="172" t="s">
        <v>180</v>
      </c>
      <c r="AV85" s="173">
        <v>63</v>
      </c>
    </row>
    <row r="86" spans="1:48" x14ac:dyDescent="0.15">
      <c r="A86" s="227" t="s">
        <v>36</v>
      </c>
      <c r="B86" s="200" t="s">
        <v>17</v>
      </c>
      <c r="C86" s="173">
        <v>21</v>
      </c>
      <c r="D86" s="242">
        <v>0.83333333333333337</v>
      </c>
      <c r="E86" s="243">
        <v>14701</v>
      </c>
      <c r="F86" s="29">
        <v>34134</v>
      </c>
      <c r="G86" s="29">
        <v>58</v>
      </c>
      <c r="H86" s="29">
        <v>0</v>
      </c>
      <c r="I86" s="29">
        <v>4758</v>
      </c>
      <c r="J86" s="29">
        <v>13439</v>
      </c>
      <c r="K86" s="166">
        <v>127</v>
      </c>
      <c r="L86" s="150">
        <v>0</v>
      </c>
      <c r="M86" s="173">
        <v>330</v>
      </c>
      <c r="N86" s="29">
        <v>-418</v>
      </c>
      <c r="O86" s="29">
        <v>-1456</v>
      </c>
      <c r="P86" s="29">
        <v>-218</v>
      </c>
      <c r="Q86" s="29">
        <v>-1635</v>
      </c>
      <c r="R86" s="29">
        <v>17630</v>
      </c>
      <c r="S86" s="242">
        <v>0.83333333333333337</v>
      </c>
      <c r="T86" s="243">
        <v>14500</v>
      </c>
      <c r="U86" s="29">
        <v>16580</v>
      </c>
      <c r="V86" s="29">
        <v>1050</v>
      </c>
      <c r="W86" s="29">
        <v>18867</v>
      </c>
      <c r="X86" s="29">
        <v>1400</v>
      </c>
      <c r="Y86" s="166">
        <v>-1400</v>
      </c>
      <c r="Z86" s="150">
        <v>1200</v>
      </c>
      <c r="AA86" s="26">
        <v>483</v>
      </c>
      <c r="AB86" s="166">
        <v>0</v>
      </c>
      <c r="AC86" s="150">
        <v>0</v>
      </c>
      <c r="AD86" s="26">
        <v>0</v>
      </c>
      <c r="AE86" s="166">
        <v>-346</v>
      </c>
      <c r="AF86" s="150">
        <v>330</v>
      </c>
      <c r="AG86" s="26">
        <v>330</v>
      </c>
      <c r="AH86" s="166">
        <v>-1000</v>
      </c>
      <c r="AI86" s="150">
        <v>550</v>
      </c>
      <c r="AJ86" s="26">
        <v>-418</v>
      </c>
      <c r="AK86" s="166">
        <v>-2000</v>
      </c>
      <c r="AL86" s="150">
        <v>1200</v>
      </c>
      <c r="AM86" s="26">
        <v>-1456</v>
      </c>
      <c r="AN86" s="166">
        <v>-218</v>
      </c>
      <c r="AO86" s="150">
        <v>0</v>
      </c>
      <c r="AP86" s="26">
        <v>-218</v>
      </c>
      <c r="AQ86" s="166" t="s">
        <v>398</v>
      </c>
      <c r="AR86" s="172" t="s">
        <v>118</v>
      </c>
      <c r="AS86" s="173">
        <v>46</v>
      </c>
      <c r="AT86" s="166" t="s">
        <v>46</v>
      </c>
      <c r="AU86" s="172" t="s">
        <v>172</v>
      </c>
      <c r="AV86" s="173">
        <v>52</v>
      </c>
    </row>
    <row r="87" spans="1:48" x14ac:dyDescent="0.15">
      <c r="A87" s="227" t="s">
        <v>30</v>
      </c>
      <c r="B87" s="200" t="s">
        <v>17</v>
      </c>
      <c r="C87" s="173">
        <v>22</v>
      </c>
      <c r="D87" s="242">
        <v>0.83333333333333337</v>
      </c>
      <c r="E87" s="243">
        <v>16461</v>
      </c>
      <c r="F87" s="29">
        <v>34134</v>
      </c>
      <c r="G87" s="29">
        <v>62</v>
      </c>
      <c r="H87" s="29">
        <v>0</v>
      </c>
      <c r="I87" s="29">
        <v>3503</v>
      </c>
      <c r="J87" s="29">
        <v>11754</v>
      </c>
      <c r="K87" s="166">
        <v>516</v>
      </c>
      <c r="L87" s="150">
        <v>0</v>
      </c>
      <c r="M87" s="173">
        <v>330</v>
      </c>
      <c r="N87" s="29">
        <v>-413</v>
      </c>
      <c r="O87" s="29">
        <v>-1496</v>
      </c>
      <c r="P87" s="29">
        <v>-218</v>
      </c>
      <c r="Q87" s="29">
        <v>-1281</v>
      </c>
      <c r="R87" s="29">
        <v>20220</v>
      </c>
      <c r="S87" s="242">
        <v>0.83333333333333337</v>
      </c>
      <c r="T87" s="243">
        <v>16200</v>
      </c>
      <c r="U87" s="29">
        <v>18458</v>
      </c>
      <c r="V87" s="29">
        <v>1762</v>
      </c>
      <c r="W87" s="29">
        <v>18867</v>
      </c>
      <c r="X87" s="29">
        <v>1400</v>
      </c>
      <c r="Y87" s="166">
        <v>-1400</v>
      </c>
      <c r="Z87" s="150">
        <v>1200</v>
      </c>
      <c r="AA87" s="26">
        <v>872</v>
      </c>
      <c r="AB87" s="166">
        <v>-100</v>
      </c>
      <c r="AC87" s="150">
        <v>100</v>
      </c>
      <c r="AD87" s="26">
        <v>0</v>
      </c>
      <c r="AE87" s="166">
        <v>-346</v>
      </c>
      <c r="AF87" s="150">
        <v>330</v>
      </c>
      <c r="AG87" s="26">
        <v>330</v>
      </c>
      <c r="AH87" s="166">
        <v>-1000</v>
      </c>
      <c r="AI87" s="150">
        <v>550</v>
      </c>
      <c r="AJ87" s="26">
        <v>-313</v>
      </c>
      <c r="AK87" s="166">
        <v>-2000</v>
      </c>
      <c r="AL87" s="150">
        <v>1200</v>
      </c>
      <c r="AM87" s="26">
        <v>-1396</v>
      </c>
      <c r="AN87" s="166">
        <v>-218</v>
      </c>
      <c r="AO87" s="150">
        <v>0</v>
      </c>
      <c r="AP87" s="26">
        <v>-218</v>
      </c>
      <c r="AQ87" s="166" t="s">
        <v>46</v>
      </c>
      <c r="AR87" s="172" t="s">
        <v>183</v>
      </c>
      <c r="AS87" s="173">
        <v>43</v>
      </c>
      <c r="AT87" s="166" t="s">
        <v>46</v>
      </c>
      <c r="AU87" s="172" t="s">
        <v>111</v>
      </c>
      <c r="AV87" s="173">
        <v>52</v>
      </c>
    </row>
    <row r="88" spans="1:48" x14ac:dyDescent="0.15">
      <c r="A88" s="227" t="s">
        <v>32</v>
      </c>
      <c r="B88" s="200" t="s">
        <v>17</v>
      </c>
      <c r="C88" s="173">
        <v>23</v>
      </c>
      <c r="D88" s="242">
        <v>0.83333333333333337</v>
      </c>
      <c r="E88" s="243">
        <v>16738</v>
      </c>
      <c r="F88" s="29">
        <v>34134</v>
      </c>
      <c r="G88" s="29">
        <v>72</v>
      </c>
      <c r="H88" s="29">
        <v>0</v>
      </c>
      <c r="I88" s="29">
        <v>4465</v>
      </c>
      <c r="J88" s="29">
        <v>11329</v>
      </c>
      <c r="K88" s="166">
        <v>251</v>
      </c>
      <c r="L88" s="150">
        <v>0</v>
      </c>
      <c r="M88" s="173">
        <v>330</v>
      </c>
      <c r="N88" s="29">
        <v>-415</v>
      </c>
      <c r="O88" s="29">
        <v>-1496</v>
      </c>
      <c r="P88" s="29">
        <v>-218</v>
      </c>
      <c r="Q88" s="29">
        <v>-1548</v>
      </c>
      <c r="R88" s="29">
        <v>19960</v>
      </c>
      <c r="S88" s="242">
        <v>0.83333333333333337</v>
      </c>
      <c r="T88" s="243">
        <v>16310</v>
      </c>
      <c r="U88" s="29">
        <v>18546</v>
      </c>
      <c r="V88" s="29">
        <v>1414</v>
      </c>
      <c r="W88" s="29">
        <v>18867</v>
      </c>
      <c r="X88" s="29">
        <v>1400</v>
      </c>
      <c r="Y88" s="166">
        <v>-900</v>
      </c>
      <c r="Z88" s="150">
        <v>1000</v>
      </c>
      <c r="AA88" s="26">
        <v>607</v>
      </c>
      <c r="AB88" s="166">
        <v>0</v>
      </c>
      <c r="AC88" s="150">
        <v>0</v>
      </c>
      <c r="AD88" s="26">
        <v>0</v>
      </c>
      <c r="AE88" s="166">
        <v>-346</v>
      </c>
      <c r="AF88" s="150">
        <v>330</v>
      </c>
      <c r="AG88" s="26">
        <v>330</v>
      </c>
      <c r="AH88" s="166">
        <v>-1000</v>
      </c>
      <c r="AI88" s="150">
        <v>550</v>
      </c>
      <c r="AJ88" s="26">
        <v>-315</v>
      </c>
      <c r="AK88" s="166">
        <v>-2000</v>
      </c>
      <c r="AL88" s="150">
        <v>1200</v>
      </c>
      <c r="AM88" s="26">
        <v>-1396</v>
      </c>
      <c r="AN88" s="166">
        <v>-218</v>
      </c>
      <c r="AO88" s="150">
        <v>0</v>
      </c>
      <c r="AP88" s="26">
        <v>-218</v>
      </c>
      <c r="AQ88" s="166" t="s">
        <v>46</v>
      </c>
      <c r="AR88" s="172" t="s">
        <v>98</v>
      </c>
      <c r="AS88" s="173">
        <v>47</v>
      </c>
      <c r="AT88" s="166" t="s">
        <v>46</v>
      </c>
      <c r="AU88" s="172" t="s">
        <v>180</v>
      </c>
      <c r="AV88" s="173">
        <v>45</v>
      </c>
    </row>
    <row r="89" spans="1:48" x14ac:dyDescent="0.15">
      <c r="A89" s="227" t="s">
        <v>31</v>
      </c>
      <c r="B89" s="200" t="s">
        <v>17</v>
      </c>
      <c r="C89" s="173">
        <v>24</v>
      </c>
      <c r="D89" s="242">
        <v>0.83333333333333337</v>
      </c>
      <c r="E89" s="243">
        <v>16037</v>
      </c>
      <c r="F89" s="29">
        <v>34134</v>
      </c>
      <c r="G89" s="29">
        <v>68</v>
      </c>
      <c r="H89" s="29">
        <v>0</v>
      </c>
      <c r="I89" s="29">
        <v>5346</v>
      </c>
      <c r="J89" s="29">
        <v>10974</v>
      </c>
      <c r="K89" s="166">
        <v>-94</v>
      </c>
      <c r="L89" s="150">
        <v>0</v>
      </c>
      <c r="M89" s="173">
        <v>330</v>
      </c>
      <c r="N89" s="29">
        <v>-418</v>
      </c>
      <c r="O89" s="29">
        <v>-1400</v>
      </c>
      <c r="P89" s="29">
        <v>-218</v>
      </c>
      <c r="Q89" s="29">
        <v>-1800</v>
      </c>
      <c r="R89" s="29">
        <v>19682</v>
      </c>
      <c r="S89" s="242">
        <v>0.83333333333333337</v>
      </c>
      <c r="T89" s="243">
        <v>16110</v>
      </c>
      <c r="U89" s="29">
        <v>18290</v>
      </c>
      <c r="V89" s="29">
        <v>1392</v>
      </c>
      <c r="W89" s="29">
        <v>18867</v>
      </c>
      <c r="X89" s="29">
        <v>1400</v>
      </c>
      <c r="Y89" s="166">
        <v>-900</v>
      </c>
      <c r="Z89" s="150">
        <v>1200</v>
      </c>
      <c r="AA89" s="26">
        <v>19</v>
      </c>
      <c r="AB89" s="166">
        <v>0</v>
      </c>
      <c r="AC89" s="150">
        <v>0</v>
      </c>
      <c r="AD89" s="26">
        <v>0</v>
      </c>
      <c r="AE89" s="166">
        <v>-346</v>
      </c>
      <c r="AF89" s="150">
        <v>330</v>
      </c>
      <c r="AG89" s="26">
        <v>330</v>
      </c>
      <c r="AH89" s="166">
        <v>-1000</v>
      </c>
      <c r="AI89" s="150">
        <v>550</v>
      </c>
      <c r="AJ89" s="26">
        <v>-418</v>
      </c>
      <c r="AK89" s="166">
        <v>-2000</v>
      </c>
      <c r="AL89" s="150">
        <v>1200</v>
      </c>
      <c r="AM89" s="26">
        <v>-1396</v>
      </c>
      <c r="AN89" s="166">
        <v>-218</v>
      </c>
      <c r="AO89" s="150">
        <v>0</v>
      </c>
      <c r="AP89" s="26">
        <v>-218</v>
      </c>
      <c r="AQ89" s="166" t="s">
        <v>42</v>
      </c>
      <c r="AR89" s="172" t="s">
        <v>174</v>
      </c>
      <c r="AS89" s="173">
        <v>45</v>
      </c>
      <c r="AT89" s="166" t="s">
        <v>42</v>
      </c>
      <c r="AU89" s="172" t="s">
        <v>71</v>
      </c>
      <c r="AV89" s="173">
        <v>48</v>
      </c>
    </row>
    <row r="90" spans="1:48" x14ac:dyDescent="0.15">
      <c r="A90" s="227" t="s">
        <v>33</v>
      </c>
      <c r="B90" s="200" t="s">
        <v>17</v>
      </c>
      <c r="C90" s="173">
        <v>25</v>
      </c>
      <c r="D90" s="242">
        <v>0.83333333333333337</v>
      </c>
      <c r="E90" s="243">
        <v>15852</v>
      </c>
      <c r="F90" s="29">
        <v>34133</v>
      </c>
      <c r="G90" s="29">
        <v>70</v>
      </c>
      <c r="H90" s="29">
        <v>0</v>
      </c>
      <c r="I90" s="29">
        <v>5103</v>
      </c>
      <c r="J90" s="29">
        <v>9922</v>
      </c>
      <c r="K90" s="166">
        <v>-110</v>
      </c>
      <c r="L90" s="150">
        <v>100</v>
      </c>
      <c r="M90" s="173">
        <v>330</v>
      </c>
      <c r="N90" s="29">
        <v>-418</v>
      </c>
      <c r="O90" s="29">
        <v>-1397</v>
      </c>
      <c r="P90" s="29">
        <v>-218</v>
      </c>
      <c r="Q90" s="29">
        <v>-1713</v>
      </c>
      <c r="R90" s="29">
        <v>20891</v>
      </c>
      <c r="S90" s="242">
        <v>0.83333333333333337</v>
      </c>
      <c r="T90" s="243">
        <v>15860</v>
      </c>
      <c r="U90" s="29">
        <v>18046</v>
      </c>
      <c r="V90" s="29">
        <v>2845</v>
      </c>
      <c r="W90" s="29">
        <v>18867</v>
      </c>
      <c r="X90" s="29">
        <v>1400</v>
      </c>
      <c r="Y90" s="166">
        <v>-900</v>
      </c>
      <c r="Z90" s="150">
        <v>1200</v>
      </c>
      <c r="AA90" s="26">
        <v>246</v>
      </c>
      <c r="AB90" s="166">
        <v>-100</v>
      </c>
      <c r="AC90" s="150">
        <v>100</v>
      </c>
      <c r="AD90" s="26">
        <v>100</v>
      </c>
      <c r="AE90" s="166">
        <v>-346</v>
      </c>
      <c r="AF90" s="150">
        <v>330</v>
      </c>
      <c r="AG90" s="26">
        <v>330</v>
      </c>
      <c r="AH90" s="166">
        <v>-1000</v>
      </c>
      <c r="AI90" s="150">
        <v>550</v>
      </c>
      <c r="AJ90" s="26">
        <v>-318</v>
      </c>
      <c r="AK90" s="166">
        <v>-2000</v>
      </c>
      <c r="AL90" s="150">
        <v>1200</v>
      </c>
      <c r="AM90" s="26">
        <v>-1397</v>
      </c>
      <c r="AN90" s="166">
        <v>-218</v>
      </c>
      <c r="AO90" s="150">
        <v>0</v>
      </c>
      <c r="AP90" s="26">
        <v>-218</v>
      </c>
      <c r="AQ90" s="166" t="s">
        <v>43</v>
      </c>
      <c r="AR90" s="172" t="s">
        <v>52</v>
      </c>
      <c r="AS90" s="173">
        <v>56</v>
      </c>
      <c r="AT90" s="166" t="s">
        <v>43</v>
      </c>
      <c r="AU90" s="172" t="s">
        <v>102</v>
      </c>
      <c r="AV90" s="173">
        <v>54</v>
      </c>
    </row>
    <row r="91" spans="1:48" x14ac:dyDescent="0.15">
      <c r="A91" s="227" t="s">
        <v>34</v>
      </c>
      <c r="B91" s="200" t="s">
        <v>17</v>
      </c>
      <c r="C91" s="173">
        <v>26</v>
      </c>
      <c r="D91" s="242">
        <v>0.45833333333333331</v>
      </c>
      <c r="E91" s="243">
        <v>15814</v>
      </c>
      <c r="F91" s="29">
        <v>34123</v>
      </c>
      <c r="G91" s="29">
        <v>85</v>
      </c>
      <c r="H91" s="29">
        <v>0</v>
      </c>
      <c r="I91" s="29">
        <v>4162</v>
      </c>
      <c r="J91" s="29">
        <v>9887</v>
      </c>
      <c r="K91" s="166">
        <v>-125</v>
      </c>
      <c r="L91" s="150">
        <v>100</v>
      </c>
      <c r="M91" s="173">
        <v>330</v>
      </c>
      <c r="N91" s="29">
        <v>-419</v>
      </c>
      <c r="O91" s="29">
        <v>-1397</v>
      </c>
      <c r="P91" s="29">
        <v>-218</v>
      </c>
      <c r="Q91" s="29">
        <v>-1729</v>
      </c>
      <c r="R91" s="29">
        <v>21888</v>
      </c>
      <c r="S91" s="242">
        <v>0.83333333333333337</v>
      </c>
      <c r="T91" s="243">
        <v>16210</v>
      </c>
      <c r="U91" s="29">
        <v>18453</v>
      </c>
      <c r="V91" s="29">
        <v>3435</v>
      </c>
      <c r="W91" s="29">
        <v>18867</v>
      </c>
      <c r="X91" s="29">
        <v>1400</v>
      </c>
      <c r="Y91" s="166">
        <v>-1400</v>
      </c>
      <c r="Z91" s="150">
        <v>1200</v>
      </c>
      <c r="AA91" s="26">
        <v>231</v>
      </c>
      <c r="AB91" s="166">
        <v>-100</v>
      </c>
      <c r="AC91" s="150">
        <v>100</v>
      </c>
      <c r="AD91" s="26">
        <v>100</v>
      </c>
      <c r="AE91" s="166">
        <v>-346</v>
      </c>
      <c r="AF91" s="150">
        <v>330</v>
      </c>
      <c r="AG91" s="26">
        <v>330</v>
      </c>
      <c r="AH91" s="166">
        <v>-1000</v>
      </c>
      <c r="AI91" s="150">
        <v>550</v>
      </c>
      <c r="AJ91" s="26">
        <v>-319</v>
      </c>
      <c r="AK91" s="166">
        <v>-2000</v>
      </c>
      <c r="AL91" s="150">
        <v>1200</v>
      </c>
      <c r="AM91" s="26">
        <v>-1397</v>
      </c>
      <c r="AN91" s="166">
        <v>-218</v>
      </c>
      <c r="AO91" s="150">
        <v>0</v>
      </c>
      <c r="AP91" s="26">
        <v>-218</v>
      </c>
      <c r="AQ91" s="166" t="s">
        <v>42</v>
      </c>
      <c r="AR91" s="172" t="s">
        <v>88</v>
      </c>
      <c r="AS91" s="173">
        <v>34</v>
      </c>
      <c r="AT91" s="166" t="s">
        <v>42</v>
      </c>
      <c r="AU91" s="172" t="s">
        <v>53</v>
      </c>
      <c r="AV91" s="173">
        <v>34</v>
      </c>
    </row>
    <row r="92" spans="1:48" x14ac:dyDescent="0.15">
      <c r="A92" s="227" t="s">
        <v>35</v>
      </c>
      <c r="B92" s="200" t="s">
        <v>17</v>
      </c>
      <c r="C92" s="173">
        <v>27</v>
      </c>
      <c r="D92" s="242">
        <v>0.45833333333333331</v>
      </c>
      <c r="E92" s="243">
        <v>15008</v>
      </c>
      <c r="F92" s="29">
        <v>34015</v>
      </c>
      <c r="G92" s="29">
        <v>71</v>
      </c>
      <c r="H92" s="29">
        <v>0</v>
      </c>
      <c r="I92" s="29">
        <v>4581</v>
      </c>
      <c r="J92" s="29">
        <v>12668</v>
      </c>
      <c r="K92" s="166">
        <v>844</v>
      </c>
      <c r="L92" s="150">
        <v>100</v>
      </c>
      <c r="M92" s="173">
        <v>330</v>
      </c>
      <c r="N92" s="29">
        <v>-420</v>
      </c>
      <c r="O92" s="29">
        <v>-1456</v>
      </c>
      <c r="P92" s="29">
        <v>-218</v>
      </c>
      <c r="Q92" s="29">
        <v>-820</v>
      </c>
      <c r="R92" s="29">
        <v>17657</v>
      </c>
      <c r="S92" s="242">
        <v>0.83333333333333337</v>
      </c>
      <c r="T92" s="243">
        <v>15190</v>
      </c>
      <c r="U92" s="29">
        <v>17270</v>
      </c>
      <c r="V92" s="29">
        <v>387</v>
      </c>
      <c r="W92" s="29">
        <v>18306</v>
      </c>
      <c r="X92" s="29">
        <v>3200</v>
      </c>
      <c r="Y92" s="166">
        <v>-1400</v>
      </c>
      <c r="Z92" s="150">
        <v>1200</v>
      </c>
      <c r="AA92" s="26">
        <v>1200</v>
      </c>
      <c r="AB92" s="166">
        <v>-100</v>
      </c>
      <c r="AC92" s="150">
        <v>100</v>
      </c>
      <c r="AD92" s="26">
        <v>100</v>
      </c>
      <c r="AE92" s="166">
        <v>-346</v>
      </c>
      <c r="AF92" s="150">
        <v>330</v>
      </c>
      <c r="AG92" s="26">
        <v>330</v>
      </c>
      <c r="AH92" s="166">
        <v>-1000</v>
      </c>
      <c r="AI92" s="150">
        <v>550</v>
      </c>
      <c r="AJ92" s="26">
        <v>-344</v>
      </c>
      <c r="AK92" s="166">
        <v>-2000</v>
      </c>
      <c r="AL92" s="150">
        <v>1200</v>
      </c>
      <c r="AM92" s="26">
        <v>-1456</v>
      </c>
      <c r="AN92" s="166">
        <v>-218</v>
      </c>
      <c r="AO92" s="150">
        <v>0</v>
      </c>
      <c r="AP92" s="26">
        <v>-218</v>
      </c>
      <c r="AQ92" s="166" t="s">
        <v>42</v>
      </c>
      <c r="AR92" s="172" t="s">
        <v>64</v>
      </c>
      <c r="AS92" s="173">
        <v>34</v>
      </c>
      <c r="AT92" s="166" t="s">
        <v>390</v>
      </c>
      <c r="AU92" s="172" t="s">
        <v>195</v>
      </c>
      <c r="AV92" s="173">
        <v>41</v>
      </c>
    </row>
    <row r="93" spans="1:48" x14ac:dyDescent="0.15">
      <c r="A93" s="227" t="s">
        <v>36</v>
      </c>
      <c r="B93" s="200" t="s">
        <v>17</v>
      </c>
      <c r="C93" s="173">
        <v>28</v>
      </c>
      <c r="D93" s="242">
        <v>0.83333333333333337</v>
      </c>
      <c r="E93" s="243">
        <v>15580</v>
      </c>
      <c r="F93" s="29">
        <v>34123</v>
      </c>
      <c r="G93" s="29">
        <v>72</v>
      </c>
      <c r="H93" s="29">
        <v>0</v>
      </c>
      <c r="I93" s="29">
        <v>4554</v>
      </c>
      <c r="J93" s="29">
        <v>11841</v>
      </c>
      <c r="K93" s="166">
        <v>612</v>
      </c>
      <c r="L93" s="150">
        <v>100</v>
      </c>
      <c r="M93" s="173">
        <v>330</v>
      </c>
      <c r="N93" s="29">
        <v>-420</v>
      </c>
      <c r="O93" s="29">
        <v>-1456</v>
      </c>
      <c r="P93" s="29">
        <v>-218</v>
      </c>
      <c r="Q93" s="29">
        <v>-1052</v>
      </c>
      <c r="R93" s="29">
        <v>18852</v>
      </c>
      <c r="S93" s="242">
        <v>0.83333333333333337</v>
      </c>
      <c r="T93" s="243">
        <v>15250</v>
      </c>
      <c r="U93" s="29">
        <v>17500</v>
      </c>
      <c r="V93" s="29">
        <v>1352</v>
      </c>
      <c r="W93" s="29">
        <v>18306</v>
      </c>
      <c r="X93" s="29">
        <v>3200</v>
      </c>
      <c r="Y93" s="166">
        <v>-1400</v>
      </c>
      <c r="Z93" s="150">
        <v>1200</v>
      </c>
      <c r="AA93" s="26">
        <v>968</v>
      </c>
      <c r="AB93" s="166">
        <v>-100</v>
      </c>
      <c r="AC93" s="150">
        <v>100</v>
      </c>
      <c r="AD93" s="26">
        <v>100</v>
      </c>
      <c r="AE93" s="166">
        <v>-346</v>
      </c>
      <c r="AF93" s="150">
        <v>330</v>
      </c>
      <c r="AG93" s="26">
        <v>330</v>
      </c>
      <c r="AH93" s="166">
        <v>-1000</v>
      </c>
      <c r="AI93" s="150">
        <v>550</v>
      </c>
      <c r="AJ93" s="26">
        <v>-320</v>
      </c>
      <c r="AK93" s="166">
        <v>-2000</v>
      </c>
      <c r="AL93" s="150">
        <v>1200</v>
      </c>
      <c r="AM93" s="26">
        <v>-1456</v>
      </c>
      <c r="AN93" s="166">
        <v>-218</v>
      </c>
      <c r="AO93" s="150">
        <v>0</v>
      </c>
      <c r="AP93" s="26">
        <v>-218</v>
      </c>
      <c r="AQ93" s="166" t="s">
        <v>398</v>
      </c>
      <c r="AR93" s="172" t="s">
        <v>136</v>
      </c>
      <c r="AS93" s="173">
        <v>43</v>
      </c>
      <c r="AT93" s="166" t="s">
        <v>46</v>
      </c>
      <c r="AU93" s="172" t="s">
        <v>165</v>
      </c>
      <c r="AV93" s="173">
        <v>44</v>
      </c>
    </row>
    <row r="94" spans="1:48" x14ac:dyDescent="0.15">
      <c r="A94" s="227" t="s">
        <v>30</v>
      </c>
      <c r="B94" s="200" t="s">
        <v>17</v>
      </c>
      <c r="C94" s="173">
        <v>29</v>
      </c>
      <c r="D94" s="242">
        <v>0.83333333333333337</v>
      </c>
      <c r="E94" s="243">
        <v>16620</v>
      </c>
      <c r="F94" s="29">
        <v>34123</v>
      </c>
      <c r="G94" s="29">
        <v>77</v>
      </c>
      <c r="H94" s="29">
        <v>0</v>
      </c>
      <c r="I94" s="29">
        <v>4988</v>
      </c>
      <c r="J94" s="29">
        <v>10578</v>
      </c>
      <c r="K94" s="166">
        <v>263</v>
      </c>
      <c r="L94" s="150">
        <v>100</v>
      </c>
      <c r="M94" s="173">
        <v>330</v>
      </c>
      <c r="N94" s="29">
        <v>-418</v>
      </c>
      <c r="O94" s="29">
        <v>-1396</v>
      </c>
      <c r="P94" s="29">
        <v>-218</v>
      </c>
      <c r="Q94" s="29">
        <v>-1339</v>
      </c>
      <c r="R94" s="29">
        <v>19973</v>
      </c>
      <c r="S94" s="242">
        <v>0.83333333333333337</v>
      </c>
      <c r="T94" s="243">
        <v>16260</v>
      </c>
      <c r="U94" s="29">
        <v>18452</v>
      </c>
      <c r="V94" s="29">
        <v>1521</v>
      </c>
      <c r="W94" s="29">
        <v>18306</v>
      </c>
      <c r="X94" s="29">
        <v>3200</v>
      </c>
      <c r="Y94" s="166">
        <v>-1400</v>
      </c>
      <c r="Z94" s="150">
        <v>1200</v>
      </c>
      <c r="AA94" s="26">
        <v>619</v>
      </c>
      <c r="AB94" s="166">
        <v>-100</v>
      </c>
      <c r="AC94" s="150">
        <v>100</v>
      </c>
      <c r="AD94" s="26">
        <v>100</v>
      </c>
      <c r="AE94" s="166">
        <v>-346</v>
      </c>
      <c r="AF94" s="150">
        <v>330</v>
      </c>
      <c r="AG94" s="26">
        <v>330</v>
      </c>
      <c r="AH94" s="166">
        <v>-1000</v>
      </c>
      <c r="AI94" s="150">
        <v>550</v>
      </c>
      <c r="AJ94" s="26">
        <v>-318</v>
      </c>
      <c r="AK94" s="166">
        <v>-2000</v>
      </c>
      <c r="AL94" s="150">
        <v>1200</v>
      </c>
      <c r="AM94" s="26">
        <v>-1396</v>
      </c>
      <c r="AN94" s="166">
        <v>-218</v>
      </c>
      <c r="AO94" s="150">
        <v>0</v>
      </c>
      <c r="AP94" s="26">
        <v>-218</v>
      </c>
      <c r="AQ94" s="166" t="s">
        <v>46</v>
      </c>
      <c r="AR94" s="172" t="s">
        <v>99</v>
      </c>
      <c r="AS94" s="173">
        <v>54</v>
      </c>
      <c r="AT94" s="166" t="s">
        <v>46</v>
      </c>
      <c r="AU94" s="172" t="s">
        <v>94</v>
      </c>
      <c r="AV94" s="173">
        <v>51</v>
      </c>
    </row>
    <row r="95" spans="1:48" x14ac:dyDescent="0.15">
      <c r="A95" s="227" t="s">
        <v>32</v>
      </c>
      <c r="B95" s="200" t="s">
        <v>17</v>
      </c>
      <c r="C95" s="173">
        <v>30</v>
      </c>
      <c r="D95" s="242">
        <v>0.83333333333333337</v>
      </c>
      <c r="E95" s="243">
        <v>16921</v>
      </c>
      <c r="F95" s="29">
        <v>34117</v>
      </c>
      <c r="G95" s="29">
        <v>75</v>
      </c>
      <c r="H95" s="29">
        <v>0</v>
      </c>
      <c r="I95" s="29">
        <v>4314</v>
      </c>
      <c r="J95" s="29">
        <v>10990</v>
      </c>
      <c r="K95" s="166">
        <v>396</v>
      </c>
      <c r="L95" s="150">
        <v>100</v>
      </c>
      <c r="M95" s="173">
        <v>330</v>
      </c>
      <c r="N95" s="29">
        <v>-418</v>
      </c>
      <c r="O95" s="29">
        <v>-1396</v>
      </c>
      <c r="P95" s="29">
        <v>-218</v>
      </c>
      <c r="Q95" s="29">
        <v>-1206</v>
      </c>
      <c r="R95" s="29">
        <v>20094</v>
      </c>
      <c r="S95" s="242">
        <v>0.83333333333333337</v>
      </c>
      <c r="T95" s="243">
        <v>16510</v>
      </c>
      <c r="U95" s="29">
        <v>18710</v>
      </c>
      <c r="V95" s="29">
        <v>1384</v>
      </c>
      <c r="W95" s="29">
        <v>18306</v>
      </c>
      <c r="X95" s="29">
        <v>3200</v>
      </c>
      <c r="Y95" s="166">
        <v>-1400</v>
      </c>
      <c r="Z95" s="150">
        <v>1200</v>
      </c>
      <c r="AA95" s="26">
        <v>752</v>
      </c>
      <c r="AB95" s="166">
        <v>-100</v>
      </c>
      <c r="AC95" s="150">
        <v>100</v>
      </c>
      <c r="AD95" s="26">
        <v>100</v>
      </c>
      <c r="AE95" s="166">
        <v>-346</v>
      </c>
      <c r="AF95" s="150">
        <v>330</v>
      </c>
      <c r="AG95" s="26">
        <v>330</v>
      </c>
      <c r="AH95" s="166">
        <v>-1000</v>
      </c>
      <c r="AI95" s="150">
        <v>550</v>
      </c>
      <c r="AJ95" s="26">
        <v>-318</v>
      </c>
      <c r="AK95" s="166">
        <v>-2000</v>
      </c>
      <c r="AL95" s="150">
        <v>1200</v>
      </c>
      <c r="AM95" s="26">
        <v>-1396</v>
      </c>
      <c r="AN95" s="166">
        <v>-218</v>
      </c>
      <c r="AO95" s="150">
        <v>0</v>
      </c>
      <c r="AP95" s="26">
        <v>-218</v>
      </c>
      <c r="AQ95" s="166" t="s">
        <v>46</v>
      </c>
      <c r="AR95" s="172" t="s">
        <v>60</v>
      </c>
      <c r="AS95" s="173">
        <v>47</v>
      </c>
      <c r="AT95" s="166" t="s">
        <v>46</v>
      </c>
      <c r="AU95" s="172" t="s">
        <v>177</v>
      </c>
      <c r="AV95" s="173">
        <v>48</v>
      </c>
    </row>
    <row r="96" spans="1:48" x14ac:dyDescent="0.15">
      <c r="A96" s="228" t="s">
        <v>31</v>
      </c>
      <c r="B96" s="202" t="s">
        <v>17</v>
      </c>
      <c r="C96" s="175">
        <v>31</v>
      </c>
      <c r="D96" s="244">
        <v>0.83333333333333337</v>
      </c>
      <c r="E96" s="245">
        <v>16307</v>
      </c>
      <c r="F96" s="35">
        <v>34000</v>
      </c>
      <c r="G96" s="35">
        <v>70</v>
      </c>
      <c r="H96" s="35">
        <v>0</v>
      </c>
      <c r="I96" s="35">
        <v>4573</v>
      </c>
      <c r="J96" s="35">
        <v>11331</v>
      </c>
      <c r="K96" s="167">
        <v>251</v>
      </c>
      <c r="L96" s="253">
        <v>66</v>
      </c>
      <c r="M96" s="175">
        <v>330</v>
      </c>
      <c r="N96" s="35">
        <v>-419</v>
      </c>
      <c r="O96" s="35">
        <v>-1396</v>
      </c>
      <c r="P96" s="35">
        <v>-218</v>
      </c>
      <c r="Q96" s="35">
        <v>-1386</v>
      </c>
      <c r="R96" s="35">
        <v>19552</v>
      </c>
      <c r="S96" s="244">
        <v>0.83333333333333337</v>
      </c>
      <c r="T96" s="245">
        <v>16290</v>
      </c>
      <c r="U96" s="35">
        <v>18508</v>
      </c>
      <c r="V96" s="35">
        <v>1044</v>
      </c>
      <c r="W96" s="35">
        <v>18306</v>
      </c>
      <c r="X96" s="35">
        <v>3200</v>
      </c>
      <c r="Y96" s="167">
        <v>-1400</v>
      </c>
      <c r="Z96" s="253">
        <v>1200</v>
      </c>
      <c r="AA96" s="43">
        <v>607</v>
      </c>
      <c r="AB96" s="167">
        <v>-100</v>
      </c>
      <c r="AC96" s="253">
        <v>100</v>
      </c>
      <c r="AD96" s="43">
        <v>66</v>
      </c>
      <c r="AE96" s="167">
        <v>-346</v>
      </c>
      <c r="AF96" s="253">
        <v>330</v>
      </c>
      <c r="AG96" s="43">
        <v>330</v>
      </c>
      <c r="AH96" s="167">
        <v>-1000</v>
      </c>
      <c r="AI96" s="253">
        <v>550</v>
      </c>
      <c r="AJ96" s="43">
        <v>-319</v>
      </c>
      <c r="AK96" s="167">
        <v>-2000</v>
      </c>
      <c r="AL96" s="253">
        <v>1200</v>
      </c>
      <c r="AM96" s="43">
        <v>-1396</v>
      </c>
      <c r="AN96" s="167">
        <v>-218</v>
      </c>
      <c r="AO96" s="253">
        <v>0</v>
      </c>
      <c r="AP96" s="43">
        <v>-218</v>
      </c>
      <c r="AQ96" s="167" t="s">
        <v>45</v>
      </c>
      <c r="AR96" s="174" t="s">
        <v>154</v>
      </c>
      <c r="AS96" s="175">
        <v>44</v>
      </c>
      <c r="AT96" s="167" t="s">
        <v>45</v>
      </c>
      <c r="AU96" s="174" t="s">
        <v>195</v>
      </c>
      <c r="AV96" s="175">
        <v>49</v>
      </c>
    </row>
    <row r="97" spans="1:48" x14ac:dyDescent="0.15">
      <c r="A97" s="227" t="s">
        <v>33</v>
      </c>
      <c r="B97" s="200" t="s">
        <v>18</v>
      </c>
      <c r="C97" s="173">
        <v>1</v>
      </c>
      <c r="D97" s="242">
        <v>0.45833333333333331</v>
      </c>
      <c r="E97" s="251">
        <v>15348</v>
      </c>
      <c r="F97" s="29">
        <v>33988</v>
      </c>
      <c r="G97" s="29">
        <v>76</v>
      </c>
      <c r="H97" s="29">
        <v>0</v>
      </c>
      <c r="I97" s="29">
        <v>5202</v>
      </c>
      <c r="J97" s="29">
        <v>11838</v>
      </c>
      <c r="K97" s="166">
        <v>707</v>
      </c>
      <c r="L97" s="150">
        <v>100</v>
      </c>
      <c r="M97" s="173">
        <v>330</v>
      </c>
      <c r="N97" s="29">
        <v>-438</v>
      </c>
      <c r="O97" s="29">
        <v>-1396</v>
      </c>
      <c r="P97" s="29">
        <v>-218</v>
      </c>
      <c r="Q97" s="29">
        <v>-915</v>
      </c>
      <c r="R97" s="29">
        <v>17939</v>
      </c>
      <c r="S97" s="242">
        <v>0.83333333333333337</v>
      </c>
      <c r="T97" s="243">
        <v>15660</v>
      </c>
      <c r="U97" s="29">
        <v>17882</v>
      </c>
      <c r="V97" s="29">
        <v>57</v>
      </c>
      <c r="W97" s="29">
        <v>18306</v>
      </c>
      <c r="X97" s="29">
        <v>3200</v>
      </c>
      <c r="Y97" s="166">
        <v>-1400</v>
      </c>
      <c r="Z97" s="150">
        <v>1200</v>
      </c>
      <c r="AA97" s="26">
        <v>707</v>
      </c>
      <c r="AB97" s="166">
        <v>-100</v>
      </c>
      <c r="AC97" s="150">
        <v>100</v>
      </c>
      <c r="AD97" s="26">
        <v>100</v>
      </c>
      <c r="AE97" s="166">
        <v>-346</v>
      </c>
      <c r="AF97" s="150">
        <v>330</v>
      </c>
      <c r="AG97" s="26">
        <v>330</v>
      </c>
      <c r="AH97" s="166">
        <v>-850</v>
      </c>
      <c r="AI97" s="150">
        <v>550</v>
      </c>
      <c r="AJ97" s="26">
        <v>-438</v>
      </c>
      <c r="AK97" s="166">
        <v>-2000</v>
      </c>
      <c r="AL97" s="150">
        <v>1200</v>
      </c>
      <c r="AM97" s="26">
        <v>-1396</v>
      </c>
      <c r="AN97" s="166">
        <v>-218</v>
      </c>
      <c r="AO97" s="150">
        <v>0</v>
      </c>
      <c r="AP97" s="26">
        <v>-218</v>
      </c>
      <c r="AQ97" s="166" t="s">
        <v>42</v>
      </c>
      <c r="AR97" s="172" t="s">
        <v>118</v>
      </c>
      <c r="AS97" s="173">
        <v>51</v>
      </c>
      <c r="AT97" s="166" t="s">
        <v>42</v>
      </c>
      <c r="AU97" s="172" t="s">
        <v>216</v>
      </c>
      <c r="AV97" s="173">
        <v>60</v>
      </c>
    </row>
    <row r="98" spans="1:48" x14ac:dyDescent="0.15">
      <c r="A98" s="227" t="s">
        <v>34</v>
      </c>
      <c r="B98" s="200" t="s">
        <v>18</v>
      </c>
      <c r="C98" s="173">
        <v>2</v>
      </c>
      <c r="D98" s="242">
        <v>0.45833333333333331</v>
      </c>
      <c r="E98" s="243">
        <v>14604</v>
      </c>
      <c r="F98" s="29">
        <v>33982</v>
      </c>
      <c r="G98" s="29">
        <v>78</v>
      </c>
      <c r="H98" s="29">
        <v>0</v>
      </c>
      <c r="I98" s="29">
        <v>4482</v>
      </c>
      <c r="J98" s="29">
        <v>12215</v>
      </c>
      <c r="K98" s="166">
        <v>583</v>
      </c>
      <c r="L98" s="150">
        <v>100</v>
      </c>
      <c r="M98" s="173">
        <v>330</v>
      </c>
      <c r="N98" s="29">
        <v>-436</v>
      </c>
      <c r="O98" s="29">
        <v>-1396</v>
      </c>
      <c r="P98" s="29">
        <v>-218</v>
      </c>
      <c r="Q98" s="29">
        <v>-1037</v>
      </c>
      <c r="R98" s="29">
        <v>18400</v>
      </c>
      <c r="S98" s="242">
        <v>0.45833333333333331</v>
      </c>
      <c r="T98" s="243">
        <v>14760</v>
      </c>
      <c r="U98" s="29">
        <v>16780</v>
      </c>
      <c r="V98" s="29">
        <v>1620</v>
      </c>
      <c r="W98" s="29">
        <v>18306</v>
      </c>
      <c r="X98" s="29">
        <v>3200</v>
      </c>
      <c r="Y98" s="166">
        <v>-1400</v>
      </c>
      <c r="Z98" s="150">
        <v>1200</v>
      </c>
      <c r="AA98" s="26">
        <v>939</v>
      </c>
      <c r="AB98" s="166">
        <v>-100</v>
      </c>
      <c r="AC98" s="150">
        <v>100</v>
      </c>
      <c r="AD98" s="26">
        <v>100</v>
      </c>
      <c r="AE98" s="166">
        <v>-346</v>
      </c>
      <c r="AF98" s="150">
        <v>330</v>
      </c>
      <c r="AG98" s="26">
        <v>330</v>
      </c>
      <c r="AH98" s="166">
        <v>-850</v>
      </c>
      <c r="AI98" s="150">
        <v>550</v>
      </c>
      <c r="AJ98" s="26">
        <v>-401</v>
      </c>
      <c r="AK98" s="166">
        <v>-2000</v>
      </c>
      <c r="AL98" s="150">
        <v>1200</v>
      </c>
      <c r="AM98" s="26">
        <v>-1396</v>
      </c>
      <c r="AN98" s="166">
        <v>-218</v>
      </c>
      <c r="AO98" s="150">
        <v>0</v>
      </c>
      <c r="AP98" s="26">
        <v>-218</v>
      </c>
      <c r="AQ98" s="166" t="s">
        <v>42</v>
      </c>
      <c r="AR98" s="172" t="s">
        <v>118</v>
      </c>
      <c r="AS98" s="173">
        <v>56</v>
      </c>
      <c r="AT98" s="166" t="s">
        <v>42</v>
      </c>
      <c r="AU98" s="172" t="s">
        <v>102</v>
      </c>
      <c r="AV98" s="173">
        <v>63</v>
      </c>
    </row>
    <row r="99" spans="1:48" x14ac:dyDescent="0.15">
      <c r="A99" s="227" t="s">
        <v>35</v>
      </c>
      <c r="B99" s="200" t="s">
        <v>18</v>
      </c>
      <c r="C99" s="173">
        <v>3</v>
      </c>
      <c r="D99" s="242">
        <v>0.875</v>
      </c>
      <c r="E99" s="243">
        <v>14065</v>
      </c>
      <c r="F99" s="29">
        <v>33982</v>
      </c>
      <c r="G99" s="29">
        <v>74</v>
      </c>
      <c r="H99" s="29">
        <v>0</v>
      </c>
      <c r="I99" s="29">
        <v>6110</v>
      </c>
      <c r="J99" s="29">
        <v>11936</v>
      </c>
      <c r="K99" s="166">
        <v>-587</v>
      </c>
      <c r="L99" s="150">
        <v>100</v>
      </c>
      <c r="M99" s="173">
        <v>330</v>
      </c>
      <c r="N99" s="29">
        <v>-436</v>
      </c>
      <c r="O99" s="29">
        <v>-1399</v>
      </c>
      <c r="P99" s="29">
        <v>-218</v>
      </c>
      <c r="Q99" s="29">
        <v>-2210</v>
      </c>
      <c r="R99" s="29">
        <v>18220</v>
      </c>
      <c r="S99" s="242">
        <v>0.83333333333333337</v>
      </c>
      <c r="T99" s="243">
        <v>13650</v>
      </c>
      <c r="U99" s="29">
        <v>15673</v>
      </c>
      <c r="V99" s="29">
        <v>2547</v>
      </c>
      <c r="W99" s="29">
        <v>17804</v>
      </c>
      <c r="X99" s="29">
        <v>3300</v>
      </c>
      <c r="Y99" s="166">
        <v>-1400</v>
      </c>
      <c r="Z99" s="150">
        <v>1200</v>
      </c>
      <c r="AA99" s="26">
        <v>-231</v>
      </c>
      <c r="AB99" s="166">
        <v>-100</v>
      </c>
      <c r="AC99" s="150">
        <v>100</v>
      </c>
      <c r="AD99" s="26">
        <v>100</v>
      </c>
      <c r="AE99" s="166">
        <v>-346</v>
      </c>
      <c r="AF99" s="150">
        <v>330</v>
      </c>
      <c r="AG99" s="26">
        <v>330</v>
      </c>
      <c r="AH99" s="166">
        <v>-1000</v>
      </c>
      <c r="AI99" s="150">
        <v>550</v>
      </c>
      <c r="AJ99" s="26">
        <v>-336</v>
      </c>
      <c r="AK99" s="166">
        <v>-2000</v>
      </c>
      <c r="AL99" s="150">
        <v>1200</v>
      </c>
      <c r="AM99" s="26">
        <v>-1399</v>
      </c>
      <c r="AN99" s="166">
        <v>-218</v>
      </c>
      <c r="AO99" s="150">
        <v>0</v>
      </c>
      <c r="AP99" s="26">
        <v>-218</v>
      </c>
      <c r="AQ99" s="166" t="s">
        <v>400</v>
      </c>
      <c r="AR99" s="172" t="s">
        <v>129</v>
      </c>
      <c r="AS99" s="173">
        <v>61</v>
      </c>
      <c r="AT99" s="166" t="s">
        <v>400</v>
      </c>
      <c r="AU99" s="172" t="s">
        <v>70</v>
      </c>
      <c r="AV99" s="173">
        <v>61</v>
      </c>
    </row>
    <row r="100" spans="1:48" x14ac:dyDescent="0.15">
      <c r="A100" s="227" t="s">
        <v>36</v>
      </c>
      <c r="B100" s="200" t="s">
        <v>18</v>
      </c>
      <c r="C100" s="173">
        <v>4</v>
      </c>
      <c r="D100" s="242">
        <v>0.875</v>
      </c>
      <c r="E100" s="243">
        <v>13771</v>
      </c>
      <c r="F100" s="29">
        <v>33982</v>
      </c>
      <c r="G100" s="29">
        <v>81</v>
      </c>
      <c r="H100" s="29">
        <v>0</v>
      </c>
      <c r="I100" s="29">
        <v>6038</v>
      </c>
      <c r="J100" s="29">
        <v>11704</v>
      </c>
      <c r="K100" s="166">
        <v>-95</v>
      </c>
      <c r="L100" s="150">
        <v>100</v>
      </c>
      <c r="M100" s="173">
        <v>330</v>
      </c>
      <c r="N100" s="29">
        <v>-436</v>
      </c>
      <c r="O100" s="29">
        <v>-1399</v>
      </c>
      <c r="P100" s="29">
        <v>-218</v>
      </c>
      <c r="Q100" s="29">
        <v>-1718</v>
      </c>
      <c r="R100" s="29">
        <v>18039</v>
      </c>
      <c r="S100" s="242">
        <v>0.875</v>
      </c>
      <c r="T100" s="243">
        <v>14000</v>
      </c>
      <c r="U100" s="29">
        <v>16023</v>
      </c>
      <c r="V100" s="29">
        <v>2016</v>
      </c>
      <c r="W100" s="29">
        <v>17804</v>
      </c>
      <c r="X100" s="29">
        <v>3300</v>
      </c>
      <c r="Y100" s="166">
        <v>-1400</v>
      </c>
      <c r="Z100" s="150">
        <v>1200</v>
      </c>
      <c r="AA100" s="26">
        <v>261</v>
      </c>
      <c r="AB100" s="166">
        <v>-100</v>
      </c>
      <c r="AC100" s="150">
        <v>100</v>
      </c>
      <c r="AD100" s="26">
        <v>100</v>
      </c>
      <c r="AE100" s="166">
        <v>-346</v>
      </c>
      <c r="AF100" s="150">
        <v>330</v>
      </c>
      <c r="AG100" s="26">
        <v>330</v>
      </c>
      <c r="AH100" s="166">
        <v>-1000</v>
      </c>
      <c r="AI100" s="150">
        <v>550</v>
      </c>
      <c r="AJ100" s="26">
        <v>-336</v>
      </c>
      <c r="AK100" s="166">
        <v>-2000</v>
      </c>
      <c r="AL100" s="150">
        <v>1200</v>
      </c>
      <c r="AM100" s="26">
        <v>-1399</v>
      </c>
      <c r="AN100" s="166">
        <v>-218</v>
      </c>
      <c r="AO100" s="150">
        <v>20</v>
      </c>
      <c r="AP100" s="26">
        <v>-218</v>
      </c>
      <c r="AQ100" s="166" t="s">
        <v>42</v>
      </c>
      <c r="AR100" s="172" t="s">
        <v>61</v>
      </c>
      <c r="AS100" s="173">
        <v>66</v>
      </c>
      <c r="AT100" s="166" t="s">
        <v>42</v>
      </c>
      <c r="AU100" s="172" t="s">
        <v>66</v>
      </c>
      <c r="AV100" s="173">
        <v>62</v>
      </c>
    </row>
    <row r="101" spans="1:48" x14ac:dyDescent="0.15">
      <c r="A101" s="227" t="s">
        <v>30</v>
      </c>
      <c r="B101" s="200" t="s">
        <v>18</v>
      </c>
      <c r="C101" s="173">
        <v>5</v>
      </c>
      <c r="D101" s="242">
        <v>0.875</v>
      </c>
      <c r="E101" s="243">
        <v>15529</v>
      </c>
      <c r="F101" s="29">
        <v>33982</v>
      </c>
      <c r="G101" s="29">
        <v>80</v>
      </c>
      <c r="H101" s="29">
        <v>0</v>
      </c>
      <c r="I101" s="29">
        <v>6118</v>
      </c>
      <c r="J101" s="29">
        <v>9999</v>
      </c>
      <c r="K101" s="166">
        <v>296</v>
      </c>
      <c r="L101" s="150">
        <v>25</v>
      </c>
      <c r="M101" s="173">
        <v>330</v>
      </c>
      <c r="N101" s="29">
        <v>-436</v>
      </c>
      <c r="O101" s="29">
        <v>-1396</v>
      </c>
      <c r="P101" s="29">
        <v>-218</v>
      </c>
      <c r="Q101" s="29">
        <v>-1399</v>
      </c>
      <c r="R101" s="29">
        <v>19344</v>
      </c>
      <c r="S101" s="242">
        <v>0.83333333333333337</v>
      </c>
      <c r="T101" s="243">
        <v>15360</v>
      </c>
      <c r="U101" s="29">
        <v>17564</v>
      </c>
      <c r="V101" s="29">
        <v>1780</v>
      </c>
      <c r="W101" s="29">
        <v>17804</v>
      </c>
      <c r="X101" s="29">
        <v>3300</v>
      </c>
      <c r="Y101" s="166">
        <v>-1400</v>
      </c>
      <c r="Z101" s="150">
        <v>1200</v>
      </c>
      <c r="AA101" s="26">
        <v>567</v>
      </c>
      <c r="AB101" s="166">
        <v>-100</v>
      </c>
      <c r="AC101" s="150">
        <v>100</v>
      </c>
      <c r="AD101" s="26">
        <v>25</v>
      </c>
      <c r="AE101" s="166">
        <v>-346</v>
      </c>
      <c r="AF101" s="150">
        <v>330</v>
      </c>
      <c r="AG101" s="26">
        <v>330</v>
      </c>
      <c r="AH101" s="166">
        <v>-1000</v>
      </c>
      <c r="AI101" s="150">
        <v>550</v>
      </c>
      <c r="AJ101" s="26">
        <v>-336</v>
      </c>
      <c r="AK101" s="166">
        <v>-2000</v>
      </c>
      <c r="AL101" s="150">
        <v>1200</v>
      </c>
      <c r="AM101" s="26">
        <v>-1396</v>
      </c>
      <c r="AN101" s="166">
        <v>-218</v>
      </c>
      <c r="AO101" s="150">
        <v>0</v>
      </c>
      <c r="AP101" s="26">
        <v>-218</v>
      </c>
      <c r="AQ101" s="166" t="s">
        <v>42</v>
      </c>
      <c r="AR101" s="172" t="s">
        <v>153</v>
      </c>
      <c r="AS101" s="173">
        <v>64</v>
      </c>
      <c r="AT101" s="166" t="s">
        <v>390</v>
      </c>
      <c r="AU101" s="172" t="s">
        <v>91</v>
      </c>
      <c r="AV101" s="173">
        <v>68</v>
      </c>
    </row>
    <row r="102" spans="1:48" x14ac:dyDescent="0.15">
      <c r="A102" s="227" t="s">
        <v>32</v>
      </c>
      <c r="B102" s="200" t="s">
        <v>18</v>
      </c>
      <c r="C102" s="173">
        <v>6</v>
      </c>
      <c r="D102" s="242">
        <v>0.83333333333333337</v>
      </c>
      <c r="E102" s="243">
        <v>15487</v>
      </c>
      <c r="F102" s="29">
        <v>33982</v>
      </c>
      <c r="G102" s="29">
        <v>74</v>
      </c>
      <c r="H102" s="29">
        <v>0</v>
      </c>
      <c r="I102" s="29">
        <v>5836</v>
      </c>
      <c r="J102" s="29">
        <v>9634</v>
      </c>
      <c r="K102" s="166">
        <v>107</v>
      </c>
      <c r="L102" s="150">
        <v>100</v>
      </c>
      <c r="M102" s="173">
        <v>330</v>
      </c>
      <c r="N102" s="29">
        <v>-436</v>
      </c>
      <c r="O102" s="29">
        <v>-1396</v>
      </c>
      <c r="P102" s="29">
        <v>-218</v>
      </c>
      <c r="Q102" s="29">
        <v>-1513</v>
      </c>
      <c r="R102" s="29">
        <v>20099</v>
      </c>
      <c r="S102" s="242">
        <v>0.83333333333333337</v>
      </c>
      <c r="T102" s="243">
        <v>15550</v>
      </c>
      <c r="U102" s="29">
        <v>17736</v>
      </c>
      <c r="V102" s="29">
        <v>2363</v>
      </c>
      <c r="W102" s="29">
        <v>17804</v>
      </c>
      <c r="X102" s="29">
        <v>3300</v>
      </c>
      <c r="Y102" s="166">
        <v>-1400</v>
      </c>
      <c r="Z102" s="150">
        <v>1200</v>
      </c>
      <c r="AA102" s="26">
        <v>431</v>
      </c>
      <c r="AB102" s="166">
        <v>-100</v>
      </c>
      <c r="AC102" s="150">
        <v>100</v>
      </c>
      <c r="AD102" s="26">
        <v>100</v>
      </c>
      <c r="AE102" s="166">
        <v>-346</v>
      </c>
      <c r="AF102" s="150">
        <v>330</v>
      </c>
      <c r="AG102" s="26">
        <v>330</v>
      </c>
      <c r="AH102" s="166">
        <v>-1000</v>
      </c>
      <c r="AI102" s="150">
        <v>550</v>
      </c>
      <c r="AJ102" s="26">
        <v>-336</v>
      </c>
      <c r="AK102" s="166">
        <v>-2000</v>
      </c>
      <c r="AL102" s="150">
        <v>0</v>
      </c>
      <c r="AM102" s="26">
        <v>-1396</v>
      </c>
      <c r="AN102" s="166">
        <v>-218</v>
      </c>
      <c r="AO102" s="150">
        <v>0</v>
      </c>
      <c r="AP102" s="26">
        <v>-218</v>
      </c>
      <c r="AQ102" s="166" t="s">
        <v>45</v>
      </c>
      <c r="AR102" s="172" t="s">
        <v>90</v>
      </c>
      <c r="AS102" s="173">
        <v>55</v>
      </c>
      <c r="AT102" s="166" t="s">
        <v>45</v>
      </c>
      <c r="AU102" s="172" t="s">
        <v>195</v>
      </c>
      <c r="AV102" s="173">
        <v>65</v>
      </c>
    </row>
    <row r="103" spans="1:48" x14ac:dyDescent="0.15">
      <c r="A103" s="227" t="s">
        <v>31</v>
      </c>
      <c r="B103" s="200" t="s">
        <v>18</v>
      </c>
      <c r="C103" s="173">
        <v>7</v>
      </c>
      <c r="D103" s="242">
        <v>0.875</v>
      </c>
      <c r="E103" s="243">
        <v>16259</v>
      </c>
      <c r="F103" s="29">
        <v>33981</v>
      </c>
      <c r="G103" s="29">
        <v>71</v>
      </c>
      <c r="H103" s="29">
        <v>0</v>
      </c>
      <c r="I103" s="29">
        <v>6653</v>
      </c>
      <c r="J103" s="29">
        <v>6851</v>
      </c>
      <c r="K103" s="166">
        <v>494</v>
      </c>
      <c r="L103" s="150">
        <v>25</v>
      </c>
      <c r="M103" s="173">
        <v>330</v>
      </c>
      <c r="N103" s="29">
        <v>-434</v>
      </c>
      <c r="O103" s="29">
        <v>-1396</v>
      </c>
      <c r="P103" s="29">
        <v>-218</v>
      </c>
      <c r="Q103" s="29">
        <v>-1199</v>
      </c>
      <c r="R103" s="29">
        <v>21747</v>
      </c>
      <c r="S103" s="242">
        <v>0.625</v>
      </c>
      <c r="T103" s="243">
        <v>16360</v>
      </c>
      <c r="U103" s="29">
        <v>18488</v>
      </c>
      <c r="V103" s="29">
        <v>3259</v>
      </c>
      <c r="W103" s="29">
        <v>17804</v>
      </c>
      <c r="X103" s="29">
        <v>3300</v>
      </c>
      <c r="Y103" s="166">
        <v>-1400</v>
      </c>
      <c r="Z103" s="150">
        <v>1200</v>
      </c>
      <c r="AA103" s="26">
        <v>850</v>
      </c>
      <c r="AB103" s="166">
        <v>-100</v>
      </c>
      <c r="AC103" s="150">
        <v>100</v>
      </c>
      <c r="AD103" s="26">
        <v>25</v>
      </c>
      <c r="AE103" s="166">
        <v>-346</v>
      </c>
      <c r="AF103" s="150">
        <v>330</v>
      </c>
      <c r="AG103" s="26">
        <v>330</v>
      </c>
      <c r="AH103" s="166">
        <v>-1000</v>
      </c>
      <c r="AI103" s="150">
        <v>550</v>
      </c>
      <c r="AJ103" s="26">
        <v>-334</v>
      </c>
      <c r="AK103" s="166">
        <v>-2000</v>
      </c>
      <c r="AL103" s="150">
        <v>0</v>
      </c>
      <c r="AM103" s="26">
        <v>-1396</v>
      </c>
      <c r="AN103" s="166">
        <v>-218</v>
      </c>
      <c r="AO103" s="150">
        <v>0</v>
      </c>
      <c r="AP103" s="26">
        <v>-218</v>
      </c>
      <c r="AQ103" s="166" t="s">
        <v>42</v>
      </c>
      <c r="AR103" s="172" t="s">
        <v>176</v>
      </c>
      <c r="AS103" s="173">
        <v>84</v>
      </c>
      <c r="AT103" s="166" t="s">
        <v>42</v>
      </c>
      <c r="AU103" s="172" t="s">
        <v>96</v>
      </c>
      <c r="AV103" s="173">
        <v>88</v>
      </c>
    </row>
    <row r="104" spans="1:48" x14ac:dyDescent="0.15">
      <c r="A104" s="227" t="s">
        <v>33</v>
      </c>
      <c r="B104" s="200" t="s">
        <v>18</v>
      </c>
      <c r="C104" s="173">
        <v>8</v>
      </c>
      <c r="D104" s="242">
        <v>0.5</v>
      </c>
      <c r="E104" s="243">
        <v>15671</v>
      </c>
      <c r="F104" s="29">
        <v>33980</v>
      </c>
      <c r="G104" s="29">
        <v>67</v>
      </c>
      <c r="H104" s="29">
        <v>0</v>
      </c>
      <c r="I104" s="29">
        <v>5783</v>
      </c>
      <c r="J104" s="29">
        <v>9263</v>
      </c>
      <c r="K104" s="166">
        <v>263</v>
      </c>
      <c r="L104" s="150">
        <v>100</v>
      </c>
      <c r="M104" s="173">
        <v>330</v>
      </c>
      <c r="N104" s="29">
        <v>-335</v>
      </c>
      <c r="O104" s="29">
        <v>-1396</v>
      </c>
      <c r="P104" s="29">
        <v>-218</v>
      </c>
      <c r="Q104" s="29">
        <v>-1256</v>
      </c>
      <c r="R104" s="29">
        <v>20257</v>
      </c>
      <c r="S104" s="242">
        <v>0.5</v>
      </c>
      <c r="T104" s="243">
        <v>15660</v>
      </c>
      <c r="U104" s="29">
        <v>17838</v>
      </c>
      <c r="V104" s="29">
        <v>2419</v>
      </c>
      <c r="W104" s="29">
        <v>17804</v>
      </c>
      <c r="X104" s="29">
        <v>3300</v>
      </c>
      <c r="Y104" s="166">
        <v>-1400</v>
      </c>
      <c r="Z104" s="150">
        <v>1200</v>
      </c>
      <c r="AA104" s="26">
        <v>619</v>
      </c>
      <c r="AB104" s="166">
        <v>-100</v>
      </c>
      <c r="AC104" s="150">
        <v>100</v>
      </c>
      <c r="AD104" s="26">
        <v>100</v>
      </c>
      <c r="AE104" s="166">
        <v>-346</v>
      </c>
      <c r="AF104" s="150">
        <v>330</v>
      </c>
      <c r="AG104" s="26">
        <v>330</v>
      </c>
      <c r="AH104" s="166">
        <v>-1000</v>
      </c>
      <c r="AI104" s="150">
        <v>550</v>
      </c>
      <c r="AJ104" s="26">
        <v>-335</v>
      </c>
      <c r="AK104" s="166">
        <v>-2000</v>
      </c>
      <c r="AL104" s="150">
        <v>0</v>
      </c>
      <c r="AM104" s="26">
        <v>-1396</v>
      </c>
      <c r="AN104" s="166">
        <v>-218</v>
      </c>
      <c r="AO104" s="150">
        <v>0</v>
      </c>
      <c r="AP104" s="26">
        <v>-218</v>
      </c>
      <c r="AQ104" s="166" t="s">
        <v>398</v>
      </c>
      <c r="AR104" s="172" t="s">
        <v>125</v>
      </c>
      <c r="AS104" s="173">
        <v>59</v>
      </c>
      <c r="AT104" s="166" t="s">
        <v>398</v>
      </c>
      <c r="AU104" s="172" t="s">
        <v>90</v>
      </c>
      <c r="AV104" s="173">
        <v>73</v>
      </c>
    </row>
    <row r="105" spans="1:48" x14ac:dyDescent="0.15">
      <c r="A105" s="227" t="s">
        <v>34</v>
      </c>
      <c r="B105" s="200" t="s">
        <v>18</v>
      </c>
      <c r="C105" s="173">
        <v>9</v>
      </c>
      <c r="D105" s="242">
        <v>0.5</v>
      </c>
      <c r="E105" s="243">
        <v>15382</v>
      </c>
      <c r="F105" s="29">
        <v>33980</v>
      </c>
      <c r="G105" s="29">
        <v>80</v>
      </c>
      <c r="H105" s="29">
        <v>0</v>
      </c>
      <c r="I105" s="29">
        <v>4762</v>
      </c>
      <c r="J105" s="29">
        <v>10641</v>
      </c>
      <c r="K105" s="166">
        <v>244</v>
      </c>
      <c r="L105" s="150">
        <v>100</v>
      </c>
      <c r="M105" s="173">
        <v>330</v>
      </c>
      <c r="N105" s="29">
        <v>-435</v>
      </c>
      <c r="O105" s="29">
        <v>-1396</v>
      </c>
      <c r="P105" s="29">
        <v>-218</v>
      </c>
      <c r="Q105" s="29">
        <v>-1375</v>
      </c>
      <c r="R105" s="29">
        <v>20032</v>
      </c>
      <c r="S105" s="242">
        <v>0.45833333333333331</v>
      </c>
      <c r="T105" s="243">
        <v>15210</v>
      </c>
      <c r="U105" s="29">
        <v>17412</v>
      </c>
      <c r="V105" s="29">
        <v>2620</v>
      </c>
      <c r="W105" s="29">
        <v>17804</v>
      </c>
      <c r="X105" s="29">
        <v>3300</v>
      </c>
      <c r="Y105" s="166">
        <v>-1400</v>
      </c>
      <c r="Z105" s="150">
        <v>1200</v>
      </c>
      <c r="AA105" s="26">
        <v>600</v>
      </c>
      <c r="AB105" s="166">
        <v>-100</v>
      </c>
      <c r="AC105" s="150">
        <v>100</v>
      </c>
      <c r="AD105" s="26">
        <v>100</v>
      </c>
      <c r="AE105" s="166">
        <v>-346</v>
      </c>
      <c r="AF105" s="150">
        <v>330</v>
      </c>
      <c r="AG105" s="26">
        <v>330</v>
      </c>
      <c r="AH105" s="166">
        <v>-1000</v>
      </c>
      <c r="AI105" s="150">
        <v>550</v>
      </c>
      <c r="AJ105" s="26">
        <v>-335</v>
      </c>
      <c r="AK105" s="166">
        <v>-2000</v>
      </c>
      <c r="AL105" s="150">
        <v>0</v>
      </c>
      <c r="AM105" s="26">
        <v>-1396</v>
      </c>
      <c r="AN105" s="166">
        <v>-218</v>
      </c>
      <c r="AO105" s="150">
        <v>0</v>
      </c>
      <c r="AP105" s="26">
        <v>-218</v>
      </c>
      <c r="AQ105" s="166" t="s">
        <v>43</v>
      </c>
      <c r="AR105" s="172" t="s">
        <v>91</v>
      </c>
      <c r="AS105" s="173">
        <v>59</v>
      </c>
      <c r="AT105" s="166" t="s">
        <v>43</v>
      </c>
      <c r="AU105" s="172" t="s">
        <v>150</v>
      </c>
      <c r="AV105" s="173">
        <v>53</v>
      </c>
    </row>
    <row r="106" spans="1:48" x14ac:dyDescent="0.15">
      <c r="A106" s="227" t="s">
        <v>35</v>
      </c>
      <c r="B106" s="200" t="s">
        <v>18</v>
      </c>
      <c r="C106" s="173">
        <v>10</v>
      </c>
      <c r="D106" s="242">
        <v>0.875</v>
      </c>
      <c r="E106" s="243">
        <v>14002</v>
      </c>
      <c r="F106" s="29">
        <v>33980</v>
      </c>
      <c r="G106" s="29">
        <v>82</v>
      </c>
      <c r="H106" s="29">
        <v>0</v>
      </c>
      <c r="I106" s="29">
        <v>6824</v>
      </c>
      <c r="J106" s="29">
        <v>10994</v>
      </c>
      <c r="K106" s="166">
        <v>751</v>
      </c>
      <c r="L106" s="150">
        <v>75</v>
      </c>
      <c r="M106" s="173">
        <v>330</v>
      </c>
      <c r="N106" s="29">
        <v>-439</v>
      </c>
      <c r="O106" s="29">
        <v>-1398</v>
      </c>
      <c r="P106" s="29">
        <v>-218</v>
      </c>
      <c r="Q106" s="29">
        <v>-899</v>
      </c>
      <c r="R106" s="29">
        <v>17143</v>
      </c>
      <c r="S106" s="242">
        <v>0.875</v>
      </c>
      <c r="T106" s="243">
        <v>13680</v>
      </c>
      <c r="U106" s="29">
        <v>15702</v>
      </c>
      <c r="V106" s="29">
        <v>1441</v>
      </c>
      <c r="W106" s="29">
        <v>17479</v>
      </c>
      <c r="X106" s="29">
        <v>5700</v>
      </c>
      <c r="Y106" s="166">
        <v>-1400</v>
      </c>
      <c r="Z106" s="150">
        <v>1200</v>
      </c>
      <c r="AA106" s="26">
        <v>1105</v>
      </c>
      <c r="AB106" s="166">
        <v>-100</v>
      </c>
      <c r="AC106" s="150">
        <v>100</v>
      </c>
      <c r="AD106" s="26">
        <v>75</v>
      </c>
      <c r="AE106" s="166">
        <v>-346</v>
      </c>
      <c r="AF106" s="150">
        <v>330</v>
      </c>
      <c r="AG106" s="26">
        <v>330</v>
      </c>
      <c r="AH106" s="166">
        <v>-1000</v>
      </c>
      <c r="AI106" s="150">
        <v>550</v>
      </c>
      <c r="AJ106" s="26">
        <v>-339</v>
      </c>
      <c r="AK106" s="166">
        <v>-2000</v>
      </c>
      <c r="AL106" s="150">
        <v>0</v>
      </c>
      <c r="AM106" s="26">
        <v>-1398</v>
      </c>
      <c r="AN106" s="166">
        <v>-218</v>
      </c>
      <c r="AO106" s="150">
        <v>50</v>
      </c>
      <c r="AP106" s="26">
        <v>-218</v>
      </c>
      <c r="AQ106" s="166" t="s">
        <v>42</v>
      </c>
      <c r="AR106" s="172" t="s">
        <v>49</v>
      </c>
      <c r="AS106" s="173">
        <v>52</v>
      </c>
      <c r="AT106" s="166" t="s">
        <v>42</v>
      </c>
      <c r="AU106" s="172" t="s">
        <v>62</v>
      </c>
      <c r="AV106" s="173">
        <v>51</v>
      </c>
    </row>
    <row r="107" spans="1:48" x14ac:dyDescent="0.15">
      <c r="A107" s="227" t="s">
        <v>36</v>
      </c>
      <c r="B107" s="200" t="s">
        <v>18</v>
      </c>
      <c r="C107" s="173">
        <v>11</v>
      </c>
      <c r="D107" s="242">
        <v>0.875</v>
      </c>
      <c r="E107" s="243">
        <v>14178</v>
      </c>
      <c r="F107" s="29">
        <v>33980</v>
      </c>
      <c r="G107" s="29">
        <v>79</v>
      </c>
      <c r="H107" s="29">
        <v>0</v>
      </c>
      <c r="I107" s="29">
        <v>7279</v>
      </c>
      <c r="J107" s="29">
        <v>11150</v>
      </c>
      <c r="K107" s="166">
        <v>-472</v>
      </c>
      <c r="L107" s="150">
        <v>75</v>
      </c>
      <c r="M107" s="173">
        <v>250</v>
      </c>
      <c r="N107" s="29">
        <v>-433</v>
      </c>
      <c r="O107" s="29">
        <v>-1398</v>
      </c>
      <c r="P107" s="29">
        <v>-218</v>
      </c>
      <c r="Q107" s="29">
        <v>-2196</v>
      </c>
      <c r="R107" s="29">
        <v>17826</v>
      </c>
      <c r="S107" s="242">
        <v>0.875</v>
      </c>
      <c r="T107" s="243">
        <v>13910</v>
      </c>
      <c r="U107" s="29">
        <v>15932</v>
      </c>
      <c r="V107" s="29">
        <v>1894</v>
      </c>
      <c r="W107" s="29">
        <v>17479</v>
      </c>
      <c r="X107" s="29">
        <v>5700</v>
      </c>
      <c r="Y107" s="166">
        <v>-1400</v>
      </c>
      <c r="Z107" s="150">
        <v>1200</v>
      </c>
      <c r="AA107" s="26">
        <v>-116</v>
      </c>
      <c r="AB107" s="166">
        <v>-100</v>
      </c>
      <c r="AC107" s="150">
        <v>100</v>
      </c>
      <c r="AD107" s="26">
        <v>75</v>
      </c>
      <c r="AE107" s="166">
        <v>-346</v>
      </c>
      <c r="AF107" s="150">
        <v>330</v>
      </c>
      <c r="AG107" s="26">
        <v>250</v>
      </c>
      <c r="AH107" s="166">
        <v>-1000</v>
      </c>
      <c r="AI107" s="150">
        <v>550</v>
      </c>
      <c r="AJ107" s="26">
        <v>-333</v>
      </c>
      <c r="AK107" s="166">
        <v>-2000</v>
      </c>
      <c r="AL107" s="150">
        <v>0</v>
      </c>
      <c r="AM107" s="26">
        <v>-1398</v>
      </c>
      <c r="AN107" s="166">
        <v>-218</v>
      </c>
      <c r="AO107" s="150">
        <v>20</v>
      </c>
      <c r="AP107" s="26">
        <v>-218</v>
      </c>
      <c r="AQ107" s="166" t="s">
        <v>42</v>
      </c>
      <c r="AR107" s="172" t="s">
        <v>51</v>
      </c>
      <c r="AS107" s="173">
        <v>60</v>
      </c>
      <c r="AT107" s="166" t="s">
        <v>400</v>
      </c>
      <c r="AU107" s="172" t="s">
        <v>66</v>
      </c>
      <c r="AV107" s="173">
        <v>58</v>
      </c>
    </row>
    <row r="108" spans="1:48" x14ac:dyDescent="0.15">
      <c r="A108" s="227" t="s">
        <v>30</v>
      </c>
      <c r="B108" s="200" t="s">
        <v>18</v>
      </c>
      <c r="C108" s="173">
        <v>12</v>
      </c>
      <c r="D108" s="242">
        <v>0.875</v>
      </c>
      <c r="E108" s="243">
        <v>15224</v>
      </c>
      <c r="F108" s="29">
        <v>33980</v>
      </c>
      <c r="G108" s="29">
        <v>75</v>
      </c>
      <c r="H108" s="29">
        <v>0</v>
      </c>
      <c r="I108" s="29">
        <v>7083</v>
      </c>
      <c r="J108" s="29">
        <v>8493</v>
      </c>
      <c r="K108" s="166">
        <v>183</v>
      </c>
      <c r="L108" s="150">
        <v>100</v>
      </c>
      <c r="M108" s="173">
        <v>330</v>
      </c>
      <c r="N108" s="29">
        <v>-438</v>
      </c>
      <c r="O108" s="29">
        <v>-1397</v>
      </c>
      <c r="P108" s="29">
        <v>-218</v>
      </c>
      <c r="Q108" s="29">
        <v>-1440</v>
      </c>
      <c r="R108" s="29">
        <v>19919</v>
      </c>
      <c r="S108" s="242">
        <v>0.875</v>
      </c>
      <c r="T108" s="243">
        <v>15080</v>
      </c>
      <c r="U108" s="29">
        <v>17101</v>
      </c>
      <c r="V108" s="29">
        <v>2818</v>
      </c>
      <c r="W108" s="29">
        <v>17479</v>
      </c>
      <c r="X108" s="29">
        <v>5700</v>
      </c>
      <c r="Y108" s="166">
        <v>-1400</v>
      </c>
      <c r="Z108" s="150">
        <v>1200</v>
      </c>
      <c r="AA108" s="26">
        <v>539</v>
      </c>
      <c r="AB108" s="166">
        <v>-100</v>
      </c>
      <c r="AC108" s="150">
        <v>100</v>
      </c>
      <c r="AD108" s="26">
        <v>100</v>
      </c>
      <c r="AE108" s="166">
        <v>-346</v>
      </c>
      <c r="AF108" s="150">
        <v>330</v>
      </c>
      <c r="AG108" s="26">
        <v>330</v>
      </c>
      <c r="AH108" s="166">
        <v>-1000</v>
      </c>
      <c r="AI108" s="150">
        <v>550</v>
      </c>
      <c r="AJ108" s="26">
        <v>-338</v>
      </c>
      <c r="AK108" s="166">
        <v>-2000</v>
      </c>
      <c r="AL108" s="150">
        <v>0</v>
      </c>
      <c r="AM108" s="26">
        <v>-1397</v>
      </c>
      <c r="AN108" s="166">
        <v>-218</v>
      </c>
      <c r="AO108" s="150">
        <v>0</v>
      </c>
      <c r="AP108" s="26">
        <v>-218</v>
      </c>
      <c r="AQ108" s="166" t="s">
        <v>42</v>
      </c>
      <c r="AR108" s="172" t="s">
        <v>58</v>
      </c>
      <c r="AS108" s="173">
        <v>52</v>
      </c>
      <c r="AT108" s="166" t="s">
        <v>42</v>
      </c>
      <c r="AU108" s="172" t="s">
        <v>104</v>
      </c>
      <c r="AV108" s="173">
        <v>52</v>
      </c>
    </row>
    <row r="109" spans="1:48" x14ac:dyDescent="0.15">
      <c r="A109" s="227" t="s">
        <v>32</v>
      </c>
      <c r="B109" s="200" t="s">
        <v>18</v>
      </c>
      <c r="C109" s="173">
        <v>13</v>
      </c>
      <c r="D109" s="242">
        <v>0.875</v>
      </c>
      <c r="E109" s="243">
        <v>15325</v>
      </c>
      <c r="F109" s="29">
        <v>33975</v>
      </c>
      <c r="G109" s="29">
        <v>83</v>
      </c>
      <c r="H109" s="29">
        <v>0</v>
      </c>
      <c r="I109" s="29">
        <v>7064</v>
      </c>
      <c r="J109" s="29">
        <v>7694</v>
      </c>
      <c r="K109" s="166">
        <v>224</v>
      </c>
      <c r="L109" s="150">
        <v>100</v>
      </c>
      <c r="M109" s="173">
        <v>330</v>
      </c>
      <c r="N109" s="29">
        <v>-435</v>
      </c>
      <c r="O109" s="29">
        <v>-1400</v>
      </c>
      <c r="P109" s="29">
        <v>-218</v>
      </c>
      <c r="Q109" s="29">
        <v>-1399</v>
      </c>
      <c r="R109" s="29">
        <v>20699</v>
      </c>
      <c r="S109" s="242">
        <v>0.875</v>
      </c>
      <c r="T109" s="243">
        <v>15160</v>
      </c>
      <c r="U109" s="29">
        <v>17184</v>
      </c>
      <c r="V109" s="29">
        <v>3515</v>
      </c>
      <c r="W109" s="29">
        <v>17479</v>
      </c>
      <c r="X109" s="29">
        <v>5700</v>
      </c>
      <c r="Y109" s="166">
        <v>-1400</v>
      </c>
      <c r="Z109" s="150">
        <v>1200</v>
      </c>
      <c r="AA109" s="26">
        <v>580</v>
      </c>
      <c r="AB109" s="166">
        <v>-100</v>
      </c>
      <c r="AC109" s="150">
        <v>100</v>
      </c>
      <c r="AD109" s="26">
        <v>100</v>
      </c>
      <c r="AE109" s="166">
        <v>-346</v>
      </c>
      <c r="AF109" s="150">
        <v>330</v>
      </c>
      <c r="AG109" s="26">
        <v>330</v>
      </c>
      <c r="AH109" s="166">
        <v>-1000</v>
      </c>
      <c r="AI109" s="150">
        <v>550</v>
      </c>
      <c r="AJ109" s="26">
        <v>-335</v>
      </c>
      <c r="AK109" s="166">
        <v>-2000</v>
      </c>
      <c r="AL109" s="150">
        <v>1200</v>
      </c>
      <c r="AM109" s="26">
        <v>-1400</v>
      </c>
      <c r="AN109" s="166">
        <v>-218</v>
      </c>
      <c r="AO109" s="150">
        <v>0</v>
      </c>
      <c r="AP109" s="26">
        <v>-218</v>
      </c>
      <c r="AQ109" s="166" t="s">
        <v>42</v>
      </c>
      <c r="AR109" s="172" t="s">
        <v>173</v>
      </c>
      <c r="AS109" s="173">
        <v>48</v>
      </c>
      <c r="AT109" s="166" t="s">
        <v>397</v>
      </c>
      <c r="AU109" s="172" t="s">
        <v>89</v>
      </c>
      <c r="AV109" s="173">
        <v>54</v>
      </c>
    </row>
    <row r="110" spans="1:48" x14ac:dyDescent="0.15">
      <c r="A110" s="227" t="s">
        <v>31</v>
      </c>
      <c r="B110" s="200" t="s">
        <v>18</v>
      </c>
      <c r="C110" s="173">
        <v>14</v>
      </c>
      <c r="D110" s="242">
        <v>0.875</v>
      </c>
      <c r="E110" s="243">
        <v>15201</v>
      </c>
      <c r="F110" s="29">
        <v>33975</v>
      </c>
      <c r="G110" s="29">
        <v>73</v>
      </c>
      <c r="H110" s="29">
        <v>0</v>
      </c>
      <c r="I110" s="29">
        <v>7497</v>
      </c>
      <c r="J110" s="29">
        <v>7906</v>
      </c>
      <c r="K110" s="166">
        <v>798</v>
      </c>
      <c r="L110" s="150">
        <v>100</v>
      </c>
      <c r="M110" s="173">
        <v>330</v>
      </c>
      <c r="N110" s="29">
        <v>-435</v>
      </c>
      <c r="O110" s="29">
        <v>-1397</v>
      </c>
      <c r="P110" s="29">
        <v>-218</v>
      </c>
      <c r="Q110" s="29">
        <v>-822</v>
      </c>
      <c r="R110" s="29">
        <v>19467</v>
      </c>
      <c r="S110" s="242">
        <v>0.875</v>
      </c>
      <c r="T110" s="243">
        <v>15050</v>
      </c>
      <c r="U110" s="29">
        <v>17071</v>
      </c>
      <c r="V110" s="29">
        <v>2396</v>
      </c>
      <c r="W110" s="29">
        <v>17479</v>
      </c>
      <c r="X110" s="29">
        <v>5700</v>
      </c>
      <c r="Y110" s="166">
        <v>-1400</v>
      </c>
      <c r="Z110" s="150">
        <v>1200</v>
      </c>
      <c r="AA110" s="26">
        <v>1154</v>
      </c>
      <c r="AB110" s="166">
        <v>-100</v>
      </c>
      <c r="AC110" s="150">
        <v>100</v>
      </c>
      <c r="AD110" s="26">
        <v>100</v>
      </c>
      <c r="AE110" s="166">
        <v>-346</v>
      </c>
      <c r="AF110" s="150">
        <v>330</v>
      </c>
      <c r="AG110" s="26">
        <v>330</v>
      </c>
      <c r="AH110" s="166">
        <v>-1000</v>
      </c>
      <c r="AI110" s="150">
        <v>550</v>
      </c>
      <c r="AJ110" s="26">
        <v>-335</v>
      </c>
      <c r="AK110" s="166">
        <v>-2000</v>
      </c>
      <c r="AL110" s="150">
        <v>1200</v>
      </c>
      <c r="AM110" s="26">
        <v>-1397</v>
      </c>
      <c r="AN110" s="166">
        <v>-218</v>
      </c>
      <c r="AO110" s="150">
        <v>0</v>
      </c>
      <c r="AP110" s="26">
        <v>-218</v>
      </c>
      <c r="AQ110" s="166" t="s">
        <v>42</v>
      </c>
      <c r="AR110" s="172" t="s">
        <v>178</v>
      </c>
      <c r="AS110" s="173">
        <v>57</v>
      </c>
      <c r="AT110" s="166" t="s">
        <v>42</v>
      </c>
      <c r="AU110" s="172" t="s">
        <v>54</v>
      </c>
      <c r="AV110" s="173">
        <v>57</v>
      </c>
    </row>
    <row r="111" spans="1:48" x14ac:dyDescent="0.15">
      <c r="A111" s="227" t="s">
        <v>33</v>
      </c>
      <c r="B111" s="200" t="s">
        <v>18</v>
      </c>
      <c r="C111" s="173">
        <v>15</v>
      </c>
      <c r="D111" s="242">
        <v>0.875</v>
      </c>
      <c r="E111" s="243">
        <v>15095</v>
      </c>
      <c r="F111" s="29">
        <v>33975</v>
      </c>
      <c r="G111" s="29">
        <v>61</v>
      </c>
      <c r="H111" s="29">
        <v>0</v>
      </c>
      <c r="I111" s="29">
        <v>6879</v>
      </c>
      <c r="J111" s="29">
        <v>8456</v>
      </c>
      <c r="K111" s="166">
        <v>731</v>
      </c>
      <c r="L111" s="150">
        <v>100</v>
      </c>
      <c r="M111" s="173">
        <v>330</v>
      </c>
      <c r="N111" s="29">
        <v>-435</v>
      </c>
      <c r="O111" s="29">
        <v>-1358</v>
      </c>
      <c r="P111" s="29">
        <v>-218</v>
      </c>
      <c r="Q111" s="29">
        <v>-850</v>
      </c>
      <c r="R111" s="29">
        <v>19551</v>
      </c>
      <c r="S111" s="242">
        <v>0.875</v>
      </c>
      <c r="T111" s="243">
        <v>15230</v>
      </c>
      <c r="U111" s="29">
        <v>17212</v>
      </c>
      <c r="V111" s="29">
        <v>2339</v>
      </c>
      <c r="W111" s="29">
        <v>17479</v>
      </c>
      <c r="X111" s="29">
        <v>5700</v>
      </c>
      <c r="Y111" s="166">
        <v>-1400</v>
      </c>
      <c r="Z111" s="150">
        <v>1200</v>
      </c>
      <c r="AA111" s="26">
        <v>1087</v>
      </c>
      <c r="AB111" s="166">
        <v>-100</v>
      </c>
      <c r="AC111" s="150">
        <v>100</v>
      </c>
      <c r="AD111" s="26">
        <v>100</v>
      </c>
      <c r="AE111" s="166">
        <v>-346</v>
      </c>
      <c r="AF111" s="150">
        <v>330</v>
      </c>
      <c r="AG111" s="26">
        <v>330</v>
      </c>
      <c r="AH111" s="166">
        <v>-1000</v>
      </c>
      <c r="AI111" s="150">
        <v>550</v>
      </c>
      <c r="AJ111" s="26">
        <v>-335</v>
      </c>
      <c r="AK111" s="166">
        <v>-2000</v>
      </c>
      <c r="AL111" s="150">
        <v>1200</v>
      </c>
      <c r="AM111" s="26">
        <v>-1358</v>
      </c>
      <c r="AN111" s="166">
        <v>-218</v>
      </c>
      <c r="AO111" s="150">
        <v>0</v>
      </c>
      <c r="AP111" s="26">
        <v>-218</v>
      </c>
      <c r="AQ111" s="166" t="s">
        <v>397</v>
      </c>
      <c r="AR111" s="172" t="s">
        <v>138</v>
      </c>
      <c r="AS111" s="173">
        <v>46</v>
      </c>
      <c r="AT111" s="166" t="s">
        <v>46</v>
      </c>
      <c r="AU111" s="172" t="s">
        <v>175</v>
      </c>
      <c r="AV111" s="173">
        <v>58</v>
      </c>
    </row>
    <row r="112" spans="1:48" x14ac:dyDescent="0.15">
      <c r="A112" s="227" t="s">
        <v>34</v>
      </c>
      <c r="B112" s="200" t="s">
        <v>18</v>
      </c>
      <c r="C112" s="173">
        <v>16</v>
      </c>
      <c r="D112" s="242">
        <v>0.83333333333333337</v>
      </c>
      <c r="E112" s="243">
        <v>15227</v>
      </c>
      <c r="F112" s="29">
        <v>33974</v>
      </c>
      <c r="G112" s="29">
        <v>76</v>
      </c>
      <c r="H112" s="29">
        <v>0</v>
      </c>
      <c r="I112" s="29">
        <v>6535</v>
      </c>
      <c r="J112" s="29">
        <v>8454</v>
      </c>
      <c r="K112" s="166">
        <v>-403</v>
      </c>
      <c r="L112" s="150">
        <v>100</v>
      </c>
      <c r="M112" s="173">
        <v>330</v>
      </c>
      <c r="N112" s="29">
        <v>-435</v>
      </c>
      <c r="O112" s="29">
        <v>-1362</v>
      </c>
      <c r="P112" s="29">
        <v>-217</v>
      </c>
      <c r="Q112" s="29">
        <v>-1987</v>
      </c>
      <c r="R112" s="29">
        <v>21048</v>
      </c>
      <c r="S112" s="242">
        <v>0.5</v>
      </c>
      <c r="T112" s="243">
        <v>15370</v>
      </c>
      <c r="U112" s="29">
        <v>17356</v>
      </c>
      <c r="V112" s="29">
        <v>3692</v>
      </c>
      <c r="W112" s="29">
        <v>17479</v>
      </c>
      <c r="X112" s="29">
        <v>5700</v>
      </c>
      <c r="Y112" s="166">
        <v>-1400</v>
      </c>
      <c r="Z112" s="150">
        <v>1200</v>
      </c>
      <c r="AA112" s="26">
        <v>-47</v>
      </c>
      <c r="AB112" s="166">
        <v>-100</v>
      </c>
      <c r="AC112" s="150">
        <v>100</v>
      </c>
      <c r="AD112" s="26">
        <v>100</v>
      </c>
      <c r="AE112" s="166">
        <v>-346</v>
      </c>
      <c r="AF112" s="150">
        <v>330</v>
      </c>
      <c r="AG112" s="26">
        <v>330</v>
      </c>
      <c r="AH112" s="166">
        <v>-1000</v>
      </c>
      <c r="AI112" s="150">
        <v>550</v>
      </c>
      <c r="AJ112" s="26">
        <v>-335</v>
      </c>
      <c r="AK112" s="166">
        <v>-2000</v>
      </c>
      <c r="AL112" s="150">
        <v>1200</v>
      </c>
      <c r="AM112" s="26">
        <v>-1362</v>
      </c>
      <c r="AN112" s="166">
        <v>-218</v>
      </c>
      <c r="AO112" s="150">
        <v>0</v>
      </c>
      <c r="AP112" s="26">
        <v>-217</v>
      </c>
      <c r="AQ112" s="166" t="s">
        <v>46</v>
      </c>
      <c r="AR112" s="172" t="s">
        <v>123</v>
      </c>
      <c r="AS112" s="173">
        <v>42</v>
      </c>
      <c r="AT112" s="166" t="s">
        <v>45</v>
      </c>
      <c r="AU112" s="172" t="s">
        <v>134</v>
      </c>
      <c r="AV112" s="173">
        <v>52</v>
      </c>
    </row>
    <row r="113" spans="1:48" x14ac:dyDescent="0.15">
      <c r="A113" s="227" t="s">
        <v>35</v>
      </c>
      <c r="B113" s="200" t="s">
        <v>18</v>
      </c>
      <c r="C113" s="173">
        <v>17</v>
      </c>
      <c r="D113" s="242">
        <v>0.5</v>
      </c>
      <c r="E113" s="243">
        <v>14396</v>
      </c>
      <c r="F113" s="29">
        <v>33974</v>
      </c>
      <c r="G113" s="29">
        <v>73</v>
      </c>
      <c r="H113" s="29">
        <v>0</v>
      </c>
      <c r="I113" s="29">
        <v>7582</v>
      </c>
      <c r="J113" s="29">
        <v>9410</v>
      </c>
      <c r="K113" s="166">
        <v>-311</v>
      </c>
      <c r="L113" s="150">
        <v>100</v>
      </c>
      <c r="M113" s="173">
        <v>330</v>
      </c>
      <c r="N113" s="29">
        <v>-430</v>
      </c>
      <c r="O113" s="29">
        <v>-1345</v>
      </c>
      <c r="P113" s="29">
        <v>-150</v>
      </c>
      <c r="Q113" s="29">
        <v>-1806</v>
      </c>
      <c r="R113" s="29">
        <v>18861</v>
      </c>
      <c r="S113" s="242">
        <v>0.875</v>
      </c>
      <c r="T113" s="243">
        <v>14510</v>
      </c>
      <c r="U113" s="29">
        <v>16479</v>
      </c>
      <c r="V113" s="29">
        <v>2382</v>
      </c>
      <c r="W113" s="29">
        <v>16976</v>
      </c>
      <c r="X113" s="29">
        <v>4600</v>
      </c>
      <c r="Y113" s="166">
        <v>-1400</v>
      </c>
      <c r="Z113" s="150">
        <v>1200</v>
      </c>
      <c r="AA113" s="26">
        <v>45</v>
      </c>
      <c r="AB113" s="166">
        <v>-100</v>
      </c>
      <c r="AC113" s="150">
        <v>100</v>
      </c>
      <c r="AD113" s="26">
        <v>100</v>
      </c>
      <c r="AE113" s="166">
        <v>-346</v>
      </c>
      <c r="AF113" s="150">
        <v>330</v>
      </c>
      <c r="AG113" s="26">
        <v>330</v>
      </c>
      <c r="AH113" s="166">
        <v>-1000</v>
      </c>
      <c r="AI113" s="150">
        <v>550</v>
      </c>
      <c r="AJ113" s="26">
        <v>-330</v>
      </c>
      <c r="AK113" s="166">
        <v>-2000</v>
      </c>
      <c r="AL113" s="150">
        <v>1200</v>
      </c>
      <c r="AM113" s="26">
        <v>-1345</v>
      </c>
      <c r="AN113" s="166">
        <v>-150</v>
      </c>
      <c r="AO113" s="150">
        <v>0</v>
      </c>
      <c r="AP113" s="26">
        <v>-150</v>
      </c>
      <c r="AQ113" s="166" t="s">
        <v>46</v>
      </c>
      <c r="AR113" s="172" t="s">
        <v>189</v>
      </c>
      <c r="AS113" s="173">
        <v>40</v>
      </c>
      <c r="AT113" s="166" t="s">
        <v>45</v>
      </c>
      <c r="AU113" s="172" t="s">
        <v>150</v>
      </c>
      <c r="AV113" s="173">
        <v>43</v>
      </c>
    </row>
    <row r="114" spans="1:48" x14ac:dyDescent="0.15">
      <c r="A114" s="227" t="s">
        <v>36</v>
      </c>
      <c r="B114" s="200" t="s">
        <v>18</v>
      </c>
      <c r="C114" s="173">
        <v>18</v>
      </c>
      <c r="D114" s="242">
        <v>0.875</v>
      </c>
      <c r="E114" s="243">
        <v>14161</v>
      </c>
      <c r="F114" s="29">
        <v>33974</v>
      </c>
      <c r="G114" s="29">
        <v>77</v>
      </c>
      <c r="H114" s="29">
        <v>0</v>
      </c>
      <c r="I114" s="29">
        <v>7575</v>
      </c>
      <c r="J114" s="29">
        <v>9470</v>
      </c>
      <c r="K114" s="166">
        <v>-3</v>
      </c>
      <c r="L114" s="150">
        <v>100</v>
      </c>
      <c r="M114" s="173">
        <v>330</v>
      </c>
      <c r="N114" s="29">
        <v>-407</v>
      </c>
      <c r="O114" s="29">
        <v>-1345</v>
      </c>
      <c r="P114" s="29">
        <v>-150</v>
      </c>
      <c r="Q114" s="29">
        <v>-1475</v>
      </c>
      <c r="R114" s="29">
        <v>18481</v>
      </c>
      <c r="S114" s="242">
        <v>0.875</v>
      </c>
      <c r="T114" s="243">
        <v>14300</v>
      </c>
      <c r="U114" s="29">
        <v>16269</v>
      </c>
      <c r="V114" s="29">
        <v>2212</v>
      </c>
      <c r="W114" s="29">
        <v>16976</v>
      </c>
      <c r="X114" s="29">
        <v>4600</v>
      </c>
      <c r="Y114" s="166">
        <v>-1400</v>
      </c>
      <c r="Z114" s="150">
        <v>1200</v>
      </c>
      <c r="AA114" s="26">
        <v>353</v>
      </c>
      <c r="AB114" s="166">
        <v>-100</v>
      </c>
      <c r="AC114" s="150">
        <v>100</v>
      </c>
      <c r="AD114" s="26">
        <v>100</v>
      </c>
      <c r="AE114" s="166">
        <v>-346</v>
      </c>
      <c r="AF114" s="150">
        <v>330</v>
      </c>
      <c r="AG114" s="26">
        <v>330</v>
      </c>
      <c r="AH114" s="166">
        <v>-1000</v>
      </c>
      <c r="AI114" s="150">
        <v>550</v>
      </c>
      <c r="AJ114" s="26">
        <v>-307</v>
      </c>
      <c r="AK114" s="166">
        <v>-2000</v>
      </c>
      <c r="AL114" s="150">
        <v>1200</v>
      </c>
      <c r="AM114" s="26">
        <v>-1345</v>
      </c>
      <c r="AN114" s="166">
        <v>-150</v>
      </c>
      <c r="AO114" s="150">
        <v>0</v>
      </c>
      <c r="AP114" s="26">
        <v>-150</v>
      </c>
      <c r="AQ114" s="166" t="s">
        <v>45</v>
      </c>
      <c r="AR114" s="172" t="s">
        <v>178</v>
      </c>
      <c r="AS114" s="173">
        <v>46</v>
      </c>
      <c r="AT114" s="166" t="s">
        <v>45</v>
      </c>
      <c r="AU114" s="172" t="s">
        <v>50</v>
      </c>
      <c r="AV114" s="173">
        <v>47</v>
      </c>
    </row>
    <row r="115" spans="1:48" x14ac:dyDescent="0.15">
      <c r="A115" s="227" t="s">
        <v>30</v>
      </c>
      <c r="B115" s="200" t="s">
        <v>18</v>
      </c>
      <c r="C115" s="173">
        <v>19</v>
      </c>
      <c r="D115" s="242">
        <v>0.875</v>
      </c>
      <c r="E115" s="243">
        <v>14934</v>
      </c>
      <c r="F115" s="29">
        <v>33974</v>
      </c>
      <c r="G115" s="29">
        <v>83</v>
      </c>
      <c r="H115" s="29">
        <v>0</v>
      </c>
      <c r="I115" s="29">
        <v>7351</v>
      </c>
      <c r="J115" s="29">
        <v>8564</v>
      </c>
      <c r="K115" s="166">
        <v>104</v>
      </c>
      <c r="L115" s="150">
        <v>48</v>
      </c>
      <c r="M115" s="173">
        <v>250</v>
      </c>
      <c r="N115" s="29">
        <v>-406</v>
      </c>
      <c r="O115" s="29">
        <v>-1412</v>
      </c>
      <c r="P115" s="29">
        <v>-150</v>
      </c>
      <c r="Q115" s="29">
        <v>-1566</v>
      </c>
      <c r="R115" s="29">
        <v>19708</v>
      </c>
      <c r="S115" s="242">
        <v>0.875</v>
      </c>
      <c r="T115" s="243">
        <v>15310</v>
      </c>
      <c r="U115" s="29">
        <v>17346</v>
      </c>
      <c r="V115" s="29">
        <v>2362</v>
      </c>
      <c r="W115" s="29">
        <v>16976</v>
      </c>
      <c r="X115" s="29">
        <v>4600</v>
      </c>
      <c r="Y115" s="166">
        <v>-1400</v>
      </c>
      <c r="Z115" s="150">
        <v>1200</v>
      </c>
      <c r="AA115" s="26">
        <v>460</v>
      </c>
      <c r="AB115" s="166">
        <v>-100</v>
      </c>
      <c r="AC115" s="150">
        <v>100</v>
      </c>
      <c r="AD115" s="26">
        <v>48</v>
      </c>
      <c r="AE115" s="166">
        <v>-346</v>
      </c>
      <c r="AF115" s="150">
        <v>330</v>
      </c>
      <c r="AG115" s="26">
        <v>250</v>
      </c>
      <c r="AH115" s="166">
        <v>-1000</v>
      </c>
      <c r="AI115" s="150">
        <v>550</v>
      </c>
      <c r="AJ115" s="26">
        <v>-306</v>
      </c>
      <c r="AK115" s="166">
        <v>-2000</v>
      </c>
      <c r="AL115" s="150">
        <v>1200</v>
      </c>
      <c r="AM115" s="26">
        <v>-1412</v>
      </c>
      <c r="AN115" s="166">
        <v>-150</v>
      </c>
      <c r="AO115" s="150">
        <v>0</v>
      </c>
      <c r="AP115" s="26">
        <v>-150</v>
      </c>
      <c r="AQ115" s="166" t="s">
        <v>45</v>
      </c>
      <c r="AR115" s="172" t="s">
        <v>184</v>
      </c>
      <c r="AS115" s="173">
        <v>52</v>
      </c>
      <c r="AT115" s="166" t="s">
        <v>45</v>
      </c>
      <c r="AU115" s="172" t="s">
        <v>67</v>
      </c>
      <c r="AV115" s="173">
        <v>53</v>
      </c>
    </row>
    <row r="116" spans="1:48" x14ac:dyDescent="0.15">
      <c r="A116" s="227" t="s">
        <v>32</v>
      </c>
      <c r="B116" s="200" t="s">
        <v>18</v>
      </c>
      <c r="C116" s="173">
        <v>20</v>
      </c>
      <c r="D116" s="242">
        <v>0.5</v>
      </c>
      <c r="E116" s="243">
        <v>14964</v>
      </c>
      <c r="F116" s="29">
        <v>33974</v>
      </c>
      <c r="G116" s="29">
        <v>74</v>
      </c>
      <c r="H116" s="29">
        <v>0</v>
      </c>
      <c r="I116" s="29">
        <v>8078</v>
      </c>
      <c r="J116" s="29">
        <v>8448</v>
      </c>
      <c r="K116" s="166">
        <v>83</v>
      </c>
      <c r="L116" s="150">
        <v>25</v>
      </c>
      <c r="M116" s="173">
        <v>250</v>
      </c>
      <c r="N116" s="29">
        <v>-454</v>
      </c>
      <c r="O116" s="29">
        <v>-1407</v>
      </c>
      <c r="P116" s="29">
        <v>-150</v>
      </c>
      <c r="Q116" s="29">
        <v>-1653</v>
      </c>
      <c r="R116" s="29">
        <v>19175</v>
      </c>
      <c r="S116" s="242">
        <v>0.875</v>
      </c>
      <c r="T116" s="243">
        <v>14950</v>
      </c>
      <c r="U116" s="29">
        <v>16981</v>
      </c>
      <c r="V116" s="29">
        <v>2194</v>
      </c>
      <c r="W116" s="29">
        <v>16976</v>
      </c>
      <c r="X116" s="29">
        <v>4600</v>
      </c>
      <c r="Y116" s="166">
        <v>-1400</v>
      </c>
      <c r="Z116" s="150">
        <v>1200</v>
      </c>
      <c r="AA116" s="26">
        <v>439</v>
      </c>
      <c r="AB116" s="166">
        <v>-100</v>
      </c>
      <c r="AC116" s="150">
        <v>100</v>
      </c>
      <c r="AD116" s="26">
        <v>25</v>
      </c>
      <c r="AE116" s="166">
        <v>-346</v>
      </c>
      <c r="AF116" s="150">
        <v>330</v>
      </c>
      <c r="AG116" s="26">
        <v>250</v>
      </c>
      <c r="AH116" s="166">
        <v>-1000</v>
      </c>
      <c r="AI116" s="150">
        <v>550</v>
      </c>
      <c r="AJ116" s="26">
        <v>-454</v>
      </c>
      <c r="AK116" s="166">
        <v>-2000</v>
      </c>
      <c r="AL116" s="150">
        <v>1200</v>
      </c>
      <c r="AM116" s="26">
        <v>-1407</v>
      </c>
      <c r="AN116" s="166">
        <v>-150</v>
      </c>
      <c r="AO116" s="150">
        <v>0</v>
      </c>
      <c r="AP116" s="26">
        <v>-150</v>
      </c>
      <c r="AQ116" s="166" t="s">
        <v>42</v>
      </c>
      <c r="AR116" s="172" t="s">
        <v>178</v>
      </c>
      <c r="AS116" s="173">
        <v>59</v>
      </c>
      <c r="AT116" s="166" t="s">
        <v>42</v>
      </c>
      <c r="AU116" s="172" t="s">
        <v>101</v>
      </c>
      <c r="AV116" s="173">
        <v>60</v>
      </c>
    </row>
    <row r="117" spans="1:48" x14ac:dyDescent="0.15">
      <c r="A117" s="227" t="s">
        <v>31</v>
      </c>
      <c r="B117" s="200" t="s">
        <v>18</v>
      </c>
      <c r="C117" s="173">
        <v>21</v>
      </c>
      <c r="D117" s="242">
        <v>0.5</v>
      </c>
      <c r="E117" s="243">
        <v>14960</v>
      </c>
      <c r="F117" s="29">
        <v>33976</v>
      </c>
      <c r="G117" s="29">
        <v>74</v>
      </c>
      <c r="H117" s="29">
        <v>0</v>
      </c>
      <c r="I117" s="29">
        <v>8115</v>
      </c>
      <c r="J117" s="29">
        <v>8649</v>
      </c>
      <c r="K117" s="166">
        <v>223</v>
      </c>
      <c r="L117" s="150">
        <v>50</v>
      </c>
      <c r="M117" s="173">
        <v>330</v>
      </c>
      <c r="N117" s="29">
        <v>-354</v>
      </c>
      <c r="O117" s="29">
        <v>-1407</v>
      </c>
      <c r="P117" s="29">
        <v>-150</v>
      </c>
      <c r="Q117" s="29">
        <v>-1308</v>
      </c>
      <c r="R117" s="29">
        <v>18594</v>
      </c>
      <c r="S117" s="242">
        <v>0.875</v>
      </c>
      <c r="T117" s="243">
        <v>14800</v>
      </c>
      <c r="U117" s="29">
        <v>16831</v>
      </c>
      <c r="V117" s="29">
        <v>1763</v>
      </c>
      <c r="W117" s="29">
        <v>16976</v>
      </c>
      <c r="X117" s="29">
        <v>4600</v>
      </c>
      <c r="Y117" s="166">
        <v>-1400</v>
      </c>
      <c r="Z117" s="150">
        <v>1200</v>
      </c>
      <c r="AA117" s="26">
        <v>579</v>
      </c>
      <c r="AB117" s="166">
        <v>-100</v>
      </c>
      <c r="AC117" s="150">
        <v>100</v>
      </c>
      <c r="AD117" s="26">
        <v>50</v>
      </c>
      <c r="AE117" s="166">
        <v>-346</v>
      </c>
      <c r="AF117" s="150">
        <v>330</v>
      </c>
      <c r="AG117" s="26">
        <v>330</v>
      </c>
      <c r="AH117" s="166">
        <v>-1000</v>
      </c>
      <c r="AI117" s="150">
        <v>550</v>
      </c>
      <c r="AJ117" s="26">
        <v>-454</v>
      </c>
      <c r="AK117" s="166">
        <v>-2000</v>
      </c>
      <c r="AL117" s="150">
        <v>1200</v>
      </c>
      <c r="AM117" s="26">
        <v>-1407</v>
      </c>
      <c r="AN117" s="166">
        <v>-150</v>
      </c>
      <c r="AO117" s="150">
        <v>0</v>
      </c>
      <c r="AP117" s="26">
        <v>-150</v>
      </c>
      <c r="AQ117" s="166" t="s">
        <v>398</v>
      </c>
      <c r="AR117" s="172" t="s">
        <v>91</v>
      </c>
      <c r="AS117" s="173">
        <v>59</v>
      </c>
      <c r="AT117" s="166" t="s">
        <v>398</v>
      </c>
      <c r="AU117" s="172" t="s">
        <v>168</v>
      </c>
      <c r="AV117" s="173">
        <v>62</v>
      </c>
    </row>
    <row r="118" spans="1:48" x14ac:dyDescent="0.15">
      <c r="A118" s="227" t="s">
        <v>33</v>
      </c>
      <c r="B118" s="200" t="s">
        <v>18</v>
      </c>
      <c r="C118" s="173">
        <v>22</v>
      </c>
      <c r="D118" s="242">
        <v>0.5</v>
      </c>
      <c r="E118" s="243">
        <v>15098</v>
      </c>
      <c r="F118" s="29">
        <v>33976</v>
      </c>
      <c r="G118" s="29">
        <v>70</v>
      </c>
      <c r="H118" s="29">
        <v>0</v>
      </c>
      <c r="I118" s="29">
        <v>7817</v>
      </c>
      <c r="J118" s="29">
        <v>8496</v>
      </c>
      <c r="K118" s="166">
        <v>149</v>
      </c>
      <c r="L118" s="150">
        <v>25</v>
      </c>
      <c r="M118" s="173">
        <v>330</v>
      </c>
      <c r="N118" s="29">
        <v>-354</v>
      </c>
      <c r="O118" s="29">
        <v>-1407</v>
      </c>
      <c r="P118" s="29">
        <v>-150</v>
      </c>
      <c r="Q118" s="29">
        <v>-1407</v>
      </c>
      <c r="R118" s="29">
        <v>19140</v>
      </c>
      <c r="S118" s="242">
        <v>0.875</v>
      </c>
      <c r="T118" s="243">
        <v>15000</v>
      </c>
      <c r="U118" s="29">
        <v>17031</v>
      </c>
      <c r="V118" s="29">
        <v>2109</v>
      </c>
      <c r="W118" s="29">
        <v>16976</v>
      </c>
      <c r="X118" s="29">
        <v>4600</v>
      </c>
      <c r="Y118" s="166">
        <v>-1400</v>
      </c>
      <c r="Z118" s="150">
        <v>1200</v>
      </c>
      <c r="AA118" s="26">
        <v>297</v>
      </c>
      <c r="AB118" s="166">
        <v>-100</v>
      </c>
      <c r="AC118" s="150">
        <v>100</v>
      </c>
      <c r="AD118" s="26">
        <v>25</v>
      </c>
      <c r="AE118" s="166">
        <v>-346</v>
      </c>
      <c r="AF118" s="150">
        <v>330</v>
      </c>
      <c r="AG118" s="26">
        <v>330</v>
      </c>
      <c r="AH118" s="166">
        <v>-1000</v>
      </c>
      <c r="AI118" s="150">
        <v>550</v>
      </c>
      <c r="AJ118" s="26">
        <v>-454</v>
      </c>
      <c r="AK118" s="166">
        <v>-2000</v>
      </c>
      <c r="AL118" s="150">
        <v>1200</v>
      </c>
      <c r="AM118" s="26">
        <v>-1407</v>
      </c>
      <c r="AN118" s="166">
        <v>-150</v>
      </c>
      <c r="AO118" s="150">
        <v>0</v>
      </c>
      <c r="AP118" s="26">
        <v>-150</v>
      </c>
      <c r="AQ118" s="166" t="s">
        <v>43</v>
      </c>
      <c r="AR118" s="172" t="s">
        <v>65</v>
      </c>
      <c r="AS118" s="173">
        <v>59</v>
      </c>
      <c r="AT118" s="166" t="s">
        <v>43</v>
      </c>
      <c r="AU118" s="172" t="s">
        <v>178</v>
      </c>
      <c r="AV118" s="173">
        <v>60</v>
      </c>
    </row>
    <row r="119" spans="1:48" x14ac:dyDescent="0.15">
      <c r="A119" s="227" t="s">
        <v>34</v>
      </c>
      <c r="B119" s="200" t="s">
        <v>18</v>
      </c>
      <c r="C119" s="173">
        <v>23</v>
      </c>
      <c r="D119" s="242">
        <v>0.5</v>
      </c>
      <c r="E119" s="243">
        <v>14769</v>
      </c>
      <c r="F119" s="29">
        <v>33976</v>
      </c>
      <c r="G119" s="29">
        <v>72</v>
      </c>
      <c r="H119" s="29">
        <v>0</v>
      </c>
      <c r="I119" s="29">
        <v>7836</v>
      </c>
      <c r="J119" s="29">
        <v>8492</v>
      </c>
      <c r="K119" s="166">
        <v>-602</v>
      </c>
      <c r="L119" s="150">
        <v>0</v>
      </c>
      <c r="M119" s="173">
        <v>330</v>
      </c>
      <c r="N119" s="29">
        <v>-356</v>
      </c>
      <c r="O119" s="29">
        <v>-1309</v>
      </c>
      <c r="P119" s="29">
        <v>-150</v>
      </c>
      <c r="Q119" s="29">
        <v>-2087</v>
      </c>
      <c r="R119" s="29">
        <v>19807</v>
      </c>
      <c r="S119" s="242">
        <v>0.45833333333333331</v>
      </c>
      <c r="T119" s="243">
        <v>14600</v>
      </c>
      <c r="U119" s="29">
        <v>16533</v>
      </c>
      <c r="V119" s="29">
        <v>3274</v>
      </c>
      <c r="W119" s="29">
        <v>16976</v>
      </c>
      <c r="X119" s="29">
        <v>4600</v>
      </c>
      <c r="Y119" s="166">
        <v>-1400</v>
      </c>
      <c r="Z119" s="150">
        <v>1200</v>
      </c>
      <c r="AA119" s="26">
        <v>-246</v>
      </c>
      <c r="AB119" s="166">
        <v>0</v>
      </c>
      <c r="AC119" s="150">
        <v>0</v>
      </c>
      <c r="AD119" s="26">
        <v>0</v>
      </c>
      <c r="AE119" s="166">
        <v>-346</v>
      </c>
      <c r="AF119" s="150">
        <v>330</v>
      </c>
      <c r="AG119" s="26">
        <v>330</v>
      </c>
      <c r="AH119" s="166">
        <v>-1000</v>
      </c>
      <c r="AI119" s="150">
        <v>550</v>
      </c>
      <c r="AJ119" s="26">
        <v>-356</v>
      </c>
      <c r="AK119" s="166">
        <v>-2000</v>
      </c>
      <c r="AL119" s="150">
        <v>1200</v>
      </c>
      <c r="AM119" s="26">
        <v>-1309</v>
      </c>
      <c r="AN119" s="166">
        <v>-150</v>
      </c>
      <c r="AO119" s="150">
        <v>0</v>
      </c>
      <c r="AP119" s="26">
        <v>-150</v>
      </c>
      <c r="AQ119" s="166" t="s">
        <v>397</v>
      </c>
      <c r="AR119" s="172" t="s">
        <v>71</v>
      </c>
      <c r="AS119" s="173">
        <v>54</v>
      </c>
      <c r="AT119" s="166" t="s">
        <v>397</v>
      </c>
      <c r="AU119" s="172" t="s">
        <v>97</v>
      </c>
      <c r="AV119" s="173">
        <v>60</v>
      </c>
    </row>
    <row r="120" spans="1:48" x14ac:dyDescent="0.15">
      <c r="A120" s="227" t="s">
        <v>35</v>
      </c>
      <c r="B120" s="200" t="s">
        <v>18</v>
      </c>
      <c r="C120" s="173">
        <v>24</v>
      </c>
      <c r="D120" s="242">
        <v>0.875</v>
      </c>
      <c r="E120" s="243">
        <v>13461</v>
      </c>
      <c r="F120" s="29">
        <v>33976</v>
      </c>
      <c r="G120" s="29">
        <v>71</v>
      </c>
      <c r="H120" s="29">
        <v>0</v>
      </c>
      <c r="I120" s="29">
        <v>7897</v>
      </c>
      <c r="J120" s="29">
        <v>10450</v>
      </c>
      <c r="K120" s="166">
        <v>-407</v>
      </c>
      <c r="L120" s="150">
        <v>100</v>
      </c>
      <c r="M120" s="173">
        <v>330</v>
      </c>
      <c r="N120" s="29">
        <v>-310</v>
      </c>
      <c r="O120" s="29">
        <v>-1243</v>
      </c>
      <c r="P120" s="29">
        <v>-150</v>
      </c>
      <c r="Q120" s="29">
        <v>-1680</v>
      </c>
      <c r="R120" s="29">
        <v>17380</v>
      </c>
      <c r="S120" s="242">
        <v>0.875</v>
      </c>
      <c r="T120" s="243">
        <v>13370</v>
      </c>
      <c r="U120" s="29">
        <v>15239</v>
      </c>
      <c r="V120" s="29">
        <v>2141</v>
      </c>
      <c r="W120" s="29">
        <v>16714</v>
      </c>
      <c r="X120" s="29">
        <v>6200</v>
      </c>
      <c r="Y120" s="166">
        <v>-1400</v>
      </c>
      <c r="Z120" s="150">
        <v>1200</v>
      </c>
      <c r="AA120" s="26">
        <v>-51</v>
      </c>
      <c r="AB120" s="166">
        <v>-100</v>
      </c>
      <c r="AC120" s="150">
        <v>100</v>
      </c>
      <c r="AD120" s="26">
        <v>100</v>
      </c>
      <c r="AE120" s="166">
        <v>-346</v>
      </c>
      <c r="AF120" s="150">
        <v>330</v>
      </c>
      <c r="AG120" s="26">
        <v>330</v>
      </c>
      <c r="AH120" s="166">
        <v>-1000</v>
      </c>
      <c r="AI120" s="150">
        <v>550</v>
      </c>
      <c r="AJ120" s="26">
        <v>-310</v>
      </c>
      <c r="AK120" s="166">
        <v>-2000</v>
      </c>
      <c r="AL120" s="150">
        <v>1200</v>
      </c>
      <c r="AM120" s="26">
        <v>-1243</v>
      </c>
      <c r="AN120" s="166">
        <v>-150</v>
      </c>
      <c r="AO120" s="150">
        <v>0</v>
      </c>
      <c r="AP120" s="26">
        <v>-150</v>
      </c>
      <c r="AQ120" s="166" t="s">
        <v>390</v>
      </c>
      <c r="AR120" s="172" t="s">
        <v>70</v>
      </c>
      <c r="AS120" s="173">
        <v>58</v>
      </c>
      <c r="AT120" s="166" t="s">
        <v>397</v>
      </c>
      <c r="AU120" s="172" t="s">
        <v>70</v>
      </c>
      <c r="AV120" s="173">
        <v>63</v>
      </c>
    </row>
    <row r="121" spans="1:48" x14ac:dyDescent="0.15">
      <c r="A121" s="227" t="s">
        <v>36</v>
      </c>
      <c r="B121" s="200" t="s">
        <v>18</v>
      </c>
      <c r="C121" s="173">
        <v>25</v>
      </c>
      <c r="D121" s="242">
        <v>0.875</v>
      </c>
      <c r="E121" s="243">
        <v>14060</v>
      </c>
      <c r="F121" s="29">
        <v>33976</v>
      </c>
      <c r="G121" s="29">
        <v>71</v>
      </c>
      <c r="H121" s="29">
        <v>0</v>
      </c>
      <c r="I121" s="29">
        <v>7963</v>
      </c>
      <c r="J121" s="29">
        <v>9723</v>
      </c>
      <c r="K121" s="166">
        <v>-93</v>
      </c>
      <c r="L121" s="150">
        <v>100</v>
      </c>
      <c r="M121" s="173">
        <v>330</v>
      </c>
      <c r="N121" s="29">
        <v>-421</v>
      </c>
      <c r="O121" s="29">
        <v>-1243</v>
      </c>
      <c r="P121" s="29">
        <v>-150</v>
      </c>
      <c r="Q121" s="29">
        <v>-1477</v>
      </c>
      <c r="R121" s="29">
        <v>17838</v>
      </c>
      <c r="S121" s="242">
        <v>0.875</v>
      </c>
      <c r="T121" s="243">
        <v>14000</v>
      </c>
      <c r="U121" s="29">
        <v>15869</v>
      </c>
      <c r="V121" s="29">
        <v>1969</v>
      </c>
      <c r="W121" s="29">
        <v>16714</v>
      </c>
      <c r="X121" s="29">
        <v>6200</v>
      </c>
      <c r="Y121" s="166">
        <v>-1400</v>
      </c>
      <c r="Z121" s="150">
        <v>1200</v>
      </c>
      <c r="AA121" s="26">
        <v>263</v>
      </c>
      <c r="AB121" s="166">
        <v>-100</v>
      </c>
      <c r="AC121" s="150">
        <v>100</v>
      </c>
      <c r="AD121" s="26">
        <v>100</v>
      </c>
      <c r="AE121" s="166">
        <v>-346</v>
      </c>
      <c r="AF121" s="150">
        <v>330</v>
      </c>
      <c r="AG121" s="26">
        <v>330</v>
      </c>
      <c r="AH121" s="166">
        <v>-1000</v>
      </c>
      <c r="AI121" s="150">
        <v>550</v>
      </c>
      <c r="AJ121" s="26">
        <v>-321</v>
      </c>
      <c r="AK121" s="166">
        <v>-2000</v>
      </c>
      <c r="AL121" s="150">
        <v>1200</v>
      </c>
      <c r="AM121" s="26">
        <v>-1243</v>
      </c>
      <c r="AN121" s="166">
        <v>-150</v>
      </c>
      <c r="AO121" s="150">
        <v>0</v>
      </c>
      <c r="AP121" s="26">
        <v>-150</v>
      </c>
      <c r="AQ121" s="166" t="s">
        <v>398</v>
      </c>
      <c r="AR121" s="172" t="s">
        <v>141</v>
      </c>
      <c r="AS121" s="173">
        <v>50</v>
      </c>
      <c r="AT121" s="166" t="s">
        <v>43</v>
      </c>
      <c r="AU121" s="172" t="s">
        <v>181</v>
      </c>
      <c r="AV121" s="173">
        <v>53</v>
      </c>
    </row>
    <row r="122" spans="1:48" x14ac:dyDescent="0.15">
      <c r="A122" s="227" t="s">
        <v>30</v>
      </c>
      <c r="B122" s="200" t="s">
        <v>18</v>
      </c>
      <c r="C122" s="173">
        <v>26</v>
      </c>
      <c r="D122" s="242">
        <v>0.83333333333333337</v>
      </c>
      <c r="E122" s="243">
        <v>15222</v>
      </c>
      <c r="F122" s="29">
        <v>33976</v>
      </c>
      <c r="G122" s="29">
        <v>56</v>
      </c>
      <c r="H122" s="29">
        <v>0</v>
      </c>
      <c r="I122" s="29">
        <v>7055</v>
      </c>
      <c r="J122" s="29">
        <v>9521</v>
      </c>
      <c r="K122" s="166">
        <v>-100</v>
      </c>
      <c r="L122" s="150">
        <v>100</v>
      </c>
      <c r="M122" s="173">
        <v>0</v>
      </c>
      <c r="N122" s="29">
        <v>-412</v>
      </c>
      <c r="O122" s="29">
        <v>-1309</v>
      </c>
      <c r="P122" s="29">
        <v>-150</v>
      </c>
      <c r="Q122" s="29">
        <v>-1871</v>
      </c>
      <c r="R122" s="29">
        <v>19327</v>
      </c>
      <c r="S122" s="242">
        <v>0.875</v>
      </c>
      <c r="T122" s="243">
        <v>15290</v>
      </c>
      <c r="U122" s="29">
        <v>17449</v>
      </c>
      <c r="V122" s="29">
        <v>1878</v>
      </c>
      <c r="W122" s="29">
        <v>16714</v>
      </c>
      <c r="X122" s="29">
        <v>6200</v>
      </c>
      <c r="Y122" s="166">
        <v>-1400</v>
      </c>
      <c r="Z122" s="150">
        <v>1200</v>
      </c>
      <c r="AA122" s="26">
        <v>-100</v>
      </c>
      <c r="AB122" s="166">
        <v>-100</v>
      </c>
      <c r="AC122" s="150">
        <v>100</v>
      </c>
      <c r="AD122" s="26">
        <v>100</v>
      </c>
      <c r="AE122" s="166">
        <v>0</v>
      </c>
      <c r="AF122" s="150">
        <v>0</v>
      </c>
      <c r="AG122" s="26">
        <v>0</v>
      </c>
      <c r="AH122" s="166">
        <v>-1000</v>
      </c>
      <c r="AI122" s="150">
        <v>550</v>
      </c>
      <c r="AJ122" s="26">
        <v>-412</v>
      </c>
      <c r="AK122" s="166">
        <v>-2000</v>
      </c>
      <c r="AL122" s="150">
        <v>1200</v>
      </c>
      <c r="AM122" s="26">
        <v>-1309</v>
      </c>
      <c r="AN122" s="166">
        <v>-150</v>
      </c>
      <c r="AO122" s="150">
        <v>0</v>
      </c>
      <c r="AP122" s="26">
        <v>-150</v>
      </c>
      <c r="AQ122" s="166" t="s">
        <v>43</v>
      </c>
      <c r="AR122" s="172" t="s">
        <v>171</v>
      </c>
      <c r="AS122" s="173">
        <v>46</v>
      </c>
      <c r="AT122" s="166" t="s">
        <v>43</v>
      </c>
      <c r="AU122" s="172" t="s">
        <v>94</v>
      </c>
      <c r="AV122" s="173">
        <v>48</v>
      </c>
    </row>
    <row r="123" spans="1:48" x14ac:dyDescent="0.15">
      <c r="A123" s="227" t="s">
        <v>32</v>
      </c>
      <c r="B123" s="200" t="s">
        <v>18</v>
      </c>
      <c r="C123" s="173">
        <v>27</v>
      </c>
      <c r="D123" s="242">
        <v>0.875</v>
      </c>
      <c r="E123" s="243">
        <v>15396</v>
      </c>
      <c r="F123" s="29">
        <v>33976</v>
      </c>
      <c r="G123" s="29">
        <v>58</v>
      </c>
      <c r="H123" s="29">
        <v>0</v>
      </c>
      <c r="I123" s="29">
        <v>7968</v>
      </c>
      <c r="J123" s="29">
        <v>8342</v>
      </c>
      <c r="K123" s="166">
        <v>-459</v>
      </c>
      <c r="L123" s="150">
        <v>50</v>
      </c>
      <c r="M123" s="173">
        <v>0</v>
      </c>
      <c r="N123" s="29">
        <v>-307</v>
      </c>
      <c r="O123" s="29">
        <v>-1309</v>
      </c>
      <c r="P123" s="29">
        <v>-150</v>
      </c>
      <c r="Q123" s="29">
        <v>-2175</v>
      </c>
      <c r="R123" s="29">
        <v>19899</v>
      </c>
      <c r="S123" s="242">
        <v>0.875</v>
      </c>
      <c r="T123" s="243">
        <v>15170</v>
      </c>
      <c r="U123" s="29">
        <v>17331</v>
      </c>
      <c r="V123" s="29">
        <v>2568</v>
      </c>
      <c r="W123" s="29">
        <v>16714</v>
      </c>
      <c r="X123" s="29">
        <v>6200</v>
      </c>
      <c r="Y123" s="166">
        <v>-1400</v>
      </c>
      <c r="Z123" s="150">
        <v>1200</v>
      </c>
      <c r="AA123" s="26">
        <v>-459</v>
      </c>
      <c r="AB123" s="166">
        <v>-100</v>
      </c>
      <c r="AC123" s="150">
        <v>100</v>
      </c>
      <c r="AD123" s="26">
        <v>50</v>
      </c>
      <c r="AE123" s="166">
        <v>0</v>
      </c>
      <c r="AF123" s="150">
        <v>0</v>
      </c>
      <c r="AG123" s="26">
        <v>0</v>
      </c>
      <c r="AH123" s="166">
        <v>-1000</v>
      </c>
      <c r="AI123" s="150">
        <v>550</v>
      </c>
      <c r="AJ123" s="26">
        <v>-307</v>
      </c>
      <c r="AK123" s="166">
        <v>-2000</v>
      </c>
      <c r="AL123" s="150">
        <v>1200</v>
      </c>
      <c r="AM123" s="26">
        <v>-1309</v>
      </c>
      <c r="AN123" s="166">
        <v>-150</v>
      </c>
      <c r="AO123" s="150">
        <v>0</v>
      </c>
      <c r="AP123" s="26">
        <v>-150</v>
      </c>
      <c r="AQ123" s="166" t="s">
        <v>46</v>
      </c>
      <c r="AR123" s="172" t="s">
        <v>98</v>
      </c>
      <c r="AS123" s="173">
        <v>46</v>
      </c>
      <c r="AT123" s="166" t="s">
        <v>43</v>
      </c>
      <c r="AU123" s="172" t="s">
        <v>71</v>
      </c>
      <c r="AV123" s="173">
        <v>44</v>
      </c>
    </row>
    <row r="124" spans="1:48" x14ac:dyDescent="0.15">
      <c r="A124" s="227" t="s">
        <v>31</v>
      </c>
      <c r="B124" s="200" t="s">
        <v>18</v>
      </c>
      <c r="C124" s="173">
        <v>28</v>
      </c>
      <c r="D124" s="242">
        <v>0.875</v>
      </c>
      <c r="E124" s="243">
        <v>15657</v>
      </c>
      <c r="F124" s="29">
        <v>33976</v>
      </c>
      <c r="G124" s="29">
        <v>60</v>
      </c>
      <c r="H124" s="29">
        <v>0</v>
      </c>
      <c r="I124" s="29">
        <v>8360</v>
      </c>
      <c r="J124" s="29">
        <v>8617</v>
      </c>
      <c r="K124" s="166">
        <v>-881</v>
      </c>
      <c r="L124" s="150">
        <v>100</v>
      </c>
      <c r="M124" s="173">
        <v>0</v>
      </c>
      <c r="N124" s="29">
        <v>-332</v>
      </c>
      <c r="O124" s="29">
        <v>-1309</v>
      </c>
      <c r="P124" s="29">
        <v>-150</v>
      </c>
      <c r="Q124" s="29">
        <v>-2572</v>
      </c>
      <c r="R124" s="29">
        <v>19631</v>
      </c>
      <c r="S124" s="242">
        <v>0.875</v>
      </c>
      <c r="T124" s="243">
        <v>15500</v>
      </c>
      <c r="U124" s="29">
        <v>17661</v>
      </c>
      <c r="V124" s="29">
        <v>1970</v>
      </c>
      <c r="W124" s="29">
        <v>16714</v>
      </c>
      <c r="X124" s="29">
        <v>6200</v>
      </c>
      <c r="Y124" s="166">
        <v>-1400</v>
      </c>
      <c r="Z124" s="150">
        <v>1200</v>
      </c>
      <c r="AA124" s="26">
        <v>-881</v>
      </c>
      <c r="AB124" s="166">
        <v>-100</v>
      </c>
      <c r="AC124" s="150">
        <v>100</v>
      </c>
      <c r="AD124" s="26">
        <v>100</v>
      </c>
      <c r="AE124" s="166">
        <v>0</v>
      </c>
      <c r="AF124" s="150">
        <v>0</v>
      </c>
      <c r="AG124" s="26">
        <v>0</v>
      </c>
      <c r="AH124" s="166">
        <v>-1000</v>
      </c>
      <c r="AI124" s="150">
        <v>550</v>
      </c>
      <c r="AJ124" s="26">
        <v>-332</v>
      </c>
      <c r="AK124" s="166">
        <v>-2000</v>
      </c>
      <c r="AL124" s="150">
        <v>1200</v>
      </c>
      <c r="AM124" s="26">
        <v>-1309</v>
      </c>
      <c r="AN124" s="166">
        <v>-150</v>
      </c>
      <c r="AO124" s="150">
        <v>0</v>
      </c>
      <c r="AP124" s="26">
        <v>-150</v>
      </c>
      <c r="AQ124" s="166" t="s">
        <v>46</v>
      </c>
      <c r="AR124" s="172" t="s">
        <v>209</v>
      </c>
      <c r="AS124" s="173">
        <v>44</v>
      </c>
      <c r="AT124" s="166" t="s">
        <v>43</v>
      </c>
      <c r="AU124" s="172" t="s">
        <v>71</v>
      </c>
      <c r="AV124" s="173">
        <v>45</v>
      </c>
    </row>
    <row r="125" spans="1:48" x14ac:dyDescent="0.15">
      <c r="A125" s="227" t="s">
        <v>33</v>
      </c>
      <c r="B125" s="200" t="s">
        <v>18</v>
      </c>
      <c r="C125" s="173">
        <v>29</v>
      </c>
      <c r="D125" s="242">
        <v>0.875</v>
      </c>
      <c r="E125" s="243">
        <v>15032</v>
      </c>
      <c r="F125" s="29">
        <v>33955</v>
      </c>
      <c r="G125" s="29">
        <v>72</v>
      </c>
      <c r="H125" s="29">
        <v>0</v>
      </c>
      <c r="I125" s="29">
        <v>9656</v>
      </c>
      <c r="J125" s="29">
        <v>8371</v>
      </c>
      <c r="K125" s="166">
        <v>-568</v>
      </c>
      <c r="L125" s="150">
        <v>75</v>
      </c>
      <c r="M125" s="173">
        <v>0</v>
      </c>
      <c r="N125" s="29">
        <v>-330</v>
      </c>
      <c r="O125" s="29">
        <v>-1309</v>
      </c>
      <c r="P125" s="29">
        <v>-150</v>
      </c>
      <c r="Q125" s="29">
        <v>-2282</v>
      </c>
      <c r="R125" s="29">
        <v>18282</v>
      </c>
      <c r="S125" s="242">
        <v>0.875</v>
      </c>
      <c r="T125" s="243">
        <v>15200</v>
      </c>
      <c r="U125" s="29">
        <v>17133</v>
      </c>
      <c r="V125" s="29">
        <v>1149</v>
      </c>
      <c r="W125" s="29">
        <v>16714</v>
      </c>
      <c r="X125" s="29">
        <v>6200</v>
      </c>
      <c r="Y125" s="166">
        <v>-1400</v>
      </c>
      <c r="Z125" s="150">
        <v>1200</v>
      </c>
      <c r="AA125" s="26">
        <v>-212</v>
      </c>
      <c r="AB125" s="166">
        <v>-100</v>
      </c>
      <c r="AC125" s="150">
        <v>100</v>
      </c>
      <c r="AD125" s="26">
        <v>75</v>
      </c>
      <c r="AE125" s="166">
        <v>0</v>
      </c>
      <c r="AF125" s="150">
        <v>0</v>
      </c>
      <c r="AG125" s="26">
        <v>0</v>
      </c>
      <c r="AH125" s="166">
        <v>-1000</v>
      </c>
      <c r="AI125" s="150">
        <v>550</v>
      </c>
      <c r="AJ125" s="26">
        <v>-330</v>
      </c>
      <c r="AK125" s="166">
        <v>-2000</v>
      </c>
      <c r="AL125" s="150">
        <v>1200</v>
      </c>
      <c r="AM125" s="26">
        <v>-1309</v>
      </c>
      <c r="AN125" s="166">
        <v>-150</v>
      </c>
      <c r="AO125" s="150">
        <v>0</v>
      </c>
      <c r="AP125" s="26">
        <v>-150</v>
      </c>
      <c r="AQ125" s="166" t="s">
        <v>400</v>
      </c>
      <c r="AR125" s="172" t="s">
        <v>106</v>
      </c>
      <c r="AS125" s="173">
        <v>51</v>
      </c>
      <c r="AT125" s="166" t="s">
        <v>400</v>
      </c>
      <c r="AU125" s="172" t="s">
        <v>178</v>
      </c>
      <c r="AV125" s="173">
        <v>53</v>
      </c>
    </row>
    <row r="126" spans="1:48" x14ac:dyDescent="0.15">
      <c r="A126" s="228" t="s">
        <v>34</v>
      </c>
      <c r="B126" s="202" t="s">
        <v>18</v>
      </c>
      <c r="C126" s="175">
        <v>30</v>
      </c>
      <c r="D126" s="244">
        <v>0.5</v>
      </c>
      <c r="E126" s="245">
        <v>14750</v>
      </c>
      <c r="F126" s="35">
        <v>33955</v>
      </c>
      <c r="G126" s="35">
        <v>67</v>
      </c>
      <c r="H126" s="35">
        <v>0</v>
      </c>
      <c r="I126" s="35">
        <v>8750</v>
      </c>
      <c r="J126" s="35">
        <v>8149</v>
      </c>
      <c r="K126" s="167">
        <v>-554</v>
      </c>
      <c r="L126" s="253">
        <v>50</v>
      </c>
      <c r="M126" s="175">
        <v>0</v>
      </c>
      <c r="N126" s="35">
        <v>-330</v>
      </c>
      <c r="O126" s="35">
        <v>-1370</v>
      </c>
      <c r="P126" s="35">
        <v>-150</v>
      </c>
      <c r="Q126" s="35">
        <v>-2354</v>
      </c>
      <c r="R126" s="35">
        <v>19477</v>
      </c>
      <c r="S126" s="244">
        <v>0.5</v>
      </c>
      <c r="T126" s="245">
        <v>14660</v>
      </c>
      <c r="U126" s="35">
        <v>16654</v>
      </c>
      <c r="V126" s="35">
        <v>2823</v>
      </c>
      <c r="W126" s="35">
        <v>16714</v>
      </c>
      <c r="X126" s="35">
        <v>6200</v>
      </c>
      <c r="Y126" s="167">
        <v>-1400</v>
      </c>
      <c r="Z126" s="253">
        <v>1200</v>
      </c>
      <c r="AA126" s="43">
        <v>-198</v>
      </c>
      <c r="AB126" s="167">
        <v>-100</v>
      </c>
      <c r="AC126" s="253">
        <v>100</v>
      </c>
      <c r="AD126" s="43">
        <v>50</v>
      </c>
      <c r="AE126" s="167">
        <v>0</v>
      </c>
      <c r="AF126" s="253">
        <v>0</v>
      </c>
      <c r="AG126" s="43">
        <v>0</v>
      </c>
      <c r="AH126" s="167">
        <v>-1000</v>
      </c>
      <c r="AI126" s="253">
        <v>550</v>
      </c>
      <c r="AJ126" s="43">
        <v>-330</v>
      </c>
      <c r="AK126" s="167">
        <v>-2000</v>
      </c>
      <c r="AL126" s="253">
        <v>1200</v>
      </c>
      <c r="AM126" s="43">
        <v>-1370</v>
      </c>
      <c r="AN126" s="167">
        <v>-150</v>
      </c>
      <c r="AO126" s="253">
        <v>0</v>
      </c>
      <c r="AP126" s="43">
        <v>-150</v>
      </c>
      <c r="AQ126" s="167" t="s">
        <v>42</v>
      </c>
      <c r="AR126" s="174" t="s">
        <v>93</v>
      </c>
      <c r="AS126" s="175">
        <v>68</v>
      </c>
      <c r="AT126" s="167" t="s">
        <v>42</v>
      </c>
      <c r="AU126" s="174" t="s">
        <v>61</v>
      </c>
      <c r="AV126" s="175">
        <v>69</v>
      </c>
    </row>
    <row r="127" spans="1:48" x14ac:dyDescent="0.15">
      <c r="A127" s="227" t="s">
        <v>35</v>
      </c>
      <c r="B127" s="200" t="s">
        <v>19</v>
      </c>
      <c r="C127" s="173">
        <v>1</v>
      </c>
      <c r="D127" s="242">
        <v>0.875</v>
      </c>
      <c r="E127" s="251">
        <v>14030</v>
      </c>
      <c r="F127" s="29">
        <v>33955</v>
      </c>
      <c r="G127" s="29">
        <v>64</v>
      </c>
      <c r="H127" s="29">
        <v>0</v>
      </c>
      <c r="I127" s="29">
        <v>10711</v>
      </c>
      <c r="J127" s="29">
        <v>7875</v>
      </c>
      <c r="K127" s="166">
        <v>346</v>
      </c>
      <c r="L127" s="150">
        <v>75</v>
      </c>
      <c r="M127" s="173">
        <v>0</v>
      </c>
      <c r="N127" s="29">
        <v>-317</v>
      </c>
      <c r="O127" s="29">
        <v>-1339</v>
      </c>
      <c r="P127" s="29">
        <v>-218</v>
      </c>
      <c r="Q127" s="29">
        <v>-1453</v>
      </c>
      <c r="R127" s="29">
        <v>16886</v>
      </c>
      <c r="S127" s="242">
        <v>0.875</v>
      </c>
      <c r="T127" s="243">
        <v>13900</v>
      </c>
      <c r="U127" s="29">
        <v>15863</v>
      </c>
      <c r="V127" s="29">
        <v>1023</v>
      </c>
      <c r="W127" s="29">
        <v>16687</v>
      </c>
      <c r="X127" s="45">
        <v>8800</v>
      </c>
      <c r="Y127" s="166">
        <v>-1400</v>
      </c>
      <c r="Z127" s="150">
        <v>1200</v>
      </c>
      <c r="AA127" s="26">
        <v>346</v>
      </c>
      <c r="AB127" s="166">
        <v>-100</v>
      </c>
      <c r="AC127" s="150">
        <v>100</v>
      </c>
      <c r="AD127" s="26">
        <v>75</v>
      </c>
      <c r="AE127" s="166">
        <v>0</v>
      </c>
      <c r="AF127" s="150">
        <v>0</v>
      </c>
      <c r="AG127" s="26">
        <v>0</v>
      </c>
      <c r="AH127" s="166">
        <v>-1000</v>
      </c>
      <c r="AI127" s="150">
        <v>550</v>
      </c>
      <c r="AJ127" s="26">
        <v>-317</v>
      </c>
      <c r="AK127" s="166">
        <v>-2000</v>
      </c>
      <c r="AL127" s="150">
        <v>1200</v>
      </c>
      <c r="AM127" s="26">
        <v>-1339</v>
      </c>
      <c r="AN127" s="166">
        <v>-218</v>
      </c>
      <c r="AO127" s="150">
        <v>20</v>
      </c>
      <c r="AP127" s="26">
        <v>-218</v>
      </c>
      <c r="AQ127" s="166" t="s">
        <v>397</v>
      </c>
      <c r="AR127" s="172" t="s">
        <v>70</v>
      </c>
      <c r="AS127" s="173">
        <v>63</v>
      </c>
      <c r="AT127" s="166" t="s">
        <v>397</v>
      </c>
      <c r="AU127" s="172" t="s">
        <v>168</v>
      </c>
      <c r="AV127" s="173">
        <v>74</v>
      </c>
    </row>
    <row r="128" spans="1:48" x14ac:dyDescent="0.15">
      <c r="A128" s="227" t="s">
        <v>36</v>
      </c>
      <c r="B128" s="200" t="s">
        <v>19</v>
      </c>
      <c r="C128" s="173">
        <v>2</v>
      </c>
      <c r="D128" s="242">
        <v>0.875</v>
      </c>
      <c r="E128" s="243">
        <v>16206</v>
      </c>
      <c r="F128" s="29">
        <v>33955</v>
      </c>
      <c r="G128" s="29">
        <v>61</v>
      </c>
      <c r="H128" s="29">
        <v>0</v>
      </c>
      <c r="I128" s="29">
        <v>11161</v>
      </c>
      <c r="J128" s="29">
        <v>5985</v>
      </c>
      <c r="K128" s="166">
        <v>896</v>
      </c>
      <c r="L128" s="150">
        <v>75</v>
      </c>
      <c r="M128" s="173">
        <v>330</v>
      </c>
      <c r="N128" s="29">
        <v>-317</v>
      </c>
      <c r="O128" s="29">
        <v>-1352</v>
      </c>
      <c r="P128" s="29">
        <v>-218</v>
      </c>
      <c r="Q128" s="29">
        <v>-586</v>
      </c>
      <c r="R128" s="29">
        <v>17456</v>
      </c>
      <c r="S128" s="242">
        <v>0.875</v>
      </c>
      <c r="T128" s="243">
        <v>15240</v>
      </c>
      <c r="U128" s="29">
        <v>17216</v>
      </c>
      <c r="V128" s="29">
        <v>240</v>
      </c>
      <c r="W128" s="29">
        <v>16687</v>
      </c>
      <c r="X128" s="29">
        <v>8800</v>
      </c>
      <c r="Y128" s="166">
        <v>-1400</v>
      </c>
      <c r="Z128" s="150">
        <v>1200</v>
      </c>
      <c r="AA128" s="26">
        <v>896</v>
      </c>
      <c r="AB128" s="166">
        <v>-100</v>
      </c>
      <c r="AC128" s="150">
        <v>100</v>
      </c>
      <c r="AD128" s="26">
        <v>75</v>
      </c>
      <c r="AE128" s="166">
        <v>-346</v>
      </c>
      <c r="AF128" s="150">
        <v>330</v>
      </c>
      <c r="AG128" s="26">
        <v>330</v>
      </c>
      <c r="AH128" s="166">
        <v>-1000</v>
      </c>
      <c r="AI128" s="150">
        <v>550</v>
      </c>
      <c r="AJ128" s="26">
        <v>-317</v>
      </c>
      <c r="AK128" s="166">
        <v>-2000</v>
      </c>
      <c r="AL128" s="150">
        <v>1200</v>
      </c>
      <c r="AM128" s="26">
        <v>-1352</v>
      </c>
      <c r="AN128" s="166">
        <v>-218</v>
      </c>
      <c r="AO128" s="150">
        <v>0</v>
      </c>
      <c r="AP128" s="26">
        <v>-218</v>
      </c>
      <c r="AQ128" s="166" t="s">
        <v>398</v>
      </c>
      <c r="AR128" s="172" t="s">
        <v>129</v>
      </c>
      <c r="AS128" s="173">
        <v>79</v>
      </c>
      <c r="AT128" s="166" t="s">
        <v>431</v>
      </c>
      <c r="AU128" s="172" t="s">
        <v>70</v>
      </c>
      <c r="AV128" s="173">
        <v>80</v>
      </c>
    </row>
    <row r="129" spans="1:48" x14ac:dyDescent="0.15">
      <c r="A129" s="227" t="s">
        <v>30</v>
      </c>
      <c r="B129" s="200" t="s">
        <v>19</v>
      </c>
      <c r="C129" s="173">
        <v>3</v>
      </c>
      <c r="D129" s="242">
        <v>0.625</v>
      </c>
      <c r="E129" s="243">
        <v>17553</v>
      </c>
      <c r="F129" s="29">
        <v>33955</v>
      </c>
      <c r="G129" s="29">
        <v>59</v>
      </c>
      <c r="H129" s="29">
        <v>0</v>
      </c>
      <c r="I129" s="29">
        <v>11377</v>
      </c>
      <c r="J129" s="29">
        <v>4158</v>
      </c>
      <c r="K129" s="166">
        <v>77</v>
      </c>
      <c r="L129" s="150">
        <v>100</v>
      </c>
      <c r="M129" s="173">
        <v>330</v>
      </c>
      <c r="N129" s="29">
        <v>-316</v>
      </c>
      <c r="O129" s="29">
        <v>-1349</v>
      </c>
      <c r="P129" s="29">
        <v>-218</v>
      </c>
      <c r="Q129" s="29">
        <v>-1376</v>
      </c>
      <c r="R129" s="29">
        <v>19855</v>
      </c>
      <c r="S129" s="242">
        <v>0.58333333333333337</v>
      </c>
      <c r="T129" s="243">
        <v>17850</v>
      </c>
      <c r="U129" s="29">
        <v>19823</v>
      </c>
      <c r="V129" s="29">
        <v>32</v>
      </c>
      <c r="W129" s="29">
        <v>16687</v>
      </c>
      <c r="X129" s="29">
        <v>8800</v>
      </c>
      <c r="Y129" s="166">
        <v>-1400</v>
      </c>
      <c r="Z129" s="150">
        <v>1200</v>
      </c>
      <c r="AA129" s="26">
        <v>77</v>
      </c>
      <c r="AB129" s="166">
        <v>-100</v>
      </c>
      <c r="AC129" s="150">
        <v>100</v>
      </c>
      <c r="AD129" s="26">
        <v>100</v>
      </c>
      <c r="AE129" s="166">
        <v>-346</v>
      </c>
      <c r="AF129" s="150">
        <v>330</v>
      </c>
      <c r="AG129" s="26">
        <v>330</v>
      </c>
      <c r="AH129" s="166">
        <v>-1000</v>
      </c>
      <c r="AI129" s="150">
        <v>550</v>
      </c>
      <c r="AJ129" s="26">
        <v>-316</v>
      </c>
      <c r="AK129" s="166">
        <v>-2000</v>
      </c>
      <c r="AL129" s="150">
        <v>1200</v>
      </c>
      <c r="AM129" s="26">
        <v>-1349</v>
      </c>
      <c r="AN129" s="166">
        <v>-218</v>
      </c>
      <c r="AO129" s="150">
        <v>0</v>
      </c>
      <c r="AP129" s="26">
        <v>-218</v>
      </c>
      <c r="AQ129" s="166" t="s">
        <v>431</v>
      </c>
      <c r="AR129" s="172" t="s">
        <v>143</v>
      </c>
      <c r="AS129" s="173">
        <v>81</v>
      </c>
      <c r="AT129" s="166" t="s">
        <v>431</v>
      </c>
      <c r="AU129" s="172" t="s">
        <v>176</v>
      </c>
      <c r="AV129" s="173">
        <v>82</v>
      </c>
    </row>
    <row r="130" spans="1:48" x14ac:dyDescent="0.15">
      <c r="A130" s="227" t="s">
        <v>32</v>
      </c>
      <c r="B130" s="200" t="s">
        <v>19</v>
      </c>
      <c r="C130" s="173">
        <v>4</v>
      </c>
      <c r="D130" s="242">
        <v>0.58333333333333337</v>
      </c>
      <c r="E130" s="243">
        <v>16778</v>
      </c>
      <c r="F130" s="29">
        <v>33955</v>
      </c>
      <c r="G130" s="29">
        <v>67</v>
      </c>
      <c r="H130" s="29">
        <v>0</v>
      </c>
      <c r="I130" s="29">
        <v>12199</v>
      </c>
      <c r="J130" s="29">
        <v>3980</v>
      </c>
      <c r="K130" s="166">
        <v>795</v>
      </c>
      <c r="L130" s="150">
        <v>100</v>
      </c>
      <c r="M130" s="173">
        <v>330</v>
      </c>
      <c r="N130" s="29">
        <v>-316</v>
      </c>
      <c r="O130" s="29">
        <v>-1349</v>
      </c>
      <c r="P130" s="29">
        <v>-218</v>
      </c>
      <c r="Q130" s="29">
        <v>-658</v>
      </c>
      <c r="R130" s="29">
        <v>18501</v>
      </c>
      <c r="S130" s="242">
        <v>0.58333333333333337</v>
      </c>
      <c r="T130" s="243">
        <v>16210</v>
      </c>
      <c r="U130" s="29">
        <v>18183</v>
      </c>
      <c r="V130" s="29">
        <v>318</v>
      </c>
      <c r="W130" s="29">
        <v>16687</v>
      </c>
      <c r="X130" s="29">
        <v>8800</v>
      </c>
      <c r="Y130" s="166">
        <v>-1400</v>
      </c>
      <c r="Z130" s="150">
        <v>1200</v>
      </c>
      <c r="AA130" s="26">
        <v>795</v>
      </c>
      <c r="AB130" s="166">
        <v>-100</v>
      </c>
      <c r="AC130" s="150">
        <v>100</v>
      </c>
      <c r="AD130" s="26">
        <v>100</v>
      </c>
      <c r="AE130" s="166">
        <v>-346</v>
      </c>
      <c r="AF130" s="150">
        <v>330</v>
      </c>
      <c r="AG130" s="26">
        <v>330</v>
      </c>
      <c r="AH130" s="166">
        <v>-1000</v>
      </c>
      <c r="AI130" s="150">
        <v>550</v>
      </c>
      <c r="AJ130" s="26">
        <v>-316</v>
      </c>
      <c r="AK130" s="166">
        <v>-2000</v>
      </c>
      <c r="AL130" s="150">
        <v>1200</v>
      </c>
      <c r="AM130" s="26">
        <v>-1349</v>
      </c>
      <c r="AN130" s="166">
        <v>-218</v>
      </c>
      <c r="AO130" s="150">
        <v>0</v>
      </c>
      <c r="AP130" s="26">
        <v>-218</v>
      </c>
      <c r="AQ130" s="166" t="s">
        <v>397</v>
      </c>
      <c r="AR130" s="172" t="s">
        <v>153</v>
      </c>
      <c r="AS130" s="173">
        <v>78</v>
      </c>
      <c r="AT130" s="166" t="s">
        <v>397</v>
      </c>
      <c r="AU130" s="172" t="s">
        <v>115</v>
      </c>
      <c r="AV130" s="173">
        <v>81</v>
      </c>
    </row>
    <row r="131" spans="1:48" x14ac:dyDescent="0.15">
      <c r="A131" s="227" t="s">
        <v>31</v>
      </c>
      <c r="B131" s="200" t="s">
        <v>19</v>
      </c>
      <c r="C131" s="173">
        <v>5</v>
      </c>
      <c r="D131" s="242">
        <v>0.66666666666666663</v>
      </c>
      <c r="E131" s="243">
        <v>16046</v>
      </c>
      <c r="F131" s="29">
        <v>33955</v>
      </c>
      <c r="G131" s="29">
        <v>63</v>
      </c>
      <c r="H131" s="29">
        <v>0</v>
      </c>
      <c r="I131" s="29">
        <v>12240</v>
      </c>
      <c r="J131" s="29">
        <v>4610</v>
      </c>
      <c r="K131" s="166">
        <v>-45</v>
      </c>
      <c r="L131" s="150">
        <v>100</v>
      </c>
      <c r="M131" s="173">
        <v>330</v>
      </c>
      <c r="N131" s="29">
        <v>-316</v>
      </c>
      <c r="O131" s="29">
        <v>-1343</v>
      </c>
      <c r="P131" s="29">
        <v>-218</v>
      </c>
      <c r="Q131" s="29">
        <v>-1492</v>
      </c>
      <c r="R131" s="29">
        <v>18660</v>
      </c>
      <c r="S131" s="242">
        <v>0.625</v>
      </c>
      <c r="T131" s="243">
        <v>16180</v>
      </c>
      <c r="U131" s="29">
        <v>18147</v>
      </c>
      <c r="V131" s="29">
        <v>513</v>
      </c>
      <c r="W131" s="29">
        <v>16687</v>
      </c>
      <c r="X131" s="29">
        <v>8800</v>
      </c>
      <c r="Y131" s="166">
        <v>-1400</v>
      </c>
      <c r="Z131" s="150">
        <v>1200</v>
      </c>
      <c r="AA131" s="26">
        <v>-45</v>
      </c>
      <c r="AB131" s="166">
        <v>-100</v>
      </c>
      <c r="AC131" s="150">
        <v>100</v>
      </c>
      <c r="AD131" s="26">
        <v>100</v>
      </c>
      <c r="AE131" s="166">
        <v>-346</v>
      </c>
      <c r="AF131" s="150">
        <v>330</v>
      </c>
      <c r="AG131" s="26">
        <v>330</v>
      </c>
      <c r="AH131" s="166">
        <v>-600</v>
      </c>
      <c r="AI131" s="150">
        <v>550</v>
      </c>
      <c r="AJ131" s="26">
        <v>-316</v>
      </c>
      <c r="AK131" s="166">
        <v>-2000</v>
      </c>
      <c r="AL131" s="150">
        <v>1200</v>
      </c>
      <c r="AM131" s="26">
        <v>-1343</v>
      </c>
      <c r="AN131" s="166">
        <v>-218</v>
      </c>
      <c r="AO131" s="150">
        <v>0</v>
      </c>
      <c r="AP131" s="26">
        <v>-218</v>
      </c>
      <c r="AQ131" s="166" t="s">
        <v>42</v>
      </c>
      <c r="AR131" s="172" t="s">
        <v>153</v>
      </c>
      <c r="AS131" s="173">
        <v>78</v>
      </c>
      <c r="AT131" s="166" t="s">
        <v>42</v>
      </c>
      <c r="AU131" s="172" t="s">
        <v>153</v>
      </c>
      <c r="AV131" s="173">
        <v>83</v>
      </c>
    </row>
    <row r="132" spans="1:48" x14ac:dyDescent="0.15">
      <c r="A132" s="227" t="s">
        <v>33</v>
      </c>
      <c r="B132" s="200" t="s">
        <v>19</v>
      </c>
      <c r="C132" s="173">
        <v>6</v>
      </c>
      <c r="D132" s="242">
        <v>0.58333333333333337</v>
      </c>
      <c r="E132" s="243">
        <v>16151</v>
      </c>
      <c r="F132" s="29">
        <v>33955</v>
      </c>
      <c r="G132" s="29">
        <v>60</v>
      </c>
      <c r="H132" s="29">
        <v>0</v>
      </c>
      <c r="I132" s="29">
        <v>11342</v>
      </c>
      <c r="J132" s="29">
        <v>5610</v>
      </c>
      <c r="K132" s="166">
        <v>-262</v>
      </c>
      <c r="L132" s="150">
        <v>25</v>
      </c>
      <c r="M132" s="173">
        <v>330</v>
      </c>
      <c r="N132" s="29">
        <v>-316</v>
      </c>
      <c r="O132" s="29">
        <v>-1301</v>
      </c>
      <c r="P132" s="29">
        <v>-216</v>
      </c>
      <c r="Q132" s="29">
        <v>-1740</v>
      </c>
      <c r="R132" s="29">
        <v>18803</v>
      </c>
      <c r="S132" s="242">
        <v>0.58333333333333337</v>
      </c>
      <c r="T132" s="243">
        <v>15560</v>
      </c>
      <c r="U132" s="29">
        <v>17485</v>
      </c>
      <c r="V132" s="29">
        <v>1318</v>
      </c>
      <c r="W132" s="29">
        <v>16687</v>
      </c>
      <c r="X132" s="29">
        <v>8800</v>
      </c>
      <c r="Y132" s="166">
        <v>-1400</v>
      </c>
      <c r="Z132" s="150">
        <v>1200</v>
      </c>
      <c r="AA132" s="26">
        <v>-262</v>
      </c>
      <c r="AB132" s="166">
        <v>-100</v>
      </c>
      <c r="AC132" s="150">
        <v>100</v>
      </c>
      <c r="AD132" s="26">
        <v>25</v>
      </c>
      <c r="AE132" s="166">
        <v>-346</v>
      </c>
      <c r="AF132" s="150">
        <v>330</v>
      </c>
      <c r="AG132" s="26">
        <v>330</v>
      </c>
      <c r="AH132" s="166">
        <v>-1000</v>
      </c>
      <c r="AI132" s="150">
        <v>550</v>
      </c>
      <c r="AJ132" s="26">
        <v>-316</v>
      </c>
      <c r="AK132" s="166">
        <v>-2000</v>
      </c>
      <c r="AL132" s="150">
        <v>1200</v>
      </c>
      <c r="AM132" s="26">
        <v>-1301</v>
      </c>
      <c r="AN132" s="166">
        <v>-218</v>
      </c>
      <c r="AO132" s="150">
        <v>0</v>
      </c>
      <c r="AP132" s="26">
        <v>-216</v>
      </c>
      <c r="AQ132" s="166" t="s">
        <v>46</v>
      </c>
      <c r="AR132" s="172" t="s">
        <v>143</v>
      </c>
      <c r="AS132" s="173">
        <v>68</v>
      </c>
      <c r="AT132" s="166" t="s">
        <v>46</v>
      </c>
      <c r="AU132" s="172" t="s">
        <v>176</v>
      </c>
      <c r="AV132" s="173">
        <v>78</v>
      </c>
    </row>
    <row r="133" spans="1:48" x14ac:dyDescent="0.15">
      <c r="A133" s="227" t="s">
        <v>34</v>
      </c>
      <c r="B133" s="200" t="s">
        <v>19</v>
      </c>
      <c r="C133" s="173">
        <v>7</v>
      </c>
      <c r="D133" s="242">
        <v>0.58333333333333337</v>
      </c>
      <c r="E133" s="243">
        <v>15173</v>
      </c>
      <c r="F133" s="29">
        <v>33955</v>
      </c>
      <c r="G133" s="29">
        <v>72</v>
      </c>
      <c r="H133" s="29">
        <v>0</v>
      </c>
      <c r="I133" s="29">
        <v>11692</v>
      </c>
      <c r="J133" s="29">
        <v>6354</v>
      </c>
      <c r="K133" s="166">
        <v>84</v>
      </c>
      <c r="L133" s="150">
        <v>25</v>
      </c>
      <c r="M133" s="173">
        <v>110</v>
      </c>
      <c r="N133" s="29">
        <v>-316</v>
      </c>
      <c r="O133" s="29">
        <v>-1138</v>
      </c>
      <c r="P133" s="29">
        <v>-218</v>
      </c>
      <c r="Q133" s="29">
        <v>-1453</v>
      </c>
      <c r="R133" s="29">
        <v>17434</v>
      </c>
      <c r="S133" s="242">
        <v>0.5</v>
      </c>
      <c r="T133" s="243">
        <v>15110</v>
      </c>
      <c r="U133" s="29">
        <v>16926</v>
      </c>
      <c r="V133" s="29">
        <v>508</v>
      </c>
      <c r="W133" s="29">
        <v>16687</v>
      </c>
      <c r="X133" s="29">
        <v>8800</v>
      </c>
      <c r="Y133" s="166">
        <v>-1400</v>
      </c>
      <c r="Z133" s="150">
        <v>1200</v>
      </c>
      <c r="AA133" s="26">
        <v>84</v>
      </c>
      <c r="AB133" s="166">
        <v>-100</v>
      </c>
      <c r="AC133" s="150">
        <v>100</v>
      </c>
      <c r="AD133" s="26">
        <v>25</v>
      </c>
      <c r="AE133" s="166">
        <v>-346</v>
      </c>
      <c r="AF133" s="150">
        <v>330</v>
      </c>
      <c r="AG133" s="26">
        <v>110</v>
      </c>
      <c r="AH133" s="166">
        <v>-1000</v>
      </c>
      <c r="AI133" s="150">
        <v>550</v>
      </c>
      <c r="AJ133" s="26">
        <v>-316</v>
      </c>
      <c r="AK133" s="166">
        <v>-2000</v>
      </c>
      <c r="AL133" s="150">
        <v>1200</v>
      </c>
      <c r="AM133" s="26">
        <v>-1138</v>
      </c>
      <c r="AN133" s="166">
        <v>-218</v>
      </c>
      <c r="AO133" s="150">
        <v>0</v>
      </c>
      <c r="AP133" s="26">
        <v>-218</v>
      </c>
      <c r="AQ133" s="166" t="s">
        <v>42</v>
      </c>
      <c r="AR133" s="172" t="s">
        <v>88</v>
      </c>
      <c r="AS133" s="173">
        <v>65</v>
      </c>
      <c r="AT133" s="166" t="s">
        <v>42</v>
      </c>
      <c r="AU133" s="172" t="s">
        <v>61</v>
      </c>
      <c r="AV133" s="173">
        <v>66</v>
      </c>
    </row>
    <row r="134" spans="1:48" x14ac:dyDescent="0.15">
      <c r="A134" s="227" t="s">
        <v>35</v>
      </c>
      <c r="B134" s="200" t="s">
        <v>19</v>
      </c>
      <c r="C134" s="173">
        <v>8</v>
      </c>
      <c r="D134" s="242">
        <v>0.5</v>
      </c>
      <c r="E134" s="243">
        <v>14234</v>
      </c>
      <c r="F134" s="29">
        <v>33955</v>
      </c>
      <c r="G134" s="29">
        <v>63</v>
      </c>
      <c r="H134" s="29">
        <v>0</v>
      </c>
      <c r="I134" s="29">
        <v>12023</v>
      </c>
      <c r="J134" s="29">
        <v>7494</v>
      </c>
      <c r="K134" s="166">
        <v>106</v>
      </c>
      <c r="L134" s="150">
        <v>0</v>
      </c>
      <c r="M134" s="173">
        <v>330</v>
      </c>
      <c r="N134" s="29">
        <v>-317</v>
      </c>
      <c r="O134" s="29">
        <v>-1323</v>
      </c>
      <c r="P134" s="29">
        <v>-218</v>
      </c>
      <c r="Q134" s="29">
        <v>-1422</v>
      </c>
      <c r="R134" s="29">
        <v>15923</v>
      </c>
      <c r="S134" s="242">
        <v>0.875</v>
      </c>
      <c r="T134" s="243">
        <v>13800</v>
      </c>
      <c r="U134" s="29">
        <v>15747</v>
      </c>
      <c r="V134" s="29">
        <v>176</v>
      </c>
      <c r="W134" s="29">
        <v>19970</v>
      </c>
      <c r="X134" s="29">
        <v>6700</v>
      </c>
      <c r="Y134" s="166">
        <v>-1400</v>
      </c>
      <c r="Z134" s="150">
        <v>1200</v>
      </c>
      <c r="AA134" s="26">
        <v>106</v>
      </c>
      <c r="AB134" s="166">
        <v>-100</v>
      </c>
      <c r="AC134" s="150">
        <v>100</v>
      </c>
      <c r="AD134" s="26">
        <v>0</v>
      </c>
      <c r="AE134" s="166">
        <v>-346</v>
      </c>
      <c r="AF134" s="150">
        <v>330</v>
      </c>
      <c r="AG134" s="26">
        <v>330</v>
      </c>
      <c r="AH134" s="166">
        <v>-1000</v>
      </c>
      <c r="AI134" s="150">
        <v>550</v>
      </c>
      <c r="AJ134" s="26">
        <v>-317</v>
      </c>
      <c r="AK134" s="166">
        <v>-2000</v>
      </c>
      <c r="AL134" s="150">
        <v>1200</v>
      </c>
      <c r="AM134" s="26">
        <v>-1323</v>
      </c>
      <c r="AN134" s="166">
        <v>-218</v>
      </c>
      <c r="AO134" s="150">
        <v>20</v>
      </c>
      <c r="AP134" s="26">
        <v>-218</v>
      </c>
      <c r="AQ134" s="166" t="s">
        <v>386</v>
      </c>
      <c r="AR134" s="172" t="s">
        <v>88</v>
      </c>
      <c r="AS134" s="173">
        <v>63</v>
      </c>
      <c r="AT134" s="166" t="s">
        <v>43</v>
      </c>
      <c r="AU134" s="172" t="s">
        <v>93</v>
      </c>
      <c r="AV134" s="173">
        <v>60</v>
      </c>
    </row>
    <row r="135" spans="1:48" x14ac:dyDescent="0.15">
      <c r="A135" s="227" t="s">
        <v>36</v>
      </c>
      <c r="B135" s="200" t="s">
        <v>19</v>
      </c>
      <c r="C135" s="173">
        <v>9</v>
      </c>
      <c r="D135" s="242">
        <v>0.875</v>
      </c>
      <c r="E135" s="243">
        <v>14007</v>
      </c>
      <c r="F135" s="29">
        <v>33955</v>
      </c>
      <c r="G135" s="29">
        <v>64</v>
      </c>
      <c r="H135" s="29">
        <v>0</v>
      </c>
      <c r="I135" s="29">
        <v>10931</v>
      </c>
      <c r="J135" s="29">
        <v>8312</v>
      </c>
      <c r="K135" s="166">
        <v>112</v>
      </c>
      <c r="L135" s="150">
        <v>100</v>
      </c>
      <c r="M135" s="173">
        <v>200</v>
      </c>
      <c r="N135" s="29">
        <v>-317</v>
      </c>
      <c r="O135" s="29">
        <v>-1323</v>
      </c>
      <c r="P135" s="29">
        <v>-218</v>
      </c>
      <c r="Q135" s="29">
        <v>-1446</v>
      </c>
      <c r="R135" s="29">
        <v>16222</v>
      </c>
      <c r="S135" s="242">
        <v>0.875</v>
      </c>
      <c r="T135" s="243">
        <v>14230</v>
      </c>
      <c r="U135" s="29">
        <v>16177</v>
      </c>
      <c r="V135" s="29">
        <v>45</v>
      </c>
      <c r="W135" s="29">
        <v>19970</v>
      </c>
      <c r="X135" s="29">
        <v>6700</v>
      </c>
      <c r="Y135" s="166">
        <v>-1400</v>
      </c>
      <c r="Z135" s="150">
        <v>1200</v>
      </c>
      <c r="AA135" s="26">
        <v>112</v>
      </c>
      <c r="AB135" s="166">
        <v>-100</v>
      </c>
      <c r="AC135" s="150">
        <v>100</v>
      </c>
      <c r="AD135" s="26">
        <v>100</v>
      </c>
      <c r="AE135" s="166">
        <v>-346</v>
      </c>
      <c r="AF135" s="150">
        <v>330</v>
      </c>
      <c r="AG135" s="26">
        <v>200</v>
      </c>
      <c r="AH135" s="166">
        <v>-1000</v>
      </c>
      <c r="AI135" s="150">
        <v>550</v>
      </c>
      <c r="AJ135" s="26">
        <v>-317</v>
      </c>
      <c r="AK135" s="166">
        <v>-2000</v>
      </c>
      <c r="AL135" s="150">
        <v>1200</v>
      </c>
      <c r="AM135" s="26">
        <v>-1323</v>
      </c>
      <c r="AN135" s="166">
        <v>-218</v>
      </c>
      <c r="AO135" s="150">
        <v>20</v>
      </c>
      <c r="AP135" s="26">
        <v>-218</v>
      </c>
      <c r="AQ135" s="166" t="s">
        <v>400</v>
      </c>
      <c r="AR135" s="172" t="s">
        <v>47</v>
      </c>
      <c r="AS135" s="173">
        <v>47</v>
      </c>
      <c r="AT135" s="166" t="s">
        <v>400</v>
      </c>
      <c r="AU135" s="172" t="s">
        <v>71</v>
      </c>
      <c r="AV135" s="173">
        <v>47</v>
      </c>
    </row>
    <row r="136" spans="1:48" x14ac:dyDescent="0.15">
      <c r="A136" s="227" t="s">
        <v>30</v>
      </c>
      <c r="B136" s="200" t="s">
        <v>19</v>
      </c>
      <c r="C136" s="173">
        <v>10</v>
      </c>
      <c r="D136" s="242">
        <v>0.875</v>
      </c>
      <c r="E136" s="243">
        <v>15264</v>
      </c>
      <c r="F136" s="29">
        <v>33955</v>
      </c>
      <c r="G136" s="29">
        <v>59</v>
      </c>
      <c r="H136" s="29">
        <v>0</v>
      </c>
      <c r="I136" s="29">
        <v>10140</v>
      </c>
      <c r="J136" s="29">
        <v>6916</v>
      </c>
      <c r="K136" s="166">
        <v>446</v>
      </c>
      <c r="L136" s="150">
        <v>25</v>
      </c>
      <c r="M136" s="173">
        <v>200</v>
      </c>
      <c r="N136" s="29">
        <v>-316</v>
      </c>
      <c r="O136" s="29">
        <v>-1312</v>
      </c>
      <c r="P136" s="29">
        <v>-218</v>
      </c>
      <c r="Q136" s="29">
        <v>-1175</v>
      </c>
      <c r="R136" s="29">
        <v>18133</v>
      </c>
      <c r="S136" s="242">
        <v>0.875</v>
      </c>
      <c r="T136" s="243">
        <v>15600</v>
      </c>
      <c r="U136" s="29">
        <v>17656</v>
      </c>
      <c r="V136" s="29">
        <v>477</v>
      </c>
      <c r="W136" s="29">
        <v>19970</v>
      </c>
      <c r="X136" s="29">
        <v>6700</v>
      </c>
      <c r="Y136" s="166">
        <v>-1400</v>
      </c>
      <c r="Z136" s="150">
        <v>1200</v>
      </c>
      <c r="AA136" s="26">
        <v>446</v>
      </c>
      <c r="AB136" s="166">
        <v>-100</v>
      </c>
      <c r="AC136" s="150">
        <v>100</v>
      </c>
      <c r="AD136" s="26">
        <v>25</v>
      </c>
      <c r="AE136" s="166">
        <v>-346</v>
      </c>
      <c r="AF136" s="150">
        <v>330</v>
      </c>
      <c r="AG136" s="26">
        <v>200</v>
      </c>
      <c r="AH136" s="166">
        <v>-1000</v>
      </c>
      <c r="AI136" s="150">
        <v>550</v>
      </c>
      <c r="AJ136" s="26">
        <v>-316</v>
      </c>
      <c r="AK136" s="166">
        <v>-2000</v>
      </c>
      <c r="AL136" s="150">
        <v>1200</v>
      </c>
      <c r="AM136" s="26">
        <v>-1312</v>
      </c>
      <c r="AN136" s="166">
        <v>-218</v>
      </c>
      <c r="AO136" s="150">
        <v>0</v>
      </c>
      <c r="AP136" s="26">
        <v>-218</v>
      </c>
      <c r="AQ136" s="166" t="s">
        <v>42</v>
      </c>
      <c r="AR136" s="172" t="s">
        <v>97</v>
      </c>
      <c r="AS136" s="173">
        <v>50</v>
      </c>
      <c r="AT136" s="166" t="s">
        <v>42</v>
      </c>
      <c r="AU136" s="172" t="s">
        <v>178</v>
      </c>
      <c r="AV136" s="173">
        <v>49</v>
      </c>
    </row>
    <row r="137" spans="1:48" x14ac:dyDescent="0.15">
      <c r="A137" s="227" t="s">
        <v>32</v>
      </c>
      <c r="B137" s="200" t="s">
        <v>19</v>
      </c>
      <c r="C137" s="173">
        <v>11</v>
      </c>
      <c r="D137" s="242">
        <v>0.875</v>
      </c>
      <c r="E137" s="243">
        <v>15237</v>
      </c>
      <c r="F137" s="29">
        <v>33955</v>
      </c>
      <c r="G137" s="29">
        <v>59</v>
      </c>
      <c r="H137" s="29">
        <v>0</v>
      </c>
      <c r="I137" s="29">
        <v>10604</v>
      </c>
      <c r="J137" s="29">
        <v>7370</v>
      </c>
      <c r="K137" s="166">
        <v>227</v>
      </c>
      <c r="L137" s="150">
        <v>0</v>
      </c>
      <c r="M137" s="173">
        <v>200</v>
      </c>
      <c r="N137" s="29">
        <v>-319</v>
      </c>
      <c r="O137" s="29">
        <v>-1322</v>
      </c>
      <c r="P137" s="29">
        <v>-218</v>
      </c>
      <c r="Q137" s="29">
        <v>-1432</v>
      </c>
      <c r="R137" s="29">
        <v>17472</v>
      </c>
      <c r="S137" s="242">
        <v>0.875</v>
      </c>
      <c r="T137" s="243">
        <v>15150</v>
      </c>
      <c r="U137" s="29">
        <v>17096</v>
      </c>
      <c r="V137" s="29">
        <v>376</v>
      </c>
      <c r="W137" s="29">
        <v>19970</v>
      </c>
      <c r="X137" s="29">
        <v>6700</v>
      </c>
      <c r="Y137" s="166">
        <v>-1400</v>
      </c>
      <c r="Z137" s="150">
        <v>1200</v>
      </c>
      <c r="AA137" s="26">
        <v>227</v>
      </c>
      <c r="AB137" s="166">
        <v>-100</v>
      </c>
      <c r="AC137" s="150">
        <v>100</v>
      </c>
      <c r="AD137" s="26">
        <v>0</v>
      </c>
      <c r="AE137" s="166">
        <v>-346</v>
      </c>
      <c r="AF137" s="150">
        <v>330</v>
      </c>
      <c r="AG137" s="26">
        <v>200</v>
      </c>
      <c r="AH137" s="166">
        <v>-1000</v>
      </c>
      <c r="AI137" s="150">
        <v>550</v>
      </c>
      <c r="AJ137" s="26">
        <v>-319</v>
      </c>
      <c r="AK137" s="166">
        <v>-2000</v>
      </c>
      <c r="AL137" s="150">
        <v>1200</v>
      </c>
      <c r="AM137" s="26">
        <v>-1322</v>
      </c>
      <c r="AN137" s="166">
        <v>-218</v>
      </c>
      <c r="AO137" s="150">
        <v>0</v>
      </c>
      <c r="AP137" s="26">
        <v>-218</v>
      </c>
      <c r="AQ137" s="166" t="s">
        <v>42</v>
      </c>
      <c r="AR137" s="172" t="s">
        <v>89</v>
      </c>
      <c r="AS137" s="173">
        <v>54</v>
      </c>
      <c r="AT137" s="166" t="s">
        <v>42</v>
      </c>
      <c r="AU137" s="172" t="s">
        <v>151</v>
      </c>
      <c r="AV137" s="173">
        <v>54</v>
      </c>
    </row>
    <row r="138" spans="1:48" x14ac:dyDescent="0.15">
      <c r="A138" s="227" t="s">
        <v>31</v>
      </c>
      <c r="B138" s="200" t="s">
        <v>19</v>
      </c>
      <c r="C138" s="173">
        <v>12</v>
      </c>
      <c r="D138" s="242">
        <v>0.875</v>
      </c>
      <c r="E138" s="243">
        <v>15413</v>
      </c>
      <c r="F138" s="29">
        <v>33955</v>
      </c>
      <c r="G138" s="29">
        <v>56</v>
      </c>
      <c r="H138" s="29">
        <v>0</v>
      </c>
      <c r="I138" s="29">
        <v>10034</v>
      </c>
      <c r="J138" s="29">
        <v>6870</v>
      </c>
      <c r="K138" s="166">
        <v>702</v>
      </c>
      <c r="L138" s="150">
        <v>25</v>
      </c>
      <c r="M138" s="173">
        <v>200</v>
      </c>
      <c r="N138" s="29">
        <v>-319</v>
      </c>
      <c r="O138" s="29">
        <v>-1322</v>
      </c>
      <c r="P138" s="29">
        <v>-218</v>
      </c>
      <c r="Q138" s="29">
        <v>-932</v>
      </c>
      <c r="R138" s="29">
        <v>18039</v>
      </c>
      <c r="S138" s="242">
        <v>0.875</v>
      </c>
      <c r="T138" s="243">
        <v>15400</v>
      </c>
      <c r="U138" s="29">
        <v>17441</v>
      </c>
      <c r="V138" s="29">
        <v>598</v>
      </c>
      <c r="W138" s="29">
        <v>19970</v>
      </c>
      <c r="X138" s="29">
        <v>6700</v>
      </c>
      <c r="Y138" s="166">
        <v>-1400</v>
      </c>
      <c r="Z138" s="150">
        <v>1200</v>
      </c>
      <c r="AA138" s="26">
        <v>702</v>
      </c>
      <c r="AB138" s="166">
        <v>-100</v>
      </c>
      <c r="AC138" s="150">
        <v>100</v>
      </c>
      <c r="AD138" s="26">
        <v>25</v>
      </c>
      <c r="AE138" s="166">
        <v>-346</v>
      </c>
      <c r="AF138" s="150">
        <v>330</v>
      </c>
      <c r="AG138" s="26">
        <v>200</v>
      </c>
      <c r="AH138" s="166">
        <v>-1000</v>
      </c>
      <c r="AI138" s="150">
        <v>550</v>
      </c>
      <c r="AJ138" s="26">
        <v>-319</v>
      </c>
      <c r="AK138" s="166">
        <v>-2000</v>
      </c>
      <c r="AL138" s="150">
        <v>1200</v>
      </c>
      <c r="AM138" s="26">
        <v>-1322</v>
      </c>
      <c r="AN138" s="166">
        <v>-218</v>
      </c>
      <c r="AO138" s="150">
        <v>0</v>
      </c>
      <c r="AP138" s="26">
        <v>-218</v>
      </c>
      <c r="AQ138" s="166" t="s">
        <v>45</v>
      </c>
      <c r="AR138" s="172" t="s">
        <v>141</v>
      </c>
      <c r="AS138" s="173">
        <v>44</v>
      </c>
      <c r="AT138" s="166" t="s">
        <v>45</v>
      </c>
      <c r="AU138" s="172" t="s">
        <v>104</v>
      </c>
      <c r="AV138" s="173">
        <v>46</v>
      </c>
    </row>
    <row r="139" spans="1:48" x14ac:dyDescent="0.15">
      <c r="A139" s="227" t="s">
        <v>33</v>
      </c>
      <c r="B139" s="200" t="s">
        <v>19</v>
      </c>
      <c r="C139" s="173">
        <v>13</v>
      </c>
      <c r="D139" s="242">
        <v>0.875</v>
      </c>
      <c r="E139" s="243">
        <v>15222</v>
      </c>
      <c r="F139" s="29">
        <v>33955</v>
      </c>
      <c r="G139" s="29">
        <v>51</v>
      </c>
      <c r="H139" s="29">
        <v>0</v>
      </c>
      <c r="I139" s="29">
        <v>9802</v>
      </c>
      <c r="J139" s="29">
        <v>7907</v>
      </c>
      <c r="K139" s="166">
        <v>11</v>
      </c>
      <c r="L139" s="150">
        <v>0</v>
      </c>
      <c r="M139" s="173">
        <v>200</v>
      </c>
      <c r="N139" s="29">
        <v>-301</v>
      </c>
      <c r="O139" s="29">
        <v>-1312</v>
      </c>
      <c r="P139" s="29">
        <v>-218</v>
      </c>
      <c r="Q139" s="29">
        <v>-1620</v>
      </c>
      <c r="R139" s="29">
        <v>17917</v>
      </c>
      <c r="S139" s="242">
        <v>0.875</v>
      </c>
      <c r="T139" s="243">
        <v>15050</v>
      </c>
      <c r="U139" s="29">
        <v>17241</v>
      </c>
      <c r="V139" s="29">
        <v>676</v>
      </c>
      <c r="W139" s="29">
        <v>19970</v>
      </c>
      <c r="X139" s="29">
        <v>6700</v>
      </c>
      <c r="Y139" s="166">
        <v>-1400</v>
      </c>
      <c r="Z139" s="150">
        <v>1200</v>
      </c>
      <c r="AA139" s="26">
        <v>11</v>
      </c>
      <c r="AB139" s="166">
        <v>-100</v>
      </c>
      <c r="AC139" s="150">
        <v>100</v>
      </c>
      <c r="AD139" s="26">
        <v>0</v>
      </c>
      <c r="AE139" s="166">
        <v>-346</v>
      </c>
      <c r="AF139" s="150">
        <v>330</v>
      </c>
      <c r="AG139" s="26">
        <v>200</v>
      </c>
      <c r="AH139" s="166">
        <v>-1000</v>
      </c>
      <c r="AI139" s="150">
        <v>550</v>
      </c>
      <c r="AJ139" s="26">
        <v>-301</v>
      </c>
      <c r="AK139" s="166">
        <v>-2000</v>
      </c>
      <c r="AL139" s="150">
        <v>1200</v>
      </c>
      <c r="AM139" s="26">
        <v>-1312</v>
      </c>
      <c r="AN139" s="166">
        <v>-218</v>
      </c>
      <c r="AO139" s="150">
        <v>0</v>
      </c>
      <c r="AP139" s="26">
        <v>-218</v>
      </c>
      <c r="AQ139" s="166" t="s">
        <v>397</v>
      </c>
      <c r="AR139" s="172" t="s">
        <v>122</v>
      </c>
      <c r="AS139" s="173">
        <v>58</v>
      </c>
      <c r="AT139" s="166" t="s">
        <v>144</v>
      </c>
      <c r="AU139" s="172" t="s">
        <v>103</v>
      </c>
      <c r="AV139" s="173">
        <v>60</v>
      </c>
    </row>
    <row r="140" spans="1:48" x14ac:dyDescent="0.15">
      <c r="A140" s="227" t="s">
        <v>34</v>
      </c>
      <c r="B140" s="200" t="s">
        <v>19</v>
      </c>
      <c r="C140" s="173">
        <v>14</v>
      </c>
      <c r="D140" s="242">
        <v>0.5</v>
      </c>
      <c r="E140" s="243">
        <v>15246</v>
      </c>
      <c r="F140" s="29">
        <v>33955</v>
      </c>
      <c r="G140" s="29">
        <v>50</v>
      </c>
      <c r="H140" s="29">
        <v>0</v>
      </c>
      <c r="I140" s="29">
        <v>10470</v>
      </c>
      <c r="J140" s="29">
        <v>7145</v>
      </c>
      <c r="K140" s="166">
        <v>172</v>
      </c>
      <c r="L140" s="150">
        <v>0</v>
      </c>
      <c r="M140" s="173">
        <v>0</v>
      </c>
      <c r="N140" s="29">
        <v>-316</v>
      </c>
      <c r="O140" s="29">
        <v>-1312</v>
      </c>
      <c r="P140" s="29">
        <v>-218</v>
      </c>
      <c r="Q140" s="29">
        <v>-1674</v>
      </c>
      <c r="R140" s="29">
        <v>18064</v>
      </c>
      <c r="S140" s="242">
        <v>0.45833333333333331</v>
      </c>
      <c r="T140" s="243">
        <v>15200</v>
      </c>
      <c r="U140" s="29">
        <v>17375</v>
      </c>
      <c r="V140" s="29">
        <v>689</v>
      </c>
      <c r="W140" s="29">
        <v>19970</v>
      </c>
      <c r="X140" s="29">
        <v>6700</v>
      </c>
      <c r="Y140" s="166">
        <v>-1400</v>
      </c>
      <c r="Z140" s="150">
        <v>1200</v>
      </c>
      <c r="AA140" s="26">
        <v>172</v>
      </c>
      <c r="AB140" s="166">
        <v>0</v>
      </c>
      <c r="AC140" s="150">
        <v>0</v>
      </c>
      <c r="AD140" s="26">
        <v>0</v>
      </c>
      <c r="AE140" s="166">
        <v>-346</v>
      </c>
      <c r="AF140" s="150">
        <v>330</v>
      </c>
      <c r="AG140" s="26">
        <v>0</v>
      </c>
      <c r="AH140" s="166">
        <v>-1000</v>
      </c>
      <c r="AI140" s="150">
        <v>550</v>
      </c>
      <c r="AJ140" s="26">
        <v>-316</v>
      </c>
      <c r="AK140" s="166">
        <v>-2000</v>
      </c>
      <c r="AL140" s="150">
        <v>1200</v>
      </c>
      <c r="AM140" s="26">
        <v>-1312</v>
      </c>
      <c r="AN140" s="166">
        <v>-218</v>
      </c>
      <c r="AO140" s="150">
        <v>0</v>
      </c>
      <c r="AP140" s="26">
        <v>-218</v>
      </c>
      <c r="AQ140" s="166" t="s">
        <v>43</v>
      </c>
      <c r="AR140" s="172" t="s">
        <v>70</v>
      </c>
      <c r="AS140" s="173">
        <v>55</v>
      </c>
      <c r="AT140" s="166" t="s">
        <v>43</v>
      </c>
      <c r="AU140" s="172" t="s">
        <v>72</v>
      </c>
      <c r="AV140" s="173">
        <v>61</v>
      </c>
    </row>
    <row r="141" spans="1:48" x14ac:dyDescent="0.15">
      <c r="A141" s="227" t="s">
        <v>35</v>
      </c>
      <c r="B141" s="200" t="s">
        <v>19</v>
      </c>
      <c r="C141" s="173">
        <v>15</v>
      </c>
      <c r="D141" s="242">
        <v>0.875</v>
      </c>
      <c r="E141" s="243">
        <v>13808</v>
      </c>
      <c r="F141" s="29">
        <v>33955</v>
      </c>
      <c r="G141" s="29">
        <v>52</v>
      </c>
      <c r="H141" s="29">
        <v>0</v>
      </c>
      <c r="I141" s="29">
        <v>11823</v>
      </c>
      <c r="J141" s="29">
        <v>7441</v>
      </c>
      <c r="K141" s="166">
        <v>210</v>
      </c>
      <c r="L141" s="150">
        <v>0</v>
      </c>
      <c r="M141" s="173">
        <v>110</v>
      </c>
      <c r="N141" s="29">
        <v>-317</v>
      </c>
      <c r="O141" s="29">
        <v>-1315</v>
      </c>
      <c r="P141" s="29">
        <v>-218</v>
      </c>
      <c r="Q141" s="29">
        <v>-1530</v>
      </c>
      <c r="R141" s="29">
        <v>16273</v>
      </c>
      <c r="S141" s="242">
        <v>0.5</v>
      </c>
      <c r="T141" s="243">
        <v>13950</v>
      </c>
      <c r="U141" s="29">
        <v>15889</v>
      </c>
      <c r="V141" s="29">
        <v>384</v>
      </c>
      <c r="W141" s="29">
        <v>20924</v>
      </c>
      <c r="X141" s="29">
        <v>4600</v>
      </c>
      <c r="Y141" s="166">
        <v>-1400</v>
      </c>
      <c r="Z141" s="150">
        <v>1200</v>
      </c>
      <c r="AA141" s="26">
        <v>210</v>
      </c>
      <c r="AB141" s="166">
        <v>0</v>
      </c>
      <c r="AC141" s="150">
        <v>0</v>
      </c>
      <c r="AD141" s="26">
        <v>0</v>
      </c>
      <c r="AE141" s="166">
        <v>-346</v>
      </c>
      <c r="AF141" s="150">
        <v>330</v>
      </c>
      <c r="AG141" s="26">
        <v>110</v>
      </c>
      <c r="AH141" s="166">
        <v>-1000</v>
      </c>
      <c r="AI141" s="150">
        <v>550</v>
      </c>
      <c r="AJ141" s="26">
        <v>-317</v>
      </c>
      <c r="AK141" s="166">
        <v>-2000</v>
      </c>
      <c r="AL141" s="150">
        <v>1200</v>
      </c>
      <c r="AM141" s="26">
        <v>-1315</v>
      </c>
      <c r="AN141" s="166">
        <v>-218</v>
      </c>
      <c r="AO141" s="150">
        <v>0</v>
      </c>
      <c r="AP141" s="26">
        <v>-218</v>
      </c>
      <c r="AQ141" s="166" t="s">
        <v>390</v>
      </c>
      <c r="AR141" s="172" t="s">
        <v>73</v>
      </c>
      <c r="AS141" s="173">
        <v>67</v>
      </c>
      <c r="AT141" s="166" t="s">
        <v>390</v>
      </c>
      <c r="AU141" s="172" t="s">
        <v>108</v>
      </c>
      <c r="AV141" s="173">
        <v>68</v>
      </c>
    </row>
    <row r="142" spans="1:48" x14ac:dyDescent="0.15">
      <c r="A142" s="227" t="s">
        <v>36</v>
      </c>
      <c r="B142" s="200" t="s">
        <v>19</v>
      </c>
      <c r="C142" s="173">
        <v>16</v>
      </c>
      <c r="D142" s="242">
        <v>0.875</v>
      </c>
      <c r="E142" s="243">
        <v>14191</v>
      </c>
      <c r="F142" s="29">
        <v>33955</v>
      </c>
      <c r="G142" s="29">
        <v>56</v>
      </c>
      <c r="H142" s="29">
        <v>0</v>
      </c>
      <c r="I142" s="29">
        <v>11423</v>
      </c>
      <c r="J142" s="29">
        <v>7832</v>
      </c>
      <c r="K142" s="166">
        <v>296</v>
      </c>
      <c r="L142" s="150">
        <v>0</v>
      </c>
      <c r="M142" s="173">
        <v>200</v>
      </c>
      <c r="N142" s="29">
        <v>-317</v>
      </c>
      <c r="O142" s="29">
        <v>-1306</v>
      </c>
      <c r="P142" s="29">
        <v>-218</v>
      </c>
      <c r="Q142" s="29">
        <v>-1345</v>
      </c>
      <c r="R142" s="29">
        <v>16101</v>
      </c>
      <c r="S142" s="242">
        <v>0.875</v>
      </c>
      <c r="T142" s="243">
        <v>14110</v>
      </c>
      <c r="U142" s="29">
        <v>16040</v>
      </c>
      <c r="V142" s="29">
        <v>61</v>
      </c>
      <c r="W142" s="29">
        <v>20924</v>
      </c>
      <c r="X142" s="29">
        <v>4600</v>
      </c>
      <c r="Y142" s="166">
        <v>-1400</v>
      </c>
      <c r="Z142" s="150">
        <v>1200</v>
      </c>
      <c r="AA142" s="26">
        <v>296</v>
      </c>
      <c r="AB142" s="166">
        <v>0</v>
      </c>
      <c r="AC142" s="150">
        <v>0</v>
      </c>
      <c r="AD142" s="26">
        <v>0</v>
      </c>
      <c r="AE142" s="166">
        <v>-346</v>
      </c>
      <c r="AF142" s="150">
        <v>330</v>
      </c>
      <c r="AG142" s="26">
        <v>200</v>
      </c>
      <c r="AH142" s="166">
        <v>-1000</v>
      </c>
      <c r="AI142" s="150">
        <v>550</v>
      </c>
      <c r="AJ142" s="26">
        <v>-317</v>
      </c>
      <c r="AK142" s="166">
        <v>-2000</v>
      </c>
      <c r="AL142" s="150">
        <v>1200</v>
      </c>
      <c r="AM142" s="26">
        <v>-1306</v>
      </c>
      <c r="AN142" s="166">
        <v>-218</v>
      </c>
      <c r="AO142" s="150">
        <v>20</v>
      </c>
      <c r="AP142" s="26">
        <v>-218</v>
      </c>
      <c r="AQ142" s="166" t="s">
        <v>390</v>
      </c>
      <c r="AR142" s="172" t="s">
        <v>184</v>
      </c>
      <c r="AS142" s="173">
        <v>64</v>
      </c>
      <c r="AT142" s="166" t="s">
        <v>390</v>
      </c>
      <c r="AU142" s="172" t="s">
        <v>150</v>
      </c>
      <c r="AV142" s="173">
        <v>63</v>
      </c>
    </row>
    <row r="143" spans="1:48" x14ac:dyDescent="0.15">
      <c r="A143" s="227" t="s">
        <v>30</v>
      </c>
      <c r="B143" s="200" t="s">
        <v>19</v>
      </c>
      <c r="C143" s="173">
        <v>17</v>
      </c>
      <c r="D143" s="242">
        <v>0.58333333333333337</v>
      </c>
      <c r="E143" s="243">
        <v>15852</v>
      </c>
      <c r="F143" s="29">
        <v>33955</v>
      </c>
      <c r="G143" s="29">
        <v>51</v>
      </c>
      <c r="H143" s="29">
        <v>0</v>
      </c>
      <c r="I143" s="29">
        <v>11065</v>
      </c>
      <c r="J143" s="29">
        <v>5604</v>
      </c>
      <c r="K143" s="166">
        <v>1013</v>
      </c>
      <c r="L143" s="150">
        <v>0</v>
      </c>
      <c r="M143" s="173">
        <v>110</v>
      </c>
      <c r="N143" s="29">
        <v>-309</v>
      </c>
      <c r="O143" s="29">
        <v>-1303</v>
      </c>
      <c r="P143" s="29">
        <v>-218</v>
      </c>
      <c r="Q143" s="29">
        <v>-707</v>
      </c>
      <c r="R143" s="29">
        <v>18044</v>
      </c>
      <c r="S143" s="242">
        <v>0.58333333333333337</v>
      </c>
      <c r="T143" s="243">
        <v>15470</v>
      </c>
      <c r="U143" s="29">
        <v>17587</v>
      </c>
      <c r="V143" s="29">
        <v>457</v>
      </c>
      <c r="W143" s="29">
        <v>20924</v>
      </c>
      <c r="X143" s="29">
        <v>4600</v>
      </c>
      <c r="Y143" s="166">
        <v>-1400</v>
      </c>
      <c r="Z143" s="150">
        <v>1200</v>
      </c>
      <c r="AA143" s="26">
        <v>1013</v>
      </c>
      <c r="AB143" s="166">
        <v>0</v>
      </c>
      <c r="AC143" s="150">
        <v>0</v>
      </c>
      <c r="AD143" s="26">
        <v>0</v>
      </c>
      <c r="AE143" s="166">
        <v>-346</v>
      </c>
      <c r="AF143" s="150">
        <v>330</v>
      </c>
      <c r="AG143" s="26">
        <v>110</v>
      </c>
      <c r="AH143" s="166">
        <v>-1000</v>
      </c>
      <c r="AI143" s="150">
        <v>550</v>
      </c>
      <c r="AJ143" s="26">
        <v>-309</v>
      </c>
      <c r="AK143" s="166">
        <v>-2000</v>
      </c>
      <c r="AL143" s="150">
        <v>0</v>
      </c>
      <c r="AM143" s="26">
        <v>-1303</v>
      </c>
      <c r="AN143" s="166">
        <v>-218</v>
      </c>
      <c r="AO143" s="150">
        <v>0</v>
      </c>
      <c r="AP143" s="26">
        <v>-218</v>
      </c>
      <c r="AQ143" s="166" t="s">
        <v>390</v>
      </c>
      <c r="AR143" s="172" t="s">
        <v>111</v>
      </c>
      <c r="AS143" s="173">
        <v>72</v>
      </c>
      <c r="AT143" s="166" t="s">
        <v>397</v>
      </c>
      <c r="AU143" s="172" t="s">
        <v>150</v>
      </c>
      <c r="AV143" s="173">
        <v>78</v>
      </c>
    </row>
    <row r="144" spans="1:48" x14ac:dyDescent="0.15">
      <c r="A144" s="227" t="s">
        <v>32</v>
      </c>
      <c r="B144" s="200" t="s">
        <v>19</v>
      </c>
      <c r="C144" s="173">
        <v>18</v>
      </c>
      <c r="D144" s="242">
        <v>0.5</v>
      </c>
      <c r="E144" s="243">
        <v>15442</v>
      </c>
      <c r="F144" s="29">
        <v>33955</v>
      </c>
      <c r="G144" s="29">
        <v>55</v>
      </c>
      <c r="H144" s="29">
        <v>0</v>
      </c>
      <c r="I144" s="29">
        <v>10280</v>
      </c>
      <c r="J144" s="29">
        <v>7122</v>
      </c>
      <c r="K144" s="166">
        <v>-129</v>
      </c>
      <c r="L144" s="150">
        <v>0</v>
      </c>
      <c r="M144" s="173">
        <v>110</v>
      </c>
      <c r="N144" s="29">
        <v>-302</v>
      </c>
      <c r="O144" s="29">
        <v>-1342</v>
      </c>
      <c r="P144" s="29">
        <v>-218</v>
      </c>
      <c r="Q144" s="29">
        <v>-1881</v>
      </c>
      <c r="R144" s="29">
        <v>18489</v>
      </c>
      <c r="S144" s="242">
        <v>0.875</v>
      </c>
      <c r="T144" s="243">
        <v>15310</v>
      </c>
      <c r="U144" s="29">
        <v>17496</v>
      </c>
      <c r="V144" s="29">
        <v>993</v>
      </c>
      <c r="W144" s="29">
        <v>20924</v>
      </c>
      <c r="X144" s="29">
        <v>4600</v>
      </c>
      <c r="Y144" s="166">
        <v>-1400</v>
      </c>
      <c r="Z144" s="150">
        <v>1200</v>
      </c>
      <c r="AA144" s="26">
        <v>-129</v>
      </c>
      <c r="AB144" s="166">
        <v>0</v>
      </c>
      <c r="AC144" s="150">
        <v>0</v>
      </c>
      <c r="AD144" s="26">
        <v>0</v>
      </c>
      <c r="AE144" s="166">
        <v>-346</v>
      </c>
      <c r="AF144" s="150">
        <v>330</v>
      </c>
      <c r="AG144" s="26">
        <v>110</v>
      </c>
      <c r="AH144" s="166">
        <v>-1000</v>
      </c>
      <c r="AI144" s="150">
        <v>550</v>
      </c>
      <c r="AJ144" s="26">
        <v>-302</v>
      </c>
      <c r="AK144" s="166">
        <v>-2000</v>
      </c>
      <c r="AL144" s="150">
        <v>0</v>
      </c>
      <c r="AM144" s="26">
        <v>-1342</v>
      </c>
      <c r="AN144" s="166">
        <v>-218</v>
      </c>
      <c r="AO144" s="150">
        <v>0</v>
      </c>
      <c r="AP144" s="26">
        <v>-218</v>
      </c>
      <c r="AQ144" s="166" t="s">
        <v>46</v>
      </c>
      <c r="AR144" s="172" t="s">
        <v>125</v>
      </c>
      <c r="AS144" s="173">
        <v>52</v>
      </c>
      <c r="AT144" s="166" t="s">
        <v>46</v>
      </c>
      <c r="AU144" s="172" t="s">
        <v>361</v>
      </c>
      <c r="AV144" s="173">
        <v>56</v>
      </c>
    </row>
    <row r="145" spans="1:48" x14ac:dyDescent="0.15">
      <c r="A145" s="227" t="s">
        <v>31</v>
      </c>
      <c r="B145" s="200" t="s">
        <v>19</v>
      </c>
      <c r="C145" s="173">
        <v>19</v>
      </c>
      <c r="D145" s="242">
        <v>0.5</v>
      </c>
      <c r="E145" s="243">
        <v>15572</v>
      </c>
      <c r="F145" s="29">
        <v>33955</v>
      </c>
      <c r="G145" s="29">
        <v>57</v>
      </c>
      <c r="H145" s="29">
        <v>0</v>
      </c>
      <c r="I145" s="29">
        <v>10455</v>
      </c>
      <c r="J145" s="29">
        <v>7285</v>
      </c>
      <c r="K145" s="166">
        <v>46</v>
      </c>
      <c r="L145" s="150">
        <v>0</v>
      </c>
      <c r="M145" s="173">
        <v>0</v>
      </c>
      <c r="N145" s="29">
        <v>-217</v>
      </c>
      <c r="O145" s="29">
        <v>-1303</v>
      </c>
      <c r="P145" s="29">
        <v>-218</v>
      </c>
      <c r="Q145" s="29">
        <v>-1692</v>
      </c>
      <c r="R145" s="29">
        <v>17964</v>
      </c>
      <c r="S145" s="242">
        <v>0.5</v>
      </c>
      <c r="T145" s="243">
        <v>15400</v>
      </c>
      <c r="U145" s="29">
        <v>17563</v>
      </c>
      <c r="V145" s="29">
        <v>401</v>
      </c>
      <c r="W145" s="29">
        <v>20924</v>
      </c>
      <c r="X145" s="29">
        <v>4600</v>
      </c>
      <c r="Y145" s="166">
        <v>-1400</v>
      </c>
      <c r="Z145" s="150">
        <v>1200</v>
      </c>
      <c r="AA145" s="26">
        <v>46</v>
      </c>
      <c r="AB145" s="166">
        <v>0</v>
      </c>
      <c r="AC145" s="150">
        <v>0</v>
      </c>
      <c r="AD145" s="26">
        <v>0</v>
      </c>
      <c r="AE145" s="166">
        <v>-346</v>
      </c>
      <c r="AF145" s="150">
        <v>330</v>
      </c>
      <c r="AG145" s="26">
        <v>0</v>
      </c>
      <c r="AH145" s="166">
        <v>-1000</v>
      </c>
      <c r="AI145" s="150">
        <v>550</v>
      </c>
      <c r="AJ145" s="26">
        <v>-217</v>
      </c>
      <c r="AK145" s="166">
        <v>-2000</v>
      </c>
      <c r="AL145" s="150">
        <v>0</v>
      </c>
      <c r="AM145" s="26">
        <v>-1303</v>
      </c>
      <c r="AN145" s="166">
        <v>-218</v>
      </c>
      <c r="AO145" s="150">
        <v>0</v>
      </c>
      <c r="AP145" s="26">
        <v>-218</v>
      </c>
      <c r="AQ145" s="166" t="s">
        <v>46</v>
      </c>
      <c r="AR145" s="172" t="s">
        <v>60</v>
      </c>
      <c r="AS145" s="173">
        <v>49</v>
      </c>
      <c r="AT145" s="166" t="s">
        <v>46</v>
      </c>
      <c r="AU145" s="172" t="s">
        <v>59</v>
      </c>
      <c r="AV145" s="173">
        <v>54</v>
      </c>
    </row>
    <row r="146" spans="1:48" x14ac:dyDescent="0.15">
      <c r="A146" s="227" t="s">
        <v>33</v>
      </c>
      <c r="B146" s="200" t="s">
        <v>19</v>
      </c>
      <c r="C146" s="173">
        <v>20</v>
      </c>
      <c r="D146" s="242">
        <v>0.70833333333333337</v>
      </c>
      <c r="E146" s="243">
        <v>16397</v>
      </c>
      <c r="F146" s="29">
        <v>33955</v>
      </c>
      <c r="G146" s="29">
        <v>54</v>
      </c>
      <c r="H146" s="29">
        <v>0</v>
      </c>
      <c r="I146" s="29">
        <v>9995</v>
      </c>
      <c r="J146" s="29">
        <v>5688</v>
      </c>
      <c r="K146" s="166">
        <v>375</v>
      </c>
      <c r="L146" s="150">
        <v>0</v>
      </c>
      <c r="M146" s="173">
        <v>330</v>
      </c>
      <c r="N146" s="29">
        <v>-178</v>
      </c>
      <c r="O146" s="29">
        <v>-1303</v>
      </c>
      <c r="P146" s="29">
        <v>-218</v>
      </c>
      <c r="Q146" s="29">
        <v>-994</v>
      </c>
      <c r="R146" s="29">
        <v>19320</v>
      </c>
      <c r="S146" s="242">
        <v>0.875</v>
      </c>
      <c r="T146" s="243">
        <v>16150</v>
      </c>
      <c r="U146" s="29">
        <v>18277</v>
      </c>
      <c r="V146" s="29">
        <v>1043</v>
      </c>
      <c r="W146" s="29">
        <v>20924</v>
      </c>
      <c r="X146" s="29">
        <v>4600</v>
      </c>
      <c r="Y146" s="166">
        <v>-1400</v>
      </c>
      <c r="Z146" s="150">
        <v>1200</v>
      </c>
      <c r="AA146" s="26">
        <v>375</v>
      </c>
      <c r="AB146" s="166">
        <v>0</v>
      </c>
      <c r="AC146" s="150">
        <v>0</v>
      </c>
      <c r="AD146" s="26">
        <v>0</v>
      </c>
      <c r="AE146" s="166">
        <v>-346</v>
      </c>
      <c r="AF146" s="150">
        <v>330</v>
      </c>
      <c r="AG146" s="26">
        <v>330</v>
      </c>
      <c r="AH146" s="166">
        <v>-1000</v>
      </c>
      <c r="AI146" s="150">
        <v>550</v>
      </c>
      <c r="AJ146" s="26">
        <v>-178</v>
      </c>
      <c r="AK146" s="166">
        <v>-2000</v>
      </c>
      <c r="AL146" s="150">
        <v>1200</v>
      </c>
      <c r="AM146" s="26">
        <v>-1303</v>
      </c>
      <c r="AN146" s="166">
        <v>-218</v>
      </c>
      <c r="AO146" s="150">
        <v>0</v>
      </c>
      <c r="AP146" s="26">
        <v>-218</v>
      </c>
      <c r="AQ146" s="166" t="s">
        <v>42</v>
      </c>
      <c r="AR146" s="172" t="s">
        <v>65</v>
      </c>
      <c r="AS146" s="173">
        <v>73</v>
      </c>
      <c r="AT146" s="166" t="s">
        <v>42</v>
      </c>
      <c r="AU146" s="172" t="s">
        <v>72</v>
      </c>
      <c r="AV146" s="173">
        <v>72</v>
      </c>
    </row>
    <row r="147" spans="1:48" x14ac:dyDescent="0.15">
      <c r="A147" s="227" t="s">
        <v>34</v>
      </c>
      <c r="B147" s="200" t="s">
        <v>19</v>
      </c>
      <c r="C147" s="173">
        <v>21</v>
      </c>
      <c r="D147" s="242">
        <v>0.58333333333333337</v>
      </c>
      <c r="E147" s="243">
        <v>16632</v>
      </c>
      <c r="F147" s="29">
        <v>33955</v>
      </c>
      <c r="G147" s="29">
        <v>52</v>
      </c>
      <c r="H147" s="29">
        <v>0</v>
      </c>
      <c r="I147" s="29">
        <v>9623</v>
      </c>
      <c r="J147" s="29">
        <v>6187</v>
      </c>
      <c r="K147" s="166">
        <v>340</v>
      </c>
      <c r="L147" s="150">
        <v>0</v>
      </c>
      <c r="M147" s="173">
        <v>330</v>
      </c>
      <c r="N147" s="29">
        <v>-226</v>
      </c>
      <c r="O147" s="29">
        <v>-1032</v>
      </c>
      <c r="P147" s="29">
        <v>-218</v>
      </c>
      <c r="Q147" s="29">
        <v>-806</v>
      </c>
      <c r="R147" s="29">
        <v>19003</v>
      </c>
      <c r="S147" s="242">
        <v>0.58333333333333337</v>
      </c>
      <c r="T147" s="243">
        <v>16250</v>
      </c>
      <c r="U147" s="29">
        <v>18375</v>
      </c>
      <c r="V147" s="29">
        <v>628</v>
      </c>
      <c r="W147" s="29">
        <v>20924</v>
      </c>
      <c r="X147" s="29">
        <v>4600</v>
      </c>
      <c r="Y147" s="166">
        <v>-1400</v>
      </c>
      <c r="Z147" s="150">
        <v>1200</v>
      </c>
      <c r="AA147" s="26">
        <v>340</v>
      </c>
      <c r="AB147" s="166">
        <v>0</v>
      </c>
      <c r="AC147" s="150">
        <v>0</v>
      </c>
      <c r="AD147" s="26">
        <v>0</v>
      </c>
      <c r="AE147" s="166">
        <v>-346</v>
      </c>
      <c r="AF147" s="150">
        <v>330</v>
      </c>
      <c r="AG147" s="26">
        <v>330</v>
      </c>
      <c r="AH147" s="166">
        <v>-1000</v>
      </c>
      <c r="AI147" s="150">
        <v>550</v>
      </c>
      <c r="AJ147" s="26">
        <v>-226</v>
      </c>
      <c r="AK147" s="166">
        <v>-2000</v>
      </c>
      <c r="AL147" s="150">
        <v>1200</v>
      </c>
      <c r="AM147" s="26">
        <v>-1032</v>
      </c>
      <c r="AN147" s="166">
        <v>-218</v>
      </c>
      <c r="AO147" s="150">
        <v>0</v>
      </c>
      <c r="AP147" s="26">
        <v>-218</v>
      </c>
      <c r="AQ147" s="166" t="s">
        <v>397</v>
      </c>
      <c r="AR147" s="172" t="s">
        <v>125</v>
      </c>
      <c r="AS147" s="173">
        <v>67</v>
      </c>
      <c r="AT147" s="166" t="s">
        <v>398</v>
      </c>
      <c r="AU147" s="172" t="s">
        <v>211</v>
      </c>
      <c r="AV147" s="173">
        <v>81</v>
      </c>
    </row>
    <row r="148" spans="1:48" x14ac:dyDescent="0.15">
      <c r="A148" s="227" t="s">
        <v>35</v>
      </c>
      <c r="B148" s="200" t="s">
        <v>19</v>
      </c>
      <c r="C148" s="173">
        <v>22</v>
      </c>
      <c r="D148" s="242">
        <v>0.875</v>
      </c>
      <c r="E148" s="243">
        <v>14413</v>
      </c>
      <c r="F148" s="29">
        <v>33955</v>
      </c>
      <c r="G148" s="29">
        <v>50</v>
      </c>
      <c r="H148" s="29">
        <v>0</v>
      </c>
      <c r="I148" s="29">
        <v>10510</v>
      </c>
      <c r="J148" s="29">
        <v>8456</v>
      </c>
      <c r="K148" s="166">
        <v>-149</v>
      </c>
      <c r="L148" s="150">
        <v>0</v>
      </c>
      <c r="M148" s="173">
        <v>330</v>
      </c>
      <c r="N148" s="29">
        <v>-272</v>
      </c>
      <c r="O148" s="29">
        <v>-926</v>
      </c>
      <c r="P148" s="29">
        <v>-217</v>
      </c>
      <c r="Q148" s="29">
        <v>-1234</v>
      </c>
      <c r="R148" s="29">
        <v>16273</v>
      </c>
      <c r="S148" s="242">
        <v>0.875</v>
      </c>
      <c r="T148" s="243">
        <v>14000</v>
      </c>
      <c r="U148" s="29">
        <v>16131</v>
      </c>
      <c r="V148" s="29">
        <v>142</v>
      </c>
      <c r="W148" s="29">
        <v>21811</v>
      </c>
      <c r="X148" s="29">
        <v>700</v>
      </c>
      <c r="Y148" s="166">
        <v>-1400</v>
      </c>
      <c r="Z148" s="150">
        <v>1200</v>
      </c>
      <c r="AA148" s="26">
        <v>-149</v>
      </c>
      <c r="AB148" s="166">
        <v>0</v>
      </c>
      <c r="AC148" s="150">
        <v>0</v>
      </c>
      <c r="AD148" s="26">
        <v>0</v>
      </c>
      <c r="AE148" s="166">
        <v>-346</v>
      </c>
      <c r="AF148" s="150">
        <v>330</v>
      </c>
      <c r="AG148" s="26">
        <v>330</v>
      </c>
      <c r="AH148" s="166">
        <v>-1000</v>
      </c>
      <c r="AI148" s="150">
        <v>550</v>
      </c>
      <c r="AJ148" s="26">
        <v>-272</v>
      </c>
      <c r="AK148" s="166">
        <v>-2000</v>
      </c>
      <c r="AL148" s="150">
        <v>1200</v>
      </c>
      <c r="AM148" s="26">
        <v>-926</v>
      </c>
      <c r="AN148" s="166">
        <v>-218</v>
      </c>
      <c r="AO148" s="150">
        <v>20</v>
      </c>
      <c r="AP148" s="26">
        <v>-217</v>
      </c>
      <c r="AQ148" s="166" t="s">
        <v>397</v>
      </c>
      <c r="AR148" s="172" t="s">
        <v>127</v>
      </c>
      <c r="AS148" s="173">
        <v>62</v>
      </c>
      <c r="AT148" s="166" t="s">
        <v>398</v>
      </c>
      <c r="AU148" s="172" t="s">
        <v>173</v>
      </c>
      <c r="AV148" s="173">
        <v>68</v>
      </c>
    </row>
    <row r="149" spans="1:48" x14ac:dyDescent="0.15">
      <c r="A149" s="227" t="s">
        <v>36</v>
      </c>
      <c r="B149" s="200" t="s">
        <v>19</v>
      </c>
      <c r="C149" s="173">
        <v>23</v>
      </c>
      <c r="D149" s="242">
        <v>0.875</v>
      </c>
      <c r="E149" s="243">
        <v>15105</v>
      </c>
      <c r="F149" s="29">
        <v>33955</v>
      </c>
      <c r="G149" s="29">
        <v>46</v>
      </c>
      <c r="H149" s="29">
        <v>0</v>
      </c>
      <c r="I149" s="29">
        <v>11186</v>
      </c>
      <c r="J149" s="29">
        <v>6249</v>
      </c>
      <c r="K149" s="166">
        <v>-78</v>
      </c>
      <c r="L149" s="150">
        <v>0</v>
      </c>
      <c r="M149" s="173">
        <v>330</v>
      </c>
      <c r="N149" s="29">
        <v>-273</v>
      </c>
      <c r="O149" s="29">
        <v>0</v>
      </c>
      <c r="P149" s="29">
        <v>-218</v>
      </c>
      <c r="Q149" s="29">
        <v>-239</v>
      </c>
      <c r="R149" s="29">
        <v>16805</v>
      </c>
      <c r="S149" s="242">
        <v>0.875</v>
      </c>
      <c r="T149" s="243">
        <v>14440</v>
      </c>
      <c r="U149" s="29">
        <v>16305</v>
      </c>
      <c r="V149" s="29">
        <v>500</v>
      </c>
      <c r="W149" s="29">
        <v>21811</v>
      </c>
      <c r="X149" s="29">
        <v>700</v>
      </c>
      <c r="Y149" s="166">
        <v>-1400</v>
      </c>
      <c r="Z149" s="150">
        <v>1200</v>
      </c>
      <c r="AA149" s="26">
        <v>-78</v>
      </c>
      <c r="AB149" s="166">
        <v>0</v>
      </c>
      <c r="AC149" s="150">
        <v>0</v>
      </c>
      <c r="AD149" s="26">
        <v>0</v>
      </c>
      <c r="AE149" s="166">
        <v>-346</v>
      </c>
      <c r="AF149" s="150">
        <v>330</v>
      </c>
      <c r="AG149" s="26">
        <v>330</v>
      </c>
      <c r="AH149" s="166">
        <v>-1000</v>
      </c>
      <c r="AI149" s="150">
        <v>550</v>
      </c>
      <c r="AJ149" s="26">
        <v>-273</v>
      </c>
      <c r="AK149" s="166">
        <v>0</v>
      </c>
      <c r="AL149" s="150">
        <v>0</v>
      </c>
      <c r="AM149" s="26">
        <v>0</v>
      </c>
      <c r="AN149" s="166">
        <v>-218</v>
      </c>
      <c r="AO149" s="150">
        <v>20</v>
      </c>
      <c r="AP149" s="26">
        <v>-218</v>
      </c>
      <c r="AQ149" s="166" t="s">
        <v>45</v>
      </c>
      <c r="AR149" s="172" t="s">
        <v>127</v>
      </c>
      <c r="AS149" s="173">
        <v>61</v>
      </c>
      <c r="AT149" s="166" t="s">
        <v>45</v>
      </c>
      <c r="AU149" s="172" t="s">
        <v>127</v>
      </c>
      <c r="AV149" s="173">
        <v>68</v>
      </c>
    </row>
    <row r="150" spans="1:48" x14ac:dyDescent="0.15">
      <c r="A150" s="227" t="s">
        <v>30</v>
      </c>
      <c r="B150" s="200" t="s">
        <v>19</v>
      </c>
      <c r="C150" s="173">
        <v>24</v>
      </c>
      <c r="D150" s="242">
        <v>0.70833333333333337</v>
      </c>
      <c r="E150" s="243">
        <v>18148</v>
      </c>
      <c r="F150" s="29">
        <v>33977</v>
      </c>
      <c r="G150" s="29">
        <v>47</v>
      </c>
      <c r="H150" s="29">
        <v>0</v>
      </c>
      <c r="I150" s="29">
        <v>10920</v>
      </c>
      <c r="J150" s="29">
        <v>3937</v>
      </c>
      <c r="K150" s="166">
        <v>379</v>
      </c>
      <c r="L150" s="150">
        <v>0</v>
      </c>
      <c r="M150" s="173">
        <v>330</v>
      </c>
      <c r="N150" s="29">
        <v>-221</v>
      </c>
      <c r="O150" s="29">
        <v>-1032</v>
      </c>
      <c r="P150" s="29">
        <v>-218</v>
      </c>
      <c r="Q150" s="29">
        <v>-762</v>
      </c>
      <c r="R150" s="29">
        <v>19929</v>
      </c>
      <c r="S150" s="242">
        <v>0.625</v>
      </c>
      <c r="T150" s="243">
        <v>17620</v>
      </c>
      <c r="U150" s="29">
        <v>19624</v>
      </c>
      <c r="V150" s="29">
        <v>305</v>
      </c>
      <c r="W150" s="29">
        <v>21811</v>
      </c>
      <c r="X150" s="29">
        <v>700</v>
      </c>
      <c r="Y150" s="166">
        <v>-1400</v>
      </c>
      <c r="Z150" s="150">
        <v>1200</v>
      </c>
      <c r="AA150" s="26">
        <v>379</v>
      </c>
      <c r="AB150" s="166">
        <v>0</v>
      </c>
      <c r="AC150" s="150">
        <v>0</v>
      </c>
      <c r="AD150" s="26">
        <v>0</v>
      </c>
      <c r="AE150" s="166">
        <v>-346</v>
      </c>
      <c r="AF150" s="150">
        <v>330</v>
      </c>
      <c r="AG150" s="26">
        <v>330</v>
      </c>
      <c r="AH150" s="166">
        <v>-1000</v>
      </c>
      <c r="AI150" s="150">
        <v>550</v>
      </c>
      <c r="AJ150" s="26">
        <v>-221</v>
      </c>
      <c r="AK150" s="166">
        <v>-2000</v>
      </c>
      <c r="AL150" s="150">
        <v>1200</v>
      </c>
      <c r="AM150" s="26">
        <v>-1032</v>
      </c>
      <c r="AN150" s="166">
        <v>-218</v>
      </c>
      <c r="AO150" s="150">
        <v>20</v>
      </c>
      <c r="AP150" s="26">
        <v>-218</v>
      </c>
      <c r="AQ150" s="166" t="s">
        <v>42</v>
      </c>
      <c r="AR150" s="172" t="s">
        <v>64</v>
      </c>
      <c r="AS150" s="173">
        <v>79</v>
      </c>
      <c r="AT150" s="166" t="s">
        <v>42</v>
      </c>
      <c r="AU150" s="172" t="s">
        <v>195</v>
      </c>
      <c r="AV150" s="173">
        <v>82</v>
      </c>
    </row>
    <row r="151" spans="1:48" x14ac:dyDescent="0.15">
      <c r="A151" s="227" t="s">
        <v>32</v>
      </c>
      <c r="B151" s="200" t="s">
        <v>19</v>
      </c>
      <c r="C151" s="173">
        <v>25</v>
      </c>
      <c r="D151" s="242">
        <v>0.70833333333333337</v>
      </c>
      <c r="E151" s="243">
        <v>20375</v>
      </c>
      <c r="F151" s="29">
        <v>33977</v>
      </c>
      <c r="G151" s="29">
        <v>52</v>
      </c>
      <c r="H151" s="29">
        <v>0</v>
      </c>
      <c r="I151" s="29">
        <v>8638</v>
      </c>
      <c r="J151" s="29">
        <v>4111</v>
      </c>
      <c r="K151" s="166">
        <v>-283</v>
      </c>
      <c r="L151" s="150">
        <v>0</v>
      </c>
      <c r="M151" s="173">
        <v>330</v>
      </c>
      <c r="N151" s="29">
        <v>-87</v>
      </c>
      <c r="O151" s="29">
        <v>-919</v>
      </c>
      <c r="P151" s="29">
        <v>-218</v>
      </c>
      <c r="Q151" s="29">
        <v>-1177</v>
      </c>
      <c r="R151" s="29">
        <v>22457</v>
      </c>
      <c r="S151" s="242">
        <v>0.66666666666666663</v>
      </c>
      <c r="T151" s="243">
        <v>20300</v>
      </c>
      <c r="U151" s="29">
        <v>22351</v>
      </c>
      <c r="V151" s="29">
        <v>106</v>
      </c>
      <c r="W151" s="29">
        <v>21811</v>
      </c>
      <c r="X151" s="29">
        <v>700</v>
      </c>
      <c r="Y151" s="166">
        <v>-1400</v>
      </c>
      <c r="Z151" s="150">
        <v>1200</v>
      </c>
      <c r="AA151" s="26">
        <v>-283</v>
      </c>
      <c r="AB151" s="166">
        <v>0</v>
      </c>
      <c r="AC151" s="150">
        <v>0</v>
      </c>
      <c r="AD151" s="26">
        <v>0</v>
      </c>
      <c r="AE151" s="166">
        <v>-346</v>
      </c>
      <c r="AF151" s="150">
        <v>330</v>
      </c>
      <c r="AG151" s="26">
        <v>330</v>
      </c>
      <c r="AH151" s="166">
        <v>-1000</v>
      </c>
      <c r="AI151" s="150">
        <v>550</v>
      </c>
      <c r="AJ151" s="26">
        <v>-87</v>
      </c>
      <c r="AK151" s="166">
        <v>-2000</v>
      </c>
      <c r="AL151" s="150">
        <v>1200</v>
      </c>
      <c r="AM151" s="26">
        <v>-919</v>
      </c>
      <c r="AN151" s="166">
        <v>-218</v>
      </c>
      <c r="AO151" s="150">
        <v>0</v>
      </c>
      <c r="AP151" s="26">
        <v>-218</v>
      </c>
      <c r="AQ151" s="166" t="s">
        <v>42</v>
      </c>
      <c r="AR151" s="172" t="s">
        <v>115</v>
      </c>
      <c r="AS151" s="173">
        <v>88</v>
      </c>
      <c r="AT151" s="166" t="s">
        <v>42</v>
      </c>
      <c r="AU151" s="172" t="s">
        <v>122</v>
      </c>
      <c r="AV151" s="173">
        <v>92</v>
      </c>
    </row>
    <row r="152" spans="1:48" x14ac:dyDescent="0.15">
      <c r="A152" s="227" t="s">
        <v>31</v>
      </c>
      <c r="B152" s="200" t="s">
        <v>19</v>
      </c>
      <c r="C152" s="173">
        <v>26</v>
      </c>
      <c r="D152" s="242">
        <v>0.70833333333333337</v>
      </c>
      <c r="E152" s="243">
        <v>22837</v>
      </c>
      <c r="F152" s="29">
        <v>33977</v>
      </c>
      <c r="G152" s="29">
        <v>50</v>
      </c>
      <c r="H152" s="29">
        <v>0</v>
      </c>
      <c r="I152" s="29">
        <v>7241</v>
      </c>
      <c r="J152" s="29">
        <v>3445</v>
      </c>
      <c r="K152" s="166">
        <v>666</v>
      </c>
      <c r="L152" s="150">
        <v>0</v>
      </c>
      <c r="M152" s="173">
        <v>330</v>
      </c>
      <c r="N152" s="29">
        <v>-156</v>
      </c>
      <c r="O152" s="29">
        <v>-1269</v>
      </c>
      <c r="P152" s="29">
        <v>-218</v>
      </c>
      <c r="Q152" s="29">
        <v>-647</v>
      </c>
      <c r="R152" s="29">
        <v>23988</v>
      </c>
      <c r="S152" s="242">
        <v>0.70833333333333337</v>
      </c>
      <c r="T152" s="243">
        <v>21600</v>
      </c>
      <c r="U152" s="29">
        <v>23668</v>
      </c>
      <c r="V152" s="29">
        <v>320</v>
      </c>
      <c r="W152" s="29">
        <v>21811</v>
      </c>
      <c r="X152" s="29">
        <v>700</v>
      </c>
      <c r="Y152" s="166">
        <v>-1400</v>
      </c>
      <c r="Z152" s="150">
        <v>1200</v>
      </c>
      <c r="AA152" s="26">
        <v>666</v>
      </c>
      <c r="AB152" s="166">
        <v>0</v>
      </c>
      <c r="AC152" s="150">
        <v>0</v>
      </c>
      <c r="AD152" s="26">
        <v>0</v>
      </c>
      <c r="AE152" s="166">
        <v>-346</v>
      </c>
      <c r="AF152" s="150">
        <v>330</v>
      </c>
      <c r="AG152" s="26">
        <v>330</v>
      </c>
      <c r="AH152" s="166">
        <v>-1000</v>
      </c>
      <c r="AI152" s="150">
        <v>550</v>
      </c>
      <c r="AJ152" s="26">
        <v>-156</v>
      </c>
      <c r="AK152" s="166">
        <v>-2000</v>
      </c>
      <c r="AL152" s="150">
        <v>1200</v>
      </c>
      <c r="AM152" s="26">
        <v>-1269</v>
      </c>
      <c r="AN152" s="166">
        <v>-218</v>
      </c>
      <c r="AO152" s="150">
        <v>0</v>
      </c>
      <c r="AP152" s="26">
        <v>-218</v>
      </c>
      <c r="AQ152" s="166" t="s">
        <v>432</v>
      </c>
      <c r="AR152" s="172" t="s">
        <v>140</v>
      </c>
      <c r="AS152" s="173">
        <v>78</v>
      </c>
      <c r="AT152" s="166" t="s">
        <v>432</v>
      </c>
      <c r="AU152" s="172" t="s">
        <v>53</v>
      </c>
      <c r="AV152" s="173">
        <v>92</v>
      </c>
    </row>
    <row r="153" spans="1:48" x14ac:dyDescent="0.15">
      <c r="A153" s="227" t="s">
        <v>33</v>
      </c>
      <c r="B153" s="200" t="s">
        <v>19</v>
      </c>
      <c r="C153" s="173">
        <v>27</v>
      </c>
      <c r="D153" s="242">
        <v>0.66666666666666663</v>
      </c>
      <c r="E153" s="243">
        <v>17928</v>
      </c>
      <c r="F153" s="29">
        <v>33990</v>
      </c>
      <c r="G153" s="29">
        <v>54</v>
      </c>
      <c r="H153" s="29">
        <v>0</v>
      </c>
      <c r="I153" s="29">
        <v>7314</v>
      </c>
      <c r="J153" s="29">
        <v>3187</v>
      </c>
      <c r="K153" s="166">
        <v>1040</v>
      </c>
      <c r="L153" s="150">
        <v>0</v>
      </c>
      <c r="M153" s="173">
        <v>330</v>
      </c>
      <c r="N153" s="29">
        <v>-102</v>
      </c>
      <c r="O153" s="29">
        <v>-999</v>
      </c>
      <c r="P153" s="29">
        <v>-218</v>
      </c>
      <c r="Q153" s="29">
        <v>51</v>
      </c>
      <c r="R153" s="29">
        <v>23492</v>
      </c>
      <c r="S153" s="242">
        <v>0.58333333333333337</v>
      </c>
      <c r="T153" s="243">
        <v>20800</v>
      </c>
      <c r="U153" s="29">
        <v>22899</v>
      </c>
      <c r="V153" s="29">
        <v>593</v>
      </c>
      <c r="W153" s="29">
        <v>21811</v>
      </c>
      <c r="X153" s="29">
        <v>700</v>
      </c>
      <c r="Y153" s="166">
        <v>-1400</v>
      </c>
      <c r="Z153" s="150">
        <v>1200</v>
      </c>
      <c r="AA153" s="26">
        <v>1040</v>
      </c>
      <c r="AB153" s="166">
        <v>0</v>
      </c>
      <c r="AC153" s="150">
        <v>0</v>
      </c>
      <c r="AD153" s="26">
        <v>0</v>
      </c>
      <c r="AE153" s="166">
        <v>-346</v>
      </c>
      <c r="AF153" s="150">
        <v>330</v>
      </c>
      <c r="AG153" s="26">
        <v>330</v>
      </c>
      <c r="AH153" s="166">
        <v>-800</v>
      </c>
      <c r="AI153" s="150">
        <v>550</v>
      </c>
      <c r="AJ153" s="26">
        <v>-102</v>
      </c>
      <c r="AK153" s="166">
        <v>-1000</v>
      </c>
      <c r="AL153" s="150">
        <v>1000</v>
      </c>
      <c r="AM153" s="26">
        <v>-999</v>
      </c>
      <c r="AN153" s="166">
        <v>-218</v>
      </c>
      <c r="AO153" s="150">
        <v>0</v>
      </c>
      <c r="AP153" s="26">
        <v>-218</v>
      </c>
      <c r="AQ153" s="166" t="s">
        <v>433</v>
      </c>
      <c r="AR153" s="172" t="s">
        <v>117</v>
      </c>
      <c r="AS153" s="173">
        <v>64</v>
      </c>
      <c r="AT153" s="166" t="s">
        <v>434</v>
      </c>
      <c r="AU153" s="172" t="s">
        <v>181</v>
      </c>
      <c r="AV153" s="173">
        <v>75</v>
      </c>
    </row>
    <row r="154" spans="1:48" x14ac:dyDescent="0.15">
      <c r="A154" s="227" t="s">
        <v>34</v>
      </c>
      <c r="B154" s="200" t="s">
        <v>19</v>
      </c>
      <c r="C154" s="173">
        <v>28</v>
      </c>
      <c r="D154" s="242">
        <v>0.58333333333333337</v>
      </c>
      <c r="E154" s="243">
        <v>16751</v>
      </c>
      <c r="F154" s="29">
        <v>33990</v>
      </c>
      <c r="G154" s="29">
        <v>60</v>
      </c>
      <c r="H154" s="29">
        <v>0</v>
      </c>
      <c r="I154" s="29">
        <v>7377</v>
      </c>
      <c r="J154" s="29">
        <v>7268</v>
      </c>
      <c r="K154" s="166">
        <v>600</v>
      </c>
      <c r="L154" s="150">
        <v>0</v>
      </c>
      <c r="M154" s="173">
        <v>330</v>
      </c>
      <c r="N154" s="29">
        <v>-126</v>
      </c>
      <c r="O154" s="29">
        <v>-1069</v>
      </c>
      <c r="P154" s="29">
        <v>-218</v>
      </c>
      <c r="Q154" s="29">
        <v>-483</v>
      </c>
      <c r="R154" s="29">
        <v>19888</v>
      </c>
      <c r="S154" s="242">
        <v>0.58333333333333337</v>
      </c>
      <c r="T154" s="243">
        <v>16750</v>
      </c>
      <c r="U154" s="29">
        <v>18875</v>
      </c>
      <c r="V154" s="29">
        <v>1013</v>
      </c>
      <c r="W154" s="29">
        <v>21811</v>
      </c>
      <c r="X154" s="29">
        <v>700</v>
      </c>
      <c r="Y154" s="166">
        <v>-1400</v>
      </c>
      <c r="Z154" s="150">
        <v>1200</v>
      </c>
      <c r="AA154" s="26">
        <v>600</v>
      </c>
      <c r="AB154" s="166">
        <v>0</v>
      </c>
      <c r="AC154" s="150">
        <v>0</v>
      </c>
      <c r="AD154" s="26">
        <v>0</v>
      </c>
      <c r="AE154" s="166">
        <v>-346</v>
      </c>
      <c r="AF154" s="150">
        <v>330</v>
      </c>
      <c r="AG154" s="26">
        <v>330</v>
      </c>
      <c r="AH154" s="166">
        <v>-800</v>
      </c>
      <c r="AI154" s="150">
        <v>550</v>
      </c>
      <c r="AJ154" s="26">
        <v>-126</v>
      </c>
      <c r="AK154" s="166">
        <v>-2000</v>
      </c>
      <c r="AL154" s="150">
        <v>1000</v>
      </c>
      <c r="AM154" s="26">
        <v>-1069</v>
      </c>
      <c r="AN154" s="166">
        <v>-218</v>
      </c>
      <c r="AO154" s="150">
        <v>0</v>
      </c>
      <c r="AP154" s="26">
        <v>-218</v>
      </c>
      <c r="AQ154" s="166" t="s">
        <v>435</v>
      </c>
      <c r="AR154" s="172" t="s">
        <v>125</v>
      </c>
      <c r="AS154" s="173">
        <v>66</v>
      </c>
      <c r="AT154" s="166" t="s">
        <v>436</v>
      </c>
      <c r="AU154" s="172" t="s">
        <v>172</v>
      </c>
      <c r="AV154" s="173">
        <v>78</v>
      </c>
    </row>
    <row r="155" spans="1:48" x14ac:dyDescent="0.15">
      <c r="A155" s="227" t="s">
        <v>35</v>
      </c>
      <c r="B155" s="200" t="s">
        <v>19</v>
      </c>
      <c r="C155" s="173">
        <v>29</v>
      </c>
      <c r="D155" s="242">
        <v>0.54166666666666663</v>
      </c>
      <c r="E155" s="243">
        <v>14890</v>
      </c>
      <c r="F155" s="29">
        <v>33990</v>
      </c>
      <c r="G155" s="29">
        <v>58</v>
      </c>
      <c r="H155" s="29">
        <v>0</v>
      </c>
      <c r="I155" s="29">
        <v>8557</v>
      </c>
      <c r="J155" s="29">
        <v>8445</v>
      </c>
      <c r="K155" s="166">
        <v>119</v>
      </c>
      <c r="L155" s="150">
        <v>0</v>
      </c>
      <c r="M155" s="173">
        <v>330</v>
      </c>
      <c r="N155" s="29">
        <v>-218</v>
      </c>
      <c r="O155" s="29">
        <v>-954</v>
      </c>
      <c r="P155" s="29">
        <v>-218</v>
      </c>
      <c r="Q155" s="29">
        <v>-941</v>
      </c>
      <c r="R155" s="29">
        <v>17987</v>
      </c>
      <c r="S155" s="242">
        <v>0.75</v>
      </c>
      <c r="T155" s="243">
        <v>15100</v>
      </c>
      <c r="U155" s="29">
        <v>16959</v>
      </c>
      <c r="V155" s="29">
        <v>1028</v>
      </c>
      <c r="W155" s="29">
        <v>26618</v>
      </c>
      <c r="X155" s="29">
        <v>0</v>
      </c>
      <c r="Y155" s="166">
        <v>-1400</v>
      </c>
      <c r="Z155" s="150">
        <v>1200</v>
      </c>
      <c r="AA155" s="26">
        <v>119</v>
      </c>
      <c r="AB155" s="166">
        <v>0</v>
      </c>
      <c r="AC155" s="150">
        <v>0</v>
      </c>
      <c r="AD155" s="26">
        <v>0</v>
      </c>
      <c r="AE155" s="166">
        <v>-346</v>
      </c>
      <c r="AF155" s="150">
        <v>330</v>
      </c>
      <c r="AG155" s="26">
        <v>330</v>
      </c>
      <c r="AH155" s="166">
        <v>-800</v>
      </c>
      <c r="AI155" s="150">
        <v>550</v>
      </c>
      <c r="AJ155" s="26">
        <v>-218</v>
      </c>
      <c r="AK155" s="166">
        <v>-2000</v>
      </c>
      <c r="AL155" s="150">
        <v>1200</v>
      </c>
      <c r="AM155" s="26">
        <v>-954</v>
      </c>
      <c r="AN155" s="166">
        <v>-218</v>
      </c>
      <c r="AO155" s="150">
        <v>0</v>
      </c>
      <c r="AP155" s="26">
        <v>-218</v>
      </c>
      <c r="AQ155" s="166" t="s">
        <v>46</v>
      </c>
      <c r="AR155" s="172" t="s">
        <v>69</v>
      </c>
      <c r="AS155" s="173">
        <v>76</v>
      </c>
      <c r="AT155" s="166" t="s">
        <v>46</v>
      </c>
      <c r="AU155" s="172" t="s">
        <v>70</v>
      </c>
      <c r="AV155" s="173">
        <v>78</v>
      </c>
    </row>
    <row r="156" spans="1:48" x14ac:dyDescent="0.15">
      <c r="A156" s="227" t="s">
        <v>36</v>
      </c>
      <c r="B156" s="200" t="s">
        <v>19</v>
      </c>
      <c r="C156" s="173">
        <v>30</v>
      </c>
      <c r="D156" s="242">
        <v>0.75</v>
      </c>
      <c r="E156" s="243">
        <v>14948</v>
      </c>
      <c r="F156" s="29">
        <v>33990</v>
      </c>
      <c r="G156" s="29">
        <v>62</v>
      </c>
      <c r="H156" s="29">
        <v>0</v>
      </c>
      <c r="I156" s="29">
        <v>7327</v>
      </c>
      <c r="J156" s="29">
        <v>9213</v>
      </c>
      <c r="K156" s="166">
        <v>287</v>
      </c>
      <c r="L156" s="150">
        <v>0</v>
      </c>
      <c r="M156" s="173">
        <v>330</v>
      </c>
      <c r="N156" s="29">
        <v>-142</v>
      </c>
      <c r="O156" s="29">
        <v>-1273</v>
      </c>
      <c r="P156" s="29">
        <v>-218</v>
      </c>
      <c r="Q156" s="29">
        <v>-1016</v>
      </c>
      <c r="R156" s="29">
        <v>18528</v>
      </c>
      <c r="S156" s="242">
        <v>0.875</v>
      </c>
      <c r="T156" s="243">
        <v>16200</v>
      </c>
      <c r="U156" s="29">
        <v>18097</v>
      </c>
      <c r="V156" s="29">
        <v>431</v>
      </c>
      <c r="W156" s="29">
        <v>26618</v>
      </c>
      <c r="X156" s="29">
        <v>0</v>
      </c>
      <c r="Y156" s="166">
        <v>-1400</v>
      </c>
      <c r="Z156" s="150">
        <v>1200</v>
      </c>
      <c r="AA156" s="26">
        <v>287</v>
      </c>
      <c r="AB156" s="166">
        <v>0</v>
      </c>
      <c r="AC156" s="150">
        <v>0</v>
      </c>
      <c r="AD156" s="26">
        <v>0</v>
      </c>
      <c r="AE156" s="166">
        <v>-346</v>
      </c>
      <c r="AF156" s="150">
        <v>330</v>
      </c>
      <c r="AG156" s="26">
        <v>330</v>
      </c>
      <c r="AH156" s="166">
        <v>-800</v>
      </c>
      <c r="AI156" s="150">
        <v>550</v>
      </c>
      <c r="AJ156" s="26">
        <v>-142</v>
      </c>
      <c r="AK156" s="166">
        <v>-2000</v>
      </c>
      <c r="AL156" s="150">
        <v>1200</v>
      </c>
      <c r="AM156" s="26">
        <v>-1273</v>
      </c>
      <c r="AN156" s="166">
        <v>-218</v>
      </c>
      <c r="AO156" s="150">
        <v>0</v>
      </c>
      <c r="AP156" s="26">
        <v>-218</v>
      </c>
      <c r="AQ156" s="166" t="s">
        <v>397</v>
      </c>
      <c r="AR156" s="172" t="s">
        <v>98</v>
      </c>
      <c r="AS156" s="173">
        <v>76</v>
      </c>
      <c r="AT156" s="166" t="s">
        <v>397</v>
      </c>
      <c r="AU156" s="172" t="s">
        <v>66</v>
      </c>
      <c r="AV156" s="173">
        <v>75</v>
      </c>
    </row>
    <row r="157" spans="1:48" x14ac:dyDescent="0.15">
      <c r="A157" s="228" t="s">
        <v>30</v>
      </c>
      <c r="B157" s="202" t="s">
        <v>19</v>
      </c>
      <c r="C157" s="175">
        <v>31</v>
      </c>
      <c r="D157" s="244">
        <v>0.875</v>
      </c>
      <c r="E157" s="245">
        <v>15345</v>
      </c>
      <c r="F157" s="35">
        <v>33990</v>
      </c>
      <c r="G157" s="35">
        <v>56</v>
      </c>
      <c r="H157" s="35">
        <v>0</v>
      </c>
      <c r="I157" s="35">
        <v>6647</v>
      </c>
      <c r="J157" s="35">
        <v>9550</v>
      </c>
      <c r="K157" s="167">
        <v>391</v>
      </c>
      <c r="L157" s="253">
        <v>0</v>
      </c>
      <c r="M157" s="175">
        <v>330</v>
      </c>
      <c r="N157" s="35">
        <v>-114</v>
      </c>
      <c r="O157" s="35">
        <v>-1263</v>
      </c>
      <c r="P157" s="35">
        <v>-218</v>
      </c>
      <c r="Q157" s="35">
        <v>-874</v>
      </c>
      <c r="R157" s="35">
        <v>18723</v>
      </c>
      <c r="S157" s="244">
        <v>0.875</v>
      </c>
      <c r="T157" s="245">
        <v>15800</v>
      </c>
      <c r="U157" s="35">
        <v>17687</v>
      </c>
      <c r="V157" s="35">
        <v>1036</v>
      </c>
      <c r="W157" s="35">
        <v>26618</v>
      </c>
      <c r="X157" s="35">
        <v>0</v>
      </c>
      <c r="Y157" s="167">
        <v>-1400</v>
      </c>
      <c r="Z157" s="253">
        <v>1200</v>
      </c>
      <c r="AA157" s="43">
        <v>391</v>
      </c>
      <c r="AB157" s="167">
        <v>0</v>
      </c>
      <c r="AC157" s="253">
        <v>0</v>
      </c>
      <c r="AD157" s="43">
        <v>0</v>
      </c>
      <c r="AE157" s="167">
        <v>-346</v>
      </c>
      <c r="AF157" s="253">
        <v>330</v>
      </c>
      <c r="AG157" s="43">
        <v>330</v>
      </c>
      <c r="AH157" s="167">
        <v>-700</v>
      </c>
      <c r="AI157" s="253">
        <v>550</v>
      </c>
      <c r="AJ157" s="43">
        <v>-114</v>
      </c>
      <c r="AK157" s="167">
        <v>-2000</v>
      </c>
      <c r="AL157" s="253">
        <v>1200</v>
      </c>
      <c r="AM157" s="43">
        <v>-1263</v>
      </c>
      <c r="AN157" s="167">
        <v>-218</v>
      </c>
      <c r="AO157" s="253">
        <v>0</v>
      </c>
      <c r="AP157" s="43">
        <v>-218</v>
      </c>
      <c r="AQ157" s="167" t="s">
        <v>397</v>
      </c>
      <c r="AR157" s="174" t="s">
        <v>70</v>
      </c>
      <c r="AS157" s="175">
        <v>65</v>
      </c>
      <c r="AT157" s="167" t="s">
        <v>46</v>
      </c>
      <c r="AU157" s="174" t="s">
        <v>70</v>
      </c>
      <c r="AV157" s="175">
        <v>70</v>
      </c>
    </row>
    <row r="158" spans="1:48" x14ac:dyDescent="0.15">
      <c r="A158" s="227" t="s">
        <v>32</v>
      </c>
      <c r="B158" s="200" t="s">
        <v>20</v>
      </c>
      <c r="C158" s="173">
        <v>1</v>
      </c>
      <c r="D158" s="242">
        <v>0.58333333333333337</v>
      </c>
      <c r="E158" s="251">
        <v>19418</v>
      </c>
      <c r="F158" s="29">
        <v>29974</v>
      </c>
      <c r="G158" s="29">
        <v>1561</v>
      </c>
      <c r="H158" s="29">
        <v>0</v>
      </c>
      <c r="I158" s="29">
        <v>3255</v>
      </c>
      <c r="J158" s="29">
        <v>6636</v>
      </c>
      <c r="K158" s="166">
        <v>1098</v>
      </c>
      <c r="L158" s="150">
        <v>0</v>
      </c>
      <c r="M158" s="173">
        <v>330</v>
      </c>
      <c r="N158" s="29">
        <v>460</v>
      </c>
      <c r="O158" s="29">
        <v>-1139</v>
      </c>
      <c r="P158" s="29">
        <v>-218</v>
      </c>
      <c r="Q158" s="29">
        <v>531</v>
      </c>
      <c r="R158" s="29">
        <v>21113</v>
      </c>
      <c r="S158" s="242">
        <v>0.70833333333333337</v>
      </c>
      <c r="T158" s="243">
        <v>18300</v>
      </c>
      <c r="U158" s="29">
        <v>20361</v>
      </c>
      <c r="V158" s="29">
        <v>752</v>
      </c>
      <c r="W158" s="29">
        <v>26618</v>
      </c>
      <c r="X158" s="29">
        <v>0</v>
      </c>
      <c r="Y158" s="165">
        <v>-1400</v>
      </c>
      <c r="Z158" s="150">
        <v>1200</v>
      </c>
      <c r="AA158" s="26">
        <v>1098</v>
      </c>
      <c r="AB158" s="165">
        <v>0</v>
      </c>
      <c r="AC158" s="150">
        <v>0</v>
      </c>
      <c r="AD158" s="26">
        <v>0</v>
      </c>
      <c r="AE158" s="166">
        <v>-346</v>
      </c>
      <c r="AF158" s="150">
        <v>330</v>
      </c>
      <c r="AG158" s="26">
        <v>330</v>
      </c>
      <c r="AH158" s="166">
        <v>-700</v>
      </c>
      <c r="AI158" s="150">
        <v>550</v>
      </c>
      <c r="AJ158" s="26">
        <v>460</v>
      </c>
      <c r="AK158" s="166">
        <v>-2000</v>
      </c>
      <c r="AL158" s="150">
        <v>1200</v>
      </c>
      <c r="AM158" s="26">
        <v>-1139</v>
      </c>
      <c r="AN158" s="166">
        <v>-218</v>
      </c>
      <c r="AO158" s="150">
        <v>0</v>
      </c>
      <c r="AP158" s="26">
        <v>-218</v>
      </c>
      <c r="AQ158" s="166" t="s">
        <v>437</v>
      </c>
      <c r="AR158" s="172" t="s">
        <v>88</v>
      </c>
      <c r="AS158" s="173">
        <v>79</v>
      </c>
      <c r="AT158" s="166" t="s">
        <v>437</v>
      </c>
      <c r="AU158" s="172" t="s">
        <v>56</v>
      </c>
      <c r="AV158" s="173">
        <v>80</v>
      </c>
    </row>
    <row r="159" spans="1:48" x14ac:dyDescent="0.15">
      <c r="A159" s="227" t="s">
        <v>31</v>
      </c>
      <c r="B159" s="200" t="s">
        <v>20</v>
      </c>
      <c r="C159" s="173">
        <v>2</v>
      </c>
      <c r="D159" s="242">
        <v>0.625</v>
      </c>
      <c r="E159" s="243">
        <v>19263</v>
      </c>
      <c r="F159" s="29">
        <v>30061</v>
      </c>
      <c r="G159" s="29">
        <v>1369</v>
      </c>
      <c r="H159" s="29">
        <v>0</v>
      </c>
      <c r="I159" s="29">
        <v>3436</v>
      </c>
      <c r="J159" s="29">
        <v>5007</v>
      </c>
      <c r="K159" s="166">
        <v>808</v>
      </c>
      <c r="L159" s="150">
        <v>0</v>
      </c>
      <c r="M159" s="173">
        <v>330</v>
      </c>
      <c r="N159" s="29">
        <v>316</v>
      </c>
      <c r="O159" s="29">
        <v>-1129</v>
      </c>
      <c r="P159" s="29">
        <v>-218</v>
      </c>
      <c r="Q159" s="29">
        <v>107</v>
      </c>
      <c r="R159" s="29">
        <v>22880</v>
      </c>
      <c r="S159" s="242">
        <v>0.70833333333333337</v>
      </c>
      <c r="T159" s="243">
        <v>20270</v>
      </c>
      <c r="U159" s="29">
        <v>22341</v>
      </c>
      <c r="V159" s="29">
        <v>539</v>
      </c>
      <c r="W159" s="29">
        <v>26618</v>
      </c>
      <c r="X159" s="29">
        <v>0</v>
      </c>
      <c r="Y159" s="166">
        <v>-1400</v>
      </c>
      <c r="Z159" s="150">
        <v>1200</v>
      </c>
      <c r="AA159" s="26">
        <v>847</v>
      </c>
      <c r="AB159" s="166">
        <v>0</v>
      </c>
      <c r="AC159" s="150">
        <v>0</v>
      </c>
      <c r="AD159" s="26">
        <v>0</v>
      </c>
      <c r="AE159" s="166">
        <v>-346</v>
      </c>
      <c r="AF159" s="150">
        <v>330</v>
      </c>
      <c r="AG159" s="26">
        <v>330</v>
      </c>
      <c r="AH159" s="166">
        <v>-700</v>
      </c>
      <c r="AI159" s="150">
        <v>550</v>
      </c>
      <c r="AJ159" s="26">
        <v>316</v>
      </c>
      <c r="AK159" s="166">
        <v>-1650</v>
      </c>
      <c r="AL159" s="150">
        <v>1200</v>
      </c>
      <c r="AM159" s="26">
        <v>-1129</v>
      </c>
      <c r="AN159" s="166">
        <v>-218</v>
      </c>
      <c r="AO159" s="150">
        <v>0</v>
      </c>
      <c r="AP159" s="26">
        <v>-218</v>
      </c>
      <c r="AQ159" s="166" t="s">
        <v>400</v>
      </c>
      <c r="AR159" s="172" t="s">
        <v>136</v>
      </c>
      <c r="AS159" s="173">
        <v>79</v>
      </c>
      <c r="AT159" s="166" t="s">
        <v>400</v>
      </c>
      <c r="AU159" s="172" t="s">
        <v>70</v>
      </c>
      <c r="AV159" s="173">
        <v>86</v>
      </c>
    </row>
    <row r="160" spans="1:48" x14ac:dyDescent="0.15">
      <c r="A160" s="227" t="s">
        <v>33</v>
      </c>
      <c r="B160" s="200" t="s">
        <v>20</v>
      </c>
      <c r="C160" s="173">
        <v>3</v>
      </c>
      <c r="D160" s="242">
        <v>0.70833333333333337</v>
      </c>
      <c r="E160" s="243">
        <v>19666</v>
      </c>
      <c r="F160" s="29">
        <v>30061</v>
      </c>
      <c r="G160" s="29">
        <v>1369</v>
      </c>
      <c r="H160" s="29">
        <v>0</v>
      </c>
      <c r="I160" s="29">
        <v>3417</v>
      </c>
      <c r="J160" s="29">
        <v>3810</v>
      </c>
      <c r="K160" s="166">
        <v>596</v>
      </c>
      <c r="L160" s="150">
        <v>0</v>
      </c>
      <c r="M160" s="173">
        <v>330</v>
      </c>
      <c r="N160" s="29">
        <v>293</v>
      </c>
      <c r="O160" s="29">
        <v>-1029</v>
      </c>
      <c r="P160" s="29">
        <v>-218</v>
      </c>
      <c r="Q160" s="29">
        <v>-28</v>
      </c>
      <c r="R160" s="29">
        <v>24231</v>
      </c>
      <c r="S160" s="242">
        <v>0.70833333333333337</v>
      </c>
      <c r="T160" s="243">
        <v>21450</v>
      </c>
      <c r="U160" s="29">
        <v>23503</v>
      </c>
      <c r="V160" s="29">
        <v>728</v>
      </c>
      <c r="W160" s="29">
        <v>26618</v>
      </c>
      <c r="X160" s="29">
        <v>0</v>
      </c>
      <c r="Y160" s="166">
        <v>-1400</v>
      </c>
      <c r="Z160" s="150">
        <v>1200</v>
      </c>
      <c r="AA160" s="26">
        <v>635</v>
      </c>
      <c r="AB160" s="166">
        <v>0</v>
      </c>
      <c r="AC160" s="150">
        <v>0</v>
      </c>
      <c r="AD160" s="26">
        <v>0</v>
      </c>
      <c r="AE160" s="166">
        <v>-346</v>
      </c>
      <c r="AF160" s="150">
        <v>330</v>
      </c>
      <c r="AG160" s="26">
        <v>330</v>
      </c>
      <c r="AH160" s="166">
        <v>-700</v>
      </c>
      <c r="AI160" s="150">
        <v>550</v>
      </c>
      <c r="AJ160" s="26">
        <v>293</v>
      </c>
      <c r="AK160" s="166">
        <v>-2000</v>
      </c>
      <c r="AL160" s="150">
        <v>1200</v>
      </c>
      <c r="AM160" s="26">
        <v>-1029</v>
      </c>
      <c r="AN160" s="166">
        <v>-218</v>
      </c>
      <c r="AO160" s="150">
        <v>0</v>
      </c>
      <c r="AP160" s="26">
        <v>-218</v>
      </c>
      <c r="AQ160" s="166" t="s">
        <v>396</v>
      </c>
      <c r="AR160" s="172" t="s">
        <v>69</v>
      </c>
      <c r="AS160" s="173">
        <v>79</v>
      </c>
      <c r="AT160" s="166" t="s">
        <v>396</v>
      </c>
      <c r="AU160" s="172" t="s">
        <v>52</v>
      </c>
      <c r="AV160" s="173">
        <v>82</v>
      </c>
    </row>
    <row r="161" spans="1:48" x14ac:dyDescent="0.15">
      <c r="A161" s="227" t="s">
        <v>34</v>
      </c>
      <c r="B161" s="200" t="s">
        <v>20</v>
      </c>
      <c r="C161" s="173">
        <v>4</v>
      </c>
      <c r="D161" s="242">
        <v>0.66666666666666663</v>
      </c>
      <c r="E161" s="243">
        <v>20069</v>
      </c>
      <c r="F161" s="29">
        <v>27411</v>
      </c>
      <c r="G161" s="29">
        <v>3934</v>
      </c>
      <c r="H161" s="29">
        <v>0</v>
      </c>
      <c r="I161" s="29">
        <v>3003</v>
      </c>
      <c r="J161" s="29">
        <v>6154</v>
      </c>
      <c r="K161" s="166">
        <v>711</v>
      </c>
      <c r="L161" s="150">
        <v>0</v>
      </c>
      <c r="M161" s="173">
        <v>330</v>
      </c>
      <c r="N161" s="29">
        <v>260</v>
      </c>
      <c r="O161" s="29">
        <v>-1236</v>
      </c>
      <c r="P161" s="29">
        <v>-218</v>
      </c>
      <c r="Q161" s="29">
        <v>-153</v>
      </c>
      <c r="R161" s="29">
        <v>22341</v>
      </c>
      <c r="S161" s="242">
        <v>0.625</v>
      </c>
      <c r="T161" s="243">
        <v>19740</v>
      </c>
      <c r="U161" s="29">
        <v>21821</v>
      </c>
      <c r="V161" s="29">
        <v>520</v>
      </c>
      <c r="W161" s="29">
        <v>26618</v>
      </c>
      <c r="X161" s="29">
        <v>0</v>
      </c>
      <c r="Y161" s="166">
        <v>-1400</v>
      </c>
      <c r="Z161" s="150">
        <v>1200</v>
      </c>
      <c r="AA161" s="26">
        <v>750</v>
      </c>
      <c r="AB161" s="166">
        <v>0</v>
      </c>
      <c r="AC161" s="150">
        <v>0</v>
      </c>
      <c r="AD161" s="26">
        <v>0</v>
      </c>
      <c r="AE161" s="166">
        <v>-346</v>
      </c>
      <c r="AF161" s="150">
        <v>330</v>
      </c>
      <c r="AG161" s="26">
        <v>330</v>
      </c>
      <c r="AH161" s="166">
        <v>-700</v>
      </c>
      <c r="AI161" s="150">
        <v>550</v>
      </c>
      <c r="AJ161" s="26">
        <v>260</v>
      </c>
      <c r="AK161" s="166">
        <v>-2000</v>
      </c>
      <c r="AL161" s="150">
        <v>1200</v>
      </c>
      <c r="AM161" s="26">
        <v>-1236</v>
      </c>
      <c r="AN161" s="166">
        <v>-218</v>
      </c>
      <c r="AO161" s="150">
        <v>0</v>
      </c>
      <c r="AP161" s="26">
        <v>-218</v>
      </c>
      <c r="AQ161" s="166" t="s">
        <v>142</v>
      </c>
      <c r="AR161" s="172" t="s">
        <v>179</v>
      </c>
      <c r="AS161" s="173">
        <v>73</v>
      </c>
      <c r="AT161" s="166" t="s">
        <v>43</v>
      </c>
      <c r="AU161" s="172" t="s">
        <v>72</v>
      </c>
      <c r="AV161" s="173">
        <v>89</v>
      </c>
    </row>
    <row r="162" spans="1:48" x14ac:dyDescent="0.15">
      <c r="A162" s="227" t="s">
        <v>35</v>
      </c>
      <c r="B162" s="200" t="s">
        <v>20</v>
      </c>
      <c r="C162" s="173">
        <v>5</v>
      </c>
      <c r="D162" s="242">
        <v>0.66666666666666663</v>
      </c>
      <c r="E162" s="243">
        <v>18633</v>
      </c>
      <c r="F162" s="29">
        <v>30061</v>
      </c>
      <c r="G162" s="29">
        <v>1346</v>
      </c>
      <c r="H162" s="29">
        <v>0</v>
      </c>
      <c r="I162" s="29">
        <v>4146</v>
      </c>
      <c r="J162" s="29">
        <v>6225</v>
      </c>
      <c r="K162" s="166">
        <v>763</v>
      </c>
      <c r="L162" s="150">
        <v>0</v>
      </c>
      <c r="M162" s="173">
        <v>330</v>
      </c>
      <c r="N162" s="29">
        <v>84</v>
      </c>
      <c r="O162" s="29">
        <v>-1258</v>
      </c>
      <c r="P162" s="29">
        <v>-218</v>
      </c>
      <c r="Q162" s="29">
        <v>-299</v>
      </c>
      <c r="R162" s="29">
        <v>21335</v>
      </c>
      <c r="S162" s="242">
        <v>0.70833333333333337</v>
      </c>
      <c r="T162" s="243">
        <v>18800</v>
      </c>
      <c r="U162" s="29">
        <v>20858</v>
      </c>
      <c r="V162" s="29">
        <v>477</v>
      </c>
      <c r="W162" s="29">
        <v>26618</v>
      </c>
      <c r="X162" s="29">
        <v>100</v>
      </c>
      <c r="Y162" s="166">
        <v>-1400</v>
      </c>
      <c r="Z162" s="150">
        <v>1200</v>
      </c>
      <c r="AA162" s="26">
        <v>802</v>
      </c>
      <c r="AB162" s="166">
        <v>0</v>
      </c>
      <c r="AC162" s="150">
        <v>0</v>
      </c>
      <c r="AD162" s="26">
        <v>0</v>
      </c>
      <c r="AE162" s="166">
        <v>-346</v>
      </c>
      <c r="AF162" s="150">
        <v>330</v>
      </c>
      <c r="AG162" s="26">
        <v>330</v>
      </c>
      <c r="AH162" s="166">
        <v>-700</v>
      </c>
      <c r="AI162" s="150">
        <v>550</v>
      </c>
      <c r="AJ162" s="26">
        <v>84</v>
      </c>
      <c r="AK162" s="166">
        <v>-2000</v>
      </c>
      <c r="AL162" s="150">
        <v>1200</v>
      </c>
      <c r="AM162" s="26">
        <v>-1258</v>
      </c>
      <c r="AN162" s="166">
        <v>-218</v>
      </c>
      <c r="AO162" s="150">
        <v>0</v>
      </c>
      <c r="AP162" s="26">
        <v>-218</v>
      </c>
      <c r="AQ162" s="166" t="s">
        <v>399</v>
      </c>
      <c r="AR162" s="172" t="s">
        <v>438</v>
      </c>
      <c r="AS162" s="173">
        <v>79</v>
      </c>
      <c r="AT162" s="166" t="s">
        <v>46</v>
      </c>
      <c r="AU162" s="172" t="s">
        <v>439</v>
      </c>
      <c r="AV162" s="173">
        <v>86</v>
      </c>
    </row>
    <row r="163" spans="1:48" x14ac:dyDescent="0.15">
      <c r="A163" s="227" t="s">
        <v>36</v>
      </c>
      <c r="B163" s="200" t="s">
        <v>20</v>
      </c>
      <c r="C163" s="173">
        <v>6</v>
      </c>
      <c r="D163" s="242">
        <v>0.625</v>
      </c>
      <c r="E163" s="243">
        <v>17298</v>
      </c>
      <c r="F163" s="29">
        <v>30061</v>
      </c>
      <c r="G163" s="29">
        <v>1527</v>
      </c>
      <c r="H163" s="29">
        <v>0</v>
      </c>
      <c r="I163" s="29">
        <v>3567</v>
      </c>
      <c r="J163" s="29">
        <v>8570</v>
      </c>
      <c r="K163" s="166">
        <v>458</v>
      </c>
      <c r="L163" s="150">
        <v>0</v>
      </c>
      <c r="M163" s="173">
        <v>330</v>
      </c>
      <c r="N163" s="29">
        <v>9</v>
      </c>
      <c r="O163" s="29">
        <v>-944</v>
      </c>
      <c r="P163" s="29">
        <v>-218</v>
      </c>
      <c r="Q163" s="29">
        <v>-365</v>
      </c>
      <c r="R163" s="29">
        <v>19816</v>
      </c>
      <c r="S163" s="242">
        <v>0.70833333333333337</v>
      </c>
      <c r="T163" s="243">
        <v>17200</v>
      </c>
      <c r="U163" s="29">
        <v>19289</v>
      </c>
      <c r="V163" s="29">
        <v>527</v>
      </c>
      <c r="W163" s="29">
        <v>26618</v>
      </c>
      <c r="X163" s="29">
        <v>100</v>
      </c>
      <c r="Y163" s="166">
        <v>-1400</v>
      </c>
      <c r="Z163" s="150">
        <v>1200</v>
      </c>
      <c r="AA163" s="26">
        <v>497</v>
      </c>
      <c r="AB163" s="166">
        <v>0</v>
      </c>
      <c r="AC163" s="150">
        <v>0</v>
      </c>
      <c r="AD163" s="26">
        <v>0</v>
      </c>
      <c r="AE163" s="166">
        <v>-346</v>
      </c>
      <c r="AF163" s="150">
        <v>330</v>
      </c>
      <c r="AG163" s="26">
        <v>330</v>
      </c>
      <c r="AH163" s="166">
        <v>-700</v>
      </c>
      <c r="AI163" s="150">
        <v>550</v>
      </c>
      <c r="AJ163" s="26">
        <v>9</v>
      </c>
      <c r="AK163" s="166">
        <v>-2000</v>
      </c>
      <c r="AL163" s="150">
        <v>1200</v>
      </c>
      <c r="AM163" s="26">
        <v>-944</v>
      </c>
      <c r="AN163" s="166">
        <v>-218</v>
      </c>
      <c r="AO163" s="150">
        <v>0</v>
      </c>
      <c r="AP163" s="26">
        <v>-218</v>
      </c>
      <c r="AQ163" s="166" t="s">
        <v>46</v>
      </c>
      <c r="AR163" s="172" t="s">
        <v>440</v>
      </c>
      <c r="AS163" s="173">
        <v>77</v>
      </c>
      <c r="AT163" s="166" t="s">
        <v>46</v>
      </c>
      <c r="AU163" s="172" t="s">
        <v>441</v>
      </c>
      <c r="AV163" s="173">
        <v>84</v>
      </c>
    </row>
    <row r="164" spans="1:48" x14ac:dyDescent="0.15">
      <c r="A164" s="227" t="s">
        <v>30</v>
      </c>
      <c r="B164" s="200" t="s">
        <v>20</v>
      </c>
      <c r="C164" s="173">
        <v>7</v>
      </c>
      <c r="D164" s="242">
        <v>0.58333333333333337</v>
      </c>
      <c r="E164" s="243">
        <v>16690</v>
      </c>
      <c r="F164" s="29">
        <v>30061</v>
      </c>
      <c r="G164" s="29">
        <v>1557</v>
      </c>
      <c r="H164" s="29">
        <v>0</v>
      </c>
      <c r="I164" s="29">
        <v>3172</v>
      </c>
      <c r="J164" s="29">
        <v>8683</v>
      </c>
      <c r="K164" s="166">
        <v>670</v>
      </c>
      <c r="L164" s="150">
        <v>0</v>
      </c>
      <c r="M164" s="173">
        <v>330</v>
      </c>
      <c r="N164" s="29">
        <v>224</v>
      </c>
      <c r="O164" s="29">
        <v>-1251</v>
      </c>
      <c r="P164" s="29">
        <v>-216</v>
      </c>
      <c r="Q164" s="29">
        <v>-243</v>
      </c>
      <c r="R164" s="29">
        <v>20006</v>
      </c>
      <c r="S164" s="242">
        <v>0.625</v>
      </c>
      <c r="T164" s="243">
        <v>17200</v>
      </c>
      <c r="U164" s="29">
        <v>19295</v>
      </c>
      <c r="V164" s="29">
        <v>711</v>
      </c>
      <c r="W164" s="29">
        <v>26618</v>
      </c>
      <c r="X164" s="29">
        <v>100</v>
      </c>
      <c r="Y164" s="166">
        <v>-1400</v>
      </c>
      <c r="Z164" s="150">
        <v>1200</v>
      </c>
      <c r="AA164" s="26">
        <v>709</v>
      </c>
      <c r="AB164" s="166">
        <v>0</v>
      </c>
      <c r="AC164" s="150">
        <v>0</v>
      </c>
      <c r="AD164" s="26">
        <v>0</v>
      </c>
      <c r="AE164" s="166">
        <v>-346</v>
      </c>
      <c r="AF164" s="150">
        <v>330</v>
      </c>
      <c r="AG164" s="26">
        <v>330</v>
      </c>
      <c r="AH164" s="166">
        <v>-700</v>
      </c>
      <c r="AI164" s="150">
        <v>550</v>
      </c>
      <c r="AJ164" s="26">
        <v>224</v>
      </c>
      <c r="AK164" s="166">
        <v>-2000</v>
      </c>
      <c r="AL164" s="150">
        <v>1200</v>
      </c>
      <c r="AM164" s="26">
        <v>-1251</v>
      </c>
      <c r="AN164" s="166">
        <v>-218</v>
      </c>
      <c r="AO164" s="150">
        <v>0</v>
      </c>
      <c r="AP164" s="26">
        <v>-216</v>
      </c>
      <c r="AQ164" s="166" t="s">
        <v>42</v>
      </c>
      <c r="AR164" s="172" t="s">
        <v>442</v>
      </c>
      <c r="AS164" s="173">
        <v>77</v>
      </c>
      <c r="AT164" s="166" t="s">
        <v>397</v>
      </c>
      <c r="AU164" s="172" t="s">
        <v>443</v>
      </c>
      <c r="AV164" s="173">
        <v>78</v>
      </c>
    </row>
    <row r="165" spans="1:48" x14ac:dyDescent="0.15">
      <c r="A165" s="227" t="s">
        <v>32</v>
      </c>
      <c r="B165" s="200" t="s">
        <v>20</v>
      </c>
      <c r="C165" s="173">
        <v>8</v>
      </c>
      <c r="D165" s="242">
        <v>0.5</v>
      </c>
      <c r="E165" s="243">
        <v>16053</v>
      </c>
      <c r="F165" s="29">
        <v>30061</v>
      </c>
      <c r="G165" s="29">
        <v>1742</v>
      </c>
      <c r="H165" s="29">
        <v>0</v>
      </c>
      <c r="I165" s="29">
        <v>3058</v>
      </c>
      <c r="J165" s="29">
        <v>9537</v>
      </c>
      <c r="K165" s="166">
        <v>357</v>
      </c>
      <c r="L165" s="150">
        <v>0</v>
      </c>
      <c r="M165" s="173">
        <v>330</v>
      </c>
      <c r="N165" s="29">
        <v>64</v>
      </c>
      <c r="O165" s="29">
        <v>-1482</v>
      </c>
      <c r="P165" s="29">
        <v>0</v>
      </c>
      <c r="Q165" s="29">
        <v>-731</v>
      </c>
      <c r="R165" s="29">
        <v>19939</v>
      </c>
      <c r="S165" s="242">
        <v>0.625</v>
      </c>
      <c r="T165" s="243">
        <v>16690</v>
      </c>
      <c r="U165" s="29">
        <v>18922</v>
      </c>
      <c r="V165" s="29">
        <v>1017</v>
      </c>
      <c r="W165" s="29">
        <v>26618</v>
      </c>
      <c r="X165" s="29">
        <v>100</v>
      </c>
      <c r="Y165" s="166">
        <v>-1400</v>
      </c>
      <c r="Z165" s="150">
        <v>1200</v>
      </c>
      <c r="AA165" s="26">
        <v>396</v>
      </c>
      <c r="AB165" s="166">
        <v>0</v>
      </c>
      <c r="AC165" s="150">
        <v>0</v>
      </c>
      <c r="AD165" s="26">
        <v>0</v>
      </c>
      <c r="AE165" s="211">
        <v>-346</v>
      </c>
      <c r="AF165" s="150">
        <v>330</v>
      </c>
      <c r="AG165" s="26">
        <v>330</v>
      </c>
      <c r="AH165" s="166">
        <v>-700</v>
      </c>
      <c r="AI165" s="150">
        <v>550</v>
      </c>
      <c r="AJ165" s="26">
        <v>64</v>
      </c>
      <c r="AK165" s="166">
        <v>-2000</v>
      </c>
      <c r="AL165" s="150">
        <v>1200</v>
      </c>
      <c r="AM165" s="26">
        <v>-1482</v>
      </c>
      <c r="AN165" s="166">
        <v>0</v>
      </c>
      <c r="AO165" s="150">
        <v>0</v>
      </c>
      <c r="AP165" s="26">
        <v>0</v>
      </c>
      <c r="AQ165" s="166" t="s">
        <v>397</v>
      </c>
      <c r="AR165" s="172" t="s">
        <v>443</v>
      </c>
      <c r="AS165" s="173">
        <v>72</v>
      </c>
      <c r="AT165" s="166" t="s">
        <v>398</v>
      </c>
      <c r="AU165" s="172" t="s">
        <v>423</v>
      </c>
      <c r="AV165" s="173">
        <v>73</v>
      </c>
    </row>
    <row r="166" spans="1:48" x14ac:dyDescent="0.15">
      <c r="A166" s="227" t="s">
        <v>31</v>
      </c>
      <c r="B166" s="200" t="s">
        <v>20</v>
      </c>
      <c r="C166" s="173">
        <v>9</v>
      </c>
      <c r="D166" s="242">
        <v>0.54166666666666663</v>
      </c>
      <c r="E166" s="243">
        <v>15972</v>
      </c>
      <c r="F166" s="29">
        <v>30061</v>
      </c>
      <c r="G166" s="29">
        <v>1764</v>
      </c>
      <c r="H166" s="29">
        <v>0</v>
      </c>
      <c r="I166" s="29">
        <v>2825</v>
      </c>
      <c r="J166" s="29">
        <v>10386</v>
      </c>
      <c r="K166" s="166">
        <v>287</v>
      </c>
      <c r="L166" s="150">
        <v>0</v>
      </c>
      <c r="M166" s="173">
        <v>330</v>
      </c>
      <c r="N166" s="29">
        <v>-29</v>
      </c>
      <c r="O166" s="29">
        <v>-1487</v>
      </c>
      <c r="P166" s="29">
        <v>0</v>
      </c>
      <c r="Q166" s="29">
        <v>-899</v>
      </c>
      <c r="R166" s="29">
        <v>19513</v>
      </c>
      <c r="S166" s="242">
        <v>0.58333333333333337</v>
      </c>
      <c r="T166" s="243">
        <v>16480</v>
      </c>
      <c r="U166" s="29">
        <v>18684</v>
      </c>
      <c r="V166" s="29">
        <v>829</v>
      </c>
      <c r="W166" s="29">
        <v>26618</v>
      </c>
      <c r="X166" s="29">
        <v>100</v>
      </c>
      <c r="Y166" s="166">
        <v>-1400</v>
      </c>
      <c r="Z166" s="150">
        <v>1200</v>
      </c>
      <c r="AA166" s="26">
        <v>326</v>
      </c>
      <c r="AB166" s="166">
        <v>0</v>
      </c>
      <c r="AC166" s="150">
        <v>0</v>
      </c>
      <c r="AD166" s="26">
        <v>0</v>
      </c>
      <c r="AE166" s="166">
        <v>-346</v>
      </c>
      <c r="AF166" s="150">
        <v>330</v>
      </c>
      <c r="AG166" s="26">
        <v>330</v>
      </c>
      <c r="AH166" s="166">
        <v>-800</v>
      </c>
      <c r="AI166" s="150">
        <v>550</v>
      </c>
      <c r="AJ166" s="26">
        <v>-3</v>
      </c>
      <c r="AK166" s="166">
        <v>-2000</v>
      </c>
      <c r="AL166" s="150">
        <v>1200</v>
      </c>
      <c r="AM166" s="26">
        <v>-1487</v>
      </c>
      <c r="AN166" s="166">
        <v>0</v>
      </c>
      <c r="AO166" s="150">
        <v>0</v>
      </c>
      <c r="AP166" s="26">
        <v>0</v>
      </c>
      <c r="AQ166" s="166" t="s">
        <v>397</v>
      </c>
      <c r="AR166" s="172" t="s">
        <v>444</v>
      </c>
      <c r="AS166" s="173">
        <v>70</v>
      </c>
      <c r="AT166" s="166" t="s">
        <v>397</v>
      </c>
      <c r="AU166" s="172" t="s">
        <v>385</v>
      </c>
      <c r="AV166" s="173">
        <v>68</v>
      </c>
    </row>
    <row r="167" spans="1:48" x14ac:dyDescent="0.15">
      <c r="A167" s="227" t="s">
        <v>33</v>
      </c>
      <c r="B167" s="200" t="s">
        <v>20</v>
      </c>
      <c r="C167" s="173">
        <v>10</v>
      </c>
      <c r="D167" s="242">
        <v>0.58333333333333337</v>
      </c>
      <c r="E167" s="243">
        <v>15958</v>
      </c>
      <c r="F167" s="29">
        <v>30061</v>
      </c>
      <c r="G167" s="29">
        <v>1782</v>
      </c>
      <c r="H167" s="29">
        <v>0</v>
      </c>
      <c r="I167" s="29">
        <v>3079</v>
      </c>
      <c r="J167" s="29">
        <v>10290</v>
      </c>
      <c r="K167" s="166">
        <v>91</v>
      </c>
      <c r="L167" s="150">
        <v>0</v>
      </c>
      <c r="M167" s="173">
        <v>330</v>
      </c>
      <c r="N167" s="29">
        <v>68</v>
      </c>
      <c r="O167" s="29">
        <v>-1487</v>
      </c>
      <c r="P167" s="29">
        <v>0</v>
      </c>
      <c r="Q167" s="29">
        <v>-998</v>
      </c>
      <c r="R167" s="29">
        <v>19472</v>
      </c>
      <c r="S167" s="242">
        <v>0.58333333333333337</v>
      </c>
      <c r="T167" s="243">
        <v>16050</v>
      </c>
      <c r="U167" s="29">
        <v>18289</v>
      </c>
      <c r="V167" s="29">
        <v>1183</v>
      </c>
      <c r="W167" s="29">
        <v>26618</v>
      </c>
      <c r="X167" s="29">
        <v>100</v>
      </c>
      <c r="Y167" s="166">
        <v>-1400</v>
      </c>
      <c r="Z167" s="150">
        <v>1200</v>
      </c>
      <c r="AA167" s="26">
        <v>130</v>
      </c>
      <c r="AB167" s="166">
        <v>0</v>
      </c>
      <c r="AC167" s="150">
        <v>0</v>
      </c>
      <c r="AD167" s="26">
        <v>0</v>
      </c>
      <c r="AE167" s="166">
        <v>-346</v>
      </c>
      <c r="AF167" s="150">
        <v>330</v>
      </c>
      <c r="AG167" s="26">
        <v>330</v>
      </c>
      <c r="AH167" s="166">
        <v>-800</v>
      </c>
      <c r="AI167" s="150">
        <v>550</v>
      </c>
      <c r="AJ167" s="26">
        <v>94</v>
      </c>
      <c r="AK167" s="166">
        <v>-2000</v>
      </c>
      <c r="AL167" s="150">
        <v>1200</v>
      </c>
      <c r="AM167" s="26">
        <v>-1487</v>
      </c>
      <c r="AN167" s="166">
        <v>0</v>
      </c>
      <c r="AO167" s="150">
        <v>0</v>
      </c>
      <c r="AP167" s="26">
        <v>0</v>
      </c>
      <c r="AQ167" s="166" t="s">
        <v>45</v>
      </c>
      <c r="AR167" s="172" t="s">
        <v>140</v>
      </c>
      <c r="AS167" s="173">
        <v>59</v>
      </c>
      <c r="AT167" s="166" t="s">
        <v>46</v>
      </c>
      <c r="AU167" s="172" t="s">
        <v>94</v>
      </c>
      <c r="AV167" s="173">
        <v>67</v>
      </c>
    </row>
    <row r="168" spans="1:48" x14ac:dyDescent="0.15">
      <c r="A168" s="227" t="s">
        <v>34</v>
      </c>
      <c r="B168" s="200" t="s">
        <v>20</v>
      </c>
      <c r="C168" s="173">
        <v>11</v>
      </c>
      <c r="D168" s="242">
        <v>0.54166666666666663</v>
      </c>
      <c r="E168" s="243">
        <v>15858</v>
      </c>
      <c r="F168" s="29">
        <v>30061</v>
      </c>
      <c r="G168" s="29">
        <v>1636</v>
      </c>
      <c r="H168" s="29">
        <v>0</v>
      </c>
      <c r="I168" s="29">
        <v>3224</v>
      </c>
      <c r="J168" s="29">
        <v>9418</v>
      </c>
      <c r="K168" s="166">
        <v>430</v>
      </c>
      <c r="L168" s="150">
        <v>0</v>
      </c>
      <c r="M168" s="173">
        <v>210</v>
      </c>
      <c r="N168" s="29">
        <v>259</v>
      </c>
      <c r="O168" s="29">
        <v>-1487</v>
      </c>
      <c r="P168" s="29">
        <v>0</v>
      </c>
      <c r="Q168" s="29">
        <v>-588</v>
      </c>
      <c r="R168" s="29">
        <v>19643</v>
      </c>
      <c r="S168" s="242">
        <v>0.58333333333333337</v>
      </c>
      <c r="T168" s="243">
        <v>16160</v>
      </c>
      <c r="U168" s="29">
        <v>18271</v>
      </c>
      <c r="V168" s="29">
        <v>1372</v>
      </c>
      <c r="W168" s="29">
        <v>26618</v>
      </c>
      <c r="X168" s="29">
        <v>100</v>
      </c>
      <c r="Y168" s="166">
        <v>-1400</v>
      </c>
      <c r="Z168" s="150">
        <v>1200</v>
      </c>
      <c r="AA168" s="26">
        <v>469</v>
      </c>
      <c r="AB168" s="166">
        <v>0</v>
      </c>
      <c r="AC168" s="150">
        <v>0</v>
      </c>
      <c r="AD168" s="26">
        <v>0</v>
      </c>
      <c r="AE168" s="166">
        <v>-346</v>
      </c>
      <c r="AF168" s="150">
        <v>330</v>
      </c>
      <c r="AG168" s="26">
        <v>210</v>
      </c>
      <c r="AH168" s="166">
        <v>-800</v>
      </c>
      <c r="AI168" s="150">
        <v>550</v>
      </c>
      <c r="AJ168" s="26">
        <v>285</v>
      </c>
      <c r="AK168" s="166">
        <v>-2000</v>
      </c>
      <c r="AL168" s="150">
        <v>1200</v>
      </c>
      <c r="AM168" s="26">
        <v>-1487</v>
      </c>
      <c r="AN168" s="166">
        <v>0</v>
      </c>
      <c r="AO168" s="150">
        <v>0</v>
      </c>
      <c r="AP168" s="26">
        <v>0</v>
      </c>
      <c r="AQ168" s="166" t="s">
        <v>390</v>
      </c>
      <c r="AR168" s="172" t="s">
        <v>117</v>
      </c>
      <c r="AS168" s="173">
        <v>69</v>
      </c>
      <c r="AT168" s="166" t="s">
        <v>45</v>
      </c>
      <c r="AU168" s="172" t="s">
        <v>195</v>
      </c>
      <c r="AV168" s="173">
        <v>72</v>
      </c>
    </row>
    <row r="169" spans="1:48" x14ac:dyDescent="0.15">
      <c r="A169" s="227" t="s">
        <v>35</v>
      </c>
      <c r="B169" s="200" t="s">
        <v>20</v>
      </c>
      <c r="C169" s="173">
        <v>12</v>
      </c>
      <c r="D169" s="242">
        <v>0.54166666666666663</v>
      </c>
      <c r="E169" s="243">
        <v>14723</v>
      </c>
      <c r="F169" s="29">
        <v>30061</v>
      </c>
      <c r="G169" s="29">
        <v>1460</v>
      </c>
      <c r="H169" s="29">
        <v>0</v>
      </c>
      <c r="I169" s="29">
        <v>3341</v>
      </c>
      <c r="J169" s="29">
        <v>9913</v>
      </c>
      <c r="K169" s="166">
        <v>340</v>
      </c>
      <c r="L169" s="150">
        <v>0</v>
      </c>
      <c r="M169" s="173">
        <v>200</v>
      </c>
      <c r="N169" s="29">
        <v>209</v>
      </c>
      <c r="O169" s="29">
        <v>-1268</v>
      </c>
      <c r="P169" s="29">
        <v>0</v>
      </c>
      <c r="Q169" s="29">
        <v>-519</v>
      </c>
      <c r="R169" s="29">
        <v>18786</v>
      </c>
      <c r="S169" s="242">
        <v>0.54166666666666663</v>
      </c>
      <c r="T169" s="243">
        <v>15090</v>
      </c>
      <c r="U169" s="29">
        <v>17198</v>
      </c>
      <c r="V169" s="29">
        <v>1588</v>
      </c>
      <c r="W169" s="29">
        <v>26618</v>
      </c>
      <c r="X169" s="29">
        <v>0</v>
      </c>
      <c r="Y169" s="166">
        <v>-1400</v>
      </c>
      <c r="Z169" s="150">
        <v>1200</v>
      </c>
      <c r="AA169" s="26">
        <v>379</v>
      </c>
      <c r="AB169" s="166">
        <v>0</v>
      </c>
      <c r="AC169" s="150">
        <v>0</v>
      </c>
      <c r="AD169" s="26">
        <v>0</v>
      </c>
      <c r="AE169" s="166">
        <v>-346</v>
      </c>
      <c r="AF169" s="150">
        <v>330</v>
      </c>
      <c r="AG169" s="26">
        <v>200</v>
      </c>
      <c r="AH169" s="166">
        <v>-800</v>
      </c>
      <c r="AI169" s="150">
        <v>550</v>
      </c>
      <c r="AJ169" s="26">
        <v>235</v>
      </c>
      <c r="AK169" s="166">
        <v>-2000</v>
      </c>
      <c r="AL169" s="150">
        <v>1200</v>
      </c>
      <c r="AM169" s="26">
        <v>-1268</v>
      </c>
      <c r="AN169" s="166">
        <v>0</v>
      </c>
      <c r="AO169" s="150">
        <v>0</v>
      </c>
      <c r="AP169" s="26">
        <v>0</v>
      </c>
      <c r="AQ169" s="166" t="s">
        <v>46</v>
      </c>
      <c r="AR169" s="172" t="s">
        <v>117</v>
      </c>
      <c r="AS169" s="173">
        <v>73</v>
      </c>
      <c r="AT169" s="166" t="s">
        <v>46</v>
      </c>
      <c r="AU169" s="172" t="s">
        <v>102</v>
      </c>
      <c r="AV169" s="173">
        <v>79</v>
      </c>
    </row>
    <row r="170" spans="1:48" x14ac:dyDescent="0.15">
      <c r="A170" s="227" t="s">
        <v>36</v>
      </c>
      <c r="B170" s="200" t="s">
        <v>20</v>
      </c>
      <c r="C170" s="173">
        <v>13</v>
      </c>
      <c r="D170" s="242">
        <v>0.875</v>
      </c>
      <c r="E170" s="243">
        <v>14697</v>
      </c>
      <c r="F170" s="29">
        <v>30061</v>
      </c>
      <c r="G170" s="29">
        <v>1518</v>
      </c>
      <c r="H170" s="29">
        <v>0</v>
      </c>
      <c r="I170" s="29">
        <v>3003</v>
      </c>
      <c r="J170" s="29">
        <v>10210</v>
      </c>
      <c r="K170" s="166">
        <v>557</v>
      </c>
      <c r="L170" s="150">
        <v>0</v>
      </c>
      <c r="M170" s="173">
        <v>330</v>
      </c>
      <c r="N170" s="29">
        <v>209</v>
      </c>
      <c r="O170" s="29">
        <v>-1114</v>
      </c>
      <c r="P170" s="29">
        <v>-218</v>
      </c>
      <c r="Q170" s="29">
        <v>-236</v>
      </c>
      <c r="R170" s="29">
        <v>18602</v>
      </c>
      <c r="S170" s="242">
        <v>0.75</v>
      </c>
      <c r="T170" s="243">
        <v>15000</v>
      </c>
      <c r="U170" s="29">
        <v>17082</v>
      </c>
      <c r="V170" s="29">
        <v>1520</v>
      </c>
      <c r="W170" s="29">
        <v>26618</v>
      </c>
      <c r="X170" s="29">
        <v>0</v>
      </c>
      <c r="Y170" s="166">
        <v>-1400</v>
      </c>
      <c r="Z170" s="150">
        <v>1200</v>
      </c>
      <c r="AA170" s="26">
        <v>596</v>
      </c>
      <c r="AB170" s="166">
        <v>0</v>
      </c>
      <c r="AC170" s="150">
        <v>0</v>
      </c>
      <c r="AD170" s="26">
        <v>0</v>
      </c>
      <c r="AE170" s="166">
        <v>-346</v>
      </c>
      <c r="AF170" s="150">
        <v>330</v>
      </c>
      <c r="AG170" s="26">
        <v>330</v>
      </c>
      <c r="AH170" s="166">
        <v>-800</v>
      </c>
      <c r="AI170" s="150">
        <v>550</v>
      </c>
      <c r="AJ170" s="26">
        <v>235</v>
      </c>
      <c r="AK170" s="166">
        <v>-2000</v>
      </c>
      <c r="AL170" s="150">
        <v>1200</v>
      </c>
      <c r="AM170" s="26">
        <v>-1114</v>
      </c>
      <c r="AN170" s="166">
        <v>-218</v>
      </c>
      <c r="AO170" s="150">
        <v>0</v>
      </c>
      <c r="AP170" s="26">
        <v>-218</v>
      </c>
      <c r="AQ170" s="166" t="s">
        <v>43</v>
      </c>
      <c r="AR170" s="172" t="s">
        <v>183</v>
      </c>
      <c r="AS170" s="173">
        <v>59</v>
      </c>
      <c r="AT170" s="166" t="s">
        <v>43</v>
      </c>
      <c r="AU170" s="172" t="s">
        <v>104</v>
      </c>
      <c r="AV170" s="173">
        <v>70</v>
      </c>
    </row>
    <row r="171" spans="1:48" x14ac:dyDescent="0.15">
      <c r="A171" s="227" t="s">
        <v>30</v>
      </c>
      <c r="B171" s="200" t="s">
        <v>20</v>
      </c>
      <c r="C171" s="173">
        <v>14</v>
      </c>
      <c r="D171" s="242">
        <v>0.70833333333333337</v>
      </c>
      <c r="E171" s="243">
        <v>17257</v>
      </c>
      <c r="F171" s="29">
        <v>30061</v>
      </c>
      <c r="G171" s="29">
        <v>1534</v>
      </c>
      <c r="H171" s="29">
        <v>0</v>
      </c>
      <c r="I171" s="29">
        <v>2649</v>
      </c>
      <c r="J171" s="29">
        <v>8093</v>
      </c>
      <c r="K171" s="166">
        <v>609</v>
      </c>
      <c r="L171" s="150">
        <v>0</v>
      </c>
      <c r="M171" s="173">
        <v>330</v>
      </c>
      <c r="N171" s="29">
        <v>337</v>
      </c>
      <c r="O171" s="29">
        <v>-1329</v>
      </c>
      <c r="P171" s="29">
        <v>-218</v>
      </c>
      <c r="Q171" s="29">
        <v>-271</v>
      </c>
      <c r="R171" s="29">
        <v>21124</v>
      </c>
      <c r="S171" s="242">
        <v>0.66666666666666663</v>
      </c>
      <c r="T171" s="243">
        <v>17960</v>
      </c>
      <c r="U171" s="29">
        <v>20083</v>
      </c>
      <c r="V171" s="29">
        <v>1041</v>
      </c>
      <c r="W171" s="29">
        <v>26618</v>
      </c>
      <c r="X171" s="29">
        <v>0</v>
      </c>
      <c r="Y171" s="166">
        <v>-1400</v>
      </c>
      <c r="Z171" s="150">
        <v>1200</v>
      </c>
      <c r="AA171" s="26">
        <v>648</v>
      </c>
      <c r="AB171" s="166">
        <v>0</v>
      </c>
      <c r="AC171" s="150">
        <v>0</v>
      </c>
      <c r="AD171" s="26">
        <v>0</v>
      </c>
      <c r="AE171" s="166">
        <v>-346</v>
      </c>
      <c r="AF171" s="150">
        <v>330</v>
      </c>
      <c r="AG171" s="26">
        <v>330</v>
      </c>
      <c r="AH171" s="166">
        <v>-700</v>
      </c>
      <c r="AI171" s="150">
        <v>550</v>
      </c>
      <c r="AJ171" s="26">
        <v>363</v>
      </c>
      <c r="AK171" s="166">
        <v>-2000</v>
      </c>
      <c r="AL171" s="150">
        <v>1200</v>
      </c>
      <c r="AM171" s="26">
        <v>-1329</v>
      </c>
      <c r="AN171" s="166">
        <v>-218</v>
      </c>
      <c r="AO171" s="150">
        <v>0</v>
      </c>
      <c r="AP171" s="26">
        <v>-218</v>
      </c>
      <c r="AQ171" s="166" t="s">
        <v>142</v>
      </c>
      <c r="AR171" s="172" t="s">
        <v>117</v>
      </c>
      <c r="AS171" s="173">
        <v>77</v>
      </c>
      <c r="AT171" s="166" t="s">
        <v>45</v>
      </c>
      <c r="AU171" s="172" t="s">
        <v>51</v>
      </c>
      <c r="AV171" s="173">
        <v>81</v>
      </c>
    </row>
    <row r="172" spans="1:48" x14ac:dyDescent="0.15">
      <c r="A172" s="227" t="s">
        <v>32</v>
      </c>
      <c r="B172" s="200" t="s">
        <v>20</v>
      </c>
      <c r="C172" s="173">
        <v>15</v>
      </c>
      <c r="D172" s="242">
        <v>0.70833333333333337</v>
      </c>
      <c r="E172" s="243">
        <v>17605</v>
      </c>
      <c r="F172" s="29">
        <v>30061</v>
      </c>
      <c r="G172" s="29">
        <v>1518</v>
      </c>
      <c r="H172" s="29">
        <v>0</v>
      </c>
      <c r="I172" s="29">
        <v>3093</v>
      </c>
      <c r="J172" s="29">
        <v>8898</v>
      </c>
      <c r="K172" s="166">
        <v>316</v>
      </c>
      <c r="L172" s="150">
        <v>0</v>
      </c>
      <c r="M172" s="173">
        <v>330</v>
      </c>
      <c r="N172" s="29">
        <v>242</v>
      </c>
      <c r="O172" s="29">
        <v>-1195</v>
      </c>
      <c r="P172" s="29">
        <v>-218</v>
      </c>
      <c r="Q172" s="29">
        <v>-525</v>
      </c>
      <c r="R172" s="29">
        <v>20113</v>
      </c>
      <c r="S172" s="242">
        <v>0.625</v>
      </c>
      <c r="T172" s="243">
        <v>17040</v>
      </c>
      <c r="U172" s="29">
        <v>18902</v>
      </c>
      <c r="V172" s="29">
        <v>1211</v>
      </c>
      <c r="W172" s="29">
        <v>26618</v>
      </c>
      <c r="X172" s="29">
        <v>0</v>
      </c>
      <c r="Y172" s="166">
        <v>-1400</v>
      </c>
      <c r="Z172" s="150">
        <v>1200</v>
      </c>
      <c r="AA172" s="26">
        <v>355</v>
      </c>
      <c r="AB172" s="166">
        <v>0</v>
      </c>
      <c r="AC172" s="150">
        <v>0</v>
      </c>
      <c r="AD172" s="26">
        <v>0</v>
      </c>
      <c r="AE172" s="166">
        <v>-346</v>
      </c>
      <c r="AF172" s="150">
        <v>330</v>
      </c>
      <c r="AG172" s="26">
        <v>330</v>
      </c>
      <c r="AH172" s="166">
        <v>-700</v>
      </c>
      <c r="AI172" s="150">
        <v>550</v>
      </c>
      <c r="AJ172" s="26">
        <v>268</v>
      </c>
      <c r="AK172" s="166">
        <v>-2000</v>
      </c>
      <c r="AL172" s="150">
        <v>0</v>
      </c>
      <c r="AM172" s="26">
        <v>-1195</v>
      </c>
      <c r="AN172" s="166">
        <v>-218</v>
      </c>
      <c r="AO172" s="150">
        <v>0</v>
      </c>
      <c r="AP172" s="26">
        <v>-218</v>
      </c>
      <c r="AQ172" s="166" t="s">
        <v>42</v>
      </c>
      <c r="AR172" s="172" t="s">
        <v>117</v>
      </c>
      <c r="AS172" s="173">
        <v>76</v>
      </c>
      <c r="AT172" s="166" t="s">
        <v>42</v>
      </c>
      <c r="AU172" s="172" t="s">
        <v>192</v>
      </c>
      <c r="AV172" s="173">
        <v>81</v>
      </c>
    </row>
    <row r="173" spans="1:48" x14ac:dyDescent="0.15">
      <c r="A173" s="227" t="s">
        <v>31</v>
      </c>
      <c r="B173" s="200" t="s">
        <v>20</v>
      </c>
      <c r="C173" s="173">
        <v>16</v>
      </c>
      <c r="D173" s="242">
        <v>0.58333333333333337</v>
      </c>
      <c r="E173" s="243">
        <v>16983</v>
      </c>
      <c r="F173" s="29">
        <v>30061</v>
      </c>
      <c r="G173" s="29">
        <v>1553</v>
      </c>
      <c r="H173" s="29">
        <v>0</v>
      </c>
      <c r="I173" s="29">
        <v>3120</v>
      </c>
      <c r="J173" s="29">
        <v>9327</v>
      </c>
      <c r="K173" s="166">
        <v>562</v>
      </c>
      <c r="L173" s="150">
        <v>0</v>
      </c>
      <c r="M173" s="173">
        <v>330</v>
      </c>
      <c r="N173" s="29">
        <v>170</v>
      </c>
      <c r="O173" s="29">
        <v>-1395</v>
      </c>
      <c r="P173" s="29">
        <v>-218</v>
      </c>
      <c r="Q173" s="29">
        <v>-551</v>
      </c>
      <c r="R173" s="29">
        <v>19718</v>
      </c>
      <c r="S173" s="242">
        <v>0.58333333333333337</v>
      </c>
      <c r="T173" s="243">
        <v>16480</v>
      </c>
      <c r="U173" s="29">
        <v>18499</v>
      </c>
      <c r="V173" s="29">
        <v>1219</v>
      </c>
      <c r="W173" s="29">
        <v>26618</v>
      </c>
      <c r="X173" s="29">
        <v>0</v>
      </c>
      <c r="Y173" s="166">
        <v>-1400</v>
      </c>
      <c r="Z173" s="150">
        <v>1200</v>
      </c>
      <c r="AA173" s="26">
        <v>601</v>
      </c>
      <c r="AB173" s="166">
        <v>0</v>
      </c>
      <c r="AC173" s="150">
        <v>0</v>
      </c>
      <c r="AD173" s="26">
        <v>0</v>
      </c>
      <c r="AE173" s="166">
        <v>-346</v>
      </c>
      <c r="AF173" s="150">
        <v>330</v>
      </c>
      <c r="AG173" s="26">
        <v>330</v>
      </c>
      <c r="AH173" s="166">
        <v>-700</v>
      </c>
      <c r="AI173" s="150">
        <v>550</v>
      </c>
      <c r="AJ173" s="26">
        <v>196</v>
      </c>
      <c r="AK173" s="166">
        <v>-2000</v>
      </c>
      <c r="AL173" s="150">
        <v>0</v>
      </c>
      <c r="AM173" s="26">
        <v>-1395</v>
      </c>
      <c r="AN173" s="166">
        <v>-218</v>
      </c>
      <c r="AO173" s="150">
        <v>0</v>
      </c>
      <c r="AP173" s="26">
        <v>-218</v>
      </c>
      <c r="AQ173" s="166" t="s">
        <v>42</v>
      </c>
      <c r="AR173" s="172" t="s">
        <v>70</v>
      </c>
      <c r="AS173" s="173">
        <v>75</v>
      </c>
      <c r="AT173" s="166" t="s">
        <v>43</v>
      </c>
      <c r="AU173" s="172" t="s">
        <v>168</v>
      </c>
      <c r="AV173" s="173">
        <v>76</v>
      </c>
    </row>
    <row r="174" spans="1:48" x14ac:dyDescent="0.15">
      <c r="A174" s="227" t="s">
        <v>33</v>
      </c>
      <c r="B174" s="200" t="s">
        <v>20</v>
      </c>
      <c r="C174" s="173">
        <v>17</v>
      </c>
      <c r="D174" s="242">
        <v>0.58333333333333337</v>
      </c>
      <c r="E174" s="243">
        <v>17417</v>
      </c>
      <c r="F174" s="29">
        <v>30061</v>
      </c>
      <c r="G174" s="29">
        <v>1458</v>
      </c>
      <c r="H174" s="29">
        <v>0</v>
      </c>
      <c r="I174" s="29">
        <v>3214</v>
      </c>
      <c r="J174" s="29">
        <v>7997</v>
      </c>
      <c r="K174" s="166">
        <v>695</v>
      </c>
      <c r="L174" s="150">
        <v>0</v>
      </c>
      <c r="M174" s="173">
        <v>330</v>
      </c>
      <c r="N174" s="29">
        <v>107</v>
      </c>
      <c r="O174" s="29">
        <v>-1400</v>
      </c>
      <c r="P174" s="29">
        <v>-218</v>
      </c>
      <c r="Q174" s="29">
        <v>-486</v>
      </c>
      <c r="R174" s="29">
        <v>20794</v>
      </c>
      <c r="S174" s="242">
        <v>0.58333333333333337</v>
      </c>
      <c r="T174" s="243">
        <v>17770</v>
      </c>
      <c r="U174" s="29">
        <v>19930</v>
      </c>
      <c r="V174" s="29">
        <v>864</v>
      </c>
      <c r="W174" s="29">
        <v>26618</v>
      </c>
      <c r="X174" s="29">
        <v>0</v>
      </c>
      <c r="Y174" s="166">
        <v>-1400</v>
      </c>
      <c r="Z174" s="150">
        <v>1200</v>
      </c>
      <c r="AA174" s="26">
        <v>734</v>
      </c>
      <c r="AB174" s="166">
        <v>0</v>
      </c>
      <c r="AC174" s="150">
        <v>0</v>
      </c>
      <c r="AD174" s="26">
        <v>0</v>
      </c>
      <c r="AE174" s="166">
        <v>-346</v>
      </c>
      <c r="AF174" s="150">
        <v>330</v>
      </c>
      <c r="AG174" s="26">
        <v>330</v>
      </c>
      <c r="AH174" s="166">
        <v>-700</v>
      </c>
      <c r="AI174" s="150">
        <v>550</v>
      </c>
      <c r="AJ174" s="26">
        <v>133</v>
      </c>
      <c r="AK174" s="166">
        <v>-2000</v>
      </c>
      <c r="AL174" s="150">
        <v>0</v>
      </c>
      <c r="AM174" s="26">
        <v>-1400</v>
      </c>
      <c r="AN174" s="166">
        <v>-218</v>
      </c>
      <c r="AO174" s="150">
        <v>0</v>
      </c>
      <c r="AP174" s="26">
        <v>-218</v>
      </c>
      <c r="AQ174" s="166" t="s">
        <v>42</v>
      </c>
      <c r="AR174" s="172" t="s">
        <v>106</v>
      </c>
      <c r="AS174" s="173">
        <v>76</v>
      </c>
      <c r="AT174" s="166" t="s">
        <v>43</v>
      </c>
      <c r="AU174" s="172" t="s">
        <v>108</v>
      </c>
      <c r="AV174" s="173">
        <v>77</v>
      </c>
    </row>
    <row r="175" spans="1:48" x14ac:dyDescent="0.15">
      <c r="A175" s="227" t="s">
        <v>34</v>
      </c>
      <c r="B175" s="200" t="s">
        <v>20</v>
      </c>
      <c r="C175" s="173">
        <v>18</v>
      </c>
      <c r="D175" s="242">
        <v>0.66666666666666663</v>
      </c>
      <c r="E175" s="243">
        <v>20058</v>
      </c>
      <c r="F175" s="29">
        <v>30061</v>
      </c>
      <c r="G175" s="29">
        <v>1301</v>
      </c>
      <c r="H175" s="29">
        <v>0</v>
      </c>
      <c r="I175" s="29">
        <v>2683</v>
      </c>
      <c r="J175" s="29">
        <v>6430</v>
      </c>
      <c r="K175" s="166">
        <v>634</v>
      </c>
      <c r="L175" s="150">
        <v>0</v>
      </c>
      <c r="M175" s="173">
        <v>330</v>
      </c>
      <c r="N175" s="29">
        <v>270</v>
      </c>
      <c r="O175" s="29">
        <v>-1395</v>
      </c>
      <c r="P175" s="29">
        <v>-218</v>
      </c>
      <c r="Q175" s="29">
        <v>-379</v>
      </c>
      <c r="R175" s="29">
        <v>22628</v>
      </c>
      <c r="S175" s="242">
        <v>0.66666666666666663</v>
      </c>
      <c r="T175" s="243">
        <v>19060</v>
      </c>
      <c r="U175" s="29">
        <v>21194</v>
      </c>
      <c r="V175" s="29">
        <v>1434</v>
      </c>
      <c r="W175" s="29">
        <v>26618</v>
      </c>
      <c r="X175" s="29">
        <v>0</v>
      </c>
      <c r="Y175" s="166">
        <v>-1400</v>
      </c>
      <c r="Z175" s="150">
        <v>1200</v>
      </c>
      <c r="AA175" s="26">
        <v>673</v>
      </c>
      <c r="AB175" s="166">
        <v>0</v>
      </c>
      <c r="AC175" s="150">
        <v>0</v>
      </c>
      <c r="AD175" s="26">
        <v>0</v>
      </c>
      <c r="AE175" s="166">
        <v>-346</v>
      </c>
      <c r="AF175" s="150">
        <v>330</v>
      </c>
      <c r="AG175" s="26">
        <v>330</v>
      </c>
      <c r="AH175" s="166">
        <v>-700</v>
      </c>
      <c r="AI175" s="150">
        <v>550</v>
      </c>
      <c r="AJ175" s="26">
        <v>296</v>
      </c>
      <c r="AK175" s="166">
        <v>-2000</v>
      </c>
      <c r="AL175" s="150">
        <v>0</v>
      </c>
      <c r="AM175" s="26">
        <v>-1395</v>
      </c>
      <c r="AN175" s="166">
        <v>-218</v>
      </c>
      <c r="AO175" s="150">
        <v>0</v>
      </c>
      <c r="AP175" s="26">
        <v>-218</v>
      </c>
      <c r="AQ175" s="166" t="s">
        <v>42</v>
      </c>
      <c r="AR175" s="172" t="s">
        <v>49</v>
      </c>
      <c r="AS175" s="173">
        <v>88</v>
      </c>
      <c r="AT175" s="166" t="s">
        <v>43</v>
      </c>
      <c r="AU175" s="172" t="s">
        <v>122</v>
      </c>
      <c r="AV175" s="173">
        <v>87</v>
      </c>
    </row>
    <row r="176" spans="1:48" x14ac:dyDescent="0.15">
      <c r="A176" s="227" t="s">
        <v>35</v>
      </c>
      <c r="B176" s="200" t="s">
        <v>20</v>
      </c>
      <c r="C176" s="173">
        <v>19</v>
      </c>
      <c r="D176" s="242">
        <v>0.70833333333333337</v>
      </c>
      <c r="E176" s="243">
        <v>17767</v>
      </c>
      <c r="F176" s="29">
        <v>30061</v>
      </c>
      <c r="G176" s="29">
        <v>1353</v>
      </c>
      <c r="H176" s="29">
        <v>0</v>
      </c>
      <c r="I176" s="29">
        <v>2800</v>
      </c>
      <c r="J176" s="29">
        <v>8622</v>
      </c>
      <c r="K176" s="166">
        <v>318</v>
      </c>
      <c r="L176" s="150">
        <v>0</v>
      </c>
      <c r="M176" s="173">
        <v>330</v>
      </c>
      <c r="N176" s="29">
        <v>-103</v>
      </c>
      <c r="O176" s="29">
        <v>-1397</v>
      </c>
      <c r="P176" s="29">
        <v>-218</v>
      </c>
      <c r="Q176" s="29">
        <v>-1070</v>
      </c>
      <c r="R176" s="29">
        <v>21062</v>
      </c>
      <c r="S176" s="242">
        <v>0.66666666666666663</v>
      </c>
      <c r="T176" s="243">
        <v>18340</v>
      </c>
      <c r="U176" s="29">
        <v>20483</v>
      </c>
      <c r="V176" s="29">
        <v>579</v>
      </c>
      <c r="W176" s="29">
        <v>26618</v>
      </c>
      <c r="X176" s="29">
        <v>100</v>
      </c>
      <c r="Y176" s="166">
        <v>-1400</v>
      </c>
      <c r="Z176" s="150">
        <v>1200</v>
      </c>
      <c r="AA176" s="26">
        <v>357</v>
      </c>
      <c r="AB176" s="166">
        <v>0</v>
      </c>
      <c r="AC176" s="150">
        <v>0</v>
      </c>
      <c r="AD176" s="26">
        <v>0</v>
      </c>
      <c r="AE176" s="166">
        <v>-346</v>
      </c>
      <c r="AF176" s="150">
        <v>330</v>
      </c>
      <c r="AG176" s="26">
        <v>330</v>
      </c>
      <c r="AH176" s="166">
        <v>-800</v>
      </c>
      <c r="AI176" s="150">
        <v>550</v>
      </c>
      <c r="AJ176" s="26">
        <v>-77</v>
      </c>
      <c r="AK176" s="166">
        <v>-2000</v>
      </c>
      <c r="AL176" s="150">
        <v>0</v>
      </c>
      <c r="AM176" s="26">
        <v>-1397</v>
      </c>
      <c r="AN176" s="166">
        <v>-218</v>
      </c>
      <c r="AO176" s="150">
        <v>0</v>
      </c>
      <c r="AP176" s="26">
        <v>-218</v>
      </c>
      <c r="AQ176" s="166" t="s">
        <v>390</v>
      </c>
      <c r="AR176" s="172" t="s">
        <v>120</v>
      </c>
      <c r="AS176" s="173">
        <v>83</v>
      </c>
      <c r="AT176" s="166" t="s">
        <v>390</v>
      </c>
      <c r="AU176" s="172" t="s">
        <v>91</v>
      </c>
      <c r="AV176" s="173">
        <v>84</v>
      </c>
    </row>
    <row r="177" spans="1:48" x14ac:dyDescent="0.15">
      <c r="A177" s="227" t="s">
        <v>36</v>
      </c>
      <c r="B177" s="200" t="s">
        <v>20</v>
      </c>
      <c r="C177" s="173">
        <v>20</v>
      </c>
      <c r="D177" s="242">
        <v>0.625</v>
      </c>
      <c r="E177" s="243">
        <v>19184</v>
      </c>
      <c r="F177" s="29">
        <v>30061</v>
      </c>
      <c r="G177" s="29">
        <v>1368</v>
      </c>
      <c r="H177" s="29">
        <v>0</v>
      </c>
      <c r="I177" s="29">
        <v>2131</v>
      </c>
      <c r="J177" s="29">
        <v>7829</v>
      </c>
      <c r="K177" s="166">
        <v>855</v>
      </c>
      <c r="L177" s="150">
        <v>0</v>
      </c>
      <c r="M177" s="173">
        <v>330</v>
      </c>
      <c r="N177" s="29">
        <v>-105</v>
      </c>
      <c r="O177" s="29">
        <v>-1397</v>
      </c>
      <c r="P177" s="29">
        <v>-218</v>
      </c>
      <c r="Q177" s="29">
        <v>-535</v>
      </c>
      <c r="R177" s="29">
        <v>22004</v>
      </c>
      <c r="S177" s="242">
        <v>0.75</v>
      </c>
      <c r="T177" s="243">
        <v>19470</v>
      </c>
      <c r="U177" s="29">
        <v>21599</v>
      </c>
      <c r="V177" s="29">
        <v>405</v>
      </c>
      <c r="W177" s="29">
        <v>26618</v>
      </c>
      <c r="X177" s="29">
        <v>100</v>
      </c>
      <c r="Y177" s="166">
        <v>-1400</v>
      </c>
      <c r="Z177" s="150">
        <v>1200</v>
      </c>
      <c r="AA177" s="26">
        <v>894</v>
      </c>
      <c r="AB177" s="166">
        <v>0</v>
      </c>
      <c r="AC177" s="150">
        <v>0</v>
      </c>
      <c r="AD177" s="26">
        <v>0</v>
      </c>
      <c r="AE177" s="166">
        <v>-346</v>
      </c>
      <c r="AF177" s="150">
        <v>330</v>
      </c>
      <c r="AG177" s="26">
        <v>330</v>
      </c>
      <c r="AH177" s="166">
        <v>-800</v>
      </c>
      <c r="AI177" s="150">
        <v>550</v>
      </c>
      <c r="AJ177" s="26">
        <v>-79</v>
      </c>
      <c r="AK177" s="166">
        <v>-2000</v>
      </c>
      <c r="AL177" s="150">
        <v>1200</v>
      </c>
      <c r="AM177" s="26">
        <v>-1397</v>
      </c>
      <c r="AN177" s="166">
        <v>-218</v>
      </c>
      <c r="AO177" s="150">
        <v>0</v>
      </c>
      <c r="AP177" s="26">
        <v>-218</v>
      </c>
      <c r="AQ177" s="166" t="s">
        <v>396</v>
      </c>
      <c r="AR177" s="172" t="s">
        <v>61</v>
      </c>
      <c r="AS177" s="173">
        <v>83</v>
      </c>
      <c r="AT177" s="166" t="s">
        <v>46</v>
      </c>
      <c r="AU177" s="172" t="s">
        <v>54</v>
      </c>
      <c r="AV177" s="173">
        <v>83</v>
      </c>
    </row>
    <row r="178" spans="1:48" x14ac:dyDescent="0.15">
      <c r="A178" s="227" t="s">
        <v>30</v>
      </c>
      <c r="B178" s="200" t="s">
        <v>20</v>
      </c>
      <c r="C178" s="173">
        <v>21</v>
      </c>
      <c r="D178" s="242">
        <v>0.70833333333333337</v>
      </c>
      <c r="E178" s="243">
        <v>21974</v>
      </c>
      <c r="F178" s="29">
        <v>30061</v>
      </c>
      <c r="G178" s="29">
        <v>1502</v>
      </c>
      <c r="H178" s="29">
        <v>0</v>
      </c>
      <c r="I178" s="29">
        <v>2480</v>
      </c>
      <c r="J178" s="29">
        <v>4606</v>
      </c>
      <c r="K178" s="166">
        <v>989</v>
      </c>
      <c r="L178" s="150">
        <v>0</v>
      </c>
      <c r="M178" s="173">
        <v>330</v>
      </c>
      <c r="N178" s="29">
        <v>79</v>
      </c>
      <c r="O178" s="29">
        <v>-1395</v>
      </c>
      <c r="P178" s="29">
        <v>-218</v>
      </c>
      <c r="Q178" s="29">
        <v>-215</v>
      </c>
      <c r="R178" s="29">
        <v>24692</v>
      </c>
      <c r="S178" s="242">
        <v>0.70833333333333337</v>
      </c>
      <c r="T178" s="243">
        <v>21960</v>
      </c>
      <c r="U178" s="29">
        <v>24106</v>
      </c>
      <c r="V178" s="29">
        <v>586</v>
      </c>
      <c r="W178" s="29">
        <v>26618</v>
      </c>
      <c r="X178" s="29">
        <v>100</v>
      </c>
      <c r="Y178" s="166">
        <v>-1400</v>
      </c>
      <c r="Z178" s="150">
        <v>1200</v>
      </c>
      <c r="AA178" s="26">
        <v>1028</v>
      </c>
      <c r="AB178" s="166">
        <v>0</v>
      </c>
      <c r="AC178" s="150">
        <v>0</v>
      </c>
      <c r="AD178" s="26">
        <v>0</v>
      </c>
      <c r="AE178" s="166">
        <v>-346</v>
      </c>
      <c r="AF178" s="150">
        <v>330</v>
      </c>
      <c r="AG178" s="26">
        <v>330</v>
      </c>
      <c r="AH178" s="166">
        <v>-800</v>
      </c>
      <c r="AI178" s="150">
        <v>550</v>
      </c>
      <c r="AJ178" s="26">
        <v>79</v>
      </c>
      <c r="AK178" s="166">
        <v>-2000</v>
      </c>
      <c r="AL178" s="150">
        <v>0</v>
      </c>
      <c r="AM178" s="26">
        <v>-1395</v>
      </c>
      <c r="AN178" s="166">
        <v>-218</v>
      </c>
      <c r="AO178" s="150">
        <v>0</v>
      </c>
      <c r="AP178" s="26">
        <v>-218</v>
      </c>
      <c r="AQ178" s="166" t="s">
        <v>42</v>
      </c>
      <c r="AR178" s="172" t="s">
        <v>117</v>
      </c>
      <c r="AS178" s="173">
        <v>85</v>
      </c>
      <c r="AT178" s="166" t="s">
        <v>42</v>
      </c>
      <c r="AU178" s="172" t="s">
        <v>98</v>
      </c>
      <c r="AV178" s="173">
        <v>87</v>
      </c>
    </row>
    <row r="179" spans="1:48" x14ac:dyDescent="0.15">
      <c r="A179" s="227" t="s">
        <v>32</v>
      </c>
      <c r="B179" s="200" t="s">
        <v>20</v>
      </c>
      <c r="C179" s="173">
        <v>22</v>
      </c>
      <c r="D179" s="242">
        <v>0.625</v>
      </c>
      <c r="E179" s="243">
        <v>20483</v>
      </c>
      <c r="F179" s="29">
        <v>30061</v>
      </c>
      <c r="G179" s="29">
        <v>1516</v>
      </c>
      <c r="H179" s="29">
        <v>0</v>
      </c>
      <c r="I179" s="29">
        <v>2230</v>
      </c>
      <c r="J179" s="29">
        <v>6647</v>
      </c>
      <c r="K179" s="166">
        <v>1080</v>
      </c>
      <c r="L179" s="150">
        <v>0</v>
      </c>
      <c r="M179" s="173">
        <v>330</v>
      </c>
      <c r="N179" s="29">
        <v>-252</v>
      </c>
      <c r="O179" s="29">
        <v>-1395</v>
      </c>
      <c r="P179" s="29">
        <v>-218</v>
      </c>
      <c r="Q179" s="29">
        <v>-455</v>
      </c>
      <c r="R179" s="29">
        <v>23155</v>
      </c>
      <c r="S179" s="242">
        <v>0.66666666666666663</v>
      </c>
      <c r="T179" s="243">
        <v>20360</v>
      </c>
      <c r="U179" s="29">
        <v>22522</v>
      </c>
      <c r="V179" s="29">
        <v>633</v>
      </c>
      <c r="W179" s="29">
        <v>26618</v>
      </c>
      <c r="X179" s="29">
        <v>100</v>
      </c>
      <c r="Y179" s="166">
        <v>-1400</v>
      </c>
      <c r="Z179" s="150">
        <v>1200</v>
      </c>
      <c r="AA179" s="26">
        <v>1119</v>
      </c>
      <c r="AB179" s="166">
        <v>0</v>
      </c>
      <c r="AC179" s="150">
        <v>0</v>
      </c>
      <c r="AD179" s="26">
        <v>0</v>
      </c>
      <c r="AE179" s="166">
        <v>-346</v>
      </c>
      <c r="AF179" s="150">
        <v>330</v>
      </c>
      <c r="AG179" s="26">
        <v>330</v>
      </c>
      <c r="AH179" s="166">
        <v>-800</v>
      </c>
      <c r="AI179" s="150">
        <v>550</v>
      </c>
      <c r="AJ179" s="26">
        <v>-226</v>
      </c>
      <c r="AK179" s="166">
        <v>-2000</v>
      </c>
      <c r="AL179" s="150">
        <v>0</v>
      </c>
      <c r="AM179" s="26">
        <v>-1395</v>
      </c>
      <c r="AN179" s="166">
        <v>-218</v>
      </c>
      <c r="AO179" s="150">
        <v>0</v>
      </c>
      <c r="AP179" s="26">
        <v>-218</v>
      </c>
      <c r="AQ179" s="166" t="s">
        <v>397</v>
      </c>
      <c r="AR179" s="172" t="s">
        <v>179</v>
      </c>
      <c r="AS179" s="173">
        <v>79</v>
      </c>
      <c r="AT179" s="166" t="s">
        <v>43</v>
      </c>
      <c r="AU179" s="172" t="s">
        <v>90</v>
      </c>
      <c r="AV179" s="173">
        <v>84</v>
      </c>
    </row>
    <row r="180" spans="1:48" x14ac:dyDescent="0.15">
      <c r="A180" s="227" t="s">
        <v>31</v>
      </c>
      <c r="B180" s="200" t="s">
        <v>20</v>
      </c>
      <c r="C180" s="173">
        <v>23</v>
      </c>
      <c r="D180" s="242">
        <v>0.70833333333333337</v>
      </c>
      <c r="E180" s="243">
        <v>21895</v>
      </c>
      <c r="F180" s="29">
        <v>30061</v>
      </c>
      <c r="G180" s="29">
        <v>1492</v>
      </c>
      <c r="H180" s="29">
        <v>0</v>
      </c>
      <c r="I180" s="29">
        <v>2664</v>
      </c>
      <c r="J180" s="29">
        <v>5192</v>
      </c>
      <c r="K180" s="166">
        <v>830</v>
      </c>
      <c r="L180" s="150">
        <v>0</v>
      </c>
      <c r="M180" s="173">
        <v>330</v>
      </c>
      <c r="N180" s="29">
        <v>64</v>
      </c>
      <c r="O180" s="29">
        <v>-1124</v>
      </c>
      <c r="P180" s="29">
        <v>-218</v>
      </c>
      <c r="Q180" s="29">
        <v>-118</v>
      </c>
      <c r="R180" s="29">
        <v>23815</v>
      </c>
      <c r="S180" s="242">
        <v>0.66666666666666663</v>
      </c>
      <c r="T180" s="243">
        <v>21130</v>
      </c>
      <c r="U180" s="29">
        <v>23198</v>
      </c>
      <c r="V180" s="29">
        <v>617</v>
      </c>
      <c r="W180" s="29">
        <v>26618</v>
      </c>
      <c r="X180" s="29">
        <v>100</v>
      </c>
      <c r="Y180" s="166">
        <v>-1400</v>
      </c>
      <c r="Z180" s="150">
        <v>1200</v>
      </c>
      <c r="AA180" s="26">
        <v>869</v>
      </c>
      <c r="AB180" s="166">
        <v>0</v>
      </c>
      <c r="AC180" s="150">
        <v>0</v>
      </c>
      <c r="AD180" s="26">
        <v>0</v>
      </c>
      <c r="AE180" s="166">
        <v>-346</v>
      </c>
      <c r="AF180" s="150">
        <v>330</v>
      </c>
      <c r="AG180" s="26">
        <v>330</v>
      </c>
      <c r="AH180" s="166">
        <v>-800</v>
      </c>
      <c r="AI180" s="150">
        <v>550</v>
      </c>
      <c r="AJ180" s="26">
        <v>90</v>
      </c>
      <c r="AK180" s="166">
        <v>-2000</v>
      </c>
      <c r="AL180" s="150">
        <v>0</v>
      </c>
      <c r="AM180" s="26">
        <v>-1124</v>
      </c>
      <c r="AN180" s="166">
        <v>-218</v>
      </c>
      <c r="AO180" s="150">
        <v>0</v>
      </c>
      <c r="AP180" s="26">
        <v>-218</v>
      </c>
      <c r="AQ180" s="166" t="s">
        <v>398</v>
      </c>
      <c r="AR180" s="172" t="s">
        <v>49</v>
      </c>
      <c r="AS180" s="173">
        <v>87</v>
      </c>
      <c r="AT180" s="166" t="s">
        <v>397</v>
      </c>
      <c r="AU180" s="172" t="s">
        <v>97</v>
      </c>
      <c r="AV180" s="173">
        <v>87</v>
      </c>
    </row>
    <row r="181" spans="1:48" x14ac:dyDescent="0.15">
      <c r="A181" s="227" t="s">
        <v>33</v>
      </c>
      <c r="B181" s="200" t="s">
        <v>20</v>
      </c>
      <c r="C181" s="173">
        <v>24</v>
      </c>
      <c r="D181" s="242">
        <v>0.625</v>
      </c>
      <c r="E181" s="243">
        <v>23600</v>
      </c>
      <c r="F181" s="29">
        <v>30061</v>
      </c>
      <c r="G181" s="29">
        <v>1383</v>
      </c>
      <c r="H181" s="29">
        <v>0</v>
      </c>
      <c r="I181" s="29">
        <v>2492</v>
      </c>
      <c r="J181" s="29">
        <v>2326</v>
      </c>
      <c r="K181" s="166">
        <v>841</v>
      </c>
      <c r="L181" s="150">
        <v>0</v>
      </c>
      <c r="M181" s="173">
        <v>330</v>
      </c>
      <c r="N181" s="29">
        <v>221</v>
      </c>
      <c r="O181" s="29">
        <v>-1075</v>
      </c>
      <c r="P181" s="29">
        <v>-218</v>
      </c>
      <c r="Q181" s="29">
        <v>99</v>
      </c>
      <c r="R181" s="29">
        <v>26527</v>
      </c>
      <c r="S181" s="242">
        <v>0.70833333333333337</v>
      </c>
      <c r="T181" s="243">
        <v>23900</v>
      </c>
      <c r="U181" s="29">
        <v>25904</v>
      </c>
      <c r="V181" s="29">
        <v>623</v>
      </c>
      <c r="W181" s="29">
        <v>26618</v>
      </c>
      <c r="X181" s="29">
        <v>100</v>
      </c>
      <c r="Y181" s="166">
        <v>-1400</v>
      </c>
      <c r="Z181" s="150">
        <v>1200</v>
      </c>
      <c r="AA181" s="26">
        <v>880</v>
      </c>
      <c r="AB181" s="166">
        <v>-100</v>
      </c>
      <c r="AC181" s="150">
        <v>100</v>
      </c>
      <c r="AD181" s="26">
        <v>0</v>
      </c>
      <c r="AE181" s="166">
        <v>-346</v>
      </c>
      <c r="AF181" s="150">
        <v>330</v>
      </c>
      <c r="AG181" s="26">
        <v>330</v>
      </c>
      <c r="AH181" s="166">
        <v>-800</v>
      </c>
      <c r="AI181" s="150">
        <v>550</v>
      </c>
      <c r="AJ181" s="26">
        <v>247</v>
      </c>
      <c r="AK181" s="166">
        <v>-2000</v>
      </c>
      <c r="AL181" s="150">
        <v>0</v>
      </c>
      <c r="AM181" s="26">
        <v>-1075</v>
      </c>
      <c r="AN181" s="166">
        <v>-218</v>
      </c>
      <c r="AO181" s="150">
        <v>0</v>
      </c>
      <c r="AP181" s="26">
        <v>-218</v>
      </c>
      <c r="AQ181" s="166" t="s">
        <v>396</v>
      </c>
      <c r="AR181" s="172" t="s">
        <v>48</v>
      </c>
      <c r="AS181" s="173">
        <v>86</v>
      </c>
      <c r="AT181" s="166" t="s">
        <v>396</v>
      </c>
      <c r="AU181" s="172" t="s">
        <v>88</v>
      </c>
      <c r="AV181" s="173">
        <v>90</v>
      </c>
    </row>
    <row r="182" spans="1:48" x14ac:dyDescent="0.15">
      <c r="A182" s="227" t="s">
        <v>34</v>
      </c>
      <c r="B182" s="200" t="s">
        <v>20</v>
      </c>
      <c r="C182" s="173">
        <v>25</v>
      </c>
      <c r="D182" s="242">
        <v>0.70833333333333337</v>
      </c>
      <c r="E182" s="243">
        <v>20368</v>
      </c>
      <c r="F182" s="29">
        <v>30061</v>
      </c>
      <c r="G182" s="29">
        <v>1489</v>
      </c>
      <c r="H182" s="29">
        <v>0</v>
      </c>
      <c r="I182" s="29">
        <v>3515</v>
      </c>
      <c r="J182" s="29">
        <v>5631</v>
      </c>
      <c r="K182" s="166">
        <v>360</v>
      </c>
      <c r="L182" s="150">
        <v>100</v>
      </c>
      <c r="M182" s="173">
        <v>330</v>
      </c>
      <c r="N182" s="29">
        <v>96</v>
      </c>
      <c r="O182" s="29">
        <v>-1395</v>
      </c>
      <c r="P182" s="29">
        <v>-218</v>
      </c>
      <c r="Q182" s="29">
        <v>-727</v>
      </c>
      <c r="R182" s="29">
        <v>23131</v>
      </c>
      <c r="S182" s="242">
        <v>0.66666666666666663</v>
      </c>
      <c r="T182" s="243">
        <v>20320</v>
      </c>
      <c r="U182" s="29">
        <v>22476</v>
      </c>
      <c r="V182" s="29">
        <v>655</v>
      </c>
      <c r="W182" s="29">
        <v>26618</v>
      </c>
      <c r="X182" s="29">
        <v>100</v>
      </c>
      <c r="Y182" s="166">
        <v>-1400</v>
      </c>
      <c r="Z182" s="150">
        <v>1200</v>
      </c>
      <c r="AA182" s="26">
        <v>399</v>
      </c>
      <c r="AB182" s="166">
        <v>-100</v>
      </c>
      <c r="AC182" s="150">
        <v>100</v>
      </c>
      <c r="AD182" s="26">
        <v>100</v>
      </c>
      <c r="AE182" s="166">
        <v>-346</v>
      </c>
      <c r="AF182" s="150">
        <v>330</v>
      </c>
      <c r="AG182" s="26">
        <v>330</v>
      </c>
      <c r="AH182" s="166">
        <v>-800</v>
      </c>
      <c r="AI182" s="150">
        <v>550</v>
      </c>
      <c r="AJ182" s="26">
        <v>122</v>
      </c>
      <c r="AK182" s="166">
        <v>-2000</v>
      </c>
      <c r="AL182" s="150">
        <v>0</v>
      </c>
      <c r="AM182" s="26">
        <v>-1395</v>
      </c>
      <c r="AN182" s="166">
        <v>-218</v>
      </c>
      <c r="AO182" s="150">
        <v>0</v>
      </c>
      <c r="AP182" s="26">
        <v>-218</v>
      </c>
      <c r="AQ182" s="166" t="s">
        <v>390</v>
      </c>
      <c r="AR182" s="172" t="s">
        <v>127</v>
      </c>
      <c r="AS182" s="173">
        <v>82</v>
      </c>
      <c r="AT182" s="166" t="s">
        <v>390</v>
      </c>
      <c r="AU182" s="172" t="s">
        <v>66</v>
      </c>
      <c r="AV182" s="173">
        <v>85</v>
      </c>
    </row>
    <row r="183" spans="1:48" x14ac:dyDescent="0.15">
      <c r="A183" s="227" t="s">
        <v>35</v>
      </c>
      <c r="B183" s="200" t="s">
        <v>20</v>
      </c>
      <c r="C183" s="173">
        <v>26</v>
      </c>
      <c r="D183" s="242">
        <v>0.66666666666666663</v>
      </c>
      <c r="E183" s="243">
        <v>18434</v>
      </c>
      <c r="F183" s="29">
        <v>30061</v>
      </c>
      <c r="G183" s="29">
        <v>1314</v>
      </c>
      <c r="H183" s="29">
        <v>0</v>
      </c>
      <c r="I183" s="29">
        <v>2850</v>
      </c>
      <c r="J183" s="29">
        <v>8161</v>
      </c>
      <c r="K183" s="166">
        <v>522</v>
      </c>
      <c r="L183" s="150">
        <v>100</v>
      </c>
      <c r="M183" s="173">
        <v>330</v>
      </c>
      <c r="N183" s="29">
        <v>58</v>
      </c>
      <c r="O183" s="29">
        <v>-1398</v>
      </c>
      <c r="P183" s="29">
        <v>-218</v>
      </c>
      <c r="Q183" s="29">
        <v>-606</v>
      </c>
      <c r="R183" s="29">
        <v>20970</v>
      </c>
      <c r="S183" s="242">
        <v>0.70833333333333337</v>
      </c>
      <c r="T183" s="243">
        <v>18250</v>
      </c>
      <c r="U183" s="29">
        <v>20647</v>
      </c>
      <c r="V183" s="29">
        <v>323</v>
      </c>
      <c r="W183" s="29">
        <v>26618</v>
      </c>
      <c r="X183" s="29">
        <v>100</v>
      </c>
      <c r="Y183" s="166">
        <v>-1400</v>
      </c>
      <c r="Z183" s="150">
        <v>1200</v>
      </c>
      <c r="AA183" s="26">
        <v>561</v>
      </c>
      <c r="AB183" s="166">
        <v>-100</v>
      </c>
      <c r="AC183" s="150">
        <v>100</v>
      </c>
      <c r="AD183" s="26">
        <v>100</v>
      </c>
      <c r="AE183" s="166">
        <v>-346</v>
      </c>
      <c r="AF183" s="150">
        <v>330</v>
      </c>
      <c r="AG183" s="26">
        <v>330</v>
      </c>
      <c r="AH183" s="166">
        <v>-800</v>
      </c>
      <c r="AI183" s="150">
        <v>550</v>
      </c>
      <c r="AJ183" s="26">
        <v>84</v>
      </c>
      <c r="AK183" s="166">
        <v>-2000</v>
      </c>
      <c r="AL183" s="150">
        <v>0</v>
      </c>
      <c r="AM183" s="26">
        <v>-1398</v>
      </c>
      <c r="AN183" s="166">
        <v>-218</v>
      </c>
      <c r="AO183" s="150">
        <v>0</v>
      </c>
      <c r="AP183" s="26">
        <v>-218</v>
      </c>
      <c r="AQ183" s="166" t="s">
        <v>144</v>
      </c>
      <c r="AR183" s="172" t="s">
        <v>61</v>
      </c>
      <c r="AS183" s="173">
        <v>82</v>
      </c>
      <c r="AT183" s="166" t="s">
        <v>45</v>
      </c>
      <c r="AU183" s="172" t="s">
        <v>65</v>
      </c>
      <c r="AV183" s="173">
        <v>84</v>
      </c>
    </row>
    <row r="184" spans="1:48" x14ac:dyDescent="0.15">
      <c r="A184" s="227" t="s">
        <v>36</v>
      </c>
      <c r="B184" s="200" t="s">
        <v>20</v>
      </c>
      <c r="C184" s="173">
        <v>27</v>
      </c>
      <c r="D184" s="242">
        <v>0.75</v>
      </c>
      <c r="E184" s="243">
        <v>19045</v>
      </c>
      <c r="F184" s="29">
        <v>30061</v>
      </c>
      <c r="G184" s="29">
        <v>1332</v>
      </c>
      <c r="H184" s="29">
        <v>0</v>
      </c>
      <c r="I184" s="29">
        <v>2482</v>
      </c>
      <c r="J184" s="29">
        <v>7896</v>
      </c>
      <c r="K184" s="166">
        <v>488</v>
      </c>
      <c r="L184" s="150">
        <v>100</v>
      </c>
      <c r="M184" s="173">
        <v>330</v>
      </c>
      <c r="N184" s="29">
        <v>-221</v>
      </c>
      <c r="O184" s="29">
        <v>-1138</v>
      </c>
      <c r="P184" s="29">
        <v>-218</v>
      </c>
      <c r="Q184" s="29">
        <v>-659</v>
      </c>
      <c r="R184" s="29">
        <v>21674</v>
      </c>
      <c r="S184" s="242">
        <v>0.75</v>
      </c>
      <c r="T184" s="243">
        <v>18850</v>
      </c>
      <c r="U184" s="29">
        <v>20924</v>
      </c>
      <c r="V184" s="29">
        <v>750</v>
      </c>
      <c r="W184" s="29">
        <v>26618</v>
      </c>
      <c r="X184" s="29">
        <v>100</v>
      </c>
      <c r="Y184" s="166">
        <v>-1400</v>
      </c>
      <c r="Z184" s="150">
        <v>1200</v>
      </c>
      <c r="AA184" s="26">
        <v>488</v>
      </c>
      <c r="AB184" s="166">
        <v>-100</v>
      </c>
      <c r="AC184" s="150">
        <v>100</v>
      </c>
      <c r="AD184" s="26">
        <v>100</v>
      </c>
      <c r="AE184" s="166">
        <v>-346</v>
      </c>
      <c r="AF184" s="150">
        <v>330</v>
      </c>
      <c r="AG184" s="26">
        <v>330</v>
      </c>
      <c r="AH184" s="166">
        <v>-800</v>
      </c>
      <c r="AI184" s="150">
        <v>550</v>
      </c>
      <c r="AJ184" s="26">
        <v>-221</v>
      </c>
      <c r="AK184" s="166">
        <v>-2000</v>
      </c>
      <c r="AL184" s="150">
        <v>0</v>
      </c>
      <c r="AM184" s="26">
        <v>-1138</v>
      </c>
      <c r="AN184" s="166">
        <v>-218</v>
      </c>
      <c r="AO184" s="150">
        <v>0</v>
      </c>
      <c r="AP184" s="26">
        <v>-218</v>
      </c>
      <c r="AQ184" s="166" t="s">
        <v>46</v>
      </c>
      <c r="AR184" s="172" t="s">
        <v>64</v>
      </c>
      <c r="AS184" s="173">
        <v>76</v>
      </c>
      <c r="AT184" s="166" t="s">
        <v>45</v>
      </c>
      <c r="AU184" s="172" t="s">
        <v>102</v>
      </c>
      <c r="AV184" s="173">
        <v>85</v>
      </c>
    </row>
    <row r="185" spans="1:48" x14ac:dyDescent="0.15">
      <c r="A185" s="227" t="s">
        <v>30</v>
      </c>
      <c r="B185" s="200" t="s">
        <v>20</v>
      </c>
      <c r="C185" s="173">
        <v>28</v>
      </c>
      <c r="D185" s="242">
        <v>0.625</v>
      </c>
      <c r="E185" s="243">
        <v>24255</v>
      </c>
      <c r="F185" s="29">
        <v>30061</v>
      </c>
      <c r="G185" s="29">
        <v>1360</v>
      </c>
      <c r="H185" s="29">
        <v>0</v>
      </c>
      <c r="I185" s="29">
        <v>2534</v>
      </c>
      <c r="J185" s="29">
        <v>1269</v>
      </c>
      <c r="K185" s="166">
        <v>661</v>
      </c>
      <c r="L185" s="150">
        <v>100</v>
      </c>
      <c r="M185" s="173">
        <v>330</v>
      </c>
      <c r="N185" s="29">
        <v>-44</v>
      </c>
      <c r="O185" s="29">
        <v>-1395</v>
      </c>
      <c r="P185" s="29">
        <v>-218</v>
      </c>
      <c r="Q185" s="29">
        <v>-566</v>
      </c>
      <c r="R185" s="29">
        <v>28184</v>
      </c>
      <c r="S185" s="242">
        <v>0.66666666666666663</v>
      </c>
      <c r="T185" s="243">
        <v>25300</v>
      </c>
      <c r="U185" s="29">
        <v>27388</v>
      </c>
      <c r="V185" s="29">
        <v>796</v>
      </c>
      <c r="W185" s="29">
        <v>26618</v>
      </c>
      <c r="X185" s="29">
        <v>100</v>
      </c>
      <c r="Y185" s="166">
        <v>-1400</v>
      </c>
      <c r="Z185" s="150">
        <v>1200</v>
      </c>
      <c r="AA185" s="26">
        <v>661</v>
      </c>
      <c r="AB185" s="166">
        <v>-100</v>
      </c>
      <c r="AC185" s="150">
        <v>100</v>
      </c>
      <c r="AD185" s="26">
        <v>100</v>
      </c>
      <c r="AE185" s="166">
        <v>-346</v>
      </c>
      <c r="AF185" s="150">
        <v>330</v>
      </c>
      <c r="AG185" s="26">
        <v>330</v>
      </c>
      <c r="AH185" s="166">
        <v>-800</v>
      </c>
      <c r="AI185" s="150">
        <v>550</v>
      </c>
      <c r="AJ185" s="26">
        <v>-44</v>
      </c>
      <c r="AK185" s="166">
        <v>-2000</v>
      </c>
      <c r="AL185" s="150">
        <v>0</v>
      </c>
      <c r="AM185" s="26">
        <v>-1395</v>
      </c>
      <c r="AN185" s="166">
        <v>-218</v>
      </c>
      <c r="AO185" s="150">
        <v>0</v>
      </c>
      <c r="AP185" s="26">
        <v>-218</v>
      </c>
      <c r="AQ185" s="166" t="s">
        <v>399</v>
      </c>
      <c r="AR185" s="172" t="s">
        <v>109</v>
      </c>
      <c r="AS185" s="173">
        <v>91</v>
      </c>
      <c r="AT185" s="166" t="s">
        <v>399</v>
      </c>
      <c r="AU185" s="172" t="s">
        <v>115</v>
      </c>
      <c r="AV185" s="173">
        <v>88</v>
      </c>
    </row>
    <row r="186" spans="1:48" x14ac:dyDescent="0.15">
      <c r="A186" s="227" t="s">
        <v>32</v>
      </c>
      <c r="B186" s="200" t="s">
        <v>20</v>
      </c>
      <c r="C186" s="173">
        <v>29</v>
      </c>
      <c r="D186" s="242">
        <v>0.625</v>
      </c>
      <c r="E186" s="243">
        <v>23034</v>
      </c>
      <c r="F186" s="29">
        <v>30061</v>
      </c>
      <c r="G186" s="29">
        <v>1329</v>
      </c>
      <c r="H186" s="29">
        <v>0</v>
      </c>
      <c r="I186" s="29">
        <v>2365</v>
      </c>
      <c r="J186" s="29">
        <v>4696</v>
      </c>
      <c r="K186" s="166">
        <v>62</v>
      </c>
      <c r="L186" s="150">
        <v>100</v>
      </c>
      <c r="M186" s="173">
        <v>330</v>
      </c>
      <c r="N186" s="29">
        <v>-231</v>
      </c>
      <c r="O186" s="29">
        <v>-1395</v>
      </c>
      <c r="P186" s="29">
        <v>-218</v>
      </c>
      <c r="Q186" s="29">
        <v>-1352</v>
      </c>
      <c r="R186" s="29">
        <v>25681</v>
      </c>
      <c r="S186" s="242">
        <v>0.625</v>
      </c>
      <c r="T186" s="243">
        <v>23100</v>
      </c>
      <c r="U186" s="29">
        <v>25208</v>
      </c>
      <c r="V186" s="29">
        <v>473</v>
      </c>
      <c r="W186" s="29">
        <v>26618</v>
      </c>
      <c r="X186" s="29">
        <v>100</v>
      </c>
      <c r="Y186" s="166">
        <v>-1400</v>
      </c>
      <c r="Z186" s="150">
        <v>1200</v>
      </c>
      <c r="AA186" s="26">
        <v>101</v>
      </c>
      <c r="AB186" s="166">
        <v>-100</v>
      </c>
      <c r="AC186" s="150">
        <v>100</v>
      </c>
      <c r="AD186" s="26">
        <v>100</v>
      </c>
      <c r="AE186" s="166">
        <v>-346</v>
      </c>
      <c r="AF186" s="150">
        <v>330</v>
      </c>
      <c r="AG186" s="26">
        <v>330</v>
      </c>
      <c r="AH186" s="166">
        <v>-800</v>
      </c>
      <c r="AI186" s="150">
        <v>550</v>
      </c>
      <c r="AJ186" s="26">
        <v>-205</v>
      </c>
      <c r="AK186" s="166">
        <v>-2000</v>
      </c>
      <c r="AL186" s="150">
        <v>0</v>
      </c>
      <c r="AM186" s="26">
        <v>-1395</v>
      </c>
      <c r="AN186" s="166">
        <v>-218</v>
      </c>
      <c r="AO186" s="150">
        <v>0</v>
      </c>
      <c r="AP186" s="26">
        <v>-218</v>
      </c>
      <c r="AQ186" s="166" t="s">
        <v>445</v>
      </c>
      <c r="AR186" s="172" t="s">
        <v>92</v>
      </c>
      <c r="AS186" s="173">
        <v>89</v>
      </c>
      <c r="AT186" s="166" t="s">
        <v>445</v>
      </c>
      <c r="AU186" s="172" t="s">
        <v>61</v>
      </c>
      <c r="AV186" s="173">
        <v>87</v>
      </c>
    </row>
    <row r="187" spans="1:48" x14ac:dyDescent="0.15">
      <c r="A187" s="228" t="s">
        <v>31</v>
      </c>
      <c r="B187" s="202" t="s">
        <v>20</v>
      </c>
      <c r="C187" s="175">
        <v>30</v>
      </c>
      <c r="D187" s="244">
        <v>0.625</v>
      </c>
      <c r="E187" s="245">
        <v>17998</v>
      </c>
      <c r="F187" s="35">
        <v>30061</v>
      </c>
      <c r="G187" s="35">
        <v>1725</v>
      </c>
      <c r="H187" s="35">
        <v>0</v>
      </c>
      <c r="I187" s="35">
        <v>3314</v>
      </c>
      <c r="J187" s="35">
        <v>6690</v>
      </c>
      <c r="K187" s="167">
        <v>655</v>
      </c>
      <c r="L187" s="253">
        <v>100</v>
      </c>
      <c r="M187" s="175">
        <v>330</v>
      </c>
      <c r="N187" s="35">
        <v>-245</v>
      </c>
      <c r="O187" s="35">
        <v>-1095</v>
      </c>
      <c r="P187" s="35">
        <v>-216</v>
      </c>
      <c r="Q187" s="35">
        <v>-471</v>
      </c>
      <c r="R187" s="35">
        <v>22253</v>
      </c>
      <c r="S187" s="244">
        <v>0.66666666666666663</v>
      </c>
      <c r="T187" s="245">
        <v>18900</v>
      </c>
      <c r="U187" s="35">
        <v>20994</v>
      </c>
      <c r="V187" s="35">
        <v>1259</v>
      </c>
      <c r="W187" s="35">
        <v>26618</v>
      </c>
      <c r="X187" s="29">
        <v>100</v>
      </c>
      <c r="Y187" s="167">
        <v>-1400</v>
      </c>
      <c r="Z187" s="253">
        <v>1200</v>
      </c>
      <c r="AA187" s="43">
        <v>694</v>
      </c>
      <c r="AB187" s="167">
        <v>-100</v>
      </c>
      <c r="AC187" s="253">
        <v>100</v>
      </c>
      <c r="AD187" s="43">
        <v>100</v>
      </c>
      <c r="AE187" s="167">
        <v>-346</v>
      </c>
      <c r="AF187" s="253">
        <v>330</v>
      </c>
      <c r="AG187" s="43">
        <v>330</v>
      </c>
      <c r="AH187" s="167">
        <v>-800</v>
      </c>
      <c r="AI187" s="253">
        <v>550</v>
      </c>
      <c r="AJ187" s="43">
        <v>-219</v>
      </c>
      <c r="AK187" s="167">
        <v>-2000</v>
      </c>
      <c r="AL187" s="253">
        <v>0</v>
      </c>
      <c r="AM187" s="43">
        <v>-1095</v>
      </c>
      <c r="AN187" s="167">
        <v>-218</v>
      </c>
      <c r="AO187" s="253">
        <v>0</v>
      </c>
      <c r="AP187" s="43">
        <v>-216</v>
      </c>
      <c r="AQ187" s="167" t="s">
        <v>42</v>
      </c>
      <c r="AR187" s="174" t="s">
        <v>48</v>
      </c>
      <c r="AS187" s="175">
        <v>77</v>
      </c>
      <c r="AT187" s="167" t="s">
        <v>42</v>
      </c>
      <c r="AU187" s="174" t="s">
        <v>61</v>
      </c>
      <c r="AV187" s="175">
        <v>78</v>
      </c>
    </row>
    <row r="188" spans="1:48" x14ac:dyDescent="0.15">
      <c r="A188" s="227" t="s">
        <v>33</v>
      </c>
      <c r="B188" s="200" t="s">
        <v>21</v>
      </c>
      <c r="C188" s="173">
        <v>1</v>
      </c>
      <c r="D188" s="242">
        <v>0.58333333333333337</v>
      </c>
      <c r="E188" s="251">
        <v>16970</v>
      </c>
      <c r="F188" s="29">
        <v>30102</v>
      </c>
      <c r="G188" s="29">
        <v>1410</v>
      </c>
      <c r="H188" s="29">
        <v>0</v>
      </c>
      <c r="I188" s="29">
        <v>3786</v>
      </c>
      <c r="J188" s="29">
        <v>7923</v>
      </c>
      <c r="K188" s="166">
        <v>534</v>
      </c>
      <c r="L188" s="150">
        <v>100</v>
      </c>
      <c r="M188" s="173">
        <v>330</v>
      </c>
      <c r="N188" s="29">
        <v>-255</v>
      </c>
      <c r="O188" s="29">
        <v>-1095</v>
      </c>
      <c r="P188" s="29">
        <v>-216</v>
      </c>
      <c r="Q188" s="29">
        <v>-602</v>
      </c>
      <c r="R188" s="29">
        <v>20405</v>
      </c>
      <c r="S188" s="242">
        <v>0.58333333333333337</v>
      </c>
      <c r="T188" s="243">
        <v>17550</v>
      </c>
      <c r="U188" s="29">
        <v>19411</v>
      </c>
      <c r="V188" s="29">
        <v>994</v>
      </c>
      <c r="W188" s="29">
        <v>26618</v>
      </c>
      <c r="X188" s="29">
        <v>100</v>
      </c>
      <c r="Y188" s="166">
        <v>-1400</v>
      </c>
      <c r="Z188" s="150">
        <v>1200</v>
      </c>
      <c r="AA188" s="26">
        <v>563</v>
      </c>
      <c r="AB188" s="166">
        <v>-100</v>
      </c>
      <c r="AC188" s="150">
        <v>100</v>
      </c>
      <c r="AD188" s="26">
        <v>100</v>
      </c>
      <c r="AE188" s="166">
        <v>-346</v>
      </c>
      <c r="AF188" s="150">
        <v>330</v>
      </c>
      <c r="AG188" s="26">
        <v>330</v>
      </c>
      <c r="AH188" s="166">
        <v>-800</v>
      </c>
      <c r="AI188" s="150">
        <v>550</v>
      </c>
      <c r="AJ188" s="26">
        <v>-229</v>
      </c>
      <c r="AK188" s="166">
        <v>-2000</v>
      </c>
      <c r="AL188" s="150">
        <v>0</v>
      </c>
      <c r="AM188" s="26">
        <v>-1095</v>
      </c>
      <c r="AN188" s="166">
        <v>-218</v>
      </c>
      <c r="AO188" s="150">
        <v>0</v>
      </c>
      <c r="AP188" s="26">
        <v>-216</v>
      </c>
      <c r="AQ188" s="166" t="s">
        <v>397</v>
      </c>
      <c r="AR188" s="172" t="s">
        <v>49</v>
      </c>
      <c r="AS188" s="173">
        <v>73</v>
      </c>
      <c r="AT188" s="166" t="s">
        <v>397</v>
      </c>
      <c r="AU188" s="172" t="s">
        <v>97</v>
      </c>
      <c r="AV188" s="173">
        <v>76</v>
      </c>
    </row>
    <row r="189" spans="1:48" x14ac:dyDescent="0.15">
      <c r="A189" s="227" t="s">
        <v>34</v>
      </c>
      <c r="B189" s="200" t="s">
        <v>21</v>
      </c>
      <c r="C189" s="173">
        <v>2</v>
      </c>
      <c r="D189" s="242">
        <v>0.70833333333333337</v>
      </c>
      <c r="E189" s="243">
        <v>17115</v>
      </c>
      <c r="F189" s="29">
        <v>30102</v>
      </c>
      <c r="G189" s="29">
        <v>1372</v>
      </c>
      <c r="H189" s="29">
        <v>0</v>
      </c>
      <c r="I189" s="29">
        <v>3471</v>
      </c>
      <c r="J189" s="29">
        <v>8172</v>
      </c>
      <c r="K189" s="166">
        <v>794</v>
      </c>
      <c r="L189" s="150">
        <v>100</v>
      </c>
      <c r="M189" s="173">
        <v>330</v>
      </c>
      <c r="N189" s="29">
        <v>-255</v>
      </c>
      <c r="O189" s="29">
        <v>-1276</v>
      </c>
      <c r="P189" s="29">
        <v>-216</v>
      </c>
      <c r="Q189" s="29">
        <v>-523</v>
      </c>
      <c r="R189" s="29">
        <v>20354</v>
      </c>
      <c r="S189" s="242">
        <v>0.58333333333333337</v>
      </c>
      <c r="T189" s="243">
        <v>17270</v>
      </c>
      <c r="U189" s="29">
        <v>19170</v>
      </c>
      <c r="V189" s="29">
        <v>1184</v>
      </c>
      <c r="W189" s="29">
        <v>26618</v>
      </c>
      <c r="X189" s="29">
        <v>100</v>
      </c>
      <c r="Y189" s="166">
        <v>-1400</v>
      </c>
      <c r="Z189" s="150">
        <v>1200</v>
      </c>
      <c r="AA189" s="26">
        <v>823</v>
      </c>
      <c r="AB189" s="166">
        <v>-100</v>
      </c>
      <c r="AC189" s="150">
        <v>100</v>
      </c>
      <c r="AD189" s="26">
        <v>100</v>
      </c>
      <c r="AE189" s="166">
        <v>-346</v>
      </c>
      <c r="AF189" s="150">
        <v>330</v>
      </c>
      <c r="AG189" s="26">
        <v>330</v>
      </c>
      <c r="AH189" s="166">
        <v>-800</v>
      </c>
      <c r="AI189" s="150">
        <v>550</v>
      </c>
      <c r="AJ189" s="26">
        <v>-229</v>
      </c>
      <c r="AK189" s="166">
        <v>-2000</v>
      </c>
      <c r="AL189" s="150">
        <v>0</v>
      </c>
      <c r="AM189" s="26">
        <v>-1276</v>
      </c>
      <c r="AN189" s="166">
        <v>-218</v>
      </c>
      <c r="AO189" s="150">
        <v>0</v>
      </c>
      <c r="AP189" s="26">
        <v>-216</v>
      </c>
      <c r="AQ189" s="166" t="s">
        <v>42</v>
      </c>
      <c r="AR189" s="172" t="s">
        <v>111</v>
      </c>
      <c r="AS189" s="173">
        <v>75</v>
      </c>
      <c r="AT189" s="166" t="s">
        <v>42</v>
      </c>
      <c r="AU189" s="172" t="s">
        <v>50</v>
      </c>
      <c r="AV189" s="173">
        <v>79</v>
      </c>
    </row>
    <row r="190" spans="1:48" x14ac:dyDescent="0.15">
      <c r="A190" s="227" t="s">
        <v>35</v>
      </c>
      <c r="B190" s="200" t="s">
        <v>21</v>
      </c>
      <c r="C190" s="173">
        <v>3</v>
      </c>
      <c r="D190" s="242">
        <v>0.75</v>
      </c>
      <c r="E190" s="243">
        <v>17731</v>
      </c>
      <c r="F190" s="29">
        <v>30102</v>
      </c>
      <c r="G190" s="29">
        <v>1369</v>
      </c>
      <c r="H190" s="29">
        <v>0</v>
      </c>
      <c r="I190" s="29">
        <v>1746</v>
      </c>
      <c r="J190" s="29">
        <v>9172</v>
      </c>
      <c r="K190" s="166">
        <v>557</v>
      </c>
      <c r="L190" s="150">
        <v>100</v>
      </c>
      <c r="M190" s="173">
        <v>330</v>
      </c>
      <c r="N190" s="29">
        <v>-52</v>
      </c>
      <c r="O190" s="29">
        <v>-1102</v>
      </c>
      <c r="P190" s="29">
        <v>-217</v>
      </c>
      <c r="Q190" s="29">
        <v>-384</v>
      </c>
      <c r="R190" s="29">
        <v>20937</v>
      </c>
      <c r="S190" s="242">
        <v>0.70833333333333337</v>
      </c>
      <c r="T190" s="243">
        <v>17240</v>
      </c>
      <c r="U190" s="29">
        <v>19293</v>
      </c>
      <c r="V190" s="29">
        <v>1644</v>
      </c>
      <c r="W190" s="29">
        <v>26618</v>
      </c>
      <c r="X190" s="29">
        <v>0</v>
      </c>
      <c r="Y190" s="166">
        <v>-1400</v>
      </c>
      <c r="Z190" s="150">
        <v>1200</v>
      </c>
      <c r="AA190" s="26">
        <v>586</v>
      </c>
      <c r="AB190" s="166">
        <v>-100</v>
      </c>
      <c r="AC190" s="150">
        <v>100</v>
      </c>
      <c r="AD190" s="26">
        <v>100</v>
      </c>
      <c r="AE190" s="166">
        <v>-346</v>
      </c>
      <c r="AF190" s="150">
        <v>330</v>
      </c>
      <c r="AG190" s="26">
        <v>330</v>
      </c>
      <c r="AH190" s="166">
        <v>-800</v>
      </c>
      <c r="AI190" s="150">
        <v>550</v>
      </c>
      <c r="AJ190" s="26">
        <v>-26</v>
      </c>
      <c r="AK190" s="166">
        <v>-2000</v>
      </c>
      <c r="AL190" s="150">
        <v>0</v>
      </c>
      <c r="AM190" s="26">
        <v>-1102</v>
      </c>
      <c r="AN190" s="166">
        <v>-218</v>
      </c>
      <c r="AO190" s="150">
        <v>0</v>
      </c>
      <c r="AP190" s="26">
        <v>-217</v>
      </c>
      <c r="AQ190" s="166" t="s">
        <v>390</v>
      </c>
      <c r="AR190" s="172" t="s">
        <v>69</v>
      </c>
      <c r="AS190" s="173">
        <v>86</v>
      </c>
      <c r="AT190" s="166" t="s">
        <v>397</v>
      </c>
      <c r="AU190" s="172" t="s">
        <v>54</v>
      </c>
      <c r="AV190" s="173">
        <v>87</v>
      </c>
    </row>
    <row r="191" spans="1:48" x14ac:dyDescent="0.15">
      <c r="A191" s="227" t="s">
        <v>36</v>
      </c>
      <c r="B191" s="200" t="s">
        <v>21</v>
      </c>
      <c r="C191" s="173">
        <v>4</v>
      </c>
      <c r="D191" s="242">
        <v>0.70833333333333337</v>
      </c>
      <c r="E191" s="243">
        <v>18892</v>
      </c>
      <c r="F191" s="29">
        <v>30102</v>
      </c>
      <c r="G191" s="29">
        <v>1164</v>
      </c>
      <c r="H191" s="29">
        <v>0</v>
      </c>
      <c r="I191" s="29">
        <v>1874</v>
      </c>
      <c r="J191" s="29">
        <v>7182</v>
      </c>
      <c r="K191" s="166">
        <v>1082</v>
      </c>
      <c r="L191" s="150">
        <v>100</v>
      </c>
      <c r="M191" s="173">
        <v>330</v>
      </c>
      <c r="N191" s="29">
        <v>-316</v>
      </c>
      <c r="O191" s="29">
        <v>-1397</v>
      </c>
      <c r="P191" s="29">
        <v>-218</v>
      </c>
      <c r="Q191" s="29">
        <v>-419</v>
      </c>
      <c r="R191" s="29">
        <v>22629</v>
      </c>
      <c r="S191" s="242">
        <v>0.75</v>
      </c>
      <c r="T191" s="243">
        <v>19500</v>
      </c>
      <c r="U191" s="29">
        <v>21573</v>
      </c>
      <c r="V191" s="29">
        <v>1056</v>
      </c>
      <c r="W191" s="29">
        <v>26618</v>
      </c>
      <c r="X191" s="29">
        <v>0</v>
      </c>
      <c r="Y191" s="166">
        <v>-1400</v>
      </c>
      <c r="Z191" s="150">
        <v>1200</v>
      </c>
      <c r="AA191" s="26">
        <v>1111</v>
      </c>
      <c r="AB191" s="166">
        <v>-100</v>
      </c>
      <c r="AC191" s="150">
        <v>100</v>
      </c>
      <c r="AD191" s="26">
        <v>100</v>
      </c>
      <c r="AE191" s="166">
        <v>-346</v>
      </c>
      <c r="AF191" s="150">
        <v>330</v>
      </c>
      <c r="AG191" s="26">
        <v>330</v>
      </c>
      <c r="AH191" s="166">
        <v>-800</v>
      </c>
      <c r="AI191" s="150">
        <v>550</v>
      </c>
      <c r="AJ191" s="26">
        <v>-290</v>
      </c>
      <c r="AK191" s="166">
        <v>-2000</v>
      </c>
      <c r="AL191" s="150">
        <v>0</v>
      </c>
      <c r="AM191" s="26">
        <v>-1397</v>
      </c>
      <c r="AN191" s="166">
        <v>-218</v>
      </c>
      <c r="AO191" s="150">
        <v>0</v>
      </c>
      <c r="AP191" s="26">
        <v>-218</v>
      </c>
      <c r="AQ191" s="166" t="s">
        <v>390</v>
      </c>
      <c r="AR191" s="172" t="s">
        <v>61</v>
      </c>
      <c r="AS191" s="173">
        <v>87</v>
      </c>
      <c r="AT191" s="166" t="s">
        <v>397</v>
      </c>
      <c r="AU191" s="172" t="s">
        <v>65</v>
      </c>
      <c r="AV191" s="173">
        <v>89</v>
      </c>
    </row>
    <row r="192" spans="1:48" x14ac:dyDescent="0.15">
      <c r="A192" s="227" t="s">
        <v>30</v>
      </c>
      <c r="B192" s="200" t="s">
        <v>21</v>
      </c>
      <c r="C192" s="173">
        <v>5</v>
      </c>
      <c r="D192" s="242">
        <v>0.75</v>
      </c>
      <c r="E192" s="243">
        <v>22988</v>
      </c>
      <c r="F192" s="29">
        <v>30102</v>
      </c>
      <c r="G192" s="29">
        <v>1192</v>
      </c>
      <c r="H192" s="29">
        <v>0</v>
      </c>
      <c r="I192" s="29">
        <v>1751</v>
      </c>
      <c r="J192" s="29">
        <v>5920</v>
      </c>
      <c r="K192" s="166">
        <v>685</v>
      </c>
      <c r="L192" s="150">
        <v>100</v>
      </c>
      <c r="M192" s="173">
        <v>330</v>
      </c>
      <c r="N192" s="29">
        <v>-207</v>
      </c>
      <c r="O192" s="29">
        <v>-1395</v>
      </c>
      <c r="P192" s="29">
        <v>-218</v>
      </c>
      <c r="Q192" s="29">
        <v>-705</v>
      </c>
      <c r="R192" s="29">
        <v>24328</v>
      </c>
      <c r="S192" s="242">
        <v>0.75</v>
      </c>
      <c r="T192" s="243">
        <v>21540</v>
      </c>
      <c r="U192" s="29">
        <v>23624</v>
      </c>
      <c r="V192" s="29">
        <v>704</v>
      </c>
      <c r="W192" s="29">
        <v>26618</v>
      </c>
      <c r="X192" s="29">
        <v>0</v>
      </c>
      <c r="Y192" s="166">
        <v>-1400</v>
      </c>
      <c r="Z192" s="150">
        <v>1200</v>
      </c>
      <c r="AA192" s="26">
        <v>714</v>
      </c>
      <c r="AB192" s="166">
        <v>-100</v>
      </c>
      <c r="AC192" s="150">
        <v>100</v>
      </c>
      <c r="AD192" s="26">
        <v>100</v>
      </c>
      <c r="AE192" s="166">
        <v>-346</v>
      </c>
      <c r="AF192" s="150">
        <v>330</v>
      </c>
      <c r="AG192" s="26">
        <v>330</v>
      </c>
      <c r="AH192" s="166">
        <v>-800</v>
      </c>
      <c r="AI192" s="150">
        <v>550</v>
      </c>
      <c r="AJ192" s="26">
        <v>-181</v>
      </c>
      <c r="AK192" s="166">
        <v>-2000</v>
      </c>
      <c r="AL192" s="150">
        <v>1200</v>
      </c>
      <c r="AM192" s="26">
        <v>-1395</v>
      </c>
      <c r="AN192" s="166">
        <v>-218</v>
      </c>
      <c r="AO192" s="150">
        <v>0</v>
      </c>
      <c r="AP192" s="26">
        <v>-218</v>
      </c>
      <c r="AQ192" s="166" t="s">
        <v>390</v>
      </c>
      <c r="AR192" s="172" t="s">
        <v>138</v>
      </c>
      <c r="AS192" s="173">
        <v>89</v>
      </c>
      <c r="AT192" s="166" t="s">
        <v>390</v>
      </c>
      <c r="AU192" s="172" t="s">
        <v>54</v>
      </c>
      <c r="AV192" s="173">
        <v>94</v>
      </c>
    </row>
    <row r="193" spans="1:48" x14ac:dyDescent="0.15">
      <c r="A193" s="227" t="s">
        <v>32</v>
      </c>
      <c r="B193" s="200" t="s">
        <v>21</v>
      </c>
      <c r="C193" s="173">
        <v>6</v>
      </c>
      <c r="D193" s="242">
        <v>0.625</v>
      </c>
      <c r="E193" s="243">
        <v>27154</v>
      </c>
      <c r="F193" s="29">
        <v>30102</v>
      </c>
      <c r="G193" s="29">
        <v>1268</v>
      </c>
      <c r="H193" s="29">
        <v>0</v>
      </c>
      <c r="I193" s="29">
        <v>2327</v>
      </c>
      <c r="J193" s="29">
        <v>196</v>
      </c>
      <c r="K193" s="166">
        <v>667</v>
      </c>
      <c r="L193" s="150">
        <v>96</v>
      </c>
      <c r="M193" s="173">
        <v>330</v>
      </c>
      <c r="N193" s="29">
        <v>-154</v>
      </c>
      <c r="O193" s="29">
        <v>-1395</v>
      </c>
      <c r="P193" s="29">
        <v>-218</v>
      </c>
      <c r="Q193" s="29">
        <v>-674</v>
      </c>
      <c r="R193" s="29">
        <v>29521</v>
      </c>
      <c r="S193" s="242">
        <v>0.66666666666666663</v>
      </c>
      <c r="T193" s="243">
        <v>26800</v>
      </c>
      <c r="U193" s="29">
        <v>28873</v>
      </c>
      <c r="V193" s="29">
        <v>648</v>
      </c>
      <c r="W193" s="29">
        <v>26618</v>
      </c>
      <c r="X193" s="29">
        <v>0</v>
      </c>
      <c r="Y193" s="166">
        <v>-1400</v>
      </c>
      <c r="Z193" s="150">
        <v>1200</v>
      </c>
      <c r="AA193" s="26">
        <v>696</v>
      </c>
      <c r="AB193" s="166">
        <v>-100</v>
      </c>
      <c r="AC193" s="150">
        <v>100</v>
      </c>
      <c r="AD193" s="26">
        <v>96</v>
      </c>
      <c r="AE193" s="166">
        <v>-346</v>
      </c>
      <c r="AF193" s="150">
        <v>330</v>
      </c>
      <c r="AG193" s="26">
        <v>330</v>
      </c>
      <c r="AH193" s="166">
        <v>-800</v>
      </c>
      <c r="AI193" s="150">
        <v>550</v>
      </c>
      <c r="AJ193" s="26">
        <v>-128</v>
      </c>
      <c r="AK193" s="166">
        <v>-2000</v>
      </c>
      <c r="AL193" s="150">
        <v>1200</v>
      </c>
      <c r="AM193" s="26">
        <v>-1395</v>
      </c>
      <c r="AN193" s="166">
        <v>-218</v>
      </c>
      <c r="AO193" s="150">
        <v>0</v>
      </c>
      <c r="AP193" s="26">
        <v>-218</v>
      </c>
      <c r="AQ193" s="166" t="s">
        <v>390</v>
      </c>
      <c r="AR193" s="172" t="s">
        <v>117</v>
      </c>
      <c r="AS193" s="173">
        <v>96</v>
      </c>
      <c r="AT193" s="166" t="s">
        <v>390</v>
      </c>
      <c r="AU193" s="172" t="s">
        <v>178</v>
      </c>
      <c r="AV193" s="173">
        <v>100</v>
      </c>
    </row>
    <row r="194" spans="1:48" x14ac:dyDescent="0.15">
      <c r="A194" s="227" t="s">
        <v>31</v>
      </c>
      <c r="B194" s="200" t="s">
        <v>21</v>
      </c>
      <c r="C194" s="173">
        <v>7</v>
      </c>
      <c r="D194" s="242">
        <v>0.66666666666666663</v>
      </c>
      <c r="E194" s="243">
        <v>26508</v>
      </c>
      <c r="F194" s="29">
        <v>30102</v>
      </c>
      <c r="G194" s="29">
        <v>1222</v>
      </c>
      <c r="H194" s="29">
        <v>0</v>
      </c>
      <c r="I194" s="29">
        <v>2595</v>
      </c>
      <c r="J194" s="29">
        <v>0</v>
      </c>
      <c r="K194" s="166">
        <v>557</v>
      </c>
      <c r="L194" s="150">
        <v>100</v>
      </c>
      <c r="M194" s="173">
        <v>330</v>
      </c>
      <c r="N194" s="29">
        <v>-103</v>
      </c>
      <c r="O194" s="29">
        <v>-1190</v>
      </c>
      <c r="P194" s="29">
        <v>-218</v>
      </c>
      <c r="Q194" s="29">
        <v>-524</v>
      </c>
      <c r="R194" s="29">
        <v>29253</v>
      </c>
      <c r="S194" s="242">
        <v>0.66666666666666663</v>
      </c>
      <c r="T194" s="243">
        <v>27000</v>
      </c>
      <c r="U194" s="29">
        <v>29004</v>
      </c>
      <c r="V194" s="29">
        <v>249</v>
      </c>
      <c r="W194" s="29">
        <v>26618</v>
      </c>
      <c r="X194" s="29">
        <v>0</v>
      </c>
      <c r="Y194" s="166">
        <v>-1400</v>
      </c>
      <c r="Z194" s="150">
        <v>1200</v>
      </c>
      <c r="AA194" s="26">
        <v>557</v>
      </c>
      <c r="AB194" s="166">
        <v>-100</v>
      </c>
      <c r="AC194" s="150">
        <v>100</v>
      </c>
      <c r="AD194" s="26">
        <v>100</v>
      </c>
      <c r="AE194" s="166">
        <v>-346</v>
      </c>
      <c r="AF194" s="150">
        <v>330</v>
      </c>
      <c r="AG194" s="26">
        <v>330</v>
      </c>
      <c r="AH194" s="166">
        <v>-800</v>
      </c>
      <c r="AI194" s="150">
        <v>550</v>
      </c>
      <c r="AJ194" s="26">
        <v>-103</v>
      </c>
      <c r="AK194" s="166">
        <v>-2000</v>
      </c>
      <c r="AL194" s="150">
        <v>1200</v>
      </c>
      <c r="AM194" s="26">
        <v>-1190</v>
      </c>
      <c r="AN194" s="166">
        <v>-218</v>
      </c>
      <c r="AO194" s="150">
        <v>0</v>
      </c>
      <c r="AP194" s="26">
        <v>-218</v>
      </c>
      <c r="AQ194" s="166" t="s">
        <v>390</v>
      </c>
      <c r="AR194" s="172" t="s">
        <v>125</v>
      </c>
      <c r="AS194" s="173">
        <v>89</v>
      </c>
      <c r="AT194" s="166" t="s">
        <v>45</v>
      </c>
      <c r="AU194" s="172" t="s">
        <v>102</v>
      </c>
      <c r="AV194" s="173">
        <v>97</v>
      </c>
    </row>
    <row r="195" spans="1:48" x14ac:dyDescent="0.15">
      <c r="A195" s="227" t="s">
        <v>33</v>
      </c>
      <c r="B195" s="200" t="s">
        <v>21</v>
      </c>
      <c r="C195" s="173">
        <v>8</v>
      </c>
      <c r="D195" s="242">
        <v>0.70833333333333337</v>
      </c>
      <c r="E195" s="243">
        <v>24848</v>
      </c>
      <c r="F195" s="29">
        <v>30102</v>
      </c>
      <c r="G195" s="29">
        <v>1234</v>
      </c>
      <c r="H195" s="29">
        <v>0</v>
      </c>
      <c r="I195" s="29">
        <v>2914</v>
      </c>
      <c r="J195" s="29">
        <v>652</v>
      </c>
      <c r="K195" s="166">
        <v>930</v>
      </c>
      <c r="L195" s="150">
        <v>100</v>
      </c>
      <c r="M195" s="173">
        <v>330</v>
      </c>
      <c r="N195" s="29">
        <v>-27</v>
      </c>
      <c r="O195" s="29">
        <v>-1197</v>
      </c>
      <c r="P195" s="29">
        <v>-218</v>
      </c>
      <c r="Q195" s="29">
        <v>-82</v>
      </c>
      <c r="R195" s="29">
        <v>27852</v>
      </c>
      <c r="S195" s="242">
        <v>0.66666666666666663</v>
      </c>
      <c r="T195" s="243">
        <v>25260</v>
      </c>
      <c r="U195" s="29">
        <v>27276</v>
      </c>
      <c r="V195" s="29">
        <v>576</v>
      </c>
      <c r="W195" s="29">
        <v>26618</v>
      </c>
      <c r="X195" s="29">
        <v>0</v>
      </c>
      <c r="Y195" s="166">
        <v>-1400</v>
      </c>
      <c r="Z195" s="150">
        <v>1200</v>
      </c>
      <c r="AA195" s="26">
        <v>930</v>
      </c>
      <c r="AB195" s="166">
        <v>-100</v>
      </c>
      <c r="AC195" s="150">
        <v>100</v>
      </c>
      <c r="AD195" s="26">
        <v>100</v>
      </c>
      <c r="AE195" s="166">
        <v>-346</v>
      </c>
      <c r="AF195" s="150">
        <v>330</v>
      </c>
      <c r="AG195" s="26">
        <v>330</v>
      </c>
      <c r="AH195" s="166">
        <v>-800</v>
      </c>
      <c r="AI195" s="150">
        <v>550</v>
      </c>
      <c r="AJ195" s="26">
        <v>-27</v>
      </c>
      <c r="AK195" s="166">
        <v>-2000</v>
      </c>
      <c r="AL195" s="150">
        <v>1200</v>
      </c>
      <c r="AM195" s="26">
        <v>-1197</v>
      </c>
      <c r="AN195" s="166">
        <v>-218</v>
      </c>
      <c r="AO195" s="150">
        <v>0</v>
      </c>
      <c r="AP195" s="26">
        <v>-218</v>
      </c>
      <c r="AQ195" s="166" t="s">
        <v>397</v>
      </c>
      <c r="AR195" s="172" t="s">
        <v>136</v>
      </c>
      <c r="AS195" s="173">
        <v>87</v>
      </c>
      <c r="AT195" s="166" t="s">
        <v>398</v>
      </c>
      <c r="AU195" s="172" t="s">
        <v>168</v>
      </c>
      <c r="AV195" s="173">
        <v>89</v>
      </c>
    </row>
    <row r="196" spans="1:48" x14ac:dyDescent="0.15">
      <c r="A196" s="227" t="s">
        <v>34</v>
      </c>
      <c r="B196" s="200" t="s">
        <v>21</v>
      </c>
      <c r="C196" s="173">
        <v>9</v>
      </c>
      <c r="D196" s="242">
        <v>0.625</v>
      </c>
      <c r="E196" s="243">
        <v>24424</v>
      </c>
      <c r="F196" s="29">
        <v>30102</v>
      </c>
      <c r="G196" s="29">
        <v>1301</v>
      </c>
      <c r="H196" s="29">
        <v>0</v>
      </c>
      <c r="I196" s="29">
        <v>2090</v>
      </c>
      <c r="J196" s="29">
        <v>2811</v>
      </c>
      <c r="K196" s="166">
        <v>258</v>
      </c>
      <c r="L196" s="150">
        <v>100</v>
      </c>
      <c r="M196" s="173">
        <v>330</v>
      </c>
      <c r="N196" s="29">
        <v>-31</v>
      </c>
      <c r="O196" s="29">
        <v>-1395</v>
      </c>
      <c r="P196" s="29">
        <v>-218</v>
      </c>
      <c r="Q196" s="29">
        <v>-956</v>
      </c>
      <c r="R196" s="29">
        <v>27458</v>
      </c>
      <c r="S196" s="242">
        <v>0.66666666666666663</v>
      </c>
      <c r="T196" s="243">
        <v>24960</v>
      </c>
      <c r="U196" s="29">
        <v>27079</v>
      </c>
      <c r="V196" s="29">
        <v>379</v>
      </c>
      <c r="W196" s="29">
        <v>26618</v>
      </c>
      <c r="X196" s="29">
        <v>0</v>
      </c>
      <c r="Y196" s="166">
        <v>-1400</v>
      </c>
      <c r="Z196" s="150">
        <v>1200</v>
      </c>
      <c r="AA196" s="26">
        <v>258</v>
      </c>
      <c r="AB196" s="166">
        <v>-100</v>
      </c>
      <c r="AC196" s="150">
        <v>100</v>
      </c>
      <c r="AD196" s="26">
        <v>100</v>
      </c>
      <c r="AE196" s="166">
        <v>-346</v>
      </c>
      <c r="AF196" s="150">
        <v>330</v>
      </c>
      <c r="AG196" s="26">
        <v>330</v>
      </c>
      <c r="AH196" s="166">
        <v>-800</v>
      </c>
      <c r="AI196" s="150">
        <v>550</v>
      </c>
      <c r="AJ196" s="26">
        <v>-31</v>
      </c>
      <c r="AK196" s="166">
        <v>-2000</v>
      </c>
      <c r="AL196" s="150">
        <v>0</v>
      </c>
      <c r="AM196" s="26">
        <v>-1395</v>
      </c>
      <c r="AN196" s="166">
        <v>-218</v>
      </c>
      <c r="AO196" s="150">
        <v>0</v>
      </c>
      <c r="AP196" s="26">
        <v>-218</v>
      </c>
      <c r="AQ196" s="166" t="s">
        <v>406</v>
      </c>
      <c r="AR196" s="172" t="s">
        <v>99</v>
      </c>
      <c r="AS196" s="173">
        <v>85</v>
      </c>
      <c r="AT196" s="166" t="s">
        <v>406</v>
      </c>
      <c r="AU196" s="172" t="s">
        <v>168</v>
      </c>
      <c r="AV196" s="173">
        <v>82</v>
      </c>
    </row>
    <row r="197" spans="1:48" x14ac:dyDescent="0.15">
      <c r="A197" s="227" t="s">
        <v>35</v>
      </c>
      <c r="B197" s="200" t="s">
        <v>21</v>
      </c>
      <c r="C197" s="173">
        <v>10</v>
      </c>
      <c r="D197" s="242">
        <v>0.5</v>
      </c>
      <c r="E197" s="243">
        <v>20809</v>
      </c>
      <c r="F197" s="29">
        <v>30102</v>
      </c>
      <c r="G197" s="29">
        <v>1147</v>
      </c>
      <c r="H197" s="29">
        <v>0</v>
      </c>
      <c r="I197" s="29">
        <v>2858</v>
      </c>
      <c r="J197" s="29">
        <v>4836</v>
      </c>
      <c r="K197" s="166">
        <v>94</v>
      </c>
      <c r="L197" s="150">
        <v>100</v>
      </c>
      <c r="M197" s="173">
        <v>330</v>
      </c>
      <c r="N197" s="29">
        <v>-236</v>
      </c>
      <c r="O197" s="29">
        <v>-1403</v>
      </c>
      <c r="P197" s="29">
        <v>-218</v>
      </c>
      <c r="Q197" s="29">
        <v>-1333</v>
      </c>
      <c r="R197" s="29">
        <v>24888</v>
      </c>
      <c r="S197" s="242">
        <v>0.625</v>
      </c>
      <c r="T197" s="243">
        <v>21960</v>
      </c>
      <c r="U197" s="29">
        <v>24080</v>
      </c>
      <c r="V197" s="29">
        <v>808</v>
      </c>
      <c r="W197" s="29">
        <v>26618</v>
      </c>
      <c r="X197" s="29">
        <v>100</v>
      </c>
      <c r="Y197" s="166">
        <v>-1400</v>
      </c>
      <c r="Z197" s="150">
        <v>1200</v>
      </c>
      <c r="AA197" s="26">
        <v>94</v>
      </c>
      <c r="AB197" s="166">
        <v>-100</v>
      </c>
      <c r="AC197" s="150">
        <v>100</v>
      </c>
      <c r="AD197" s="26">
        <v>100</v>
      </c>
      <c r="AE197" s="166">
        <v>-346</v>
      </c>
      <c r="AF197" s="150">
        <v>330</v>
      </c>
      <c r="AG197" s="26">
        <v>330</v>
      </c>
      <c r="AH197" s="166">
        <v>-800</v>
      </c>
      <c r="AI197" s="150">
        <v>550</v>
      </c>
      <c r="AJ197" s="26">
        <v>-210</v>
      </c>
      <c r="AK197" s="166">
        <v>-2000</v>
      </c>
      <c r="AL197" s="150">
        <v>0</v>
      </c>
      <c r="AM197" s="26">
        <v>-1403</v>
      </c>
      <c r="AN197" s="166">
        <v>-218</v>
      </c>
      <c r="AO197" s="150">
        <v>0</v>
      </c>
      <c r="AP197" s="26">
        <v>-218</v>
      </c>
      <c r="AQ197" s="166" t="s">
        <v>399</v>
      </c>
      <c r="AR197" s="172" t="s">
        <v>70</v>
      </c>
      <c r="AS197" s="173">
        <v>79</v>
      </c>
      <c r="AT197" s="166" t="s">
        <v>399</v>
      </c>
      <c r="AU197" s="172" t="s">
        <v>180</v>
      </c>
      <c r="AV197" s="173">
        <v>83</v>
      </c>
    </row>
    <row r="198" spans="1:48" x14ac:dyDescent="0.15">
      <c r="A198" s="227" t="s">
        <v>36</v>
      </c>
      <c r="B198" s="200" t="s">
        <v>21</v>
      </c>
      <c r="C198" s="173">
        <v>11</v>
      </c>
      <c r="D198" s="242">
        <v>0.75</v>
      </c>
      <c r="E198" s="243">
        <v>21080</v>
      </c>
      <c r="F198" s="29">
        <v>30102</v>
      </c>
      <c r="G198" s="29">
        <v>1208</v>
      </c>
      <c r="H198" s="29">
        <v>0</v>
      </c>
      <c r="I198" s="29">
        <v>3208</v>
      </c>
      <c r="J198" s="29">
        <v>4651</v>
      </c>
      <c r="K198" s="166">
        <v>647</v>
      </c>
      <c r="L198" s="150">
        <v>100</v>
      </c>
      <c r="M198" s="173">
        <v>330</v>
      </c>
      <c r="N198" s="29">
        <v>-305</v>
      </c>
      <c r="O198" s="29">
        <v>-1197</v>
      </c>
      <c r="P198" s="29">
        <v>-218</v>
      </c>
      <c r="Q198" s="29">
        <v>-643</v>
      </c>
      <c r="R198" s="29">
        <v>24094</v>
      </c>
      <c r="S198" s="242">
        <v>0.75</v>
      </c>
      <c r="T198" s="243">
        <v>21410</v>
      </c>
      <c r="U198" s="29">
        <v>23470</v>
      </c>
      <c r="V198" s="29">
        <v>624</v>
      </c>
      <c r="W198" s="29">
        <v>26618</v>
      </c>
      <c r="X198" s="29">
        <v>100</v>
      </c>
      <c r="Y198" s="166">
        <v>-1400</v>
      </c>
      <c r="Z198" s="150">
        <v>1200</v>
      </c>
      <c r="AA198" s="26">
        <v>647</v>
      </c>
      <c r="AB198" s="166">
        <v>-100</v>
      </c>
      <c r="AC198" s="150">
        <v>100</v>
      </c>
      <c r="AD198" s="26">
        <v>100</v>
      </c>
      <c r="AE198" s="166">
        <v>-346</v>
      </c>
      <c r="AF198" s="150">
        <v>330</v>
      </c>
      <c r="AG198" s="26">
        <v>330</v>
      </c>
      <c r="AH198" s="166">
        <v>-800</v>
      </c>
      <c r="AI198" s="150">
        <v>550</v>
      </c>
      <c r="AJ198" s="26">
        <v>-305</v>
      </c>
      <c r="AK198" s="166">
        <v>-2000</v>
      </c>
      <c r="AL198" s="150">
        <v>0</v>
      </c>
      <c r="AM198" s="26">
        <v>-1197</v>
      </c>
      <c r="AN198" s="166">
        <v>-218</v>
      </c>
      <c r="AO198" s="150">
        <v>0</v>
      </c>
      <c r="AP198" s="26">
        <v>-218</v>
      </c>
      <c r="AQ198" s="166" t="s">
        <v>398</v>
      </c>
      <c r="AR198" s="172" t="s">
        <v>164</v>
      </c>
      <c r="AS198" s="173">
        <v>80</v>
      </c>
      <c r="AT198" s="166" t="s">
        <v>397</v>
      </c>
      <c r="AU198" s="172" t="s">
        <v>150</v>
      </c>
      <c r="AV198" s="173">
        <v>85</v>
      </c>
    </row>
    <row r="199" spans="1:48" x14ac:dyDescent="0.15">
      <c r="A199" s="227" t="s">
        <v>30</v>
      </c>
      <c r="B199" s="200" t="s">
        <v>21</v>
      </c>
      <c r="C199" s="173">
        <v>12</v>
      </c>
      <c r="D199" s="242">
        <v>0.66666666666666663</v>
      </c>
      <c r="E199" s="243">
        <v>24092</v>
      </c>
      <c r="F199" s="29">
        <v>30102</v>
      </c>
      <c r="G199" s="29">
        <v>1201</v>
      </c>
      <c r="H199" s="29">
        <v>0</v>
      </c>
      <c r="I199" s="29">
        <v>3973</v>
      </c>
      <c r="J199" s="29">
        <v>1443</v>
      </c>
      <c r="K199" s="166">
        <v>175</v>
      </c>
      <c r="L199" s="150">
        <v>100</v>
      </c>
      <c r="M199" s="173">
        <v>330</v>
      </c>
      <c r="N199" s="29">
        <v>-71</v>
      </c>
      <c r="O199" s="29">
        <v>-1395</v>
      </c>
      <c r="P199" s="29">
        <v>-218</v>
      </c>
      <c r="Q199" s="29">
        <v>-1079</v>
      </c>
      <c r="R199" s="29">
        <v>26966</v>
      </c>
      <c r="S199" s="242">
        <v>0.66666666666666663</v>
      </c>
      <c r="T199" s="243">
        <v>24360</v>
      </c>
      <c r="U199" s="29">
        <v>26378</v>
      </c>
      <c r="V199" s="29">
        <v>588</v>
      </c>
      <c r="W199" s="29">
        <v>26618</v>
      </c>
      <c r="X199" s="29">
        <v>100</v>
      </c>
      <c r="Y199" s="166">
        <v>-1400</v>
      </c>
      <c r="Z199" s="150">
        <v>1200</v>
      </c>
      <c r="AA199" s="26">
        <v>204</v>
      </c>
      <c r="AB199" s="166">
        <v>-100</v>
      </c>
      <c r="AC199" s="150">
        <v>100</v>
      </c>
      <c r="AD199" s="26">
        <v>100</v>
      </c>
      <c r="AE199" s="166">
        <v>-346</v>
      </c>
      <c r="AF199" s="150">
        <v>330</v>
      </c>
      <c r="AG199" s="26">
        <v>330</v>
      </c>
      <c r="AH199" s="166">
        <v>-800</v>
      </c>
      <c r="AI199" s="150">
        <v>550</v>
      </c>
      <c r="AJ199" s="26">
        <v>-45</v>
      </c>
      <c r="AK199" s="166">
        <v>-2000</v>
      </c>
      <c r="AL199" s="150">
        <v>0</v>
      </c>
      <c r="AM199" s="26">
        <v>-1395</v>
      </c>
      <c r="AN199" s="166">
        <v>-218</v>
      </c>
      <c r="AO199" s="150">
        <v>0</v>
      </c>
      <c r="AP199" s="26">
        <v>-218</v>
      </c>
      <c r="AQ199" s="166" t="s">
        <v>397</v>
      </c>
      <c r="AR199" s="172" t="s">
        <v>165</v>
      </c>
      <c r="AS199" s="173">
        <v>87</v>
      </c>
      <c r="AT199" s="166" t="s">
        <v>397</v>
      </c>
      <c r="AU199" s="172" t="s">
        <v>70</v>
      </c>
      <c r="AV199" s="173">
        <v>91</v>
      </c>
    </row>
    <row r="200" spans="1:48" x14ac:dyDescent="0.15">
      <c r="A200" s="227" t="s">
        <v>32</v>
      </c>
      <c r="B200" s="200" t="s">
        <v>21</v>
      </c>
      <c r="C200" s="173">
        <v>13</v>
      </c>
      <c r="D200" s="242">
        <v>0.58333333333333337</v>
      </c>
      <c r="E200" s="243">
        <v>24135</v>
      </c>
      <c r="F200" s="29">
        <v>30102</v>
      </c>
      <c r="G200" s="29">
        <v>1281</v>
      </c>
      <c r="H200" s="29">
        <v>0</v>
      </c>
      <c r="I200" s="29">
        <v>3164</v>
      </c>
      <c r="J200" s="29">
        <v>3151</v>
      </c>
      <c r="K200" s="166">
        <v>-236</v>
      </c>
      <c r="L200" s="150">
        <v>100</v>
      </c>
      <c r="M200" s="173">
        <v>330</v>
      </c>
      <c r="N200" s="29">
        <v>-188</v>
      </c>
      <c r="O200" s="29">
        <v>-1399</v>
      </c>
      <c r="P200" s="29">
        <v>-218</v>
      </c>
      <c r="Q200" s="29">
        <v>-1611</v>
      </c>
      <c r="R200" s="29">
        <v>26679</v>
      </c>
      <c r="S200" s="242">
        <v>0.66666666666666663</v>
      </c>
      <c r="T200" s="243">
        <v>23770</v>
      </c>
      <c r="U200" s="29">
        <v>25896</v>
      </c>
      <c r="V200" s="29">
        <v>783</v>
      </c>
      <c r="W200" s="29">
        <v>26618</v>
      </c>
      <c r="X200" s="29">
        <v>100</v>
      </c>
      <c r="Y200" s="166">
        <v>-1400</v>
      </c>
      <c r="Z200" s="150">
        <v>1200</v>
      </c>
      <c r="AA200" s="26">
        <v>-207</v>
      </c>
      <c r="AB200" s="166">
        <v>-100</v>
      </c>
      <c r="AC200" s="150">
        <v>100</v>
      </c>
      <c r="AD200" s="26">
        <v>100</v>
      </c>
      <c r="AE200" s="166">
        <v>-346</v>
      </c>
      <c r="AF200" s="150">
        <v>330</v>
      </c>
      <c r="AG200" s="26">
        <v>330</v>
      </c>
      <c r="AH200" s="166">
        <v>-800</v>
      </c>
      <c r="AI200" s="150">
        <v>550</v>
      </c>
      <c r="AJ200" s="26">
        <v>-162</v>
      </c>
      <c r="AK200" s="166">
        <v>-2000</v>
      </c>
      <c r="AL200" s="150">
        <v>0</v>
      </c>
      <c r="AM200" s="26">
        <v>-1399</v>
      </c>
      <c r="AN200" s="166">
        <v>-218</v>
      </c>
      <c r="AO200" s="150">
        <v>0</v>
      </c>
      <c r="AP200" s="26">
        <v>-218</v>
      </c>
      <c r="AQ200" s="166" t="s">
        <v>144</v>
      </c>
      <c r="AR200" s="172" t="s">
        <v>136</v>
      </c>
      <c r="AS200" s="173">
        <v>83</v>
      </c>
      <c r="AT200" s="166" t="s">
        <v>46</v>
      </c>
      <c r="AU200" s="172" t="s">
        <v>64</v>
      </c>
      <c r="AV200" s="173">
        <v>87</v>
      </c>
    </row>
    <row r="201" spans="1:48" x14ac:dyDescent="0.15">
      <c r="A201" s="227" t="s">
        <v>31</v>
      </c>
      <c r="B201" s="200" t="s">
        <v>21</v>
      </c>
      <c r="C201" s="173">
        <v>14</v>
      </c>
      <c r="D201" s="242">
        <v>0.58333333333333337</v>
      </c>
      <c r="E201" s="243">
        <v>21133</v>
      </c>
      <c r="F201" s="29">
        <v>30102</v>
      </c>
      <c r="G201" s="29">
        <v>1166</v>
      </c>
      <c r="H201" s="29">
        <v>0</v>
      </c>
      <c r="I201" s="29">
        <v>3719</v>
      </c>
      <c r="J201" s="29">
        <v>1863</v>
      </c>
      <c r="K201" s="166">
        <v>683</v>
      </c>
      <c r="L201" s="150">
        <v>100</v>
      </c>
      <c r="M201" s="173">
        <v>330</v>
      </c>
      <c r="N201" s="29">
        <v>-117</v>
      </c>
      <c r="O201" s="29">
        <v>-1405</v>
      </c>
      <c r="P201" s="29">
        <v>-218</v>
      </c>
      <c r="Q201" s="29">
        <v>-627</v>
      </c>
      <c r="R201" s="29">
        <v>26313</v>
      </c>
      <c r="S201" s="242">
        <v>0.625</v>
      </c>
      <c r="T201" s="243">
        <v>23740</v>
      </c>
      <c r="U201" s="29">
        <v>25867</v>
      </c>
      <c r="V201" s="29">
        <v>446</v>
      </c>
      <c r="W201" s="29">
        <v>26618</v>
      </c>
      <c r="X201" s="29">
        <v>100</v>
      </c>
      <c r="Y201" s="166">
        <v>-1400</v>
      </c>
      <c r="Z201" s="150">
        <v>1200</v>
      </c>
      <c r="AA201" s="26">
        <v>712</v>
      </c>
      <c r="AB201" s="166">
        <v>-100</v>
      </c>
      <c r="AC201" s="150">
        <v>100</v>
      </c>
      <c r="AD201" s="26">
        <v>100</v>
      </c>
      <c r="AE201" s="166">
        <v>-346</v>
      </c>
      <c r="AF201" s="150">
        <v>330</v>
      </c>
      <c r="AG201" s="26">
        <v>330</v>
      </c>
      <c r="AH201" s="166">
        <v>-800</v>
      </c>
      <c r="AI201" s="150">
        <v>550</v>
      </c>
      <c r="AJ201" s="26">
        <v>-91</v>
      </c>
      <c r="AK201" s="166">
        <v>-2000</v>
      </c>
      <c r="AL201" s="150">
        <v>0</v>
      </c>
      <c r="AM201" s="26">
        <v>-1405</v>
      </c>
      <c r="AN201" s="166">
        <v>-218</v>
      </c>
      <c r="AO201" s="150">
        <v>0</v>
      </c>
      <c r="AP201" s="26">
        <v>-218</v>
      </c>
      <c r="AQ201" s="166" t="s">
        <v>46</v>
      </c>
      <c r="AR201" s="172" t="s">
        <v>179</v>
      </c>
      <c r="AS201" s="173">
        <v>77</v>
      </c>
      <c r="AT201" s="166" t="s">
        <v>144</v>
      </c>
      <c r="AU201" s="172" t="s">
        <v>94</v>
      </c>
      <c r="AV201" s="173">
        <v>86</v>
      </c>
    </row>
    <row r="202" spans="1:48" x14ac:dyDescent="0.15">
      <c r="A202" s="227" t="s">
        <v>33</v>
      </c>
      <c r="B202" s="200" t="s">
        <v>21</v>
      </c>
      <c r="C202" s="173">
        <v>15</v>
      </c>
      <c r="D202" s="242">
        <v>0.70833333333333337</v>
      </c>
      <c r="E202" s="243">
        <v>22046</v>
      </c>
      <c r="F202" s="29">
        <v>30102</v>
      </c>
      <c r="G202" s="29">
        <v>1145</v>
      </c>
      <c r="H202" s="29">
        <v>0</v>
      </c>
      <c r="I202" s="29">
        <v>3859</v>
      </c>
      <c r="J202" s="29">
        <v>2017</v>
      </c>
      <c r="K202" s="166">
        <v>602</v>
      </c>
      <c r="L202" s="150">
        <v>100</v>
      </c>
      <c r="M202" s="173">
        <v>330</v>
      </c>
      <c r="N202" s="29">
        <v>-267</v>
      </c>
      <c r="O202" s="29">
        <v>-1406</v>
      </c>
      <c r="P202" s="29">
        <v>-218</v>
      </c>
      <c r="Q202" s="29">
        <v>-859</v>
      </c>
      <c r="R202" s="29">
        <v>26230</v>
      </c>
      <c r="S202" s="242">
        <v>0.66666666666666663</v>
      </c>
      <c r="T202" s="243">
        <v>23510</v>
      </c>
      <c r="U202" s="29">
        <v>25645</v>
      </c>
      <c r="V202" s="29">
        <v>585</v>
      </c>
      <c r="W202" s="29">
        <v>26618</v>
      </c>
      <c r="X202" s="29">
        <v>100</v>
      </c>
      <c r="Y202" s="166">
        <v>-1400</v>
      </c>
      <c r="Z202" s="150">
        <v>1200</v>
      </c>
      <c r="AA202" s="26">
        <v>631</v>
      </c>
      <c r="AB202" s="166">
        <v>-100</v>
      </c>
      <c r="AC202" s="150">
        <v>100</v>
      </c>
      <c r="AD202" s="26">
        <v>100</v>
      </c>
      <c r="AE202" s="166">
        <v>-346</v>
      </c>
      <c r="AF202" s="150">
        <v>330</v>
      </c>
      <c r="AG202" s="26">
        <v>330</v>
      </c>
      <c r="AH202" s="166">
        <v>-800</v>
      </c>
      <c r="AI202" s="150">
        <v>550</v>
      </c>
      <c r="AJ202" s="26">
        <v>-241</v>
      </c>
      <c r="AK202" s="166">
        <v>-2000</v>
      </c>
      <c r="AL202" s="150">
        <v>0</v>
      </c>
      <c r="AM202" s="26">
        <v>-1406</v>
      </c>
      <c r="AN202" s="166">
        <v>-218</v>
      </c>
      <c r="AO202" s="150">
        <v>0</v>
      </c>
      <c r="AP202" s="26">
        <v>-218</v>
      </c>
      <c r="AQ202" s="166" t="s">
        <v>397</v>
      </c>
      <c r="AR202" s="172" t="s">
        <v>140</v>
      </c>
      <c r="AS202" s="173">
        <v>80</v>
      </c>
      <c r="AT202" s="166" t="s">
        <v>398</v>
      </c>
      <c r="AU202" s="172" t="s">
        <v>171</v>
      </c>
      <c r="AV202" s="173">
        <v>88</v>
      </c>
    </row>
    <row r="203" spans="1:48" x14ac:dyDescent="0.15">
      <c r="A203" s="227" t="s">
        <v>34</v>
      </c>
      <c r="B203" s="200" t="s">
        <v>21</v>
      </c>
      <c r="C203" s="173">
        <v>16</v>
      </c>
      <c r="D203" s="242">
        <v>0.70833333333333337</v>
      </c>
      <c r="E203" s="243">
        <v>24675</v>
      </c>
      <c r="F203" s="29">
        <v>30102</v>
      </c>
      <c r="G203" s="29">
        <v>1227</v>
      </c>
      <c r="H203" s="29">
        <v>0</v>
      </c>
      <c r="I203" s="29">
        <v>2354</v>
      </c>
      <c r="J203" s="29">
        <v>3371</v>
      </c>
      <c r="K203" s="166">
        <v>27</v>
      </c>
      <c r="L203" s="150">
        <v>100</v>
      </c>
      <c r="M203" s="173">
        <v>330</v>
      </c>
      <c r="N203" s="29">
        <v>-370</v>
      </c>
      <c r="O203" s="29">
        <v>-1415</v>
      </c>
      <c r="P203" s="29">
        <v>-218</v>
      </c>
      <c r="Q203" s="29">
        <v>-1546</v>
      </c>
      <c r="R203" s="29">
        <v>27150</v>
      </c>
      <c r="S203" s="242">
        <v>0.66666666666666663</v>
      </c>
      <c r="T203" s="243">
        <v>24620</v>
      </c>
      <c r="U203" s="29">
        <v>26735</v>
      </c>
      <c r="V203" s="29">
        <v>415</v>
      </c>
      <c r="W203" s="29">
        <v>26618</v>
      </c>
      <c r="X203" s="29">
        <v>100</v>
      </c>
      <c r="Y203" s="166">
        <v>-1400</v>
      </c>
      <c r="Z203" s="150">
        <v>1200</v>
      </c>
      <c r="AA203" s="26">
        <v>56</v>
      </c>
      <c r="AB203" s="166">
        <v>-100</v>
      </c>
      <c r="AC203" s="150">
        <v>100</v>
      </c>
      <c r="AD203" s="26">
        <v>100</v>
      </c>
      <c r="AE203" s="166">
        <v>-346</v>
      </c>
      <c r="AF203" s="150">
        <v>330</v>
      </c>
      <c r="AG203" s="26">
        <v>330</v>
      </c>
      <c r="AH203" s="166">
        <v>-800</v>
      </c>
      <c r="AI203" s="150">
        <v>550</v>
      </c>
      <c r="AJ203" s="26">
        <v>-344</v>
      </c>
      <c r="AK203" s="166">
        <v>-2000</v>
      </c>
      <c r="AL203" s="150">
        <v>0</v>
      </c>
      <c r="AM203" s="26">
        <v>-1415</v>
      </c>
      <c r="AN203" s="166">
        <v>-218</v>
      </c>
      <c r="AO203" s="150">
        <v>0</v>
      </c>
      <c r="AP203" s="26">
        <v>-218</v>
      </c>
      <c r="AQ203" s="166" t="s">
        <v>397</v>
      </c>
      <c r="AR203" s="172" t="s">
        <v>96</v>
      </c>
      <c r="AS203" s="173">
        <v>91</v>
      </c>
      <c r="AT203" s="166" t="s">
        <v>397</v>
      </c>
      <c r="AU203" s="172" t="s">
        <v>91</v>
      </c>
      <c r="AV203" s="173">
        <v>95</v>
      </c>
    </row>
    <row r="204" spans="1:48" x14ac:dyDescent="0.15">
      <c r="A204" s="227" t="s">
        <v>35</v>
      </c>
      <c r="B204" s="200" t="s">
        <v>21</v>
      </c>
      <c r="C204" s="173">
        <v>17</v>
      </c>
      <c r="D204" s="242">
        <v>0.70833333333333337</v>
      </c>
      <c r="E204" s="243">
        <v>22846</v>
      </c>
      <c r="F204" s="29">
        <v>30102</v>
      </c>
      <c r="G204" s="29">
        <v>1078</v>
      </c>
      <c r="H204" s="29">
        <v>0</v>
      </c>
      <c r="I204" s="29">
        <v>2550</v>
      </c>
      <c r="J204" s="29">
        <v>5445</v>
      </c>
      <c r="K204" s="166">
        <v>345</v>
      </c>
      <c r="L204" s="150">
        <v>100</v>
      </c>
      <c r="M204" s="173">
        <v>330</v>
      </c>
      <c r="N204" s="29">
        <v>-316</v>
      </c>
      <c r="O204" s="29">
        <v>-1397</v>
      </c>
      <c r="P204" s="29">
        <v>-218</v>
      </c>
      <c r="Q204" s="29">
        <v>-1156</v>
      </c>
      <c r="R204" s="29">
        <v>24341</v>
      </c>
      <c r="S204" s="242">
        <v>0.58333333333333337</v>
      </c>
      <c r="T204" s="243">
        <v>21780</v>
      </c>
      <c r="U204" s="29">
        <v>23873</v>
      </c>
      <c r="V204" s="29">
        <v>468</v>
      </c>
      <c r="W204" s="29">
        <v>26618</v>
      </c>
      <c r="X204" s="29">
        <v>100</v>
      </c>
      <c r="Y204" s="166">
        <v>-1400</v>
      </c>
      <c r="Z204" s="150">
        <v>1200</v>
      </c>
      <c r="AA204" s="26">
        <v>374</v>
      </c>
      <c r="AB204" s="166">
        <v>-100</v>
      </c>
      <c r="AC204" s="150">
        <v>100</v>
      </c>
      <c r="AD204" s="26">
        <v>100</v>
      </c>
      <c r="AE204" s="166">
        <v>-346</v>
      </c>
      <c r="AF204" s="150">
        <v>330</v>
      </c>
      <c r="AG204" s="26">
        <v>330</v>
      </c>
      <c r="AH204" s="166">
        <v>-800</v>
      </c>
      <c r="AI204" s="150">
        <v>550</v>
      </c>
      <c r="AJ204" s="26">
        <v>-290</v>
      </c>
      <c r="AK204" s="166">
        <v>-2000</v>
      </c>
      <c r="AL204" s="150">
        <v>0</v>
      </c>
      <c r="AM204" s="26">
        <v>-1397</v>
      </c>
      <c r="AN204" s="166">
        <v>-218</v>
      </c>
      <c r="AO204" s="150">
        <v>0</v>
      </c>
      <c r="AP204" s="26">
        <v>-218</v>
      </c>
      <c r="AQ204" s="166" t="s">
        <v>446</v>
      </c>
      <c r="AR204" s="172" t="s">
        <v>49</v>
      </c>
      <c r="AS204" s="173">
        <v>94</v>
      </c>
      <c r="AT204" s="166" t="s">
        <v>397</v>
      </c>
      <c r="AU204" s="172" t="s">
        <v>115</v>
      </c>
      <c r="AV204" s="173">
        <v>95</v>
      </c>
    </row>
    <row r="205" spans="1:48" x14ac:dyDescent="0.15">
      <c r="A205" s="227" t="s">
        <v>36</v>
      </c>
      <c r="B205" s="200" t="s">
        <v>21</v>
      </c>
      <c r="C205" s="173">
        <v>18</v>
      </c>
      <c r="D205" s="242">
        <v>0.75</v>
      </c>
      <c r="E205" s="243">
        <v>22025</v>
      </c>
      <c r="F205" s="29">
        <v>30102</v>
      </c>
      <c r="G205" s="29">
        <v>1113</v>
      </c>
      <c r="H205" s="29">
        <v>0</v>
      </c>
      <c r="I205" s="29">
        <v>2473</v>
      </c>
      <c r="J205" s="29">
        <v>5540</v>
      </c>
      <c r="K205" s="166">
        <v>330</v>
      </c>
      <c r="L205" s="150">
        <v>100</v>
      </c>
      <c r="M205" s="173">
        <v>330</v>
      </c>
      <c r="N205" s="29">
        <v>-309</v>
      </c>
      <c r="O205" s="29">
        <v>-1397</v>
      </c>
      <c r="P205" s="29">
        <v>-218</v>
      </c>
      <c r="Q205" s="29">
        <v>-1164</v>
      </c>
      <c r="R205" s="29">
        <v>24366</v>
      </c>
      <c r="S205" s="242">
        <v>0.75</v>
      </c>
      <c r="T205" s="243">
        <v>21710</v>
      </c>
      <c r="U205" s="29">
        <v>23807</v>
      </c>
      <c r="V205" s="29">
        <v>559</v>
      </c>
      <c r="W205" s="29">
        <v>26618</v>
      </c>
      <c r="X205" s="29">
        <v>100</v>
      </c>
      <c r="Y205" s="166">
        <v>-1400</v>
      </c>
      <c r="Z205" s="150">
        <v>1200</v>
      </c>
      <c r="AA205" s="26">
        <v>359</v>
      </c>
      <c r="AB205" s="166">
        <v>-100</v>
      </c>
      <c r="AC205" s="150">
        <v>100</v>
      </c>
      <c r="AD205" s="26">
        <v>100</v>
      </c>
      <c r="AE205" s="166">
        <v>-346</v>
      </c>
      <c r="AF205" s="150">
        <v>330</v>
      </c>
      <c r="AG205" s="26">
        <v>330</v>
      </c>
      <c r="AH205" s="166">
        <v>-800</v>
      </c>
      <c r="AI205" s="150">
        <v>550</v>
      </c>
      <c r="AJ205" s="26">
        <v>-283</v>
      </c>
      <c r="AK205" s="166">
        <v>-2000</v>
      </c>
      <c r="AL205" s="150">
        <v>0</v>
      </c>
      <c r="AM205" s="26">
        <v>-1397</v>
      </c>
      <c r="AN205" s="166">
        <v>-218</v>
      </c>
      <c r="AO205" s="150">
        <v>0</v>
      </c>
      <c r="AP205" s="26">
        <v>-218</v>
      </c>
      <c r="AQ205" s="166" t="s">
        <v>397</v>
      </c>
      <c r="AR205" s="172" t="s">
        <v>92</v>
      </c>
      <c r="AS205" s="173">
        <v>87</v>
      </c>
      <c r="AT205" s="166" t="s">
        <v>397</v>
      </c>
      <c r="AU205" s="172" t="s">
        <v>51</v>
      </c>
      <c r="AV205" s="173">
        <v>88</v>
      </c>
    </row>
    <row r="206" spans="1:48" x14ac:dyDescent="0.15">
      <c r="A206" s="227" t="s">
        <v>30</v>
      </c>
      <c r="B206" s="200" t="s">
        <v>21</v>
      </c>
      <c r="C206" s="173">
        <v>19</v>
      </c>
      <c r="D206" s="242">
        <v>0.75</v>
      </c>
      <c r="E206" s="243">
        <v>22946</v>
      </c>
      <c r="F206" s="29">
        <v>30102</v>
      </c>
      <c r="G206" s="29">
        <v>1298</v>
      </c>
      <c r="H206" s="29">
        <v>0</v>
      </c>
      <c r="I206" s="29">
        <v>2639</v>
      </c>
      <c r="J206" s="29">
        <v>2870</v>
      </c>
      <c r="K206" s="166">
        <v>-14</v>
      </c>
      <c r="L206" s="150">
        <v>100</v>
      </c>
      <c r="M206" s="173">
        <v>330</v>
      </c>
      <c r="N206" s="29">
        <v>-270</v>
      </c>
      <c r="O206" s="29">
        <v>-1399</v>
      </c>
      <c r="P206" s="29">
        <v>-217</v>
      </c>
      <c r="Q206" s="29">
        <v>-1470</v>
      </c>
      <c r="R206" s="29">
        <v>27361</v>
      </c>
      <c r="S206" s="242">
        <v>0.70833333333333337</v>
      </c>
      <c r="T206" s="243">
        <v>24700</v>
      </c>
      <c r="U206" s="29">
        <v>26797</v>
      </c>
      <c r="V206" s="29">
        <v>564</v>
      </c>
      <c r="W206" s="29">
        <v>26618</v>
      </c>
      <c r="X206" s="29">
        <v>100</v>
      </c>
      <c r="Y206" s="166">
        <v>-1400</v>
      </c>
      <c r="Z206" s="150">
        <v>1200</v>
      </c>
      <c r="AA206" s="26">
        <v>15</v>
      </c>
      <c r="AB206" s="166">
        <v>-100</v>
      </c>
      <c r="AC206" s="150">
        <v>100</v>
      </c>
      <c r="AD206" s="26">
        <v>100</v>
      </c>
      <c r="AE206" s="166">
        <v>-346</v>
      </c>
      <c r="AF206" s="150">
        <v>330</v>
      </c>
      <c r="AG206" s="26">
        <v>330</v>
      </c>
      <c r="AH206" s="166">
        <v>-800</v>
      </c>
      <c r="AI206" s="150">
        <v>550</v>
      </c>
      <c r="AJ206" s="26">
        <v>-244</v>
      </c>
      <c r="AK206" s="166">
        <v>-2000</v>
      </c>
      <c r="AL206" s="150">
        <v>0</v>
      </c>
      <c r="AM206" s="26">
        <v>-1399</v>
      </c>
      <c r="AN206" s="166">
        <v>-218</v>
      </c>
      <c r="AO206" s="150">
        <v>0</v>
      </c>
      <c r="AP206" s="26">
        <v>-217</v>
      </c>
      <c r="AQ206" s="166" t="s">
        <v>396</v>
      </c>
      <c r="AR206" s="172" t="s">
        <v>153</v>
      </c>
      <c r="AS206" s="173">
        <v>88</v>
      </c>
      <c r="AT206" s="166" t="s">
        <v>396</v>
      </c>
      <c r="AU206" s="172" t="s">
        <v>52</v>
      </c>
      <c r="AV206" s="173">
        <v>88</v>
      </c>
    </row>
    <row r="207" spans="1:48" x14ac:dyDescent="0.15">
      <c r="A207" s="227" t="s">
        <v>32</v>
      </c>
      <c r="B207" s="200" t="s">
        <v>21</v>
      </c>
      <c r="C207" s="173">
        <v>20</v>
      </c>
      <c r="D207" s="242">
        <v>0.70833333333333337</v>
      </c>
      <c r="E207" s="243">
        <v>22181</v>
      </c>
      <c r="F207" s="29">
        <v>30102</v>
      </c>
      <c r="G207" s="29">
        <v>1320</v>
      </c>
      <c r="H207" s="29">
        <v>0</v>
      </c>
      <c r="I207" s="29">
        <v>2506</v>
      </c>
      <c r="J207" s="29">
        <v>4044</v>
      </c>
      <c r="K207" s="166">
        <v>-259</v>
      </c>
      <c r="L207" s="150">
        <v>100</v>
      </c>
      <c r="M207" s="173">
        <v>330</v>
      </c>
      <c r="N207" s="29">
        <v>-268</v>
      </c>
      <c r="O207" s="29">
        <v>-1399</v>
      </c>
      <c r="P207" s="29">
        <v>-218</v>
      </c>
      <c r="Q207" s="29">
        <v>-1714</v>
      </c>
      <c r="R207" s="29">
        <v>26586</v>
      </c>
      <c r="S207" s="242">
        <v>0.625</v>
      </c>
      <c r="T207" s="243">
        <v>24020</v>
      </c>
      <c r="U207" s="29">
        <v>26138</v>
      </c>
      <c r="V207" s="29">
        <v>448</v>
      </c>
      <c r="W207" s="29">
        <v>26618</v>
      </c>
      <c r="X207" s="29">
        <v>100</v>
      </c>
      <c r="Y207" s="166">
        <v>-1400</v>
      </c>
      <c r="Z207" s="150">
        <v>1200</v>
      </c>
      <c r="AA207" s="26">
        <v>-259</v>
      </c>
      <c r="AB207" s="166">
        <v>-100</v>
      </c>
      <c r="AC207" s="150">
        <v>100</v>
      </c>
      <c r="AD207" s="26">
        <v>100</v>
      </c>
      <c r="AE207" s="166">
        <v>-346</v>
      </c>
      <c r="AF207" s="150">
        <v>330</v>
      </c>
      <c r="AG207" s="26">
        <v>330</v>
      </c>
      <c r="AH207" s="166">
        <v>-800</v>
      </c>
      <c r="AI207" s="150">
        <v>550</v>
      </c>
      <c r="AJ207" s="26">
        <v>-268</v>
      </c>
      <c r="AK207" s="166">
        <v>-2000</v>
      </c>
      <c r="AL207" s="150">
        <v>0</v>
      </c>
      <c r="AM207" s="26">
        <v>-1399</v>
      </c>
      <c r="AN207" s="166">
        <v>-218</v>
      </c>
      <c r="AO207" s="150">
        <v>0</v>
      </c>
      <c r="AP207" s="26">
        <v>-218</v>
      </c>
      <c r="AQ207" s="166" t="s">
        <v>396</v>
      </c>
      <c r="AR207" s="172" t="s">
        <v>117</v>
      </c>
      <c r="AS207" s="173">
        <v>82</v>
      </c>
      <c r="AT207" s="166" t="s">
        <v>142</v>
      </c>
      <c r="AU207" s="172" t="s">
        <v>66</v>
      </c>
      <c r="AV207" s="173">
        <v>87</v>
      </c>
    </row>
    <row r="208" spans="1:48" x14ac:dyDescent="0.15">
      <c r="A208" s="227" t="s">
        <v>31</v>
      </c>
      <c r="B208" s="200" t="s">
        <v>21</v>
      </c>
      <c r="C208" s="173">
        <v>21</v>
      </c>
      <c r="D208" s="242">
        <v>0.625</v>
      </c>
      <c r="E208" s="243">
        <v>24010</v>
      </c>
      <c r="F208" s="29">
        <v>30102</v>
      </c>
      <c r="G208" s="29">
        <v>1307</v>
      </c>
      <c r="H208" s="29">
        <v>0</v>
      </c>
      <c r="I208" s="29">
        <v>2405</v>
      </c>
      <c r="J208" s="29">
        <v>3594</v>
      </c>
      <c r="K208" s="166">
        <v>985</v>
      </c>
      <c r="L208" s="150">
        <v>100</v>
      </c>
      <c r="M208" s="173">
        <v>330</v>
      </c>
      <c r="N208" s="29">
        <v>-120</v>
      </c>
      <c r="O208" s="29">
        <v>-1401</v>
      </c>
      <c r="P208" s="29">
        <v>-218</v>
      </c>
      <c r="Q208" s="29">
        <v>-324</v>
      </c>
      <c r="R208" s="29">
        <v>25734</v>
      </c>
      <c r="S208" s="242">
        <v>0.66666666666666663</v>
      </c>
      <c r="T208" s="243">
        <v>23260</v>
      </c>
      <c r="U208" s="29">
        <v>25351</v>
      </c>
      <c r="V208" s="29">
        <v>383</v>
      </c>
      <c r="W208" s="29">
        <v>26618</v>
      </c>
      <c r="X208" s="29">
        <v>100</v>
      </c>
      <c r="Y208" s="166">
        <v>-1400</v>
      </c>
      <c r="Z208" s="150">
        <v>1200</v>
      </c>
      <c r="AA208" s="26">
        <v>985</v>
      </c>
      <c r="AB208" s="166">
        <v>-100</v>
      </c>
      <c r="AC208" s="150">
        <v>100</v>
      </c>
      <c r="AD208" s="26">
        <v>100</v>
      </c>
      <c r="AE208" s="166">
        <v>-346</v>
      </c>
      <c r="AF208" s="150">
        <v>330</v>
      </c>
      <c r="AG208" s="26">
        <v>330</v>
      </c>
      <c r="AH208" s="166">
        <v>-800</v>
      </c>
      <c r="AI208" s="150">
        <v>550</v>
      </c>
      <c r="AJ208" s="26">
        <v>-120</v>
      </c>
      <c r="AK208" s="166">
        <v>-2000</v>
      </c>
      <c r="AL208" s="150">
        <v>0</v>
      </c>
      <c r="AM208" s="26">
        <v>-1401</v>
      </c>
      <c r="AN208" s="166">
        <v>-218</v>
      </c>
      <c r="AO208" s="150">
        <v>0</v>
      </c>
      <c r="AP208" s="26">
        <v>-218</v>
      </c>
      <c r="AQ208" s="166" t="s">
        <v>396</v>
      </c>
      <c r="AR208" s="172" t="s">
        <v>129</v>
      </c>
      <c r="AS208" s="173">
        <v>89</v>
      </c>
      <c r="AT208" s="166" t="s">
        <v>397</v>
      </c>
      <c r="AU208" s="172" t="s">
        <v>115</v>
      </c>
      <c r="AV208" s="173">
        <v>91</v>
      </c>
    </row>
    <row r="209" spans="1:48" x14ac:dyDescent="0.15">
      <c r="A209" s="227" t="s">
        <v>33</v>
      </c>
      <c r="B209" s="200" t="s">
        <v>21</v>
      </c>
      <c r="C209" s="173">
        <v>22</v>
      </c>
      <c r="D209" s="242">
        <v>0.70833333333333337</v>
      </c>
      <c r="E209" s="243">
        <v>21420</v>
      </c>
      <c r="F209" s="29">
        <v>30102</v>
      </c>
      <c r="G209" s="29">
        <v>1379</v>
      </c>
      <c r="H209" s="29">
        <v>0</v>
      </c>
      <c r="I209" s="29">
        <v>2407</v>
      </c>
      <c r="J209" s="29">
        <v>4312</v>
      </c>
      <c r="K209" s="166">
        <v>819</v>
      </c>
      <c r="L209" s="150">
        <v>100</v>
      </c>
      <c r="M209" s="173">
        <v>330</v>
      </c>
      <c r="N209" s="29">
        <v>-188</v>
      </c>
      <c r="O209" s="29">
        <v>-1126</v>
      </c>
      <c r="P209" s="29">
        <v>-218</v>
      </c>
      <c r="Q209" s="29">
        <v>-283</v>
      </c>
      <c r="R209" s="29">
        <v>25045</v>
      </c>
      <c r="S209" s="242">
        <v>0.70833333333333337</v>
      </c>
      <c r="T209" s="243">
        <v>22600</v>
      </c>
      <c r="U209" s="29">
        <v>24635</v>
      </c>
      <c r="V209" s="29">
        <v>410</v>
      </c>
      <c r="W209" s="29">
        <v>26618</v>
      </c>
      <c r="X209" s="29">
        <v>100</v>
      </c>
      <c r="Y209" s="166">
        <v>-1400</v>
      </c>
      <c r="Z209" s="150">
        <v>1200</v>
      </c>
      <c r="AA209" s="26">
        <v>848</v>
      </c>
      <c r="AB209" s="166">
        <v>-100</v>
      </c>
      <c r="AC209" s="150">
        <v>100</v>
      </c>
      <c r="AD209" s="26">
        <v>100</v>
      </c>
      <c r="AE209" s="166">
        <v>-346</v>
      </c>
      <c r="AF209" s="150">
        <v>330</v>
      </c>
      <c r="AG209" s="26">
        <v>330</v>
      </c>
      <c r="AH209" s="166">
        <v>-800</v>
      </c>
      <c r="AI209" s="150">
        <v>550</v>
      </c>
      <c r="AJ209" s="26">
        <v>-162</v>
      </c>
      <c r="AK209" s="166">
        <v>-2000</v>
      </c>
      <c r="AL209" s="150">
        <v>0</v>
      </c>
      <c r="AM209" s="26">
        <v>-1126</v>
      </c>
      <c r="AN209" s="166">
        <v>-218</v>
      </c>
      <c r="AO209" s="150">
        <v>0</v>
      </c>
      <c r="AP209" s="26">
        <v>-218</v>
      </c>
      <c r="AQ209" s="166" t="s">
        <v>42</v>
      </c>
      <c r="AR209" s="172" t="s">
        <v>108</v>
      </c>
      <c r="AS209" s="173">
        <v>86</v>
      </c>
      <c r="AT209" s="166" t="s">
        <v>42</v>
      </c>
      <c r="AU209" s="172" t="s">
        <v>71</v>
      </c>
      <c r="AV209" s="173">
        <v>87</v>
      </c>
    </row>
    <row r="210" spans="1:48" x14ac:dyDescent="0.15">
      <c r="A210" s="227" t="s">
        <v>34</v>
      </c>
      <c r="B210" s="200" t="s">
        <v>21</v>
      </c>
      <c r="C210" s="173">
        <v>23</v>
      </c>
      <c r="D210" s="242">
        <v>0.54166666666666663</v>
      </c>
      <c r="E210" s="243">
        <v>19415</v>
      </c>
      <c r="F210" s="29">
        <v>30102</v>
      </c>
      <c r="G210" s="29">
        <v>1432</v>
      </c>
      <c r="H210" s="29">
        <v>0</v>
      </c>
      <c r="I210" s="29">
        <v>2727</v>
      </c>
      <c r="J210" s="29">
        <v>5723</v>
      </c>
      <c r="K210" s="166">
        <v>986</v>
      </c>
      <c r="L210" s="150">
        <v>100</v>
      </c>
      <c r="M210" s="173">
        <v>330</v>
      </c>
      <c r="N210" s="29">
        <v>-267</v>
      </c>
      <c r="O210" s="29">
        <v>-1401</v>
      </c>
      <c r="P210" s="29">
        <v>-218</v>
      </c>
      <c r="Q210" s="29">
        <v>-470</v>
      </c>
      <c r="R210" s="29">
        <v>23554</v>
      </c>
      <c r="S210" s="242">
        <v>0.625</v>
      </c>
      <c r="T210" s="243">
        <v>20800</v>
      </c>
      <c r="U210" s="29">
        <v>22943</v>
      </c>
      <c r="V210" s="29">
        <v>611</v>
      </c>
      <c r="W210" s="29">
        <v>26618</v>
      </c>
      <c r="X210" s="29">
        <v>100</v>
      </c>
      <c r="Y210" s="166">
        <v>-1400</v>
      </c>
      <c r="Z210" s="150">
        <v>1200</v>
      </c>
      <c r="AA210" s="26">
        <v>1015</v>
      </c>
      <c r="AB210" s="166">
        <v>-100</v>
      </c>
      <c r="AC210" s="150">
        <v>100</v>
      </c>
      <c r="AD210" s="26">
        <v>100</v>
      </c>
      <c r="AE210" s="166">
        <v>-346</v>
      </c>
      <c r="AF210" s="150">
        <v>330</v>
      </c>
      <c r="AG210" s="26">
        <v>330</v>
      </c>
      <c r="AH210" s="166">
        <v>-800</v>
      </c>
      <c r="AI210" s="150">
        <v>550</v>
      </c>
      <c r="AJ210" s="26">
        <v>-241</v>
      </c>
      <c r="AK210" s="166">
        <v>-2000</v>
      </c>
      <c r="AL210" s="150">
        <v>0</v>
      </c>
      <c r="AM210" s="26">
        <v>-1401</v>
      </c>
      <c r="AN210" s="166">
        <v>-218</v>
      </c>
      <c r="AO210" s="150">
        <v>0</v>
      </c>
      <c r="AP210" s="26">
        <v>-218</v>
      </c>
      <c r="AQ210" s="166" t="s">
        <v>46</v>
      </c>
      <c r="AR210" s="172" t="s">
        <v>91</v>
      </c>
      <c r="AS210" s="173">
        <v>76</v>
      </c>
      <c r="AT210" s="166" t="s">
        <v>46</v>
      </c>
      <c r="AU210" s="172" t="s">
        <v>90</v>
      </c>
      <c r="AV210" s="173">
        <v>78</v>
      </c>
    </row>
    <row r="211" spans="1:48" x14ac:dyDescent="0.15">
      <c r="A211" s="227" t="s">
        <v>35</v>
      </c>
      <c r="B211" s="200" t="s">
        <v>21</v>
      </c>
      <c r="C211" s="173">
        <v>24</v>
      </c>
      <c r="D211" s="242">
        <v>0.625</v>
      </c>
      <c r="E211" s="243">
        <v>21649</v>
      </c>
      <c r="F211" s="29">
        <v>30102</v>
      </c>
      <c r="G211" s="29">
        <v>1155</v>
      </c>
      <c r="H211" s="29">
        <v>0</v>
      </c>
      <c r="I211" s="29">
        <v>3793</v>
      </c>
      <c r="J211" s="29">
        <v>2671</v>
      </c>
      <c r="K211" s="166">
        <v>1147</v>
      </c>
      <c r="L211" s="150">
        <v>100</v>
      </c>
      <c r="M211" s="173">
        <v>330</v>
      </c>
      <c r="N211" s="29">
        <v>-305</v>
      </c>
      <c r="O211" s="29">
        <v>-1428</v>
      </c>
      <c r="P211" s="29">
        <v>-218</v>
      </c>
      <c r="Q211" s="29">
        <v>-374</v>
      </c>
      <c r="R211" s="29">
        <v>25167</v>
      </c>
      <c r="S211" s="242">
        <v>0.70833333333333337</v>
      </c>
      <c r="T211" s="243">
        <v>22520</v>
      </c>
      <c r="U211" s="29">
        <v>24655</v>
      </c>
      <c r="V211" s="29">
        <v>512</v>
      </c>
      <c r="W211" s="29">
        <v>26618</v>
      </c>
      <c r="X211" s="29">
        <v>100</v>
      </c>
      <c r="Y211" s="166">
        <v>-1400</v>
      </c>
      <c r="Z211" s="150">
        <v>1200</v>
      </c>
      <c r="AA211" s="26">
        <v>1176</v>
      </c>
      <c r="AB211" s="166">
        <v>-100</v>
      </c>
      <c r="AC211" s="150">
        <v>100</v>
      </c>
      <c r="AD211" s="26">
        <v>100</v>
      </c>
      <c r="AE211" s="166">
        <v>-346</v>
      </c>
      <c r="AF211" s="150">
        <v>330</v>
      </c>
      <c r="AG211" s="26">
        <v>330</v>
      </c>
      <c r="AH211" s="166">
        <v>-800</v>
      </c>
      <c r="AI211" s="150">
        <v>550</v>
      </c>
      <c r="AJ211" s="26">
        <v>-279</v>
      </c>
      <c r="AK211" s="166">
        <v>-2000</v>
      </c>
      <c r="AL211" s="150">
        <v>0</v>
      </c>
      <c r="AM211" s="26">
        <v>-1428</v>
      </c>
      <c r="AN211" s="166">
        <v>-218</v>
      </c>
      <c r="AO211" s="150">
        <v>0</v>
      </c>
      <c r="AP211" s="26">
        <v>-218</v>
      </c>
      <c r="AQ211" s="166" t="s">
        <v>396</v>
      </c>
      <c r="AR211" s="172" t="s">
        <v>117</v>
      </c>
      <c r="AS211" s="173">
        <v>82</v>
      </c>
      <c r="AT211" s="166" t="s">
        <v>396</v>
      </c>
      <c r="AU211" s="172" t="s">
        <v>54</v>
      </c>
      <c r="AV211" s="173">
        <v>94</v>
      </c>
    </row>
    <row r="212" spans="1:48" x14ac:dyDescent="0.15">
      <c r="A212" s="227" t="s">
        <v>36</v>
      </c>
      <c r="B212" s="200" t="s">
        <v>21</v>
      </c>
      <c r="C212" s="173">
        <v>25</v>
      </c>
      <c r="D212" s="242">
        <v>0.58333333333333337</v>
      </c>
      <c r="E212" s="243">
        <v>21294</v>
      </c>
      <c r="F212" s="29">
        <v>30102</v>
      </c>
      <c r="G212" s="29">
        <v>1163</v>
      </c>
      <c r="H212" s="29">
        <v>0</v>
      </c>
      <c r="I212" s="29">
        <v>3434</v>
      </c>
      <c r="J212" s="29">
        <v>3772</v>
      </c>
      <c r="K212" s="166">
        <v>841</v>
      </c>
      <c r="L212" s="150">
        <v>100</v>
      </c>
      <c r="M212" s="173">
        <v>330</v>
      </c>
      <c r="N212" s="29">
        <v>-305</v>
      </c>
      <c r="O212" s="29">
        <v>-1423</v>
      </c>
      <c r="P212" s="29">
        <v>-218</v>
      </c>
      <c r="Q212" s="29">
        <v>-675</v>
      </c>
      <c r="R212" s="29">
        <v>24734</v>
      </c>
      <c r="S212" s="242">
        <v>0.75</v>
      </c>
      <c r="T212" s="243">
        <v>21990</v>
      </c>
      <c r="U212" s="29">
        <v>24111</v>
      </c>
      <c r="V212" s="29">
        <v>623</v>
      </c>
      <c r="W212" s="29">
        <v>26618</v>
      </c>
      <c r="X212" s="29">
        <v>100</v>
      </c>
      <c r="Y212" s="166">
        <v>-1400</v>
      </c>
      <c r="Z212" s="150">
        <v>1200</v>
      </c>
      <c r="AA212" s="26">
        <v>870</v>
      </c>
      <c r="AB212" s="166">
        <v>-100</v>
      </c>
      <c r="AC212" s="150">
        <v>100</v>
      </c>
      <c r="AD212" s="26">
        <v>100</v>
      </c>
      <c r="AE212" s="166">
        <v>-346</v>
      </c>
      <c r="AF212" s="150">
        <v>330</v>
      </c>
      <c r="AG212" s="26">
        <v>330</v>
      </c>
      <c r="AH212" s="166">
        <v>-800</v>
      </c>
      <c r="AI212" s="150">
        <v>550</v>
      </c>
      <c r="AJ212" s="26">
        <v>-279</v>
      </c>
      <c r="AK212" s="166">
        <v>-2000</v>
      </c>
      <c r="AL212" s="150">
        <v>0</v>
      </c>
      <c r="AM212" s="26">
        <v>-1423</v>
      </c>
      <c r="AN212" s="166">
        <v>-218</v>
      </c>
      <c r="AO212" s="150">
        <v>0</v>
      </c>
      <c r="AP212" s="26">
        <v>-218</v>
      </c>
      <c r="AQ212" s="166" t="s">
        <v>42</v>
      </c>
      <c r="AR212" s="172" t="s">
        <v>48</v>
      </c>
      <c r="AS212" s="173">
        <v>86</v>
      </c>
      <c r="AT212" s="166" t="s">
        <v>390</v>
      </c>
      <c r="AU212" s="172" t="s">
        <v>184</v>
      </c>
      <c r="AV212" s="173">
        <v>85</v>
      </c>
    </row>
    <row r="213" spans="1:48" x14ac:dyDescent="0.15">
      <c r="A213" s="227" t="s">
        <v>30</v>
      </c>
      <c r="B213" s="200" t="s">
        <v>21</v>
      </c>
      <c r="C213" s="173">
        <v>26</v>
      </c>
      <c r="D213" s="242">
        <v>0.70833333333333337</v>
      </c>
      <c r="E213" s="243">
        <v>20405</v>
      </c>
      <c r="F213" s="29">
        <v>30102</v>
      </c>
      <c r="G213" s="29">
        <v>1427</v>
      </c>
      <c r="H213" s="29">
        <v>0</v>
      </c>
      <c r="I213" s="29">
        <v>2569</v>
      </c>
      <c r="J213" s="29">
        <v>6187</v>
      </c>
      <c r="K213" s="166">
        <v>360</v>
      </c>
      <c r="L213" s="150">
        <v>100</v>
      </c>
      <c r="M213" s="173">
        <v>330</v>
      </c>
      <c r="N213" s="29">
        <v>-251</v>
      </c>
      <c r="O213" s="29">
        <v>-1400</v>
      </c>
      <c r="P213" s="29">
        <v>-218</v>
      </c>
      <c r="Q213" s="29">
        <v>-1079</v>
      </c>
      <c r="R213" s="29">
        <v>23852</v>
      </c>
      <c r="S213" s="242">
        <v>0.66666666666666663</v>
      </c>
      <c r="T213" s="243">
        <v>20640</v>
      </c>
      <c r="U213" s="29">
        <v>22766</v>
      </c>
      <c r="V213" s="29">
        <v>1086</v>
      </c>
      <c r="W213" s="29">
        <v>26618</v>
      </c>
      <c r="X213" s="29">
        <v>100</v>
      </c>
      <c r="Y213" s="166">
        <v>-1400</v>
      </c>
      <c r="Z213" s="150">
        <v>1200</v>
      </c>
      <c r="AA213" s="26">
        <v>389</v>
      </c>
      <c r="AB213" s="166">
        <v>-100</v>
      </c>
      <c r="AC213" s="150">
        <v>100</v>
      </c>
      <c r="AD213" s="26">
        <v>100</v>
      </c>
      <c r="AE213" s="166">
        <v>-346</v>
      </c>
      <c r="AF213" s="150">
        <v>330</v>
      </c>
      <c r="AG213" s="26">
        <v>330</v>
      </c>
      <c r="AH213" s="166">
        <v>-800</v>
      </c>
      <c r="AI213" s="150">
        <v>550</v>
      </c>
      <c r="AJ213" s="26">
        <v>-225</v>
      </c>
      <c r="AK213" s="166">
        <v>-2000</v>
      </c>
      <c r="AL213" s="150">
        <v>0</v>
      </c>
      <c r="AM213" s="26">
        <v>-1400</v>
      </c>
      <c r="AN213" s="166">
        <v>-218</v>
      </c>
      <c r="AO213" s="150">
        <v>0</v>
      </c>
      <c r="AP213" s="26">
        <v>-218</v>
      </c>
      <c r="AQ213" s="166" t="s">
        <v>42</v>
      </c>
      <c r="AR213" s="172" t="s">
        <v>143</v>
      </c>
      <c r="AS213" s="173">
        <v>86</v>
      </c>
      <c r="AT213" s="166" t="s">
        <v>42</v>
      </c>
      <c r="AU213" s="172" t="s">
        <v>108</v>
      </c>
      <c r="AV213" s="173">
        <v>86</v>
      </c>
    </row>
    <row r="214" spans="1:48" x14ac:dyDescent="0.15">
      <c r="A214" s="227" t="s">
        <v>32</v>
      </c>
      <c r="B214" s="200" t="s">
        <v>21</v>
      </c>
      <c r="C214" s="173">
        <v>27</v>
      </c>
      <c r="D214" s="242">
        <v>0.75</v>
      </c>
      <c r="E214" s="243">
        <v>22195</v>
      </c>
      <c r="F214" s="29">
        <v>30102</v>
      </c>
      <c r="G214" s="29">
        <v>1335</v>
      </c>
      <c r="H214" s="29">
        <v>0</v>
      </c>
      <c r="I214" s="29">
        <v>2668</v>
      </c>
      <c r="J214" s="29">
        <v>5577</v>
      </c>
      <c r="K214" s="166">
        <v>649</v>
      </c>
      <c r="L214" s="150">
        <v>100</v>
      </c>
      <c r="M214" s="173">
        <v>330</v>
      </c>
      <c r="N214" s="29">
        <v>-245</v>
      </c>
      <c r="O214" s="29">
        <v>-1395</v>
      </c>
      <c r="P214" s="29">
        <v>-215</v>
      </c>
      <c r="Q214" s="29">
        <v>-776</v>
      </c>
      <c r="R214" s="29">
        <v>23968</v>
      </c>
      <c r="S214" s="242">
        <v>0.66666666666666663</v>
      </c>
      <c r="T214" s="243">
        <v>21550</v>
      </c>
      <c r="U214" s="29">
        <v>23667</v>
      </c>
      <c r="V214" s="29">
        <v>301</v>
      </c>
      <c r="W214" s="29">
        <v>26618</v>
      </c>
      <c r="X214" s="29">
        <v>100</v>
      </c>
      <c r="Y214" s="166">
        <v>-1400</v>
      </c>
      <c r="Z214" s="150">
        <v>1200</v>
      </c>
      <c r="AA214" s="26">
        <v>678</v>
      </c>
      <c r="AB214" s="166">
        <v>-100</v>
      </c>
      <c r="AC214" s="150">
        <v>100</v>
      </c>
      <c r="AD214" s="26">
        <v>100</v>
      </c>
      <c r="AE214" s="166">
        <v>-346</v>
      </c>
      <c r="AF214" s="150">
        <v>330</v>
      </c>
      <c r="AG214" s="26">
        <v>330</v>
      </c>
      <c r="AH214" s="166">
        <v>-800</v>
      </c>
      <c r="AI214" s="150">
        <v>550</v>
      </c>
      <c r="AJ214" s="26">
        <v>-219</v>
      </c>
      <c r="AK214" s="166">
        <v>-2000</v>
      </c>
      <c r="AL214" s="150">
        <v>1200</v>
      </c>
      <c r="AM214" s="26">
        <v>-1395</v>
      </c>
      <c r="AN214" s="166">
        <v>-218</v>
      </c>
      <c r="AO214" s="150">
        <v>0</v>
      </c>
      <c r="AP214" s="26">
        <v>-215</v>
      </c>
      <c r="AQ214" s="166" t="s">
        <v>42</v>
      </c>
      <c r="AR214" s="172" t="s">
        <v>49</v>
      </c>
      <c r="AS214" s="173">
        <v>89</v>
      </c>
      <c r="AT214" s="166" t="s">
        <v>397</v>
      </c>
      <c r="AU214" s="172" t="s">
        <v>178</v>
      </c>
      <c r="AV214" s="173">
        <v>90</v>
      </c>
    </row>
    <row r="215" spans="1:48" x14ac:dyDescent="0.15">
      <c r="A215" s="227" t="s">
        <v>31</v>
      </c>
      <c r="B215" s="200" t="s">
        <v>21</v>
      </c>
      <c r="C215" s="173">
        <v>28</v>
      </c>
      <c r="D215" s="242">
        <v>0.70833333333333337</v>
      </c>
      <c r="E215" s="243">
        <v>23765</v>
      </c>
      <c r="F215" s="29">
        <v>30102</v>
      </c>
      <c r="G215" s="29">
        <v>1403</v>
      </c>
      <c r="H215" s="29">
        <v>0</v>
      </c>
      <c r="I215" s="29">
        <v>2319</v>
      </c>
      <c r="J215" s="29">
        <v>3456</v>
      </c>
      <c r="K215" s="166">
        <v>1171</v>
      </c>
      <c r="L215" s="150">
        <v>100</v>
      </c>
      <c r="M215" s="173">
        <v>330</v>
      </c>
      <c r="N215" s="29">
        <v>-294</v>
      </c>
      <c r="O215" s="29">
        <v>-1395</v>
      </c>
      <c r="P215" s="29">
        <v>-218</v>
      </c>
      <c r="Q215" s="29">
        <v>-306</v>
      </c>
      <c r="R215" s="29">
        <v>26036</v>
      </c>
      <c r="S215" s="242">
        <v>0.66666666666666663</v>
      </c>
      <c r="T215" s="243">
        <v>23400</v>
      </c>
      <c r="U215" s="29">
        <v>25504</v>
      </c>
      <c r="V215" s="29">
        <v>532</v>
      </c>
      <c r="W215" s="29">
        <v>26618</v>
      </c>
      <c r="X215" s="29">
        <v>100</v>
      </c>
      <c r="Y215" s="166">
        <v>-1400</v>
      </c>
      <c r="Z215" s="150">
        <v>1200</v>
      </c>
      <c r="AA215" s="26">
        <v>1200</v>
      </c>
      <c r="AB215" s="166">
        <v>-100</v>
      </c>
      <c r="AC215" s="150">
        <v>100</v>
      </c>
      <c r="AD215" s="26">
        <v>100</v>
      </c>
      <c r="AE215" s="166">
        <v>-346</v>
      </c>
      <c r="AF215" s="150">
        <v>330</v>
      </c>
      <c r="AG215" s="26">
        <v>330</v>
      </c>
      <c r="AH215" s="166">
        <v>-800</v>
      </c>
      <c r="AI215" s="150">
        <v>550</v>
      </c>
      <c r="AJ215" s="26">
        <v>-268</v>
      </c>
      <c r="AK215" s="166">
        <v>-2000</v>
      </c>
      <c r="AL215" s="150">
        <v>1200</v>
      </c>
      <c r="AM215" s="26">
        <v>-1395</v>
      </c>
      <c r="AN215" s="166">
        <v>-218</v>
      </c>
      <c r="AO215" s="150">
        <v>0</v>
      </c>
      <c r="AP215" s="26">
        <v>-218</v>
      </c>
      <c r="AQ215" s="166" t="s">
        <v>397</v>
      </c>
      <c r="AR215" s="172" t="s">
        <v>176</v>
      </c>
      <c r="AS215" s="173">
        <v>89</v>
      </c>
      <c r="AT215" s="166" t="s">
        <v>397</v>
      </c>
      <c r="AU215" s="172" t="s">
        <v>129</v>
      </c>
      <c r="AV215" s="173">
        <v>90</v>
      </c>
    </row>
    <row r="216" spans="1:48" x14ac:dyDescent="0.15">
      <c r="A216" s="227" t="s">
        <v>33</v>
      </c>
      <c r="B216" s="200" t="s">
        <v>21</v>
      </c>
      <c r="C216" s="173">
        <v>29</v>
      </c>
      <c r="D216" s="242">
        <v>0.66666666666666663</v>
      </c>
      <c r="E216" s="243">
        <v>23482</v>
      </c>
      <c r="F216" s="29">
        <v>30102</v>
      </c>
      <c r="G216" s="29">
        <v>1382</v>
      </c>
      <c r="H216" s="29">
        <v>0</v>
      </c>
      <c r="I216" s="29">
        <v>2177</v>
      </c>
      <c r="J216" s="29">
        <v>3248</v>
      </c>
      <c r="K216" s="166">
        <v>834</v>
      </c>
      <c r="L216" s="150">
        <v>100</v>
      </c>
      <c r="M216" s="173">
        <v>330</v>
      </c>
      <c r="N216" s="29">
        <v>-249</v>
      </c>
      <c r="O216" s="29">
        <v>-1401</v>
      </c>
      <c r="P216" s="29">
        <v>-218</v>
      </c>
      <c r="Q216" s="29">
        <v>-604</v>
      </c>
      <c r="R216" s="29">
        <v>26663</v>
      </c>
      <c r="S216" s="242">
        <v>0.625</v>
      </c>
      <c r="T216" s="243">
        <v>24000</v>
      </c>
      <c r="U216" s="29">
        <v>26117</v>
      </c>
      <c r="V216" s="29">
        <v>546</v>
      </c>
      <c r="W216" s="29">
        <v>26618</v>
      </c>
      <c r="X216" s="29">
        <v>100</v>
      </c>
      <c r="Y216" s="166">
        <v>-1400</v>
      </c>
      <c r="Z216" s="150">
        <v>1200</v>
      </c>
      <c r="AA216" s="26">
        <v>863</v>
      </c>
      <c r="AB216" s="166">
        <v>-100</v>
      </c>
      <c r="AC216" s="150">
        <v>100</v>
      </c>
      <c r="AD216" s="26">
        <v>100</v>
      </c>
      <c r="AE216" s="166">
        <v>-346</v>
      </c>
      <c r="AF216" s="150">
        <v>330</v>
      </c>
      <c r="AG216" s="26">
        <v>330</v>
      </c>
      <c r="AH216" s="166">
        <v>-800</v>
      </c>
      <c r="AI216" s="150">
        <v>550</v>
      </c>
      <c r="AJ216" s="26">
        <v>-223</v>
      </c>
      <c r="AK216" s="166">
        <v>-2000</v>
      </c>
      <c r="AL216" s="150">
        <v>1200</v>
      </c>
      <c r="AM216" s="26">
        <v>-1401</v>
      </c>
      <c r="AN216" s="166">
        <v>-218</v>
      </c>
      <c r="AO216" s="150">
        <v>0</v>
      </c>
      <c r="AP216" s="26">
        <v>-218</v>
      </c>
      <c r="AQ216" s="166" t="s">
        <v>397</v>
      </c>
      <c r="AR216" s="172" t="s">
        <v>92</v>
      </c>
      <c r="AS216" s="173">
        <v>89</v>
      </c>
      <c r="AT216" s="166" t="s">
        <v>397</v>
      </c>
      <c r="AU216" s="172" t="s">
        <v>184</v>
      </c>
      <c r="AV216" s="173">
        <v>89</v>
      </c>
    </row>
    <row r="217" spans="1:48" x14ac:dyDescent="0.15">
      <c r="A217" s="227" t="s">
        <v>34</v>
      </c>
      <c r="B217" s="200" t="s">
        <v>21</v>
      </c>
      <c r="C217" s="173">
        <v>30</v>
      </c>
      <c r="D217" s="242">
        <v>0.58333333333333337</v>
      </c>
      <c r="E217" s="243">
        <v>19178</v>
      </c>
      <c r="F217" s="29">
        <v>30102</v>
      </c>
      <c r="G217" s="29">
        <v>1489</v>
      </c>
      <c r="H217" s="29">
        <v>0</v>
      </c>
      <c r="I217" s="29">
        <v>2480</v>
      </c>
      <c r="J217" s="29">
        <v>7575</v>
      </c>
      <c r="K217" s="166">
        <v>393</v>
      </c>
      <c r="L217" s="150">
        <v>100</v>
      </c>
      <c r="M217" s="173">
        <v>330</v>
      </c>
      <c r="N217" s="29">
        <v>-252</v>
      </c>
      <c r="O217" s="29">
        <v>-1395</v>
      </c>
      <c r="P217" s="29">
        <v>-218</v>
      </c>
      <c r="Q217" s="29">
        <v>-1042</v>
      </c>
      <c r="R217" s="29">
        <v>22578</v>
      </c>
      <c r="S217" s="242">
        <v>0.625</v>
      </c>
      <c r="T217" s="243">
        <v>19750</v>
      </c>
      <c r="U217" s="29">
        <v>21900</v>
      </c>
      <c r="V217" s="29">
        <v>678</v>
      </c>
      <c r="W217" s="29">
        <v>26618</v>
      </c>
      <c r="X217" s="29">
        <v>100</v>
      </c>
      <c r="Y217" s="166">
        <v>-1400</v>
      </c>
      <c r="Z217" s="150">
        <v>1200</v>
      </c>
      <c r="AA217" s="26">
        <v>422</v>
      </c>
      <c r="AB217" s="166">
        <v>-100</v>
      </c>
      <c r="AC217" s="150">
        <v>100</v>
      </c>
      <c r="AD217" s="26">
        <v>100</v>
      </c>
      <c r="AE217" s="166">
        <v>-346</v>
      </c>
      <c r="AF217" s="150">
        <v>330</v>
      </c>
      <c r="AG217" s="26">
        <v>330</v>
      </c>
      <c r="AH217" s="166">
        <v>-800</v>
      </c>
      <c r="AI217" s="150">
        <v>550</v>
      </c>
      <c r="AJ217" s="26">
        <v>-226</v>
      </c>
      <c r="AK217" s="166">
        <v>-2000</v>
      </c>
      <c r="AL217" s="150">
        <v>1200</v>
      </c>
      <c r="AM217" s="26">
        <v>-1395</v>
      </c>
      <c r="AN217" s="166">
        <v>-218</v>
      </c>
      <c r="AO217" s="150">
        <v>0</v>
      </c>
      <c r="AP217" s="26">
        <v>-218</v>
      </c>
      <c r="AQ217" s="166" t="s">
        <v>390</v>
      </c>
      <c r="AR217" s="172" t="s">
        <v>164</v>
      </c>
      <c r="AS217" s="173">
        <v>79</v>
      </c>
      <c r="AT217" s="166" t="s">
        <v>390</v>
      </c>
      <c r="AU217" s="172" t="s">
        <v>150</v>
      </c>
      <c r="AV217" s="173">
        <v>81</v>
      </c>
    </row>
    <row r="218" spans="1:48" x14ac:dyDescent="0.15">
      <c r="A218" s="228" t="s">
        <v>35</v>
      </c>
      <c r="B218" s="202" t="s">
        <v>21</v>
      </c>
      <c r="C218" s="175">
        <v>31</v>
      </c>
      <c r="D218" s="244">
        <v>0.75</v>
      </c>
      <c r="E218" s="245">
        <v>16292</v>
      </c>
      <c r="F218" s="35">
        <v>30102</v>
      </c>
      <c r="G218" s="35">
        <v>1072</v>
      </c>
      <c r="H218" s="35">
        <v>0</v>
      </c>
      <c r="I218" s="35">
        <v>3145</v>
      </c>
      <c r="J218" s="35">
        <v>8428</v>
      </c>
      <c r="K218" s="167">
        <v>791</v>
      </c>
      <c r="L218" s="253">
        <v>100</v>
      </c>
      <c r="M218" s="175">
        <v>330</v>
      </c>
      <c r="N218" s="35">
        <v>-40</v>
      </c>
      <c r="O218" s="35">
        <v>-1102</v>
      </c>
      <c r="P218" s="35">
        <v>-218</v>
      </c>
      <c r="Q218" s="35">
        <v>-139</v>
      </c>
      <c r="R218" s="35">
        <v>19740</v>
      </c>
      <c r="S218" s="244">
        <v>0.75</v>
      </c>
      <c r="T218" s="245">
        <v>16350</v>
      </c>
      <c r="U218" s="35">
        <v>18444</v>
      </c>
      <c r="V218" s="35">
        <v>1296</v>
      </c>
      <c r="W218" s="35">
        <v>26618</v>
      </c>
      <c r="X218" s="35">
        <v>1100</v>
      </c>
      <c r="Y218" s="167">
        <v>-1400</v>
      </c>
      <c r="Z218" s="253">
        <v>1200</v>
      </c>
      <c r="AA218" s="43">
        <v>762</v>
      </c>
      <c r="AB218" s="167">
        <v>-100</v>
      </c>
      <c r="AC218" s="253">
        <v>100</v>
      </c>
      <c r="AD218" s="43">
        <v>100</v>
      </c>
      <c r="AE218" s="167">
        <v>-346</v>
      </c>
      <c r="AF218" s="253">
        <v>330</v>
      </c>
      <c r="AG218" s="43">
        <v>330</v>
      </c>
      <c r="AH218" s="167">
        <v>-800</v>
      </c>
      <c r="AI218" s="253">
        <v>550</v>
      </c>
      <c r="AJ218" s="43">
        <v>-14</v>
      </c>
      <c r="AK218" s="167">
        <v>-2000</v>
      </c>
      <c r="AL218" s="253">
        <v>1200</v>
      </c>
      <c r="AM218" s="43">
        <v>-1102</v>
      </c>
      <c r="AN218" s="167">
        <v>-218</v>
      </c>
      <c r="AO218" s="253">
        <v>0</v>
      </c>
      <c r="AP218" s="43">
        <v>-218</v>
      </c>
      <c r="AQ218" s="167" t="s">
        <v>42</v>
      </c>
      <c r="AR218" s="174" t="s">
        <v>117</v>
      </c>
      <c r="AS218" s="175">
        <v>73</v>
      </c>
      <c r="AT218" s="167" t="s">
        <v>42</v>
      </c>
      <c r="AU218" s="174" t="s">
        <v>126</v>
      </c>
      <c r="AV218" s="175">
        <v>79</v>
      </c>
    </row>
    <row r="219" spans="1:48" x14ac:dyDescent="0.15">
      <c r="A219" s="227" t="s">
        <v>36</v>
      </c>
      <c r="B219" s="200" t="s">
        <v>22</v>
      </c>
      <c r="C219" s="173">
        <v>1</v>
      </c>
      <c r="D219" s="242">
        <v>0.75</v>
      </c>
      <c r="E219" s="243">
        <v>16558</v>
      </c>
      <c r="F219" s="29">
        <v>30122</v>
      </c>
      <c r="G219" s="29">
        <v>953</v>
      </c>
      <c r="H219" s="29">
        <v>0</v>
      </c>
      <c r="I219" s="29">
        <v>3316</v>
      </c>
      <c r="J219" s="29">
        <v>8755</v>
      </c>
      <c r="K219" s="166">
        <v>803</v>
      </c>
      <c r="L219" s="150">
        <v>100</v>
      </c>
      <c r="M219" s="173">
        <v>330</v>
      </c>
      <c r="N219" s="29">
        <v>-40</v>
      </c>
      <c r="O219" s="29">
        <v>-1102</v>
      </c>
      <c r="P219" s="29">
        <v>-218</v>
      </c>
      <c r="Q219" s="29">
        <v>-127</v>
      </c>
      <c r="R219" s="29">
        <v>19131</v>
      </c>
      <c r="S219" s="242">
        <v>0.75</v>
      </c>
      <c r="T219" s="243">
        <v>16680</v>
      </c>
      <c r="U219" s="29">
        <v>18478</v>
      </c>
      <c r="V219" s="29">
        <v>653</v>
      </c>
      <c r="W219" s="27">
        <v>26618</v>
      </c>
      <c r="X219" s="29">
        <v>1100</v>
      </c>
      <c r="Y219" s="166">
        <v>-1400</v>
      </c>
      <c r="Z219" s="150">
        <v>1200</v>
      </c>
      <c r="AA219" s="26">
        <v>0</v>
      </c>
      <c r="AB219" s="166">
        <v>-100</v>
      </c>
      <c r="AC219" s="150">
        <v>100</v>
      </c>
      <c r="AD219" s="26">
        <v>100</v>
      </c>
      <c r="AE219" s="166">
        <v>-346</v>
      </c>
      <c r="AF219" s="150">
        <v>330</v>
      </c>
      <c r="AG219" s="26">
        <v>330</v>
      </c>
      <c r="AH219" s="166">
        <v>-800</v>
      </c>
      <c r="AI219" s="150">
        <v>550</v>
      </c>
      <c r="AJ219" s="26">
        <v>0</v>
      </c>
      <c r="AK219" s="166">
        <v>-2000</v>
      </c>
      <c r="AL219" s="150">
        <v>1200</v>
      </c>
      <c r="AM219" s="26">
        <v>-1102</v>
      </c>
      <c r="AN219" s="166">
        <v>-218</v>
      </c>
      <c r="AO219" s="150">
        <v>0</v>
      </c>
      <c r="AP219" s="26">
        <v>-218</v>
      </c>
      <c r="AQ219" s="166" t="s">
        <v>42</v>
      </c>
      <c r="AR219" s="172" t="s">
        <v>64</v>
      </c>
      <c r="AS219" s="173">
        <v>73</v>
      </c>
      <c r="AT219" s="166" t="s">
        <v>399</v>
      </c>
      <c r="AU219" s="172" t="s">
        <v>90</v>
      </c>
      <c r="AV219" s="173">
        <v>77</v>
      </c>
    </row>
    <row r="220" spans="1:48" x14ac:dyDescent="0.15">
      <c r="A220" s="227" t="s">
        <v>30</v>
      </c>
      <c r="B220" s="200" t="s">
        <v>22</v>
      </c>
      <c r="C220" s="173">
        <v>2</v>
      </c>
      <c r="D220" s="242">
        <v>0.70833333333333337</v>
      </c>
      <c r="E220" s="243">
        <v>20001</v>
      </c>
      <c r="F220" s="29">
        <v>30122</v>
      </c>
      <c r="G220" s="29">
        <v>1242</v>
      </c>
      <c r="H220" s="29">
        <v>0</v>
      </c>
      <c r="I220" s="29">
        <v>2531</v>
      </c>
      <c r="J220" s="29">
        <v>7219</v>
      </c>
      <c r="K220" s="166">
        <v>158</v>
      </c>
      <c r="L220" s="150">
        <v>100</v>
      </c>
      <c r="M220" s="173">
        <v>330</v>
      </c>
      <c r="N220" s="29">
        <v>-225</v>
      </c>
      <c r="O220" s="29">
        <v>-1463</v>
      </c>
      <c r="P220" s="29">
        <v>-218</v>
      </c>
      <c r="Q220" s="29">
        <v>-1318</v>
      </c>
      <c r="R220" s="29">
        <v>22932</v>
      </c>
      <c r="S220" s="242">
        <v>0.625</v>
      </c>
      <c r="T220" s="243">
        <v>19530</v>
      </c>
      <c r="U220" s="29">
        <v>21728</v>
      </c>
      <c r="V220" s="29">
        <v>1204</v>
      </c>
      <c r="W220" s="27">
        <v>26618</v>
      </c>
      <c r="X220" s="29">
        <v>1100</v>
      </c>
      <c r="Y220" s="166">
        <v>-1400</v>
      </c>
      <c r="Z220" s="150">
        <v>1200</v>
      </c>
      <c r="AA220" s="26">
        <v>189</v>
      </c>
      <c r="AB220" s="166">
        <v>-100</v>
      </c>
      <c r="AC220" s="150">
        <v>100</v>
      </c>
      <c r="AD220" s="26">
        <v>100</v>
      </c>
      <c r="AE220" s="166">
        <v>-346</v>
      </c>
      <c r="AF220" s="150">
        <v>330</v>
      </c>
      <c r="AG220" s="26">
        <v>330</v>
      </c>
      <c r="AH220" s="166">
        <v>-800</v>
      </c>
      <c r="AI220" s="150">
        <v>550</v>
      </c>
      <c r="AJ220" s="26">
        <v>-199</v>
      </c>
      <c r="AK220" s="166">
        <v>-2000</v>
      </c>
      <c r="AL220" s="150">
        <v>1200</v>
      </c>
      <c r="AM220" s="26">
        <v>-1307</v>
      </c>
      <c r="AN220" s="166">
        <v>-218</v>
      </c>
      <c r="AO220" s="150">
        <v>0</v>
      </c>
      <c r="AP220" s="26">
        <v>-218</v>
      </c>
      <c r="AQ220" s="166" t="s">
        <v>45</v>
      </c>
      <c r="AR220" s="172" t="s">
        <v>134</v>
      </c>
      <c r="AS220" s="173">
        <v>79</v>
      </c>
      <c r="AT220" s="166" t="s">
        <v>399</v>
      </c>
      <c r="AU220" s="172" t="s">
        <v>90</v>
      </c>
      <c r="AV220" s="173">
        <v>81</v>
      </c>
    </row>
    <row r="221" spans="1:48" x14ac:dyDescent="0.15">
      <c r="A221" s="227" t="s">
        <v>32</v>
      </c>
      <c r="B221" s="200" t="s">
        <v>22</v>
      </c>
      <c r="C221" s="173">
        <v>3</v>
      </c>
      <c r="D221" s="242">
        <v>0.70833333333333337</v>
      </c>
      <c r="E221" s="243">
        <v>21585</v>
      </c>
      <c r="F221" s="29">
        <v>30122</v>
      </c>
      <c r="G221" s="29">
        <v>1249</v>
      </c>
      <c r="H221" s="29">
        <v>0</v>
      </c>
      <c r="I221" s="29">
        <v>2250</v>
      </c>
      <c r="J221" s="29">
        <v>3981</v>
      </c>
      <c r="K221" s="166">
        <v>962</v>
      </c>
      <c r="L221" s="150">
        <v>100</v>
      </c>
      <c r="M221" s="173">
        <v>330</v>
      </c>
      <c r="N221" s="29">
        <v>-150</v>
      </c>
      <c r="O221" s="29">
        <v>-1395</v>
      </c>
      <c r="P221" s="29">
        <v>-218</v>
      </c>
      <c r="Q221" s="29">
        <v>-371</v>
      </c>
      <c r="R221" s="29">
        <v>25511</v>
      </c>
      <c r="S221" s="242">
        <v>0.70833333333333337</v>
      </c>
      <c r="T221" s="243">
        <v>22900</v>
      </c>
      <c r="U221" s="29">
        <v>25030</v>
      </c>
      <c r="V221" s="29">
        <v>481</v>
      </c>
      <c r="W221" s="27">
        <v>26618</v>
      </c>
      <c r="X221" s="29">
        <v>1100</v>
      </c>
      <c r="Y221" s="166">
        <v>-1400</v>
      </c>
      <c r="Z221" s="150">
        <v>1200</v>
      </c>
      <c r="AA221" s="26">
        <v>993</v>
      </c>
      <c r="AB221" s="166">
        <v>-100</v>
      </c>
      <c r="AC221" s="150">
        <v>100</v>
      </c>
      <c r="AD221" s="26">
        <v>100</v>
      </c>
      <c r="AE221" s="166">
        <v>-346</v>
      </c>
      <c r="AF221" s="150">
        <v>330</v>
      </c>
      <c r="AG221" s="26">
        <v>330</v>
      </c>
      <c r="AH221" s="166">
        <v>-800</v>
      </c>
      <c r="AI221" s="150">
        <v>550</v>
      </c>
      <c r="AJ221" s="26">
        <v>-124</v>
      </c>
      <c r="AK221" s="166">
        <v>-2000</v>
      </c>
      <c r="AL221" s="150">
        <v>1200</v>
      </c>
      <c r="AM221" s="26">
        <v>-1395</v>
      </c>
      <c r="AN221" s="166">
        <v>-218</v>
      </c>
      <c r="AO221" s="150">
        <v>0</v>
      </c>
      <c r="AP221" s="26">
        <v>-218</v>
      </c>
      <c r="AQ221" s="166" t="s">
        <v>144</v>
      </c>
      <c r="AR221" s="172" t="s">
        <v>109</v>
      </c>
      <c r="AS221" s="173">
        <v>84</v>
      </c>
      <c r="AT221" s="166" t="s">
        <v>46</v>
      </c>
      <c r="AU221" s="172" t="s">
        <v>99</v>
      </c>
      <c r="AV221" s="173">
        <v>86</v>
      </c>
    </row>
    <row r="222" spans="1:48" x14ac:dyDescent="0.15">
      <c r="A222" s="227" t="s">
        <v>31</v>
      </c>
      <c r="B222" s="200" t="s">
        <v>22</v>
      </c>
      <c r="C222" s="173">
        <v>4</v>
      </c>
      <c r="D222" s="242">
        <v>0.70833333333333337</v>
      </c>
      <c r="E222" s="243">
        <v>24574</v>
      </c>
      <c r="F222" s="29">
        <v>30122</v>
      </c>
      <c r="G222" s="29">
        <v>1336</v>
      </c>
      <c r="H222" s="29">
        <v>0</v>
      </c>
      <c r="I222" s="29">
        <v>2312</v>
      </c>
      <c r="J222" s="29">
        <v>1821</v>
      </c>
      <c r="K222" s="166">
        <v>717</v>
      </c>
      <c r="L222" s="150">
        <v>90</v>
      </c>
      <c r="M222" s="173">
        <v>330</v>
      </c>
      <c r="N222" s="29">
        <v>-88</v>
      </c>
      <c r="O222" s="29">
        <v>-1288</v>
      </c>
      <c r="P222" s="29">
        <v>-218</v>
      </c>
      <c r="Q222" s="29">
        <v>-457</v>
      </c>
      <c r="R222" s="29">
        <v>27782</v>
      </c>
      <c r="S222" s="242">
        <v>0.70833333333333337</v>
      </c>
      <c r="T222" s="243">
        <v>25200</v>
      </c>
      <c r="U222" s="29">
        <v>27244</v>
      </c>
      <c r="V222" s="29">
        <v>538</v>
      </c>
      <c r="W222" s="27">
        <v>26618</v>
      </c>
      <c r="X222" s="29">
        <v>1100</v>
      </c>
      <c r="Y222" s="166">
        <v>-1400</v>
      </c>
      <c r="Z222" s="150">
        <v>1200</v>
      </c>
      <c r="AA222" s="26">
        <v>748</v>
      </c>
      <c r="AB222" s="166">
        <v>-100</v>
      </c>
      <c r="AC222" s="150">
        <v>100</v>
      </c>
      <c r="AD222" s="26">
        <v>90</v>
      </c>
      <c r="AE222" s="166">
        <v>-346</v>
      </c>
      <c r="AF222" s="150">
        <v>330</v>
      </c>
      <c r="AG222" s="26">
        <v>330</v>
      </c>
      <c r="AH222" s="166">
        <v>-800</v>
      </c>
      <c r="AI222" s="150">
        <v>550</v>
      </c>
      <c r="AJ222" s="26">
        <v>-62</v>
      </c>
      <c r="AK222" s="166">
        <v>-1600</v>
      </c>
      <c r="AL222" s="150">
        <v>1200</v>
      </c>
      <c r="AM222" s="26">
        <v>-1288</v>
      </c>
      <c r="AN222" s="166">
        <v>-218</v>
      </c>
      <c r="AO222" s="150">
        <v>0</v>
      </c>
      <c r="AP222" s="26">
        <v>-218</v>
      </c>
      <c r="AQ222" s="166" t="s">
        <v>42</v>
      </c>
      <c r="AR222" s="172" t="s">
        <v>96</v>
      </c>
      <c r="AS222" s="173">
        <v>88</v>
      </c>
      <c r="AT222" s="166" t="s">
        <v>397</v>
      </c>
      <c r="AU222" s="172" t="s">
        <v>91</v>
      </c>
      <c r="AV222" s="173">
        <v>92</v>
      </c>
    </row>
    <row r="223" spans="1:48" x14ac:dyDescent="0.15">
      <c r="A223" s="227" t="s">
        <v>33</v>
      </c>
      <c r="B223" s="200" t="s">
        <v>22</v>
      </c>
      <c r="C223" s="173">
        <v>5</v>
      </c>
      <c r="D223" s="242">
        <v>0.625</v>
      </c>
      <c r="E223" s="243">
        <v>24483</v>
      </c>
      <c r="F223" s="29">
        <v>30122</v>
      </c>
      <c r="G223" s="29">
        <v>1367</v>
      </c>
      <c r="H223" s="29">
        <v>0</v>
      </c>
      <c r="I223" s="29">
        <v>2214</v>
      </c>
      <c r="J223" s="29">
        <v>1665</v>
      </c>
      <c r="K223" s="166">
        <v>307</v>
      </c>
      <c r="L223" s="150">
        <v>84</v>
      </c>
      <c r="M223" s="173">
        <v>330</v>
      </c>
      <c r="N223" s="29">
        <v>-82</v>
      </c>
      <c r="O223" s="29">
        <v>-1401</v>
      </c>
      <c r="P223" s="29">
        <v>-218</v>
      </c>
      <c r="Q223" s="29">
        <v>-980</v>
      </c>
      <c r="R223" s="29">
        <v>28590</v>
      </c>
      <c r="S223" s="242">
        <v>0.66666666666666663</v>
      </c>
      <c r="T223" s="243">
        <v>25730</v>
      </c>
      <c r="U223" s="29">
        <v>27823</v>
      </c>
      <c r="V223" s="29">
        <v>767</v>
      </c>
      <c r="W223" s="27">
        <v>26618</v>
      </c>
      <c r="X223" s="29">
        <v>1100</v>
      </c>
      <c r="Y223" s="166">
        <v>-1400</v>
      </c>
      <c r="Z223" s="150">
        <v>1200</v>
      </c>
      <c r="AA223" s="26">
        <v>307</v>
      </c>
      <c r="AB223" s="166">
        <v>-100</v>
      </c>
      <c r="AC223" s="150">
        <v>100</v>
      </c>
      <c r="AD223" s="26">
        <v>84</v>
      </c>
      <c r="AE223" s="166">
        <v>-346</v>
      </c>
      <c r="AF223" s="150">
        <v>330</v>
      </c>
      <c r="AG223" s="26">
        <v>330</v>
      </c>
      <c r="AH223" s="166">
        <v>-800</v>
      </c>
      <c r="AI223" s="150">
        <v>550</v>
      </c>
      <c r="AJ223" s="26">
        <v>-56</v>
      </c>
      <c r="AK223" s="166">
        <v>-2000</v>
      </c>
      <c r="AL223" s="150">
        <v>1200</v>
      </c>
      <c r="AM223" s="26">
        <v>-1401</v>
      </c>
      <c r="AN223" s="166">
        <v>-218</v>
      </c>
      <c r="AO223" s="150">
        <v>0</v>
      </c>
      <c r="AP223" s="26">
        <v>-218</v>
      </c>
      <c r="AQ223" s="166" t="s">
        <v>409</v>
      </c>
      <c r="AR223" s="172" t="s">
        <v>96</v>
      </c>
      <c r="AS223" s="173">
        <v>86</v>
      </c>
      <c r="AT223" s="166" t="s">
        <v>409</v>
      </c>
      <c r="AU223" s="172" t="s">
        <v>49</v>
      </c>
      <c r="AV223" s="173">
        <v>87</v>
      </c>
    </row>
    <row r="224" spans="1:48" x14ac:dyDescent="0.15">
      <c r="A224" s="227" t="s">
        <v>34</v>
      </c>
      <c r="B224" s="200" t="s">
        <v>22</v>
      </c>
      <c r="C224" s="173">
        <v>6</v>
      </c>
      <c r="D224" s="242">
        <v>0.58333333333333337</v>
      </c>
      <c r="E224" s="243">
        <v>21959</v>
      </c>
      <c r="F224" s="29">
        <v>30122</v>
      </c>
      <c r="G224" s="29">
        <v>1450</v>
      </c>
      <c r="H224" s="29">
        <v>0</v>
      </c>
      <c r="I224" s="29">
        <v>2085</v>
      </c>
      <c r="J224" s="29">
        <v>6360</v>
      </c>
      <c r="K224" s="166">
        <v>-354</v>
      </c>
      <c r="L224" s="150">
        <v>100</v>
      </c>
      <c r="M224" s="173">
        <v>330</v>
      </c>
      <c r="N224" s="29">
        <v>-1</v>
      </c>
      <c r="O224" s="29">
        <v>-1383</v>
      </c>
      <c r="P224" s="29">
        <v>-201</v>
      </c>
      <c r="Q224" s="29">
        <v>-1509</v>
      </c>
      <c r="R224" s="29">
        <v>24636</v>
      </c>
      <c r="S224" s="242">
        <v>0.625</v>
      </c>
      <c r="T224" s="243">
        <v>21890</v>
      </c>
      <c r="U224" s="29">
        <v>23992</v>
      </c>
      <c r="V224" s="29">
        <v>644</v>
      </c>
      <c r="W224" s="27">
        <v>26618</v>
      </c>
      <c r="X224" s="29">
        <v>1100</v>
      </c>
      <c r="Y224" s="166">
        <v>-1400</v>
      </c>
      <c r="Z224" s="150">
        <v>1200</v>
      </c>
      <c r="AA224" s="26">
        <v>-323</v>
      </c>
      <c r="AB224" s="166">
        <v>-100</v>
      </c>
      <c r="AC224" s="150">
        <v>100</v>
      </c>
      <c r="AD224" s="26">
        <v>100</v>
      </c>
      <c r="AE224" s="166">
        <v>-346</v>
      </c>
      <c r="AF224" s="150">
        <v>330</v>
      </c>
      <c r="AG224" s="26">
        <v>330</v>
      </c>
      <c r="AH224" s="166">
        <v>-800</v>
      </c>
      <c r="AI224" s="150">
        <v>550</v>
      </c>
      <c r="AJ224" s="26">
        <v>25</v>
      </c>
      <c r="AK224" s="166">
        <v>-2000</v>
      </c>
      <c r="AL224" s="150">
        <v>1200</v>
      </c>
      <c r="AM224" s="26">
        <v>-1383</v>
      </c>
      <c r="AN224" s="166">
        <v>-218</v>
      </c>
      <c r="AO224" s="150">
        <v>0</v>
      </c>
      <c r="AP224" s="26">
        <v>-201</v>
      </c>
      <c r="AQ224" s="166" t="s">
        <v>397</v>
      </c>
      <c r="AR224" s="172" t="s">
        <v>93</v>
      </c>
      <c r="AS224" s="173">
        <v>88</v>
      </c>
      <c r="AT224" s="166" t="s">
        <v>397</v>
      </c>
      <c r="AU224" s="172" t="s">
        <v>108</v>
      </c>
      <c r="AV224" s="173">
        <v>85</v>
      </c>
    </row>
    <row r="225" spans="1:48" x14ac:dyDescent="0.15">
      <c r="A225" s="227" t="s">
        <v>35</v>
      </c>
      <c r="B225" s="200" t="s">
        <v>22</v>
      </c>
      <c r="C225" s="173">
        <v>7</v>
      </c>
      <c r="D225" s="242">
        <v>0.75</v>
      </c>
      <c r="E225" s="243">
        <v>16520</v>
      </c>
      <c r="F225" s="29">
        <v>30122</v>
      </c>
      <c r="G225" s="29">
        <v>1434</v>
      </c>
      <c r="H225" s="29">
        <v>0</v>
      </c>
      <c r="I225" s="29">
        <v>2810</v>
      </c>
      <c r="J225" s="29">
        <v>9030</v>
      </c>
      <c r="K225" s="166">
        <v>509</v>
      </c>
      <c r="L225" s="150">
        <v>100</v>
      </c>
      <c r="M225" s="173">
        <v>330</v>
      </c>
      <c r="N225" s="29">
        <v>10</v>
      </c>
      <c r="O225" s="29">
        <v>-665</v>
      </c>
      <c r="P225" s="29">
        <v>-218</v>
      </c>
      <c r="Q225" s="29">
        <v>66</v>
      </c>
      <c r="R225" s="29">
        <v>19650</v>
      </c>
      <c r="S225" s="242">
        <v>0.75</v>
      </c>
      <c r="T225" s="243">
        <v>16240</v>
      </c>
      <c r="U225" s="29">
        <v>18322</v>
      </c>
      <c r="V225" s="29">
        <v>1328</v>
      </c>
      <c r="W225" s="29">
        <v>26618</v>
      </c>
      <c r="X225" s="29">
        <v>1100</v>
      </c>
      <c r="Y225" s="166">
        <v>-1400</v>
      </c>
      <c r="Z225" s="150">
        <v>1200</v>
      </c>
      <c r="AA225" s="26">
        <v>540</v>
      </c>
      <c r="AB225" s="166">
        <v>-100</v>
      </c>
      <c r="AC225" s="150">
        <v>100</v>
      </c>
      <c r="AD225" s="26">
        <v>100</v>
      </c>
      <c r="AE225" s="166">
        <v>-346</v>
      </c>
      <c r="AF225" s="150">
        <v>330</v>
      </c>
      <c r="AG225" s="26">
        <v>330</v>
      </c>
      <c r="AH225" s="166">
        <v>-800</v>
      </c>
      <c r="AI225" s="150">
        <v>550</v>
      </c>
      <c r="AJ225" s="26">
        <v>36</v>
      </c>
      <c r="AK225" s="166">
        <v>-2000</v>
      </c>
      <c r="AL225" s="150">
        <v>1200</v>
      </c>
      <c r="AM225" s="26">
        <v>-665</v>
      </c>
      <c r="AN225" s="166">
        <v>-218</v>
      </c>
      <c r="AO225" s="150">
        <v>0</v>
      </c>
      <c r="AP225" s="26">
        <v>-218</v>
      </c>
      <c r="AQ225" s="166" t="s">
        <v>42</v>
      </c>
      <c r="AR225" s="172" t="s">
        <v>90</v>
      </c>
      <c r="AS225" s="173">
        <v>78</v>
      </c>
      <c r="AT225" s="166" t="s">
        <v>42</v>
      </c>
      <c r="AU225" s="172" t="s">
        <v>70</v>
      </c>
      <c r="AV225" s="173">
        <v>84</v>
      </c>
    </row>
    <row r="226" spans="1:48" x14ac:dyDescent="0.15">
      <c r="A226" s="227" t="s">
        <v>36</v>
      </c>
      <c r="B226" s="200" t="s">
        <v>22</v>
      </c>
      <c r="C226" s="173">
        <v>8</v>
      </c>
      <c r="D226" s="242">
        <v>0.75</v>
      </c>
      <c r="E226" s="243">
        <v>18548</v>
      </c>
      <c r="F226" s="29">
        <v>30122</v>
      </c>
      <c r="G226" s="29">
        <v>1284</v>
      </c>
      <c r="H226" s="29">
        <v>0</v>
      </c>
      <c r="I226" s="29">
        <v>2878</v>
      </c>
      <c r="J226" s="29">
        <v>7915</v>
      </c>
      <c r="K226" s="166">
        <v>969</v>
      </c>
      <c r="L226" s="150">
        <v>100</v>
      </c>
      <c r="M226" s="173">
        <v>330</v>
      </c>
      <c r="N226" s="29">
        <v>-145</v>
      </c>
      <c r="O226" s="29">
        <v>-1260</v>
      </c>
      <c r="P226" s="29">
        <v>-218</v>
      </c>
      <c r="Q226" s="29">
        <v>-224</v>
      </c>
      <c r="R226" s="29">
        <v>20837</v>
      </c>
      <c r="S226" s="242">
        <v>0.75</v>
      </c>
      <c r="T226" s="243">
        <v>18170</v>
      </c>
      <c r="U226" s="29">
        <v>20232</v>
      </c>
      <c r="V226" s="29">
        <v>605</v>
      </c>
      <c r="W226" s="29">
        <v>26618</v>
      </c>
      <c r="X226" s="29">
        <v>1100</v>
      </c>
      <c r="Y226" s="166">
        <v>-1400</v>
      </c>
      <c r="Z226" s="150">
        <v>1200</v>
      </c>
      <c r="AA226" s="26">
        <v>1000</v>
      </c>
      <c r="AB226" s="166">
        <v>-100</v>
      </c>
      <c r="AC226" s="150">
        <v>100</v>
      </c>
      <c r="AD226" s="26">
        <v>100</v>
      </c>
      <c r="AE226" s="166">
        <v>-346</v>
      </c>
      <c r="AF226" s="150">
        <v>330</v>
      </c>
      <c r="AG226" s="26">
        <v>330</v>
      </c>
      <c r="AH226" s="166">
        <v>-800</v>
      </c>
      <c r="AI226" s="150">
        <v>550</v>
      </c>
      <c r="AJ226" s="26">
        <v>-119</v>
      </c>
      <c r="AK226" s="166">
        <v>-2000</v>
      </c>
      <c r="AL226" s="150">
        <v>1200</v>
      </c>
      <c r="AM226" s="26">
        <v>-1260</v>
      </c>
      <c r="AN226" s="166">
        <v>-218</v>
      </c>
      <c r="AO226" s="150">
        <v>0</v>
      </c>
      <c r="AP226" s="26">
        <v>-218</v>
      </c>
      <c r="AQ226" s="166" t="s">
        <v>397</v>
      </c>
      <c r="AR226" s="172" t="s">
        <v>129</v>
      </c>
      <c r="AS226" s="173">
        <v>83</v>
      </c>
      <c r="AT226" s="166" t="s">
        <v>397</v>
      </c>
      <c r="AU226" s="172" t="s">
        <v>91</v>
      </c>
      <c r="AV226" s="173">
        <v>83</v>
      </c>
    </row>
    <row r="227" spans="1:48" x14ac:dyDescent="0.15">
      <c r="A227" s="227" t="s">
        <v>30</v>
      </c>
      <c r="B227" s="200" t="s">
        <v>22</v>
      </c>
      <c r="C227" s="173">
        <v>9</v>
      </c>
      <c r="D227" s="242">
        <v>0.66666666666666663</v>
      </c>
      <c r="E227" s="243">
        <v>24463</v>
      </c>
      <c r="F227" s="29">
        <v>30122</v>
      </c>
      <c r="G227" s="29">
        <v>1452</v>
      </c>
      <c r="H227" s="29">
        <v>0</v>
      </c>
      <c r="I227" s="29">
        <v>3011</v>
      </c>
      <c r="J227" s="29">
        <v>3488</v>
      </c>
      <c r="K227" s="166">
        <v>533</v>
      </c>
      <c r="L227" s="150">
        <v>100</v>
      </c>
      <c r="M227" s="173">
        <v>330</v>
      </c>
      <c r="N227" s="29">
        <v>-71</v>
      </c>
      <c r="O227" s="29">
        <v>-1265</v>
      </c>
      <c r="P227" s="29">
        <v>-218</v>
      </c>
      <c r="Q227" s="29">
        <v>-591</v>
      </c>
      <c r="R227" s="29">
        <v>25666</v>
      </c>
      <c r="S227" s="242">
        <v>0.70833333333333337</v>
      </c>
      <c r="T227" s="243">
        <v>23400</v>
      </c>
      <c r="U227" s="29">
        <v>25443</v>
      </c>
      <c r="V227" s="29">
        <v>223</v>
      </c>
      <c r="W227" s="29">
        <v>26618</v>
      </c>
      <c r="X227" s="29">
        <v>1100</v>
      </c>
      <c r="Y227" s="166">
        <v>-1400</v>
      </c>
      <c r="Z227" s="150">
        <v>1200</v>
      </c>
      <c r="AA227" s="26">
        <v>564</v>
      </c>
      <c r="AB227" s="166">
        <v>-100</v>
      </c>
      <c r="AC227" s="150">
        <v>100</v>
      </c>
      <c r="AD227" s="26">
        <v>100</v>
      </c>
      <c r="AE227" s="166">
        <v>-346</v>
      </c>
      <c r="AF227" s="150">
        <v>330</v>
      </c>
      <c r="AG227" s="26">
        <v>330</v>
      </c>
      <c r="AH227" s="166">
        <v>-800</v>
      </c>
      <c r="AI227" s="150">
        <v>550</v>
      </c>
      <c r="AJ227" s="26">
        <v>-45</v>
      </c>
      <c r="AK227" s="166">
        <v>-2000</v>
      </c>
      <c r="AL227" s="150">
        <v>1200</v>
      </c>
      <c r="AM227" s="26">
        <v>-1260</v>
      </c>
      <c r="AN227" s="166">
        <v>-218</v>
      </c>
      <c r="AO227" s="150">
        <v>0</v>
      </c>
      <c r="AP227" s="26">
        <v>-218</v>
      </c>
      <c r="AQ227" s="166" t="s">
        <v>144</v>
      </c>
      <c r="AR227" s="172" t="s">
        <v>92</v>
      </c>
      <c r="AS227" s="173">
        <v>88</v>
      </c>
      <c r="AT227" s="166" t="s">
        <v>144</v>
      </c>
      <c r="AU227" s="172" t="s">
        <v>131</v>
      </c>
      <c r="AV227" s="173">
        <v>91</v>
      </c>
    </row>
    <row r="228" spans="1:48" x14ac:dyDescent="0.15">
      <c r="A228" s="227" t="s">
        <v>32</v>
      </c>
      <c r="B228" s="200" t="s">
        <v>22</v>
      </c>
      <c r="C228" s="173">
        <v>10</v>
      </c>
      <c r="D228" s="242">
        <v>0.70833333333333337</v>
      </c>
      <c r="E228" s="243">
        <v>24201</v>
      </c>
      <c r="F228" s="29">
        <v>30122</v>
      </c>
      <c r="G228" s="29">
        <v>1410</v>
      </c>
      <c r="H228" s="29">
        <v>0</v>
      </c>
      <c r="I228" s="29">
        <v>3152</v>
      </c>
      <c r="J228" s="29">
        <v>964</v>
      </c>
      <c r="K228" s="166">
        <v>526</v>
      </c>
      <c r="L228" s="150">
        <v>100</v>
      </c>
      <c r="M228" s="173">
        <v>330</v>
      </c>
      <c r="N228" s="29">
        <v>-95</v>
      </c>
      <c r="O228" s="29">
        <v>-1109</v>
      </c>
      <c r="P228" s="29">
        <v>-218</v>
      </c>
      <c r="Q228" s="29">
        <v>-466</v>
      </c>
      <c r="R228" s="29">
        <v>27882</v>
      </c>
      <c r="S228" s="242">
        <v>0.66666666666666663</v>
      </c>
      <c r="T228" s="243">
        <v>25400</v>
      </c>
      <c r="U228" s="29">
        <v>27430</v>
      </c>
      <c r="V228" s="29">
        <v>452</v>
      </c>
      <c r="W228" s="29">
        <v>26618</v>
      </c>
      <c r="X228" s="29">
        <v>1100</v>
      </c>
      <c r="Y228" s="166">
        <v>-1400</v>
      </c>
      <c r="Z228" s="150">
        <v>1200</v>
      </c>
      <c r="AA228" s="26">
        <v>557</v>
      </c>
      <c r="AB228" s="166">
        <v>-100</v>
      </c>
      <c r="AC228" s="150">
        <v>100</v>
      </c>
      <c r="AD228" s="26">
        <v>100</v>
      </c>
      <c r="AE228" s="166">
        <v>-346</v>
      </c>
      <c r="AF228" s="150">
        <v>330</v>
      </c>
      <c r="AG228" s="26">
        <v>330</v>
      </c>
      <c r="AH228" s="166">
        <v>-800</v>
      </c>
      <c r="AI228" s="150">
        <v>550</v>
      </c>
      <c r="AJ228" s="26">
        <v>-69</v>
      </c>
      <c r="AK228" s="166">
        <v>-2000</v>
      </c>
      <c r="AL228" s="150">
        <v>1200</v>
      </c>
      <c r="AM228" s="26">
        <v>-1109</v>
      </c>
      <c r="AN228" s="166">
        <v>-218</v>
      </c>
      <c r="AO228" s="150">
        <v>0</v>
      </c>
      <c r="AP228" s="26">
        <v>-218</v>
      </c>
      <c r="AQ228" s="166" t="s">
        <v>144</v>
      </c>
      <c r="AR228" s="172" t="s">
        <v>184</v>
      </c>
      <c r="AS228" s="173">
        <v>86</v>
      </c>
      <c r="AT228" s="166" t="s">
        <v>144</v>
      </c>
      <c r="AU228" s="172" t="s">
        <v>66</v>
      </c>
      <c r="AV228" s="173">
        <v>89</v>
      </c>
    </row>
    <row r="229" spans="1:48" x14ac:dyDescent="0.15">
      <c r="A229" s="227" t="s">
        <v>31</v>
      </c>
      <c r="B229" s="200" t="s">
        <v>22</v>
      </c>
      <c r="C229" s="173">
        <v>11</v>
      </c>
      <c r="D229" s="242">
        <v>0.66666666666666663</v>
      </c>
      <c r="E229" s="243">
        <v>22731</v>
      </c>
      <c r="F229" s="29">
        <v>30122</v>
      </c>
      <c r="G229" s="29">
        <v>1427</v>
      </c>
      <c r="H229" s="29">
        <v>0</v>
      </c>
      <c r="I229" s="29">
        <v>3014</v>
      </c>
      <c r="J229" s="29">
        <v>3115</v>
      </c>
      <c r="K229" s="166">
        <v>395</v>
      </c>
      <c r="L229" s="150">
        <v>100</v>
      </c>
      <c r="M229" s="173">
        <v>330</v>
      </c>
      <c r="N229" s="29">
        <v>-78</v>
      </c>
      <c r="O229" s="29">
        <v>-1339</v>
      </c>
      <c r="P229" s="29">
        <v>-218</v>
      </c>
      <c r="Q229" s="29">
        <v>-810</v>
      </c>
      <c r="R229" s="29">
        <v>26230</v>
      </c>
      <c r="S229" s="242">
        <v>0.66666666666666663</v>
      </c>
      <c r="T229" s="243">
        <v>23480</v>
      </c>
      <c r="U229" s="29">
        <v>25582</v>
      </c>
      <c r="V229" s="29">
        <v>648</v>
      </c>
      <c r="W229" s="29">
        <v>26618</v>
      </c>
      <c r="X229" s="29">
        <v>1100</v>
      </c>
      <c r="Y229" s="166">
        <v>-1400</v>
      </c>
      <c r="Z229" s="150">
        <v>1200</v>
      </c>
      <c r="AA229" s="26">
        <v>426</v>
      </c>
      <c r="AB229" s="166">
        <v>-100</v>
      </c>
      <c r="AC229" s="150">
        <v>100</v>
      </c>
      <c r="AD229" s="26">
        <v>100</v>
      </c>
      <c r="AE229" s="166">
        <v>-346</v>
      </c>
      <c r="AF229" s="150">
        <v>330</v>
      </c>
      <c r="AG229" s="26">
        <v>330</v>
      </c>
      <c r="AH229" s="166">
        <v>-800</v>
      </c>
      <c r="AI229" s="150">
        <v>550</v>
      </c>
      <c r="AJ229" s="26">
        <v>-52</v>
      </c>
      <c r="AK229" s="166">
        <v>-2000</v>
      </c>
      <c r="AL229" s="150">
        <v>1200</v>
      </c>
      <c r="AM229" s="26">
        <v>-1339</v>
      </c>
      <c r="AN229" s="166">
        <v>-218</v>
      </c>
      <c r="AO229" s="150">
        <v>0</v>
      </c>
      <c r="AP229" s="26">
        <v>-218</v>
      </c>
      <c r="AQ229" s="166" t="s">
        <v>397</v>
      </c>
      <c r="AR229" s="172" t="s">
        <v>125</v>
      </c>
      <c r="AS229" s="173">
        <v>81</v>
      </c>
      <c r="AT229" s="166" t="s">
        <v>446</v>
      </c>
      <c r="AU229" s="172" t="s">
        <v>58</v>
      </c>
      <c r="AV229" s="173">
        <v>88</v>
      </c>
    </row>
    <row r="230" spans="1:48" x14ac:dyDescent="0.15">
      <c r="A230" s="227" t="s">
        <v>33</v>
      </c>
      <c r="B230" s="200" t="s">
        <v>22</v>
      </c>
      <c r="C230" s="173">
        <v>12</v>
      </c>
      <c r="D230" s="242">
        <v>0.58333333333333337</v>
      </c>
      <c r="E230" s="243">
        <v>20040</v>
      </c>
      <c r="F230" s="29">
        <v>30122</v>
      </c>
      <c r="G230" s="29">
        <v>1444</v>
      </c>
      <c r="H230" s="29">
        <v>0</v>
      </c>
      <c r="I230" s="29">
        <v>2904</v>
      </c>
      <c r="J230" s="29">
        <v>5753</v>
      </c>
      <c r="K230" s="166">
        <v>424</v>
      </c>
      <c r="L230" s="150">
        <v>100</v>
      </c>
      <c r="M230" s="173">
        <v>330</v>
      </c>
      <c r="N230" s="29">
        <v>-78</v>
      </c>
      <c r="O230" s="29">
        <v>-1067</v>
      </c>
      <c r="P230" s="29">
        <v>-218</v>
      </c>
      <c r="Q230" s="29">
        <v>-509</v>
      </c>
      <c r="R230" s="29">
        <v>23418</v>
      </c>
      <c r="S230" s="242">
        <v>0.625</v>
      </c>
      <c r="T230" s="243">
        <v>20610</v>
      </c>
      <c r="U230" s="29">
        <v>22690</v>
      </c>
      <c r="V230" s="29">
        <v>728</v>
      </c>
      <c r="W230" s="29">
        <v>26618</v>
      </c>
      <c r="X230" s="29">
        <v>1100</v>
      </c>
      <c r="Y230" s="166">
        <v>-1400</v>
      </c>
      <c r="Z230" s="150">
        <v>1200</v>
      </c>
      <c r="AA230" s="26">
        <v>424</v>
      </c>
      <c r="AB230" s="166">
        <v>-100</v>
      </c>
      <c r="AC230" s="150">
        <v>100</v>
      </c>
      <c r="AD230" s="26">
        <v>100</v>
      </c>
      <c r="AE230" s="166">
        <v>-346</v>
      </c>
      <c r="AF230" s="150">
        <v>330</v>
      </c>
      <c r="AG230" s="26">
        <v>330</v>
      </c>
      <c r="AH230" s="166">
        <v>-800</v>
      </c>
      <c r="AI230" s="150">
        <v>550</v>
      </c>
      <c r="AJ230" s="26">
        <v>-78</v>
      </c>
      <c r="AK230" s="166">
        <v>-2000</v>
      </c>
      <c r="AL230" s="150">
        <v>1200</v>
      </c>
      <c r="AM230" s="26">
        <v>-1067</v>
      </c>
      <c r="AN230" s="166">
        <v>-218</v>
      </c>
      <c r="AO230" s="150">
        <v>0</v>
      </c>
      <c r="AP230" s="26">
        <v>-218</v>
      </c>
      <c r="AQ230" s="166" t="s">
        <v>397</v>
      </c>
      <c r="AR230" s="172" t="s">
        <v>447</v>
      </c>
      <c r="AS230" s="173">
        <v>76</v>
      </c>
      <c r="AT230" s="166" t="s">
        <v>43</v>
      </c>
      <c r="AU230" s="172" t="s">
        <v>127</v>
      </c>
      <c r="AV230" s="173">
        <v>80</v>
      </c>
    </row>
    <row r="231" spans="1:48" x14ac:dyDescent="0.15">
      <c r="A231" s="227" t="s">
        <v>34</v>
      </c>
      <c r="B231" s="200" t="s">
        <v>22</v>
      </c>
      <c r="C231" s="173">
        <v>13</v>
      </c>
      <c r="D231" s="242">
        <v>0.625</v>
      </c>
      <c r="E231" s="243">
        <v>19217</v>
      </c>
      <c r="F231" s="29">
        <v>30122</v>
      </c>
      <c r="G231" s="29">
        <v>1526</v>
      </c>
      <c r="H231" s="29">
        <v>0</v>
      </c>
      <c r="I231" s="29">
        <v>2449</v>
      </c>
      <c r="J231" s="29">
        <v>7656</v>
      </c>
      <c r="K231" s="166">
        <v>295</v>
      </c>
      <c r="L231" s="150">
        <v>100</v>
      </c>
      <c r="M231" s="173">
        <v>330</v>
      </c>
      <c r="N231" s="29">
        <v>-132</v>
      </c>
      <c r="O231" s="29">
        <v>-1333</v>
      </c>
      <c r="P231" s="29">
        <v>-218</v>
      </c>
      <c r="Q231" s="29">
        <v>-958</v>
      </c>
      <c r="R231" s="29">
        <v>22501</v>
      </c>
      <c r="S231" s="242">
        <v>0.625</v>
      </c>
      <c r="T231" s="243">
        <v>19100</v>
      </c>
      <c r="U231" s="29">
        <v>21239</v>
      </c>
      <c r="V231" s="29">
        <v>1262</v>
      </c>
      <c r="W231" s="29">
        <v>26618</v>
      </c>
      <c r="X231" s="29">
        <v>1100</v>
      </c>
      <c r="Y231" s="166">
        <v>-1400</v>
      </c>
      <c r="Z231" s="150">
        <v>1200</v>
      </c>
      <c r="AA231" s="26">
        <v>326</v>
      </c>
      <c r="AB231" s="166">
        <v>-100</v>
      </c>
      <c r="AC231" s="150">
        <v>100</v>
      </c>
      <c r="AD231" s="26">
        <v>100</v>
      </c>
      <c r="AE231" s="166">
        <v>-346</v>
      </c>
      <c r="AF231" s="150">
        <v>330</v>
      </c>
      <c r="AG231" s="26">
        <v>330</v>
      </c>
      <c r="AH231" s="166">
        <v>-800</v>
      </c>
      <c r="AI231" s="150">
        <v>550</v>
      </c>
      <c r="AJ231" s="26">
        <v>-106</v>
      </c>
      <c r="AK231" s="166">
        <v>-2000</v>
      </c>
      <c r="AL231" s="150">
        <v>1200</v>
      </c>
      <c r="AM231" s="26">
        <v>-1333</v>
      </c>
      <c r="AN231" s="166">
        <v>-218</v>
      </c>
      <c r="AO231" s="150">
        <v>0</v>
      </c>
      <c r="AP231" s="26">
        <v>-218</v>
      </c>
      <c r="AQ231" s="166" t="s">
        <v>397</v>
      </c>
      <c r="AR231" s="172" t="s">
        <v>140</v>
      </c>
      <c r="AS231" s="173">
        <v>75</v>
      </c>
      <c r="AT231" s="166" t="s">
        <v>43</v>
      </c>
      <c r="AU231" s="172" t="s">
        <v>175</v>
      </c>
      <c r="AV231" s="173">
        <v>83</v>
      </c>
    </row>
    <row r="232" spans="1:48" x14ac:dyDescent="0.15">
      <c r="A232" s="227" t="s">
        <v>35</v>
      </c>
      <c r="B232" s="200" t="s">
        <v>22</v>
      </c>
      <c r="C232" s="173">
        <v>14</v>
      </c>
      <c r="D232" s="242">
        <v>0.70833333333333337</v>
      </c>
      <c r="E232" s="243">
        <v>16541</v>
      </c>
      <c r="F232" s="29">
        <v>30122</v>
      </c>
      <c r="G232" s="29">
        <v>1300</v>
      </c>
      <c r="H232" s="29">
        <v>0</v>
      </c>
      <c r="I232" s="29">
        <v>4828</v>
      </c>
      <c r="J232" s="29">
        <v>7402</v>
      </c>
      <c r="K232" s="166">
        <v>794</v>
      </c>
      <c r="L232" s="150">
        <v>100</v>
      </c>
      <c r="M232" s="173">
        <v>330</v>
      </c>
      <c r="N232" s="29">
        <v>-39</v>
      </c>
      <c r="O232" s="29">
        <v>-1120</v>
      </c>
      <c r="P232" s="29">
        <v>-218</v>
      </c>
      <c r="Q232" s="29">
        <v>-153</v>
      </c>
      <c r="R232" s="29">
        <v>19345</v>
      </c>
      <c r="S232" s="242">
        <v>0.70833333333333337</v>
      </c>
      <c r="T232" s="243">
        <v>16800</v>
      </c>
      <c r="U232" s="29">
        <v>18902</v>
      </c>
      <c r="V232" s="29">
        <v>443</v>
      </c>
      <c r="W232" s="27">
        <v>26618</v>
      </c>
      <c r="X232" s="29">
        <v>1100</v>
      </c>
      <c r="Y232" s="166">
        <v>-1400</v>
      </c>
      <c r="Z232" s="150">
        <v>1200</v>
      </c>
      <c r="AA232" s="26">
        <v>794</v>
      </c>
      <c r="AB232" s="166">
        <v>-100</v>
      </c>
      <c r="AC232" s="150">
        <v>100</v>
      </c>
      <c r="AD232" s="26">
        <v>100</v>
      </c>
      <c r="AE232" s="166">
        <v>-346</v>
      </c>
      <c r="AF232" s="150">
        <v>330</v>
      </c>
      <c r="AG232" s="26">
        <v>330</v>
      </c>
      <c r="AH232" s="166">
        <v>-800</v>
      </c>
      <c r="AI232" s="150">
        <v>550</v>
      </c>
      <c r="AJ232" s="26">
        <v>-39</v>
      </c>
      <c r="AK232" s="166">
        <v>-2000</v>
      </c>
      <c r="AL232" s="150">
        <v>1200</v>
      </c>
      <c r="AM232" s="26">
        <v>-1120</v>
      </c>
      <c r="AN232" s="166">
        <v>-218</v>
      </c>
      <c r="AO232" s="150">
        <v>0</v>
      </c>
      <c r="AP232" s="26">
        <v>-218</v>
      </c>
      <c r="AQ232" s="166" t="s">
        <v>397</v>
      </c>
      <c r="AR232" s="172" t="s">
        <v>123</v>
      </c>
      <c r="AS232" s="173">
        <v>76</v>
      </c>
      <c r="AT232" s="166" t="s">
        <v>397</v>
      </c>
      <c r="AU232" s="172" t="s">
        <v>168</v>
      </c>
      <c r="AV232" s="173">
        <v>82</v>
      </c>
    </row>
    <row r="233" spans="1:48" x14ac:dyDescent="0.15">
      <c r="A233" s="227" t="s">
        <v>36</v>
      </c>
      <c r="B233" s="200" t="s">
        <v>22</v>
      </c>
      <c r="C233" s="173">
        <v>15</v>
      </c>
      <c r="D233" s="242">
        <v>0.875</v>
      </c>
      <c r="E233" s="243">
        <v>16620</v>
      </c>
      <c r="F233" s="29">
        <v>30122</v>
      </c>
      <c r="G233" s="29">
        <v>1335</v>
      </c>
      <c r="H233" s="29">
        <v>0</v>
      </c>
      <c r="I233" s="29">
        <v>4259</v>
      </c>
      <c r="J233" s="29">
        <v>7625</v>
      </c>
      <c r="K233" s="166">
        <v>208</v>
      </c>
      <c r="L233" s="150">
        <v>100</v>
      </c>
      <c r="M233" s="173">
        <v>330</v>
      </c>
      <c r="N233" s="29">
        <v>-206</v>
      </c>
      <c r="O233" s="29">
        <v>-1120</v>
      </c>
      <c r="P233" s="29">
        <v>-218</v>
      </c>
      <c r="Q233" s="29">
        <v>-906</v>
      </c>
      <c r="R233" s="29">
        <v>20479</v>
      </c>
      <c r="S233" s="242">
        <v>0.75</v>
      </c>
      <c r="T233" s="243">
        <v>17480</v>
      </c>
      <c r="U233" s="29">
        <v>19568</v>
      </c>
      <c r="V233" s="29">
        <v>911</v>
      </c>
      <c r="W233" s="27">
        <v>26618</v>
      </c>
      <c r="X233" s="29">
        <v>1100</v>
      </c>
      <c r="Y233" s="166">
        <v>-1400</v>
      </c>
      <c r="Z233" s="150">
        <v>1200</v>
      </c>
      <c r="AA233" s="26">
        <v>239</v>
      </c>
      <c r="AB233" s="166">
        <v>-100</v>
      </c>
      <c r="AC233" s="150">
        <v>100</v>
      </c>
      <c r="AD233" s="26">
        <v>100</v>
      </c>
      <c r="AE233" s="166">
        <v>-346</v>
      </c>
      <c r="AF233" s="150">
        <v>330</v>
      </c>
      <c r="AG233" s="26">
        <v>330</v>
      </c>
      <c r="AH233" s="166">
        <v>-800</v>
      </c>
      <c r="AI233" s="150">
        <v>550</v>
      </c>
      <c r="AJ233" s="26">
        <v>-180</v>
      </c>
      <c r="AK233" s="166">
        <v>-2000</v>
      </c>
      <c r="AL233" s="150">
        <v>1200</v>
      </c>
      <c r="AM233" s="26">
        <v>-1120</v>
      </c>
      <c r="AN233" s="166">
        <v>-218</v>
      </c>
      <c r="AO233" s="150">
        <v>0</v>
      </c>
      <c r="AP233" s="26">
        <v>-218</v>
      </c>
      <c r="AQ233" s="166" t="s">
        <v>42</v>
      </c>
      <c r="AR233" s="172" t="s">
        <v>129</v>
      </c>
      <c r="AS233" s="173">
        <v>77</v>
      </c>
      <c r="AT233" s="166" t="s">
        <v>46</v>
      </c>
      <c r="AU233" s="172" t="s">
        <v>70</v>
      </c>
      <c r="AV233" s="173">
        <v>78</v>
      </c>
    </row>
    <row r="234" spans="1:48" x14ac:dyDescent="0.15">
      <c r="A234" s="227" t="s">
        <v>30</v>
      </c>
      <c r="B234" s="200" t="s">
        <v>22</v>
      </c>
      <c r="C234" s="173">
        <v>16</v>
      </c>
      <c r="D234" s="242">
        <v>0.75</v>
      </c>
      <c r="E234" s="243">
        <v>20134</v>
      </c>
      <c r="F234" s="29">
        <v>30122</v>
      </c>
      <c r="G234" s="29">
        <v>1554</v>
      </c>
      <c r="H234" s="29">
        <v>0</v>
      </c>
      <c r="I234" s="29">
        <v>3379</v>
      </c>
      <c r="J234" s="29">
        <v>5503</v>
      </c>
      <c r="K234" s="166">
        <v>-197</v>
      </c>
      <c r="L234" s="150">
        <v>100</v>
      </c>
      <c r="M234" s="173">
        <v>330</v>
      </c>
      <c r="N234" s="29">
        <v>-48</v>
      </c>
      <c r="O234" s="29">
        <v>-1302</v>
      </c>
      <c r="P234" s="29">
        <v>-218</v>
      </c>
      <c r="Q234" s="29">
        <v>-1335</v>
      </c>
      <c r="R234" s="29">
        <v>24129</v>
      </c>
      <c r="S234" s="242">
        <v>0.70833333333333337</v>
      </c>
      <c r="T234" s="243">
        <v>21480</v>
      </c>
      <c r="U234" s="29">
        <v>23563</v>
      </c>
      <c r="V234" s="29">
        <v>566</v>
      </c>
      <c r="W234" s="27">
        <v>26618</v>
      </c>
      <c r="X234" s="29">
        <v>1100</v>
      </c>
      <c r="Y234" s="166">
        <v>-1400</v>
      </c>
      <c r="Z234" s="150">
        <v>1200</v>
      </c>
      <c r="AA234" s="26">
        <v>-166</v>
      </c>
      <c r="AB234" s="166">
        <v>-100</v>
      </c>
      <c r="AC234" s="150">
        <v>100</v>
      </c>
      <c r="AD234" s="26">
        <v>100</v>
      </c>
      <c r="AE234" s="166">
        <v>-346</v>
      </c>
      <c r="AF234" s="150">
        <v>330</v>
      </c>
      <c r="AG234" s="26">
        <v>330</v>
      </c>
      <c r="AH234" s="166">
        <v>-800</v>
      </c>
      <c r="AI234" s="150">
        <v>550</v>
      </c>
      <c r="AJ234" s="26">
        <v>-22</v>
      </c>
      <c r="AK234" s="166">
        <v>-2000</v>
      </c>
      <c r="AL234" s="150">
        <v>1200</v>
      </c>
      <c r="AM234" s="26">
        <v>-1302</v>
      </c>
      <c r="AN234" s="166">
        <v>-218</v>
      </c>
      <c r="AO234" s="150">
        <v>0</v>
      </c>
      <c r="AP234" s="26">
        <v>-218</v>
      </c>
      <c r="AQ234" s="166" t="s">
        <v>399</v>
      </c>
      <c r="AR234" s="172" t="s">
        <v>153</v>
      </c>
      <c r="AS234" s="173">
        <v>82</v>
      </c>
      <c r="AT234" s="166" t="s">
        <v>399</v>
      </c>
      <c r="AU234" s="172" t="s">
        <v>91</v>
      </c>
      <c r="AV234" s="173">
        <v>83</v>
      </c>
    </row>
    <row r="235" spans="1:48" x14ac:dyDescent="0.15">
      <c r="A235" s="227" t="s">
        <v>32</v>
      </c>
      <c r="B235" s="200" t="s">
        <v>22</v>
      </c>
      <c r="C235" s="173">
        <v>17</v>
      </c>
      <c r="D235" s="242">
        <v>0.625</v>
      </c>
      <c r="E235" s="243">
        <v>23119</v>
      </c>
      <c r="F235" s="29">
        <v>30122</v>
      </c>
      <c r="G235" s="29">
        <v>1436</v>
      </c>
      <c r="H235" s="29">
        <v>0</v>
      </c>
      <c r="I235" s="29">
        <v>3410</v>
      </c>
      <c r="J235" s="29">
        <v>4330</v>
      </c>
      <c r="K235" s="166">
        <v>-414</v>
      </c>
      <c r="L235" s="150">
        <v>100</v>
      </c>
      <c r="M235" s="173">
        <v>330</v>
      </c>
      <c r="N235" s="29">
        <v>-42</v>
      </c>
      <c r="O235" s="29">
        <v>-1402</v>
      </c>
      <c r="P235" s="29">
        <v>-218</v>
      </c>
      <c r="Q235" s="29">
        <v>-1646</v>
      </c>
      <c r="R235" s="29">
        <v>25464</v>
      </c>
      <c r="S235" s="242">
        <v>0.625</v>
      </c>
      <c r="T235" s="243">
        <v>22830</v>
      </c>
      <c r="U235" s="29">
        <v>24957</v>
      </c>
      <c r="V235" s="29">
        <v>507</v>
      </c>
      <c r="W235" s="27">
        <v>26618</v>
      </c>
      <c r="X235" s="29">
        <v>1100</v>
      </c>
      <c r="Y235" s="166">
        <v>-1400</v>
      </c>
      <c r="Z235" s="150">
        <v>1200</v>
      </c>
      <c r="AA235" s="26">
        <v>-414</v>
      </c>
      <c r="AB235" s="166">
        <v>-100</v>
      </c>
      <c r="AC235" s="150">
        <v>100</v>
      </c>
      <c r="AD235" s="26">
        <v>100</v>
      </c>
      <c r="AE235" s="166">
        <v>-346</v>
      </c>
      <c r="AF235" s="150">
        <v>330</v>
      </c>
      <c r="AG235" s="26">
        <v>330</v>
      </c>
      <c r="AH235" s="166">
        <v>-800</v>
      </c>
      <c r="AI235" s="150">
        <v>550</v>
      </c>
      <c r="AJ235" s="26">
        <v>-42</v>
      </c>
      <c r="AK235" s="166">
        <v>-2000</v>
      </c>
      <c r="AL235" s="150">
        <v>1200</v>
      </c>
      <c r="AM235" s="26">
        <v>-1402</v>
      </c>
      <c r="AN235" s="166">
        <v>-218</v>
      </c>
      <c r="AO235" s="150">
        <v>0</v>
      </c>
      <c r="AP235" s="26">
        <v>-218</v>
      </c>
      <c r="AQ235" s="166" t="s">
        <v>397</v>
      </c>
      <c r="AR235" s="172" t="s">
        <v>153</v>
      </c>
      <c r="AS235" s="173">
        <v>89</v>
      </c>
      <c r="AT235" s="166" t="s">
        <v>398</v>
      </c>
      <c r="AU235" s="172" t="s">
        <v>52</v>
      </c>
      <c r="AV235" s="173">
        <v>92</v>
      </c>
    </row>
    <row r="236" spans="1:48" x14ac:dyDescent="0.15">
      <c r="A236" s="227" t="s">
        <v>31</v>
      </c>
      <c r="B236" s="200" t="s">
        <v>22</v>
      </c>
      <c r="C236" s="173">
        <v>18</v>
      </c>
      <c r="D236" s="242">
        <v>0.66666666666666663</v>
      </c>
      <c r="E236" s="243">
        <v>20309</v>
      </c>
      <c r="F236" s="29">
        <v>30122</v>
      </c>
      <c r="G236" s="29">
        <v>1496</v>
      </c>
      <c r="H236" s="29">
        <v>0</v>
      </c>
      <c r="I236" s="29">
        <v>1875</v>
      </c>
      <c r="J236" s="29">
        <v>7235</v>
      </c>
      <c r="K236" s="166">
        <v>-800</v>
      </c>
      <c r="L236" s="150">
        <v>0</v>
      </c>
      <c r="M236" s="173">
        <v>110</v>
      </c>
      <c r="N236" s="29">
        <v>-42</v>
      </c>
      <c r="O236" s="29">
        <v>-1402</v>
      </c>
      <c r="P236" s="29">
        <v>-218</v>
      </c>
      <c r="Q236" s="29">
        <v>-2352</v>
      </c>
      <c r="R236" s="29">
        <v>24860</v>
      </c>
      <c r="S236" s="242">
        <v>0.625</v>
      </c>
      <c r="T236" s="243">
        <v>20960</v>
      </c>
      <c r="U236" s="29">
        <v>23105</v>
      </c>
      <c r="V236" s="29">
        <v>1755</v>
      </c>
      <c r="W236" s="27">
        <v>26618</v>
      </c>
      <c r="X236" s="29">
        <v>1100</v>
      </c>
      <c r="Y236" s="166">
        <v>-1400</v>
      </c>
      <c r="Z236" s="150">
        <v>1200</v>
      </c>
      <c r="AA236" s="26">
        <v>-769</v>
      </c>
      <c r="AB236" s="166">
        <v>-100</v>
      </c>
      <c r="AC236" s="150">
        <v>100</v>
      </c>
      <c r="AD236" s="26">
        <v>0</v>
      </c>
      <c r="AE236" s="166">
        <v>-346</v>
      </c>
      <c r="AF236" s="150">
        <v>330</v>
      </c>
      <c r="AG236" s="26">
        <v>110</v>
      </c>
      <c r="AH236" s="166">
        <v>-800</v>
      </c>
      <c r="AI236" s="150">
        <v>550</v>
      </c>
      <c r="AJ236" s="26">
        <v>-16</v>
      </c>
      <c r="AK236" s="166">
        <v>-2000</v>
      </c>
      <c r="AL236" s="150">
        <v>1200</v>
      </c>
      <c r="AM236" s="26">
        <v>-1402</v>
      </c>
      <c r="AN236" s="166">
        <v>-218</v>
      </c>
      <c r="AO236" s="150">
        <v>0</v>
      </c>
      <c r="AP236" s="26">
        <v>-218</v>
      </c>
      <c r="AQ236" s="166" t="s">
        <v>398</v>
      </c>
      <c r="AR236" s="172" t="s">
        <v>123</v>
      </c>
      <c r="AS236" s="173">
        <v>83</v>
      </c>
      <c r="AT236" s="166" t="s">
        <v>43</v>
      </c>
      <c r="AU236" s="172" t="s">
        <v>122</v>
      </c>
      <c r="AV236" s="173">
        <v>85</v>
      </c>
    </row>
    <row r="237" spans="1:48" x14ac:dyDescent="0.15">
      <c r="A237" s="227" t="s">
        <v>33</v>
      </c>
      <c r="B237" s="200" t="s">
        <v>22</v>
      </c>
      <c r="C237" s="173">
        <v>19</v>
      </c>
      <c r="D237" s="242">
        <v>0.70833333333333337</v>
      </c>
      <c r="E237" s="243">
        <v>21788</v>
      </c>
      <c r="F237" s="29">
        <v>30122</v>
      </c>
      <c r="G237" s="29">
        <v>1472</v>
      </c>
      <c r="H237" s="29">
        <v>0</v>
      </c>
      <c r="I237" s="29">
        <v>2096</v>
      </c>
      <c r="J237" s="29">
        <v>6311</v>
      </c>
      <c r="K237" s="166">
        <v>220</v>
      </c>
      <c r="L237" s="150">
        <v>0</v>
      </c>
      <c r="M237" s="173">
        <v>110</v>
      </c>
      <c r="N237" s="29">
        <v>8</v>
      </c>
      <c r="O237" s="29">
        <v>-1284</v>
      </c>
      <c r="P237" s="29">
        <v>-218</v>
      </c>
      <c r="Q237" s="29">
        <v>-1164</v>
      </c>
      <c r="R237" s="29">
        <v>24351</v>
      </c>
      <c r="S237" s="242">
        <v>0.66666666666666663</v>
      </c>
      <c r="T237" s="243">
        <v>21390</v>
      </c>
      <c r="U237" s="29">
        <v>23472</v>
      </c>
      <c r="V237" s="29">
        <v>879</v>
      </c>
      <c r="W237" s="27">
        <v>26618</v>
      </c>
      <c r="X237" s="29">
        <v>1100</v>
      </c>
      <c r="Y237" s="166">
        <v>-1400</v>
      </c>
      <c r="Z237" s="150">
        <v>1200</v>
      </c>
      <c r="AA237" s="26">
        <v>251</v>
      </c>
      <c r="AB237" s="166">
        <v>-100</v>
      </c>
      <c r="AC237" s="150">
        <v>100</v>
      </c>
      <c r="AD237" s="26">
        <v>0</v>
      </c>
      <c r="AE237" s="166">
        <v>-346</v>
      </c>
      <c r="AF237" s="150">
        <v>330</v>
      </c>
      <c r="AG237" s="26">
        <v>110</v>
      </c>
      <c r="AH237" s="166">
        <v>-800</v>
      </c>
      <c r="AI237" s="150">
        <v>550</v>
      </c>
      <c r="AJ237" s="26">
        <v>34</v>
      </c>
      <c r="AK237" s="166">
        <v>-2000</v>
      </c>
      <c r="AL237" s="150">
        <v>1200</v>
      </c>
      <c r="AM237" s="26">
        <v>-1284</v>
      </c>
      <c r="AN237" s="166">
        <v>-218</v>
      </c>
      <c r="AO237" s="150">
        <v>0</v>
      </c>
      <c r="AP237" s="26">
        <v>-218</v>
      </c>
      <c r="AQ237" s="166" t="s">
        <v>390</v>
      </c>
      <c r="AR237" s="172" t="s">
        <v>165</v>
      </c>
      <c r="AS237" s="173">
        <v>83</v>
      </c>
      <c r="AT237" s="166" t="s">
        <v>398</v>
      </c>
      <c r="AU237" s="172" t="s">
        <v>62</v>
      </c>
      <c r="AV237" s="173">
        <v>91</v>
      </c>
    </row>
    <row r="238" spans="1:48" x14ac:dyDescent="0.15">
      <c r="A238" s="227" t="s">
        <v>34</v>
      </c>
      <c r="B238" s="200" t="s">
        <v>22</v>
      </c>
      <c r="C238" s="173">
        <v>20</v>
      </c>
      <c r="D238" s="242">
        <v>0.625</v>
      </c>
      <c r="E238" s="243">
        <v>20532</v>
      </c>
      <c r="F238" s="29">
        <v>30122</v>
      </c>
      <c r="G238" s="29">
        <v>1511</v>
      </c>
      <c r="H238" s="29">
        <v>0</v>
      </c>
      <c r="I238" s="29">
        <v>2069</v>
      </c>
      <c r="J238" s="29">
        <v>6774</v>
      </c>
      <c r="K238" s="166">
        <v>618</v>
      </c>
      <c r="L238" s="150">
        <v>100</v>
      </c>
      <c r="M238" s="173">
        <v>330</v>
      </c>
      <c r="N238" s="29">
        <v>89</v>
      </c>
      <c r="O238" s="29">
        <v>-1125</v>
      </c>
      <c r="P238" s="29">
        <v>-218</v>
      </c>
      <c r="Q238" s="29">
        <v>-206</v>
      </c>
      <c r="R238" s="29">
        <v>22996</v>
      </c>
      <c r="S238" s="242">
        <v>0.58333333333333337</v>
      </c>
      <c r="T238" s="243">
        <v>20200</v>
      </c>
      <c r="U238" s="29">
        <v>22272</v>
      </c>
      <c r="V238" s="29">
        <v>724</v>
      </c>
      <c r="W238" s="27">
        <v>26618</v>
      </c>
      <c r="X238" s="29">
        <v>1100</v>
      </c>
      <c r="Y238" s="166">
        <v>-1400</v>
      </c>
      <c r="Z238" s="150">
        <v>1200</v>
      </c>
      <c r="AA238" s="26">
        <v>649</v>
      </c>
      <c r="AB238" s="166">
        <v>-100</v>
      </c>
      <c r="AC238" s="150">
        <v>100</v>
      </c>
      <c r="AD238" s="26">
        <v>100</v>
      </c>
      <c r="AE238" s="166">
        <v>-346</v>
      </c>
      <c r="AF238" s="150">
        <v>330</v>
      </c>
      <c r="AG238" s="26">
        <v>330</v>
      </c>
      <c r="AH238" s="166">
        <v>-800</v>
      </c>
      <c r="AI238" s="150">
        <v>550</v>
      </c>
      <c r="AJ238" s="26">
        <v>115</v>
      </c>
      <c r="AK238" s="166">
        <v>-2000</v>
      </c>
      <c r="AL238" s="150">
        <v>1200</v>
      </c>
      <c r="AM238" s="26">
        <v>-1125</v>
      </c>
      <c r="AN238" s="166">
        <v>-218</v>
      </c>
      <c r="AO238" s="150">
        <v>0</v>
      </c>
      <c r="AP238" s="26">
        <v>-218</v>
      </c>
      <c r="AQ238" s="166" t="s">
        <v>42</v>
      </c>
      <c r="AR238" s="172" t="s">
        <v>71</v>
      </c>
      <c r="AS238" s="173">
        <v>82</v>
      </c>
      <c r="AT238" s="166" t="s">
        <v>42</v>
      </c>
      <c r="AU238" s="172" t="s">
        <v>184</v>
      </c>
      <c r="AV238" s="173">
        <v>85</v>
      </c>
    </row>
    <row r="239" spans="1:48" x14ac:dyDescent="0.15">
      <c r="A239" s="227" t="s">
        <v>35</v>
      </c>
      <c r="B239" s="200" t="s">
        <v>22</v>
      </c>
      <c r="C239" s="173">
        <v>21</v>
      </c>
      <c r="D239" s="242">
        <v>0.875</v>
      </c>
      <c r="E239" s="243">
        <v>16137</v>
      </c>
      <c r="F239" s="29">
        <v>30122</v>
      </c>
      <c r="G239" s="29">
        <v>1288</v>
      </c>
      <c r="H239" s="29">
        <v>0</v>
      </c>
      <c r="I239" s="29">
        <v>2718</v>
      </c>
      <c r="J239" s="29">
        <v>8989</v>
      </c>
      <c r="K239" s="166">
        <v>969</v>
      </c>
      <c r="L239" s="150">
        <v>100</v>
      </c>
      <c r="M239" s="173">
        <v>330</v>
      </c>
      <c r="N239" s="29">
        <v>13</v>
      </c>
      <c r="O239" s="29">
        <v>-1102</v>
      </c>
      <c r="P239" s="29">
        <v>-218</v>
      </c>
      <c r="Q239" s="29">
        <v>92</v>
      </c>
      <c r="R239" s="29">
        <v>19611</v>
      </c>
      <c r="S239" s="242">
        <v>0.75</v>
      </c>
      <c r="T239" s="243">
        <v>16440</v>
      </c>
      <c r="U239" s="29">
        <v>18297</v>
      </c>
      <c r="V239" s="29">
        <v>1314</v>
      </c>
      <c r="W239" s="29">
        <v>26618</v>
      </c>
      <c r="X239" s="29">
        <v>1100</v>
      </c>
      <c r="Y239" s="166">
        <v>-1400</v>
      </c>
      <c r="Z239" s="150">
        <v>1200</v>
      </c>
      <c r="AA239" s="26">
        <v>1000</v>
      </c>
      <c r="AB239" s="166">
        <v>-100</v>
      </c>
      <c r="AC239" s="150">
        <v>100</v>
      </c>
      <c r="AD239" s="26">
        <v>100</v>
      </c>
      <c r="AE239" s="166">
        <v>-346</v>
      </c>
      <c r="AF239" s="150">
        <v>330</v>
      </c>
      <c r="AG239" s="26">
        <v>330</v>
      </c>
      <c r="AH239" s="166">
        <v>-800</v>
      </c>
      <c r="AI239" s="150">
        <v>550</v>
      </c>
      <c r="AJ239" s="26">
        <v>39</v>
      </c>
      <c r="AK239" s="166">
        <v>-2000</v>
      </c>
      <c r="AL239" s="150">
        <v>1200</v>
      </c>
      <c r="AM239" s="26">
        <v>-1102</v>
      </c>
      <c r="AN239" s="166">
        <v>-218</v>
      </c>
      <c r="AO239" s="150">
        <v>0</v>
      </c>
      <c r="AP239" s="26">
        <v>-218</v>
      </c>
      <c r="AQ239" s="166" t="s">
        <v>42</v>
      </c>
      <c r="AR239" s="172" t="s">
        <v>123</v>
      </c>
      <c r="AS239" s="173">
        <v>75</v>
      </c>
      <c r="AT239" s="166" t="s">
        <v>397</v>
      </c>
      <c r="AU239" s="172" t="s">
        <v>168</v>
      </c>
      <c r="AV239" s="173">
        <v>81</v>
      </c>
    </row>
    <row r="240" spans="1:48" x14ac:dyDescent="0.15">
      <c r="A240" s="227" t="s">
        <v>36</v>
      </c>
      <c r="B240" s="200" t="s">
        <v>22</v>
      </c>
      <c r="C240" s="173">
        <v>22</v>
      </c>
      <c r="D240" s="242">
        <v>0.83333333333333337</v>
      </c>
      <c r="E240" s="243">
        <v>16219</v>
      </c>
      <c r="F240" s="29">
        <v>30122</v>
      </c>
      <c r="G240" s="29">
        <v>1354</v>
      </c>
      <c r="H240" s="29">
        <v>0</v>
      </c>
      <c r="I240" s="29">
        <v>3204</v>
      </c>
      <c r="J240" s="29">
        <v>9007</v>
      </c>
      <c r="K240" s="166">
        <v>788</v>
      </c>
      <c r="L240" s="150">
        <v>100</v>
      </c>
      <c r="M240" s="173">
        <v>330</v>
      </c>
      <c r="N240" s="29">
        <v>38</v>
      </c>
      <c r="O240" s="29">
        <v>-1108</v>
      </c>
      <c r="P240" s="29">
        <v>-218</v>
      </c>
      <c r="Q240" s="29">
        <v>-70</v>
      </c>
      <c r="R240" s="29">
        <v>19335</v>
      </c>
      <c r="S240" s="242">
        <v>0.875</v>
      </c>
      <c r="T240" s="243">
        <v>16960</v>
      </c>
      <c r="U240" s="29">
        <v>18817</v>
      </c>
      <c r="V240" s="29">
        <v>518</v>
      </c>
      <c r="W240" s="29">
        <v>26618</v>
      </c>
      <c r="X240" s="29">
        <v>1100</v>
      </c>
      <c r="Y240" s="166">
        <v>-1400</v>
      </c>
      <c r="Z240" s="150">
        <v>1200</v>
      </c>
      <c r="AA240" s="26">
        <v>788</v>
      </c>
      <c r="AB240" s="166">
        <v>-100</v>
      </c>
      <c r="AC240" s="150">
        <v>100</v>
      </c>
      <c r="AD240" s="26">
        <v>100</v>
      </c>
      <c r="AE240" s="166">
        <v>-346</v>
      </c>
      <c r="AF240" s="150">
        <v>330</v>
      </c>
      <c r="AG240" s="26">
        <v>330</v>
      </c>
      <c r="AH240" s="166">
        <v>-800</v>
      </c>
      <c r="AI240" s="150">
        <v>550</v>
      </c>
      <c r="AJ240" s="26">
        <v>38</v>
      </c>
      <c r="AK240" s="166">
        <v>-2000</v>
      </c>
      <c r="AL240" s="150">
        <v>1200</v>
      </c>
      <c r="AM240" s="26">
        <v>-1108</v>
      </c>
      <c r="AN240" s="166">
        <v>-218</v>
      </c>
      <c r="AO240" s="150">
        <v>0</v>
      </c>
      <c r="AP240" s="26">
        <v>-218</v>
      </c>
      <c r="AQ240" s="166" t="s">
        <v>46</v>
      </c>
      <c r="AR240" s="172" t="s">
        <v>125</v>
      </c>
      <c r="AS240" s="173">
        <v>67</v>
      </c>
      <c r="AT240" s="166" t="s">
        <v>46</v>
      </c>
      <c r="AU240" s="172" t="s">
        <v>117</v>
      </c>
      <c r="AV240" s="173">
        <v>71</v>
      </c>
    </row>
    <row r="241" spans="1:48" x14ac:dyDescent="0.15">
      <c r="A241" s="227" t="s">
        <v>30</v>
      </c>
      <c r="B241" s="200" t="s">
        <v>22</v>
      </c>
      <c r="C241" s="173">
        <v>23</v>
      </c>
      <c r="D241" s="242">
        <v>0.5</v>
      </c>
      <c r="E241" s="243">
        <v>17495</v>
      </c>
      <c r="F241" s="29">
        <v>30122</v>
      </c>
      <c r="G241" s="29">
        <v>1526</v>
      </c>
      <c r="H241" s="29">
        <v>0</v>
      </c>
      <c r="I241" s="29">
        <v>2524</v>
      </c>
      <c r="J241" s="29">
        <v>8365</v>
      </c>
      <c r="K241" s="166">
        <v>293</v>
      </c>
      <c r="L241" s="150">
        <v>100</v>
      </c>
      <c r="M241" s="173">
        <v>330</v>
      </c>
      <c r="N241" s="29">
        <v>-16</v>
      </c>
      <c r="O241" s="29">
        <v>-1103</v>
      </c>
      <c r="P241" s="29">
        <v>-217</v>
      </c>
      <c r="Q241" s="29">
        <v>-613</v>
      </c>
      <c r="R241" s="29">
        <v>21372</v>
      </c>
      <c r="S241" s="242">
        <v>0.58333333333333337</v>
      </c>
      <c r="T241" s="243">
        <v>17970</v>
      </c>
      <c r="U241" s="29">
        <v>20056</v>
      </c>
      <c r="V241" s="29">
        <v>1316</v>
      </c>
      <c r="W241" s="29">
        <v>26618</v>
      </c>
      <c r="X241" s="29">
        <v>1100</v>
      </c>
      <c r="Y241" s="166">
        <v>-1400</v>
      </c>
      <c r="Z241" s="150">
        <v>1200</v>
      </c>
      <c r="AA241" s="26">
        <v>324</v>
      </c>
      <c r="AB241" s="166">
        <v>-100</v>
      </c>
      <c r="AC241" s="150">
        <v>100</v>
      </c>
      <c r="AD241" s="26">
        <v>100</v>
      </c>
      <c r="AE241" s="166">
        <v>-346</v>
      </c>
      <c r="AF241" s="150">
        <v>330</v>
      </c>
      <c r="AG241" s="26">
        <v>330</v>
      </c>
      <c r="AH241" s="166">
        <v>-800</v>
      </c>
      <c r="AI241" s="150">
        <v>550</v>
      </c>
      <c r="AJ241" s="26">
        <v>10</v>
      </c>
      <c r="AK241" s="166">
        <v>-2000</v>
      </c>
      <c r="AL241" s="150">
        <v>1200</v>
      </c>
      <c r="AM241" s="26">
        <v>-1103</v>
      </c>
      <c r="AN241" s="166">
        <v>-218</v>
      </c>
      <c r="AO241" s="150">
        <v>0</v>
      </c>
      <c r="AP241" s="26">
        <v>-217</v>
      </c>
      <c r="AQ241" s="166" t="s">
        <v>46</v>
      </c>
      <c r="AR241" s="172" t="s">
        <v>152</v>
      </c>
      <c r="AS241" s="173">
        <v>67</v>
      </c>
      <c r="AT241" s="166" t="s">
        <v>46</v>
      </c>
      <c r="AU241" s="172" t="s">
        <v>155</v>
      </c>
      <c r="AV241" s="173">
        <v>68</v>
      </c>
    </row>
    <row r="242" spans="1:48" x14ac:dyDescent="0.15">
      <c r="A242" s="227" t="s">
        <v>32</v>
      </c>
      <c r="B242" s="200" t="s">
        <v>22</v>
      </c>
      <c r="C242" s="173">
        <v>24</v>
      </c>
      <c r="D242" s="242">
        <v>0.58333333333333337</v>
      </c>
      <c r="E242" s="243">
        <v>16943</v>
      </c>
      <c r="F242" s="29">
        <v>30122</v>
      </c>
      <c r="G242" s="29">
        <v>1571</v>
      </c>
      <c r="H242" s="29">
        <v>0</v>
      </c>
      <c r="I242" s="29">
        <v>2239</v>
      </c>
      <c r="J242" s="29">
        <v>8901</v>
      </c>
      <c r="K242" s="166">
        <v>643</v>
      </c>
      <c r="L242" s="150">
        <v>100</v>
      </c>
      <c r="M242" s="173">
        <v>330</v>
      </c>
      <c r="N242" s="29">
        <v>-35</v>
      </c>
      <c r="O242" s="29">
        <v>-998</v>
      </c>
      <c r="P242" s="29">
        <v>-217</v>
      </c>
      <c r="Q242" s="29">
        <v>-177</v>
      </c>
      <c r="R242" s="29">
        <v>20730</v>
      </c>
      <c r="S242" s="242">
        <v>0.58333333333333337</v>
      </c>
      <c r="T242" s="243">
        <v>17520</v>
      </c>
      <c r="U242" s="29">
        <v>19612</v>
      </c>
      <c r="V242" s="29">
        <v>1118</v>
      </c>
      <c r="W242" s="29">
        <v>26618</v>
      </c>
      <c r="X242" s="29">
        <v>1100</v>
      </c>
      <c r="Y242" s="166">
        <v>-1400</v>
      </c>
      <c r="Z242" s="150">
        <v>1200</v>
      </c>
      <c r="AA242" s="26">
        <v>674</v>
      </c>
      <c r="AB242" s="166">
        <v>-100</v>
      </c>
      <c r="AC242" s="150">
        <v>100</v>
      </c>
      <c r="AD242" s="26">
        <v>100</v>
      </c>
      <c r="AE242" s="166">
        <v>-346</v>
      </c>
      <c r="AF242" s="150">
        <v>330</v>
      </c>
      <c r="AG242" s="26">
        <v>330</v>
      </c>
      <c r="AH242" s="166">
        <v>-800</v>
      </c>
      <c r="AI242" s="150">
        <v>550</v>
      </c>
      <c r="AJ242" s="26">
        <v>-9</v>
      </c>
      <c r="AK242" s="166">
        <v>-2000</v>
      </c>
      <c r="AL242" s="150">
        <v>1200</v>
      </c>
      <c r="AM242" s="26">
        <v>-998</v>
      </c>
      <c r="AN242" s="166">
        <v>-218</v>
      </c>
      <c r="AO242" s="150">
        <v>0</v>
      </c>
      <c r="AP242" s="26">
        <v>-217</v>
      </c>
      <c r="AQ242" s="166" t="s">
        <v>46</v>
      </c>
      <c r="AR242" s="172" t="s">
        <v>140</v>
      </c>
      <c r="AS242" s="173">
        <v>68</v>
      </c>
      <c r="AT242" s="166" t="s">
        <v>46</v>
      </c>
      <c r="AU242" s="172" t="s">
        <v>110</v>
      </c>
      <c r="AV242" s="173">
        <v>71</v>
      </c>
    </row>
    <row r="243" spans="1:48" x14ac:dyDescent="0.15">
      <c r="A243" s="227" t="s">
        <v>31</v>
      </c>
      <c r="B243" s="200" t="s">
        <v>22</v>
      </c>
      <c r="C243" s="173">
        <v>25</v>
      </c>
      <c r="D243" s="242">
        <v>0.58333333333333337</v>
      </c>
      <c r="E243" s="243">
        <v>17436</v>
      </c>
      <c r="F243" s="29">
        <v>30122</v>
      </c>
      <c r="G243" s="29">
        <v>1553</v>
      </c>
      <c r="H243" s="29">
        <v>0</v>
      </c>
      <c r="I243" s="29">
        <v>2032</v>
      </c>
      <c r="J243" s="29">
        <v>8512</v>
      </c>
      <c r="K243" s="166">
        <v>297</v>
      </c>
      <c r="L243" s="150">
        <v>91</v>
      </c>
      <c r="M243" s="173">
        <v>330</v>
      </c>
      <c r="N243" s="29">
        <v>68</v>
      </c>
      <c r="O243" s="29">
        <v>-533</v>
      </c>
      <c r="P243" s="29">
        <v>-217</v>
      </c>
      <c r="Q243" s="29">
        <v>36</v>
      </c>
      <c r="R243" s="29">
        <v>21095</v>
      </c>
      <c r="S243" s="242">
        <v>0.58333333333333337</v>
      </c>
      <c r="T243" s="243">
        <v>17070</v>
      </c>
      <c r="U243" s="29">
        <v>19148</v>
      </c>
      <c r="V243" s="29">
        <v>1947</v>
      </c>
      <c r="W243" s="29">
        <v>26618</v>
      </c>
      <c r="X243" s="29">
        <v>1100</v>
      </c>
      <c r="Y243" s="166">
        <v>-1400</v>
      </c>
      <c r="Z243" s="150">
        <v>1200</v>
      </c>
      <c r="AA243" s="26">
        <v>328</v>
      </c>
      <c r="AB243" s="166">
        <v>-100</v>
      </c>
      <c r="AC243" s="150">
        <v>100</v>
      </c>
      <c r="AD243" s="26">
        <v>91</v>
      </c>
      <c r="AE243" s="166">
        <v>-346</v>
      </c>
      <c r="AF243" s="150">
        <v>330</v>
      </c>
      <c r="AG243" s="26">
        <v>330</v>
      </c>
      <c r="AH243" s="166">
        <v>-800</v>
      </c>
      <c r="AI243" s="150">
        <v>550</v>
      </c>
      <c r="AJ243" s="26">
        <v>94</v>
      </c>
      <c r="AK243" s="166">
        <v>-2000</v>
      </c>
      <c r="AL243" s="150">
        <v>1200</v>
      </c>
      <c r="AM243" s="26">
        <v>-533</v>
      </c>
      <c r="AN243" s="166">
        <v>-218</v>
      </c>
      <c r="AO243" s="150">
        <v>0</v>
      </c>
      <c r="AP243" s="26">
        <v>-217</v>
      </c>
      <c r="AQ243" s="166" t="s">
        <v>46</v>
      </c>
      <c r="AR243" s="172" t="s">
        <v>183</v>
      </c>
      <c r="AS243" s="173">
        <v>68</v>
      </c>
      <c r="AT243" s="166" t="s">
        <v>144</v>
      </c>
      <c r="AU243" s="172" t="s">
        <v>59</v>
      </c>
      <c r="AV243" s="173">
        <v>72</v>
      </c>
    </row>
    <row r="244" spans="1:48" x14ac:dyDescent="0.15">
      <c r="A244" s="227" t="s">
        <v>33</v>
      </c>
      <c r="B244" s="200" t="s">
        <v>22</v>
      </c>
      <c r="C244" s="173">
        <v>26</v>
      </c>
      <c r="D244" s="242">
        <v>0.66666666666666663</v>
      </c>
      <c r="E244" s="243">
        <v>19443</v>
      </c>
      <c r="F244" s="29">
        <v>30122</v>
      </c>
      <c r="G244" s="29">
        <v>1444</v>
      </c>
      <c r="H244" s="29">
        <v>0</v>
      </c>
      <c r="I244" s="29">
        <v>2026</v>
      </c>
      <c r="J244" s="29">
        <v>7694</v>
      </c>
      <c r="K244" s="166">
        <v>413</v>
      </c>
      <c r="L244" s="150">
        <v>100</v>
      </c>
      <c r="M244" s="173">
        <v>330</v>
      </c>
      <c r="N244" s="29">
        <v>-124</v>
      </c>
      <c r="O244" s="29">
        <v>-1202</v>
      </c>
      <c r="P244" s="29">
        <v>-217</v>
      </c>
      <c r="Q244" s="29">
        <v>-700</v>
      </c>
      <c r="R244" s="29">
        <v>22546</v>
      </c>
      <c r="S244" s="242">
        <v>0.625</v>
      </c>
      <c r="T244" s="243">
        <v>18700</v>
      </c>
      <c r="U244" s="29">
        <v>20762</v>
      </c>
      <c r="V244" s="29">
        <v>1784</v>
      </c>
      <c r="W244" s="29">
        <v>26618</v>
      </c>
      <c r="X244" s="29">
        <v>1100</v>
      </c>
      <c r="Y244" s="166">
        <v>-1400</v>
      </c>
      <c r="Z244" s="150">
        <v>1200</v>
      </c>
      <c r="AA244" s="26">
        <v>444</v>
      </c>
      <c r="AB244" s="166">
        <v>-100</v>
      </c>
      <c r="AC244" s="150">
        <v>100</v>
      </c>
      <c r="AD244" s="26">
        <v>100</v>
      </c>
      <c r="AE244" s="166">
        <v>-346</v>
      </c>
      <c r="AF244" s="150">
        <v>330</v>
      </c>
      <c r="AG244" s="26">
        <v>330</v>
      </c>
      <c r="AH244" s="166">
        <v>-800</v>
      </c>
      <c r="AI244" s="150">
        <v>550</v>
      </c>
      <c r="AJ244" s="26">
        <v>-98</v>
      </c>
      <c r="AK244" s="166">
        <v>-2000</v>
      </c>
      <c r="AL244" s="150">
        <v>1200</v>
      </c>
      <c r="AM244" s="26">
        <v>-1202</v>
      </c>
      <c r="AN244" s="166">
        <v>-218</v>
      </c>
      <c r="AO244" s="150">
        <v>0</v>
      </c>
      <c r="AP244" s="26">
        <v>-217</v>
      </c>
      <c r="AQ244" s="166" t="s">
        <v>144</v>
      </c>
      <c r="AR244" s="172" t="s">
        <v>92</v>
      </c>
      <c r="AS244" s="173">
        <v>84</v>
      </c>
      <c r="AT244" s="166" t="s">
        <v>42</v>
      </c>
      <c r="AU244" s="172" t="s">
        <v>92</v>
      </c>
      <c r="AV244" s="173">
        <v>84</v>
      </c>
    </row>
    <row r="245" spans="1:48" x14ac:dyDescent="0.15">
      <c r="A245" s="227" t="s">
        <v>34</v>
      </c>
      <c r="B245" s="200" t="s">
        <v>22</v>
      </c>
      <c r="C245" s="173">
        <v>27</v>
      </c>
      <c r="D245" s="242">
        <v>0.625</v>
      </c>
      <c r="E245" s="243">
        <v>17751</v>
      </c>
      <c r="F245" s="29">
        <v>30122</v>
      </c>
      <c r="G245" s="29">
        <v>1511</v>
      </c>
      <c r="H245" s="29">
        <v>0</v>
      </c>
      <c r="I245" s="29">
        <v>2646</v>
      </c>
      <c r="J245" s="29">
        <v>7981</v>
      </c>
      <c r="K245" s="166">
        <v>318</v>
      </c>
      <c r="L245" s="150">
        <v>0</v>
      </c>
      <c r="M245" s="173">
        <v>330</v>
      </c>
      <c r="N245" s="29">
        <v>18</v>
      </c>
      <c r="O245" s="29">
        <v>-852</v>
      </c>
      <c r="P245" s="29">
        <v>-217</v>
      </c>
      <c r="Q245" s="29">
        <v>-403</v>
      </c>
      <c r="R245" s="29">
        <v>21409</v>
      </c>
      <c r="S245" s="242">
        <v>0.58333333333333337</v>
      </c>
      <c r="T245" s="243">
        <v>17600</v>
      </c>
      <c r="U245" s="29">
        <v>19708</v>
      </c>
      <c r="V245" s="29">
        <v>1701</v>
      </c>
      <c r="W245" s="29">
        <v>26618</v>
      </c>
      <c r="X245" s="29">
        <v>1100</v>
      </c>
      <c r="Y245" s="166">
        <v>-900</v>
      </c>
      <c r="Z245" s="150">
        <v>600</v>
      </c>
      <c r="AA245" s="26">
        <v>349</v>
      </c>
      <c r="AB245" s="166">
        <v>0</v>
      </c>
      <c r="AC245" s="150">
        <v>0</v>
      </c>
      <c r="AD245" s="26">
        <v>0</v>
      </c>
      <c r="AE245" s="166">
        <v>-346</v>
      </c>
      <c r="AF245" s="150">
        <v>330</v>
      </c>
      <c r="AG245" s="26">
        <v>330</v>
      </c>
      <c r="AH245" s="166">
        <v>-800</v>
      </c>
      <c r="AI245" s="150">
        <v>550</v>
      </c>
      <c r="AJ245" s="26">
        <v>44</v>
      </c>
      <c r="AK245" s="166">
        <v>-2000</v>
      </c>
      <c r="AL245" s="150">
        <v>1200</v>
      </c>
      <c r="AM245" s="26">
        <v>-852</v>
      </c>
      <c r="AN245" s="166">
        <v>-218</v>
      </c>
      <c r="AO245" s="150">
        <v>0</v>
      </c>
      <c r="AP245" s="26">
        <v>-217</v>
      </c>
      <c r="AQ245" s="166" t="s">
        <v>42</v>
      </c>
      <c r="AR245" s="172" t="s">
        <v>97</v>
      </c>
      <c r="AS245" s="173">
        <v>76</v>
      </c>
      <c r="AT245" s="166" t="s">
        <v>42</v>
      </c>
      <c r="AU245" s="172" t="s">
        <v>178</v>
      </c>
      <c r="AV245" s="173">
        <v>79</v>
      </c>
    </row>
    <row r="246" spans="1:48" x14ac:dyDescent="0.15">
      <c r="A246" s="227" t="s">
        <v>35</v>
      </c>
      <c r="B246" s="200" t="s">
        <v>22</v>
      </c>
      <c r="C246" s="173">
        <v>28</v>
      </c>
      <c r="D246" s="242">
        <v>0.75</v>
      </c>
      <c r="E246" s="243">
        <v>16261</v>
      </c>
      <c r="F246" s="29">
        <v>30122</v>
      </c>
      <c r="G246" s="29">
        <v>1235</v>
      </c>
      <c r="H246" s="29">
        <v>0</v>
      </c>
      <c r="I246" s="29">
        <v>2857</v>
      </c>
      <c r="J246" s="29">
        <v>8269</v>
      </c>
      <c r="K246" s="166">
        <v>438</v>
      </c>
      <c r="L246" s="150">
        <v>0</v>
      </c>
      <c r="M246" s="173">
        <v>330</v>
      </c>
      <c r="N246" s="29">
        <v>-39</v>
      </c>
      <c r="O246" s="29">
        <v>-453</v>
      </c>
      <c r="P246" s="29">
        <v>-218</v>
      </c>
      <c r="Q246" s="29">
        <v>58</v>
      </c>
      <c r="R246" s="29">
        <v>20173</v>
      </c>
      <c r="S246" s="242">
        <v>0.75</v>
      </c>
      <c r="T246" s="243">
        <v>16310</v>
      </c>
      <c r="U246" s="29">
        <v>18155</v>
      </c>
      <c r="V246" s="29">
        <v>2018</v>
      </c>
      <c r="W246" s="29">
        <v>26618</v>
      </c>
      <c r="X246" s="29">
        <v>1100</v>
      </c>
      <c r="Y246" s="166">
        <v>-1400</v>
      </c>
      <c r="Z246" s="150">
        <v>1200</v>
      </c>
      <c r="AA246" s="26">
        <v>469</v>
      </c>
      <c r="AB246" s="166">
        <v>100</v>
      </c>
      <c r="AC246" s="150">
        <v>100</v>
      </c>
      <c r="AD246" s="26">
        <v>0</v>
      </c>
      <c r="AE246" s="166">
        <v>-346</v>
      </c>
      <c r="AF246" s="150">
        <v>330</v>
      </c>
      <c r="AG246" s="26">
        <v>330</v>
      </c>
      <c r="AH246" s="166">
        <v>-800</v>
      </c>
      <c r="AI246" s="150">
        <v>550</v>
      </c>
      <c r="AJ246" s="26">
        <v>-13</v>
      </c>
      <c r="AK246" s="166">
        <v>-2000</v>
      </c>
      <c r="AL246" s="150">
        <v>1200</v>
      </c>
      <c r="AM246" s="26">
        <v>-453</v>
      </c>
      <c r="AN246" s="166">
        <v>-218</v>
      </c>
      <c r="AO246" s="150">
        <v>0</v>
      </c>
      <c r="AP246" s="26">
        <v>-218</v>
      </c>
      <c r="AQ246" s="166" t="s">
        <v>400</v>
      </c>
      <c r="AR246" s="172" t="s">
        <v>52</v>
      </c>
      <c r="AS246" s="173">
        <v>78</v>
      </c>
      <c r="AT246" s="166" t="s">
        <v>400</v>
      </c>
      <c r="AU246" s="172" t="s">
        <v>54</v>
      </c>
      <c r="AV246" s="173">
        <v>82</v>
      </c>
    </row>
    <row r="247" spans="1:48" x14ac:dyDescent="0.15">
      <c r="A247" s="227" t="s">
        <v>36</v>
      </c>
      <c r="B247" s="200" t="s">
        <v>22</v>
      </c>
      <c r="C247" s="173">
        <v>29</v>
      </c>
      <c r="D247" s="242">
        <v>0.75</v>
      </c>
      <c r="E247" s="243">
        <v>20105</v>
      </c>
      <c r="F247" s="29">
        <v>30122</v>
      </c>
      <c r="G247" s="29">
        <v>1340</v>
      </c>
      <c r="H247" s="29">
        <v>0</v>
      </c>
      <c r="I247" s="29">
        <v>1706</v>
      </c>
      <c r="J247" s="29">
        <v>7450</v>
      </c>
      <c r="K247" s="166">
        <v>530</v>
      </c>
      <c r="L247" s="150">
        <v>0</v>
      </c>
      <c r="M247" s="173">
        <v>330</v>
      </c>
      <c r="N247" s="29">
        <v>-181</v>
      </c>
      <c r="O247" s="29">
        <v>-1383</v>
      </c>
      <c r="P247" s="29">
        <v>-218</v>
      </c>
      <c r="Q247" s="29">
        <v>-922</v>
      </c>
      <c r="R247" s="29">
        <v>23228</v>
      </c>
      <c r="S247" s="242">
        <v>0.875</v>
      </c>
      <c r="T247" s="243">
        <v>18460</v>
      </c>
      <c r="U247" s="29">
        <v>20570</v>
      </c>
      <c r="V247" s="29">
        <v>2658</v>
      </c>
      <c r="W247" s="29">
        <v>26618</v>
      </c>
      <c r="X247" s="29">
        <v>1100</v>
      </c>
      <c r="Y247" s="166">
        <v>-1400</v>
      </c>
      <c r="Z247" s="150">
        <v>1200</v>
      </c>
      <c r="AA247" s="26">
        <v>561</v>
      </c>
      <c r="AB247" s="166">
        <v>-100</v>
      </c>
      <c r="AC247" s="150">
        <v>100</v>
      </c>
      <c r="AD247" s="26">
        <v>0</v>
      </c>
      <c r="AE247" s="166">
        <v>-346</v>
      </c>
      <c r="AF247" s="150">
        <v>330</v>
      </c>
      <c r="AG247" s="26">
        <v>330</v>
      </c>
      <c r="AH247" s="166">
        <v>-800</v>
      </c>
      <c r="AI247" s="150">
        <v>550</v>
      </c>
      <c r="AJ247" s="26">
        <v>-155</v>
      </c>
      <c r="AK247" s="166">
        <v>-2000</v>
      </c>
      <c r="AL247" s="150">
        <v>1200</v>
      </c>
      <c r="AM247" s="26">
        <v>-1383</v>
      </c>
      <c r="AN247" s="166">
        <v>-218</v>
      </c>
      <c r="AO247" s="150">
        <v>0</v>
      </c>
      <c r="AP247" s="26">
        <v>-218</v>
      </c>
      <c r="AQ247" s="166" t="s">
        <v>42</v>
      </c>
      <c r="AR247" s="172" t="s">
        <v>65</v>
      </c>
      <c r="AS247" s="173">
        <v>83</v>
      </c>
      <c r="AT247" s="166" t="s">
        <v>42</v>
      </c>
      <c r="AU247" s="172" t="s">
        <v>202</v>
      </c>
      <c r="AV247" s="173">
        <v>79</v>
      </c>
    </row>
    <row r="248" spans="1:48" x14ac:dyDescent="0.15">
      <c r="A248" s="227" t="s">
        <v>30</v>
      </c>
      <c r="B248" s="200" t="s">
        <v>22</v>
      </c>
      <c r="C248" s="173">
        <v>30</v>
      </c>
      <c r="D248" s="242">
        <v>0.70833333333333337</v>
      </c>
      <c r="E248" s="243">
        <v>23161</v>
      </c>
      <c r="F248" s="29">
        <v>30122</v>
      </c>
      <c r="G248" s="29">
        <v>1301</v>
      </c>
      <c r="H248" s="29">
        <v>0</v>
      </c>
      <c r="I248" s="29">
        <v>2472</v>
      </c>
      <c r="J248" s="29">
        <v>4104</v>
      </c>
      <c r="K248" s="166">
        <v>223</v>
      </c>
      <c r="L248" s="150">
        <v>0</v>
      </c>
      <c r="M248" s="173">
        <v>330</v>
      </c>
      <c r="N248" s="29">
        <v>-48</v>
      </c>
      <c r="O248" s="29">
        <v>-1402</v>
      </c>
      <c r="P248" s="29">
        <v>-218</v>
      </c>
      <c r="Q248" s="29">
        <v>-1115</v>
      </c>
      <c r="R248" s="29">
        <v>25962</v>
      </c>
      <c r="S248" s="242">
        <v>0.66666666666666663</v>
      </c>
      <c r="T248" s="243">
        <v>23210</v>
      </c>
      <c r="U248" s="29">
        <v>25331</v>
      </c>
      <c r="V248" s="29">
        <v>631</v>
      </c>
      <c r="W248" s="29">
        <v>26618</v>
      </c>
      <c r="X248" s="29">
        <v>1100</v>
      </c>
      <c r="Y248" s="166">
        <v>-1400</v>
      </c>
      <c r="Z248" s="150">
        <v>1200</v>
      </c>
      <c r="AA248" s="26">
        <v>223</v>
      </c>
      <c r="AB248" s="166">
        <v>-100</v>
      </c>
      <c r="AC248" s="150">
        <v>100</v>
      </c>
      <c r="AD248" s="26">
        <v>0</v>
      </c>
      <c r="AE248" s="166">
        <v>-346</v>
      </c>
      <c r="AF248" s="150">
        <v>330</v>
      </c>
      <c r="AG248" s="26">
        <v>330</v>
      </c>
      <c r="AH248" s="166">
        <v>-800</v>
      </c>
      <c r="AI248" s="150">
        <v>550</v>
      </c>
      <c r="AJ248" s="26">
        <v>-48</v>
      </c>
      <c r="AK248" s="166">
        <v>-2000</v>
      </c>
      <c r="AL248" s="150">
        <v>1200</v>
      </c>
      <c r="AM248" s="26">
        <v>-1402</v>
      </c>
      <c r="AN248" s="166">
        <v>-218</v>
      </c>
      <c r="AO248" s="150">
        <v>0</v>
      </c>
      <c r="AP248" s="26">
        <v>-218</v>
      </c>
      <c r="AQ248" s="166" t="s">
        <v>42</v>
      </c>
      <c r="AR248" s="172" t="s">
        <v>164</v>
      </c>
      <c r="AS248" s="173">
        <v>89</v>
      </c>
      <c r="AT248" s="166" t="s">
        <v>42</v>
      </c>
      <c r="AU248" s="172" t="s">
        <v>178</v>
      </c>
      <c r="AV248" s="173">
        <v>92</v>
      </c>
    </row>
    <row r="249" spans="1:48" x14ac:dyDescent="0.15">
      <c r="A249" s="228" t="s">
        <v>32</v>
      </c>
      <c r="B249" s="202" t="s">
        <v>22</v>
      </c>
      <c r="C249" s="175">
        <v>31</v>
      </c>
      <c r="D249" s="244">
        <v>0.70833333333333337</v>
      </c>
      <c r="E249" s="245">
        <v>25885</v>
      </c>
      <c r="F249" s="35">
        <v>30122</v>
      </c>
      <c r="G249" s="35">
        <v>1240</v>
      </c>
      <c r="H249" s="35">
        <v>0</v>
      </c>
      <c r="I249" s="35">
        <v>2409</v>
      </c>
      <c r="J249" s="35">
        <v>3323</v>
      </c>
      <c r="K249" s="167">
        <v>-69</v>
      </c>
      <c r="L249" s="253">
        <v>0</v>
      </c>
      <c r="M249" s="175">
        <v>330</v>
      </c>
      <c r="N249" s="35">
        <v>167</v>
      </c>
      <c r="O249" s="35">
        <v>-1403</v>
      </c>
      <c r="P249" s="35">
        <v>-218</v>
      </c>
      <c r="Q249" s="35">
        <v>-1193</v>
      </c>
      <c r="R249" s="35">
        <v>26823</v>
      </c>
      <c r="S249" s="244">
        <v>0.66666666666666663</v>
      </c>
      <c r="T249" s="245">
        <v>24640</v>
      </c>
      <c r="U249" s="35">
        <v>26752</v>
      </c>
      <c r="V249" s="29">
        <v>71</v>
      </c>
      <c r="W249" s="35">
        <v>26618</v>
      </c>
      <c r="X249" s="29">
        <v>1100</v>
      </c>
      <c r="Y249" s="167">
        <v>-1400</v>
      </c>
      <c r="Z249" s="253">
        <v>1200</v>
      </c>
      <c r="AA249" s="43">
        <v>-69</v>
      </c>
      <c r="AB249" s="167">
        <v>-100</v>
      </c>
      <c r="AC249" s="253">
        <v>100</v>
      </c>
      <c r="AD249" s="43">
        <v>0</v>
      </c>
      <c r="AE249" s="167">
        <v>-346</v>
      </c>
      <c r="AF249" s="253">
        <v>330</v>
      </c>
      <c r="AG249" s="43">
        <v>330</v>
      </c>
      <c r="AH249" s="167">
        <v>-800</v>
      </c>
      <c r="AI249" s="253">
        <v>550</v>
      </c>
      <c r="AJ249" s="43">
        <v>167</v>
      </c>
      <c r="AK249" s="167">
        <v>-2000</v>
      </c>
      <c r="AL249" s="253">
        <v>1200</v>
      </c>
      <c r="AM249" s="43">
        <v>-1403</v>
      </c>
      <c r="AN249" s="167">
        <v>-218</v>
      </c>
      <c r="AO249" s="253">
        <v>0</v>
      </c>
      <c r="AP249" s="43">
        <v>-218</v>
      </c>
      <c r="AQ249" s="167" t="s">
        <v>397</v>
      </c>
      <c r="AR249" s="174" t="s">
        <v>184</v>
      </c>
      <c r="AS249" s="175">
        <v>95</v>
      </c>
      <c r="AT249" s="167" t="s">
        <v>397</v>
      </c>
      <c r="AU249" s="174" t="s">
        <v>98</v>
      </c>
      <c r="AV249" s="175">
        <v>96</v>
      </c>
    </row>
    <row r="250" spans="1:48" x14ac:dyDescent="0.15">
      <c r="A250" s="227" t="s">
        <v>31</v>
      </c>
      <c r="B250" s="200" t="s">
        <v>23</v>
      </c>
      <c r="C250" s="173">
        <v>1</v>
      </c>
      <c r="D250" s="252">
        <v>0.66666666666666663</v>
      </c>
      <c r="E250" s="251">
        <v>25989</v>
      </c>
      <c r="F250" s="29">
        <v>30109</v>
      </c>
      <c r="G250" s="29">
        <v>1227</v>
      </c>
      <c r="H250" s="29">
        <v>0</v>
      </c>
      <c r="I250" s="29">
        <v>3149</v>
      </c>
      <c r="J250" s="29">
        <v>593</v>
      </c>
      <c r="K250" s="166">
        <v>-874</v>
      </c>
      <c r="L250" s="150">
        <v>60</v>
      </c>
      <c r="M250" s="173">
        <v>330</v>
      </c>
      <c r="N250" s="29">
        <v>212</v>
      </c>
      <c r="O250" s="29">
        <v>-1394</v>
      </c>
      <c r="P250" s="29">
        <v>-218</v>
      </c>
      <c r="Q250" s="29">
        <v>-1884</v>
      </c>
      <c r="R250" s="29">
        <v>29478</v>
      </c>
      <c r="S250" s="242">
        <v>0.70833333333333337</v>
      </c>
      <c r="T250" s="243">
        <v>26500</v>
      </c>
      <c r="U250" s="29">
        <v>28605</v>
      </c>
      <c r="V250" s="29">
        <v>873</v>
      </c>
      <c r="W250" s="29">
        <v>26618</v>
      </c>
      <c r="X250" s="29">
        <v>1100</v>
      </c>
      <c r="Y250" s="166">
        <v>-1400</v>
      </c>
      <c r="Z250" s="150">
        <v>1200</v>
      </c>
      <c r="AA250" s="26">
        <v>-874</v>
      </c>
      <c r="AB250" s="166">
        <v>-100</v>
      </c>
      <c r="AC250" s="150">
        <v>100</v>
      </c>
      <c r="AD250" s="26">
        <v>60</v>
      </c>
      <c r="AE250" s="166">
        <v>-346</v>
      </c>
      <c r="AF250" s="150">
        <v>330</v>
      </c>
      <c r="AG250" s="26">
        <v>330</v>
      </c>
      <c r="AH250" s="166">
        <v>-800</v>
      </c>
      <c r="AI250" s="150">
        <v>550</v>
      </c>
      <c r="AJ250" s="26">
        <v>212</v>
      </c>
      <c r="AK250" s="166">
        <v>-2000</v>
      </c>
      <c r="AL250" s="150">
        <v>1200</v>
      </c>
      <c r="AM250" s="26">
        <v>-1394</v>
      </c>
      <c r="AN250" s="166">
        <v>-218</v>
      </c>
      <c r="AO250" s="150">
        <v>0</v>
      </c>
      <c r="AP250" s="26">
        <v>-218</v>
      </c>
      <c r="AQ250" s="166" t="s">
        <v>390</v>
      </c>
      <c r="AR250" s="172" t="s">
        <v>115</v>
      </c>
      <c r="AS250" s="173">
        <v>95</v>
      </c>
      <c r="AT250" s="166" t="s">
        <v>390</v>
      </c>
      <c r="AU250" s="172" t="s">
        <v>131</v>
      </c>
      <c r="AV250" s="173">
        <v>95</v>
      </c>
    </row>
    <row r="251" spans="1:48" x14ac:dyDescent="0.15">
      <c r="A251" s="227" t="s">
        <v>33</v>
      </c>
      <c r="B251" s="200" t="s">
        <v>23</v>
      </c>
      <c r="C251" s="173">
        <v>2</v>
      </c>
      <c r="D251" s="242">
        <v>0.66666666666666663</v>
      </c>
      <c r="E251" s="243">
        <v>26098</v>
      </c>
      <c r="F251" s="29">
        <v>30109</v>
      </c>
      <c r="G251" s="29">
        <v>1240</v>
      </c>
      <c r="H251" s="29">
        <v>0</v>
      </c>
      <c r="I251" s="29">
        <v>2157</v>
      </c>
      <c r="J251" s="29">
        <v>2803</v>
      </c>
      <c r="K251" s="166">
        <v>-1400</v>
      </c>
      <c r="L251" s="150">
        <v>43</v>
      </c>
      <c r="M251" s="173">
        <v>110</v>
      </c>
      <c r="N251" s="29">
        <v>324</v>
      </c>
      <c r="O251" s="29">
        <v>-1430</v>
      </c>
      <c r="P251" s="29">
        <v>-218</v>
      </c>
      <c r="Q251" s="29">
        <v>-2571</v>
      </c>
      <c r="R251" s="29">
        <v>28960</v>
      </c>
      <c r="S251" s="242">
        <v>0.70833333333333337</v>
      </c>
      <c r="T251" s="243">
        <v>26200</v>
      </c>
      <c r="U251" s="29">
        <v>28323</v>
      </c>
      <c r="V251" s="29">
        <v>637</v>
      </c>
      <c r="W251" s="29">
        <v>26618</v>
      </c>
      <c r="X251" s="29">
        <v>1100</v>
      </c>
      <c r="Y251" s="166">
        <v>-1400</v>
      </c>
      <c r="Z251" s="150">
        <v>1200</v>
      </c>
      <c r="AA251" s="26">
        <v>-1400</v>
      </c>
      <c r="AB251" s="166">
        <v>-100</v>
      </c>
      <c r="AC251" s="150">
        <v>100</v>
      </c>
      <c r="AD251" s="26">
        <v>43</v>
      </c>
      <c r="AE251" s="166">
        <v>-346</v>
      </c>
      <c r="AF251" s="150">
        <v>330</v>
      </c>
      <c r="AG251" s="26">
        <v>110</v>
      </c>
      <c r="AH251" s="166">
        <v>-800</v>
      </c>
      <c r="AI251" s="150">
        <v>550</v>
      </c>
      <c r="AJ251" s="26">
        <v>324</v>
      </c>
      <c r="AK251" s="166">
        <v>-2000</v>
      </c>
      <c r="AL251" s="150">
        <v>1200</v>
      </c>
      <c r="AM251" s="26">
        <v>-1430</v>
      </c>
      <c r="AN251" s="166">
        <v>-218</v>
      </c>
      <c r="AO251" s="150">
        <v>0</v>
      </c>
      <c r="AP251" s="26">
        <v>-218</v>
      </c>
      <c r="AQ251" s="166" t="s">
        <v>390</v>
      </c>
      <c r="AR251" s="172" t="s">
        <v>56</v>
      </c>
      <c r="AS251" s="173">
        <v>94</v>
      </c>
      <c r="AT251" s="166" t="s">
        <v>390</v>
      </c>
      <c r="AU251" s="172" t="s">
        <v>99</v>
      </c>
      <c r="AV251" s="173">
        <v>94</v>
      </c>
    </row>
    <row r="252" spans="1:48" x14ac:dyDescent="0.15">
      <c r="A252" s="227" t="s">
        <v>34</v>
      </c>
      <c r="B252" s="200" t="s">
        <v>23</v>
      </c>
      <c r="C252" s="173">
        <v>3</v>
      </c>
      <c r="D252" s="242">
        <v>0.58333333333333337</v>
      </c>
      <c r="E252" s="243">
        <v>22349</v>
      </c>
      <c r="F252" s="29">
        <v>30109</v>
      </c>
      <c r="G252" s="29">
        <v>1423</v>
      </c>
      <c r="H252" s="29">
        <v>0</v>
      </c>
      <c r="I252" s="29">
        <v>2125</v>
      </c>
      <c r="J252" s="29">
        <v>5662</v>
      </c>
      <c r="K252" s="166">
        <v>-348</v>
      </c>
      <c r="L252" s="150">
        <v>70</v>
      </c>
      <c r="M252" s="173">
        <v>330</v>
      </c>
      <c r="N252" s="29">
        <v>130</v>
      </c>
      <c r="O252" s="29">
        <v>-1394</v>
      </c>
      <c r="P252" s="29">
        <v>-218</v>
      </c>
      <c r="Q252" s="29">
        <v>-1430</v>
      </c>
      <c r="R252" s="29">
        <v>25175</v>
      </c>
      <c r="S252" s="242">
        <v>0.54166666666666663</v>
      </c>
      <c r="T252" s="243">
        <v>22330</v>
      </c>
      <c r="U252" s="29">
        <v>24593</v>
      </c>
      <c r="V252" s="29">
        <v>582</v>
      </c>
      <c r="W252" s="29">
        <v>26618</v>
      </c>
      <c r="X252" s="29">
        <v>1100</v>
      </c>
      <c r="Y252" s="166">
        <v>-1400</v>
      </c>
      <c r="Z252" s="150">
        <v>1200</v>
      </c>
      <c r="AA252" s="26">
        <v>-348</v>
      </c>
      <c r="AB252" s="166">
        <v>-100</v>
      </c>
      <c r="AC252" s="150">
        <v>100</v>
      </c>
      <c r="AD252" s="26">
        <v>70</v>
      </c>
      <c r="AE252" s="166">
        <v>-346</v>
      </c>
      <c r="AF252" s="150">
        <v>330</v>
      </c>
      <c r="AG252" s="26">
        <v>330</v>
      </c>
      <c r="AH252" s="166">
        <v>-800</v>
      </c>
      <c r="AI252" s="150">
        <v>550</v>
      </c>
      <c r="AJ252" s="26">
        <v>130</v>
      </c>
      <c r="AK252" s="166">
        <v>-2000</v>
      </c>
      <c r="AL252" s="150">
        <v>1200</v>
      </c>
      <c r="AM252" s="26">
        <v>-1394</v>
      </c>
      <c r="AN252" s="166">
        <v>-218</v>
      </c>
      <c r="AO252" s="150">
        <v>0</v>
      </c>
      <c r="AP252" s="26">
        <v>-218</v>
      </c>
      <c r="AQ252" s="166" t="s">
        <v>398</v>
      </c>
      <c r="AR252" s="172" t="s">
        <v>123</v>
      </c>
      <c r="AS252" s="173">
        <v>83</v>
      </c>
      <c r="AT252" s="166" t="s">
        <v>398</v>
      </c>
      <c r="AU252" s="172" t="s">
        <v>141</v>
      </c>
      <c r="AV252" s="173">
        <v>83</v>
      </c>
    </row>
    <row r="253" spans="1:48" x14ac:dyDescent="0.15">
      <c r="A253" s="227" t="s">
        <v>35</v>
      </c>
      <c r="B253" s="200" t="s">
        <v>23</v>
      </c>
      <c r="C253" s="173">
        <v>4</v>
      </c>
      <c r="D253" s="242">
        <v>0.5</v>
      </c>
      <c r="E253" s="243">
        <v>17669</v>
      </c>
      <c r="F253" s="29">
        <v>30109</v>
      </c>
      <c r="G253" s="29">
        <v>1251</v>
      </c>
      <c r="H253" s="29">
        <v>0</v>
      </c>
      <c r="I253" s="29">
        <v>2642</v>
      </c>
      <c r="J253" s="29">
        <v>7557</v>
      </c>
      <c r="K253" s="166">
        <v>699</v>
      </c>
      <c r="L253" s="150">
        <v>50</v>
      </c>
      <c r="M253" s="173">
        <v>330</v>
      </c>
      <c r="N253" s="29">
        <v>350</v>
      </c>
      <c r="O253" s="29">
        <v>-999</v>
      </c>
      <c r="P253" s="29">
        <v>-218</v>
      </c>
      <c r="Q253" s="29">
        <v>212</v>
      </c>
      <c r="R253" s="29">
        <v>20949</v>
      </c>
      <c r="S253" s="242">
        <v>0.54166666666666663</v>
      </c>
      <c r="T253" s="243">
        <v>18000</v>
      </c>
      <c r="U253" s="29">
        <v>20193</v>
      </c>
      <c r="V253" s="29">
        <v>756</v>
      </c>
      <c r="W253" s="29">
        <v>26618</v>
      </c>
      <c r="X253" s="29">
        <v>1400</v>
      </c>
      <c r="Y253" s="166">
        <v>-1400</v>
      </c>
      <c r="Z253" s="150">
        <v>1200</v>
      </c>
      <c r="AA253" s="26">
        <v>699</v>
      </c>
      <c r="AB253" s="166">
        <v>-100</v>
      </c>
      <c r="AC253" s="150">
        <v>100</v>
      </c>
      <c r="AD253" s="26">
        <v>50</v>
      </c>
      <c r="AE253" s="166">
        <v>-346</v>
      </c>
      <c r="AF253" s="150">
        <v>330</v>
      </c>
      <c r="AG253" s="26">
        <v>330</v>
      </c>
      <c r="AH253" s="166">
        <v>-800</v>
      </c>
      <c r="AI253" s="150">
        <v>550</v>
      </c>
      <c r="AJ253" s="26">
        <v>387</v>
      </c>
      <c r="AK253" s="166">
        <v>-2000</v>
      </c>
      <c r="AL253" s="150">
        <v>1200</v>
      </c>
      <c r="AM253" s="26">
        <v>-999</v>
      </c>
      <c r="AN253" s="166">
        <v>-218</v>
      </c>
      <c r="AO253" s="150">
        <v>0</v>
      </c>
      <c r="AP253" s="26">
        <v>-218</v>
      </c>
      <c r="AQ253" s="166" t="s">
        <v>42</v>
      </c>
      <c r="AR253" s="172" t="s">
        <v>93</v>
      </c>
      <c r="AS253" s="173">
        <v>83</v>
      </c>
      <c r="AT253" s="166" t="s">
        <v>42</v>
      </c>
      <c r="AU253" s="172" t="s">
        <v>161</v>
      </c>
      <c r="AV253" s="173">
        <v>81</v>
      </c>
    </row>
    <row r="254" spans="1:48" x14ac:dyDescent="0.15">
      <c r="A254" s="227" t="s">
        <v>36</v>
      </c>
      <c r="B254" s="200" t="s">
        <v>23</v>
      </c>
      <c r="C254" s="173">
        <v>5</v>
      </c>
      <c r="D254" s="242">
        <v>0.83333333333333337</v>
      </c>
      <c r="E254" s="243">
        <v>14481</v>
      </c>
      <c r="F254" s="29">
        <v>30109</v>
      </c>
      <c r="G254" s="29">
        <v>1443</v>
      </c>
      <c r="H254" s="29">
        <v>0</v>
      </c>
      <c r="I254" s="29">
        <v>3103</v>
      </c>
      <c r="J254" s="29">
        <v>10515</v>
      </c>
      <c r="K254" s="166">
        <v>504</v>
      </c>
      <c r="L254" s="150">
        <v>100</v>
      </c>
      <c r="M254" s="173">
        <v>330</v>
      </c>
      <c r="N254" s="29">
        <v>283</v>
      </c>
      <c r="O254" s="29">
        <v>-1012</v>
      </c>
      <c r="P254" s="29">
        <v>-217</v>
      </c>
      <c r="Q254" s="29">
        <v>-12</v>
      </c>
      <c r="R254" s="29">
        <v>17946</v>
      </c>
      <c r="S254" s="242">
        <v>0.83333333333333337</v>
      </c>
      <c r="T254" s="243">
        <v>15220</v>
      </c>
      <c r="U254" s="29">
        <v>17470</v>
      </c>
      <c r="V254" s="29">
        <v>476</v>
      </c>
      <c r="W254" s="29">
        <v>26618</v>
      </c>
      <c r="X254" s="29">
        <v>1400</v>
      </c>
      <c r="Y254" s="166">
        <v>-1400</v>
      </c>
      <c r="Z254" s="150">
        <v>1200</v>
      </c>
      <c r="AA254" s="26">
        <v>554</v>
      </c>
      <c r="AB254" s="166">
        <v>-100</v>
      </c>
      <c r="AC254" s="150">
        <v>100</v>
      </c>
      <c r="AD254" s="26">
        <v>100</v>
      </c>
      <c r="AE254" s="166">
        <v>-346</v>
      </c>
      <c r="AF254" s="150">
        <v>330</v>
      </c>
      <c r="AG254" s="26">
        <v>330</v>
      </c>
      <c r="AH254" s="166">
        <v>-800</v>
      </c>
      <c r="AI254" s="150">
        <v>550</v>
      </c>
      <c r="AJ254" s="26">
        <v>309</v>
      </c>
      <c r="AK254" s="166">
        <v>-2000</v>
      </c>
      <c r="AL254" s="150">
        <v>1200</v>
      </c>
      <c r="AM254" s="26">
        <v>-1012</v>
      </c>
      <c r="AN254" s="166">
        <v>-218</v>
      </c>
      <c r="AO254" s="150">
        <v>20</v>
      </c>
      <c r="AP254" s="26">
        <v>-217</v>
      </c>
      <c r="AQ254" s="166" t="s">
        <v>42</v>
      </c>
      <c r="AR254" s="172" t="s">
        <v>115</v>
      </c>
      <c r="AS254" s="173">
        <v>70</v>
      </c>
      <c r="AT254" s="166" t="s">
        <v>42</v>
      </c>
      <c r="AU254" s="172" t="s">
        <v>62</v>
      </c>
      <c r="AV254" s="173">
        <v>68</v>
      </c>
    </row>
    <row r="255" spans="1:48" x14ac:dyDescent="0.15">
      <c r="A255" s="227" t="s">
        <v>30</v>
      </c>
      <c r="B255" s="200" t="s">
        <v>23</v>
      </c>
      <c r="C255" s="173">
        <v>6</v>
      </c>
      <c r="D255" s="242">
        <v>0.83333333333333337</v>
      </c>
      <c r="E255" s="243">
        <v>15956</v>
      </c>
      <c r="F255" s="29">
        <v>30109</v>
      </c>
      <c r="G255" s="29">
        <v>1380</v>
      </c>
      <c r="H255" s="29">
        <v>0</v>
      </c>
      <c r="I255" s="29">
        <v>3416</v>
      </c>
      <c r="J255" s="29">
        <v>9858</v>
      </c>
      <c r="K255" s="166">
        <v>529</v>
      </c>
      <c r="L255" s="150">
        <v>100</v>
      </c>
      <c r="M255" s="173">
        <v>330</v>
      </c>
      <c r="N255" s="29">
        <v>219</v>
      </c>
      <c r="O255" s="29">
        <v>-1099</v>
      </c>
      <c r="P255" s="29">
        <v>-218</v>
      </c>
      <c r="Q255" s="29">
        <v>-139</v>
      </c>
      <c r="R255" s="29">
        <v>18354</v>
      </c>
      <c r="S255" s="242">
        <v>0.875</v>
      </c>
      <c r="T255" s="243">
        <v>15750</v>
      </c>
      <c r="U255" s="29">
        <v>18000</v>
      </c>
      <c r="V255" s="29">
        <v>354</v>
      </c>
      <c r="W255" s="29">
        <v>26618</v>
      </c>
      <c r="X255" s="29">
        <v>1400</v>
      </c>
      <c r="Y255" s="166">
        <v>-1400</v>
      </c>
      <c r="Z255" s="150">
        <v>1200</v>
      </c>
      <c r="AA255" s="26">
        <v>579</v>
      </c>
      <c r="AB255" s="166">
        <v>-100</v>
      </c>
      <c r="AC255" s="150">
        <v>100</v>
      </c>
      <c r="AD255" s="26">
        <v>100</v>
      </c>
      <c r="AE255" s="166">
        <v>-346</v>
      </c>
      <c r="AF255" s="150">
        <v>330</v>
      </c>
      <c r="AG255" s="26">
        <v>330</v>
      </c>
      <c r="AH255" s="166">
        <v>-800</v>
      </c>
      <c r="AI255" s="150">
        <v>550</v>
      </c>
      <c r="AJ255" s="26">
        <v>245</v>
      </c>
      <c r="AK255" s="166">
        <v>-2000</v>
      </c>
      <c r="AL255" s="150">
        <v>1200</v>
      </c>
      <c r="AM255" s="26">
        <v>-1099</v>
      </c>
      <c r="AN255" s="166">
        <v>-218</v>
      </c>
      <c r="AO255" s="150">
        <v>20</v>
      </c>
      <c r="AP255" s="26">
        <v>-218</v>
      </c>
      <c r="AQ255" s="166" t="s">
        <v>397</v>
      </c>
      <c r="AR255" s="172" t="s">
        <v>115</v>
      </c>
      <c r="AS255" s="173">
        <v>69</v>
      </c>
      <c r="AT255" s="166" t="s">
        <v>397</v>
      </c>
      <c r="AU255" s="172" t="s">
        <v>102</v>
      </c>
      <c r="AV255" s="173">
        <v>69</v>
      </c>
    </row>
    <row r="256" spans="1:48" x14ac:dyDescent="0.15">
      <c r="A256" s="227" t="s">
        <v>32</v>
      </c>
      <c r="B256" s="200" t="s">
        <v>23</v>
      </c>
      <c r="C256" s="173">
        <v>7</v>
      </c>
      <c r="D256" s="242">
        <v>0.70833333333333337</v>
      </c>
      <c r="E256" s="243">
        <v>20030</v>
      </c>
      <c r="F256" s="29">
        <v>30109</v>
      </c>
      <c r="G256" s="29">
        <v>1471</v>
      </c>
      <c r="H256" s="29">
        <v>0</v>
      </c>
      <c r="I256" s="29">
        <v>2540</v>
      </c>
      <c r="J256" s="29">
        <v>7026</v>
      </c>
      <c r="K256" s="166">
        <v>790</v>
      </c>
      <c r="L256" s="150">
        <v>100</v>
      </c>
      <c r="M256" s="173">
        <v>330</v>
      </c>
      <c r="N256" s="29">
        <v>268</v>
      </c>
      <c r="O256" s="29">
        <v>-1394</v>
      </c>
      <c r="P256" s="29">
        <v>-218</v>
      </c>
      <c r="Q256" s="29">
        <v>-124</v>
      </c>
      <c r="R256" s="29">
        <v>22138</v>
      </c>
      <c r="S256" s="242">
        <v>0.70833333333333337</v>
      </c>
      <c r="T256" s="243">
        <v>19500</v>
      </c>
      <c r="U256" s="29">
        <v>21774</v>
      </c>
      <c r="V256" s="29">
        <v>364</v>
      </c>
      <c r="W256" s="29">
        <v>26618</v>
      </c>
      <c r="X256" s="29">
        <v>1400</v>
      </c>
      <c r="Y256" s="166">
        <v>-1400</v>
      </c>
      <c r="Z256" s="150">
        <v>1200</v>
      </c>
      <c r="AA256" s="26">
        <v>840</v>
      </c>
      <c r="AB256" s="166">
        <v>-100</v>
      </c>
      <c r="AC256" s="150">
        <v>100</v>
      </c>
      <c r="AD256" s="26">
        <v>100</v>
      </c>
      <c r="AE256" s="166">
        <v>-346</v>
      </c>
      <c r="AF256" s="150">
        <v>330</v>
      </c>
      <c r="AG256" s="26">
        <v>330</v>
      </c>
      <c r="AH256" s="166">
        <v>-800</v>
      </c>
      <c r="AI256" s="150">
        <v>550</v>
      </c>
      <c r="AJ256" s="26">
        <v>294</v>
      </c>
      <c r="AK256" s="166">
        <v>-1800</v>
      </c>
      <c r="AL256" s="150">
        <v>0</v>
      </c>
      <c r="AM256" s="26">
        <v>-1394</v>
      </c>
      <c r="AN256" s="166">
        <v>-218</v>
      </c>
      <c r="AO256" s="150">
        <v>0</v>
      </c>
      <c r="AP256" s="26">
        <v>-218</v>
      </c>
      <c r="AQ256" s="166" t="s">
        <v>397</v>
      </c>
      <c r="AR256" s="172" t="s">
        <v>55</v>
      </c>
      <c r="AS256" s="173">
        <v>83</v>
      </c>
      <c r="AT256" s="166" t="s">
        <v>397</v>
      </c>
      <c r="AU256" s="172" t="s">
        <v>129</v>
      </c>
      <c r="AV256" s="173">
        <v>86</v>
      </c>
    </row>
    <row r="257" spans="1:48" x14ac:dyDescent="0.15">
      <c r="A257" s="227" t="s">
        <v>31</v>
      </c>
      <c r="B257" s="200" t="s">
        <v>23</v>
      </c>
      <c r="C257" s="173">
        <v>8</v>
      </c>
      <c r="D257" s="242">
        <v>0.625</v>
      </c>
      <c r="E257" s="243">
        <v>20337</v>
      </c>
      <c r="F257" s="29">
        <v>30109</v>
      </c>
      <c r="G257" s="29">
        <v>1334</v>
      </c>
      <c r="H257" s="29">
        <v>0</v>
      </c>
      <c r="I257" s="29">
        <v>3105</v>
      </c>
      <c r="J257" s="29">
        <v>6182</v>
      </c>
      <c r="K257" s="166">
        <v>-202</v>
      </c>
      <c r="L257" s="150">
        <v>100</v>
      </c>
      <c r="M257" s="173">
        <v>330</v>
      </c>
      <c r="N257" s="29">
        <v>106</v>
      </c>
      <c r="O257" s="29">
        <v>-1394</v>
      </c>
      <c r="P257" s="29">
        <v>-218</v>
      </c>
      <c r="Q257" s="29">
        <v>-1278</v>
      </c>
      <c r="R257" s="29">
        <v>23434</v>
      </c>
      <c r="S257" s="242">
        <v>0.625</v>
      </c>
      <c r="T257" s="243">
        <v>20200</v>
      </c>
      <c r="U257" s="29">
        <v>22455</v>
      </c>
      <c r="V257" s="29">
        <v>979</v>
      </c>
      <c r="W257" s="29">
        <v>26618</v>
      </c>
      <c r="X257" s="29">
        <v>1400</v>
      </c>
      <c r="Y257" s="166">
        <v>-1400</v>
      </c>
      <c r="Z257" s="150">
        <v>1200</v>
      </c>
      <c r="AA257" s="26">
        <v>-152</v>
      </c>
      <c r="AB257" s="166">
        <v>-100</v>
      </c>
      <c r="AC257" s="150">
        <v>100</v>
      </c>
      <c r="AD257" s="26">
        <v>100</v>
      </c>
      <c r="AE257" s="166">
        <v>-346</v>
      </c>
      <c r="AF257" s="150">
        <v>330</v>
      </c>
      <c r="AG257" s="26">
        <v>330</v>
      </c>
      <c r="AH257" s="166">
        <v>-800</v>
      </c>
      <c r="AI257" s="150">
        <v>550</v>
      </c>
      <c r="AJ257" s="26">
        <v>106</v>
      </c>
      <c r="AK257" s="166">
        <v>-2000</v>
      </c>
      <c r="AL257" s="150">
        <v>0</v>
      </c>
      <c r="AM257" s="26">
        <v>-1394</v>
      </c>
      <c r="AN257" s="166">
        <v>-218</v>
      </c>
      <c r="AO257" s="150">
        <v>0</v>
      </c>
      <c r="AP257" s="26">
        <v>-218</v>
      </c>
      <c r="AQ257" s="166" t="s">
        <v>144</v>
      </c>
      <c r="AR257" s="172" t="s">
        <v>143</v>
      </c>
      <c r="AS257" s="173">
        <v>85</v>
      </c>
      <c r="AT257" s="166" t="s">
        <v>144</v>
      </c>
      <c r="AU257" s="172" t="s">
        <v>93</v>
      </c>
      <c r="AV257" s="173">
        <v>85</v>
      </c>
    </row>
    <row r="258" spans="1:48" x14ac:dyDescent="0.15">
      <c r="A258" s="227" t="s">
        <v>33</v>
      </c>
      <c r="B258" s="200" t="s">
        <v>23</v>
      </c>
      <c r="C258" s="173">
        <v>9</v>
      </c>
      <c r="D258" s="242">
        <v>0.58333333333333337</v>
      </c>
      <c r="E258" s="243">
        <v>16936</v>
      </c>
      <c r="F258" s="29">
        <v>30109</v>
      </c>
      <c r="G258" s="29">
        <v>1423</v>
      </c>
      <c r="H258" s="29">
        <v>0</v>
      </c>
      <c r="I258" s="29">
        <v>3867</v>
      </c>
      <c r="J258" s="29">
        <v>6802</v>
      </c>
      <c r="K258" s="166">
        <v>634</v>
      </c>
      <c r="L258" s="150">
        <v>100</v>
      </c>
      <c r="M258" s="173">
        <v>330</v>
      </c>
      <c r="N258" s="29">
        <v>175</v>
      </c>
      <c r="O258" s="29">
        <v>-452</v>
      </c>
      <c r="P258" s="29">
        <v>-217</v>
      </c>
      <c r="Q258" s="29">
        <v>570</v>
      </c>
      <c r="R258" s="29">
        <v>20293</v>
      </c>
      <c r="S258" s="242">
        <v>0.58333333333333337</v>
      </c>
      <c r="T258" s="243">
        <v>17600</v>
      </c>
      <c r="U258" s="29">
        <v>19832</v>
      </c>
      <c r="V258" s="29">
        <v>461</v>
      </c>
      <c r="W258" s="29">
        <v>26618</v>
      </c>
      <c r="X258" s="29">
        <v>1400</v>
      </c>
      <c r="Y258" s="166">
        <v>-1400</v>
      </c>
      <c r="Z258" s="150">
        <v>1200</v>
      </c>
      <c r="AA258" s="26">
        <v>684</v>
      </c>
      <c r="AB258" s="166">
        <v>-100</v>
      </c>
      <c r="AC258" s="150">
        <v>100</v>
      </c>
      <c r="AD258" s="26">
        <v>100</v>
      </c>
      <c r="AE258" s="166">
        <v>-346</v>
      </c>
      <c r="AF258" s="150">
        <v>330</v>
      </c>
      <c r="AG258" s="26">
        <v>330</v>
      </c>
      <c r="AH258" s="166">
        <v>-800</v>
      </c>
      <c r="AI258" s="150">
        <v>550</v>
      </c>
      <c r="AJ258" s="26">
        <v>201</v>
      </c>
      <c r="AK258" s="166">
        <v>-2000</v>
      </c>
      <c r="AL258" s="150">
        <v>0</v>
      </c>
      <c r="AM258" s="26">
        <v>-452</v>
      </c>
      <c r="AN258" s="166">
        <v>-218</v>
      </c>
      <c r="AO258" s="150">
        <v>0</v>
      </c>
      <c r="AP258" s="26">
        <v>-217</v>
      </c>
      <c r="AQ258" s="166" t="s">
        <v>144</v>
      </c>
      <c r="AR258" s="172" t="s">
        <v>49</v>
      </c>
      <c r="AS258" s="173">
        <v>73</v>
      </c>
      <c r="AT258" s="166" t="s">
        <v>398</v>
      </c>
      <c r="AU258" s="172" t="s">
        <v>108</v>
      </c>
      <c r="AV258" s="173">
        <v>71</v>
      </c>
    </row>
    <row r="259" spans="1:48" x14ac:dyDescent="0.15">
      <c r="A259" s="227" t="s">
        <v>34</v>
      </c>
      <c r="B259" s="200" t="s">
        <v>23</v>
      </c>
      <c r="C259" s="173">
        <v>10</v>
      </c>
      <c r="D259" s="242">
        <v>0.5</v>
      </c>
      <c r="E259" s="243">
        <v>16207</v>
      </c>
      <c r="F259" s="29">
        <v>30109</v>
      </c>
      <c r="G259" s="29">
        <v>1546</v>
      </c>
      <c r="H259" s="29">
        <v>0</v>
      </c>
      <c r="I259" s="29">
        <v>3725</v>
      </c>
      <c r="J259" s="29">
        <v>7792</v>
      </c>
      <c r="K259" s="166">
        <v>363</v>
      </c>
      <c r="L259" s="150">
        <v>100</v>
      </c>
      <c r="M259" s="173">
        <v>280</v>
      </c>
      <c r="N259" s="29">
        <v>-38</v>
      </c>
      <c r="O259" s="29">
        <v>-344</v>
      </c>
      <c r="P259" s="29">
        <v>-217</v>
      </c>
      <c r="Q259" s="29">
        <v>144</v>
      </c>
      <c r="R259" s="29">
        <v>19994</v>
      </c>
      <c r="S259" s="242">
        <v>0.58333333333333337</v>
      </c>
      <c r="T259" s="243">
        <v>16900</v>
      </c>
      <c r="U259" s="29">
        <v>19152</v>
      </c>
      <c r="V259" s="29">
        <v>842</v>
      </c>
      <c r="W259" s="29">
        <v>26618</v>
      </c>
      <c r="X259" s="29">
        <v>1400</v>
      </c>
      <c r="Y259" s="166">
        <v>-1400</v>
      </c>
      <c r="Z259" s="150">
        <v>1200</v>
      </c>
      <c r="AA259" s="26">
        <v>413</v>
      </c>
      <c r="AB259" s="166">
        <v>-100</v>
      </c>
      <c r="AC259" s="150">
        <v>100</v>
      </c>
      <c r="AD259" s="26">
        <v>100</v>
      </c>
      <c r="AE259" s="166">
        <v>-346</v>
      </c>
      <c r="AF259" s="150">
        <v>330</v>
      </c>
      <c r="AG259" s="26">
        <v>280</v>
      </c>
      <c r="AH259" s="166">
        <v>-800</v>
      </c>
      <c r="AI259" s="150">
        <v>550</v>
      </c>
      <c r="AJ259" s="26">
        <v>-12</v>
      </c>
      <c r="AK259" s="166">
        <v>-2000</v>
      </c>
      <c r="AL259" s="150">
        <v>0</v>
      </c>
      <c r="AM259" s="26">
        <v>-344</v>
      </c>
      <c r="AN259" s="166">
        <v>-218</v>
      </c>
      <c r="AO259" s="150">
        <v>0</v>
      </c>
      <c r="AP259" s="26">
        <v>-217</v>
      </c>
      <c r="AQ259" s="166" t="s">
        <v>397</v>
      </c>
      <c r="AR259" s="172" t="s">
        <v>97</v>
      </c>
      <c r="AS259" s="173">
        <v>70</v>
      </c>
      <c r="AT259" s="166" t="s">
        <v>397</v>
      </c>
      <c r="AU259" s="172" t="s">
        <v>184</v>
      </c>
      <c r="AV259" s="173">
        <v>73</v>
      </c>
    </row>
    <row r="260" spans="1:48" x14ac:dyDescent="0.15">
      <c r="A260" s="227" t="s">
        <v>35</v>
      </c>
      <c r="B260" s="200" t="s">
        <v>23</v>
      </c>
      <c r="C260" s="173">
        <v>11</v>
      </c>
      <c r="D260" s="242">
        <v>0.83333333333333337</v>
      </c>
      <c r="E260" s="243">
        <v>14910</v>
      </c>
      <c r="F260" s="29">
        <v>30109</v>
      </c>
      <c r="G260" s="29">
        <v>1287</v>
      </c>
      <c r="H260" s="29">
        <v>0</v>
      </c>
      <c r="I260" s="29">
        <v>4646</v>
      </c>
      <c r="J260" s="29">
        <v>8892</v>
      </c>
      <c r="K260" s="166">
        <v>618</v>
      </c>
      <c r="L260" s="150">
        <v>26</v>
      </c>
      <c r="M260" s="173">
        <v>110</v>
      </c>
      <c r="N260" s="29">
        <v>-50</v>
      </c>
      <c r="O260" s="29">
        <v>0</v>
      </c>
      <c r="P260" s="29">
        <v>-218</v>
      </c>
      <c r="Q260" s="29">
        <v>486</v>
      </c>
      <c r="R260" s="29">
        <v>17372</v>
      </c>
      <c r="S260" s="242">
        <v>0.83333333333333337</v>
      </c>
      <c r="T260" s="243">
        <v>14970</v>
      </c>
      <c r="U260" s="29">
        <v>16952</v>
      </c>
      <c r="V260" s="29">
        <v>420</v>
      </c>
      <c r="W260" s="29">
        <v>26618</v>
      </c>
      <c r="X260" s="29">
        <v>1500</v>
      </c>
      <c r="Y260" s="166">
        <v>-1400</v>
      </c>
      <c r="Z260" s="150">
        <v>1200</v>
      </c>
      <c r="AA260" s="26">
        <v>668</v>
      </c>
      <c r="AB260" s="166">
        <v>-100</v>
      </c>
      <c r="AC260" s="150">
        <v>100</v>
      </c>
      <c r="AD260" s="26">
        <v>26</v>
      </c>
      <c r="AE260" s="166">
        <v>-346</v>
      </c>
      <c r="AF260" s="150">
        <v>330</v>
      </c>
      <c r="AG260" s="26">
        <v>110</v>
      </c>
      <c r="AH260" s="166">
        <v>-800</v>
      </c>
      <c r="AI260" s="150">
        <v>550</v>
      </c>
      <c r="AJ260" s="26">
        <v>-24</v>
      </c>
      <c r="AK260" s="166">
        <v>0</v>
      </c>
      <c r="AL260" s="150">
        <v>0</v>
      </c>
      <c r="AM260" s="26">
        <v>0</v>
      </c>
      <c r="AN260" s="166">
        <v>-218</v>
      </c>
      <c r="AO260" s="150">
        <v>20</v>
      </c>
      <c r="AP260" s="26">
        <v>-218</v>
      </c>
      <c r="AQ260" s="166" t="s">
        <v>390</v>
      </c>
      <c r="AR260" s="172" t="s">
        <v>138</v>
      </c>
      <c r="AS260" s="173">
        <v>66</v>
      </c>
      <c r="AT260" s="166" t="s">
        <v>390</v>
      </c>
      <c r="AU260" s="172" t="s">
        <v>195</v>
      </c>
      <c r="AV260" s="173">
        <v>70</v>
      </c>
    </row>
    <row r="261" spans="1:48" x14ac:dyDescent="0.15">
      <c r="A261" s="227" t="s">
        <v>36</v>
      </c>
      <c r="B261" s="200" t="s">
        <v>23</v>
      </c>
      <c r="C261" s="173">
        <v>12</v>
      </c>
      <c r="D261" s="242">
        <v>0.83333333333333337</v>
      </c>
      <c r="E261" s="243">
        <v>15089</v>
      </c>
      <c r="F261" s="29">
        <v>30109</v>
      </c>
      <c r="G261" s="29">
        <v>1375</v>
      </c>
      <c r="H261" s="29">
        <v>0</v>
      </c>
      <c r="I261" s="29">
        <v>3614</v>
      </c>
      <c r="J261" s="29">
        <v>9893</v>
      </c>
      <c r="K261" s="166">
        <v>168</v>
      </c>
      <c r="L261" s="150">
        <v>0</v>
      </c>
      <c r="M261" s="173">
        <v>280</v>
      </c>
      <c r="N261" s="29">
        <v>-49</v>
      </c>
      <c r="O261" s="29">
        <v>0</v>
      </c>
      <c r="P261" s="29">
        <v>-218</v>
      </c>
      <c r="Q261" s="29">
        <v>181</v>
      </c>
      <c r="R261" s="29">
        <v>17796</v>
      </c>
      <c r="S261" s="242">
        <v>0.83333333333333337</v>
      </c>
      <c r="T261" s="243">
        <v>14690</v>
      </c>
      <c r="U261" s="29">
        <v>16672</v>
      </c>
      <c r="V261" s="29">
        <v>1124</v>
      </c>
      <c r="W261" s="29">
        <v>26618</v>
      </c>
      <c r="X261" s="29">
        <v>1500</v>
      </c>
      <c r="Y261" s="166">
        <v>-1400</v>
      </c>
      <c r="Z261" s="150">
        <v>1200</v>
      </c>
      <c r="AA261" s="26">
        <v>218</v>
      </c>
      <c r="AB261" s="166">
        <v>-100</v>
      </c>
      <c r="AC261" s="150">
        <v>100</v>
      </c>
      <c r="AD261" s="26">
        <v>0</v>
      </c>
      <c r="AE261" s="166">
        <v>-346</v>
      </c>
      <c r="AF261" s="150">
        <v>330</v>
      </c>
      <c r="AG261" s="26">
        <v>280</v>
      </c>
      <c r="AH261" s="166">
        <v>-800</v>
      </c>
      <c r="AI261" s="150">
        <v>550</v>
      </c>
      <c r="AJ261" s="26">
        <v>-23</v>
      </c>
      <c r="AK261" s="166">
        <v>0</v>
      </c>
      <c r="AL261" s="150">
        <v>0</v>
      </c>
      <c r="AM261" s="26">
        <v>0</v>
      </c>
      <c r="AN261" s="166">
        <v>-218</v>
      </c>
      <c r="AO261" s="150">
        <v>50</v>
      </c>
      <c r="AP261" s="26">
        <v>-218</v>
      </c>
      <c r="AQ261" s="166" t="s">
        <v>398</v>
      </c>
      <c r="AR261" s="172" t="s">
        <v>117</v>
      </c>
      <c r="AS261" s="173">
        <v>59</v>
      </c>
      <c r="AT261" s="166" t="s">
        <v>43</v>
      </c>
      <c r="AU261" s="172" t="s">
        <v>173</v>
      </c>
      <c r="AV261" s="173">
        <v>63</v>
      </c>
    </row>
    <row r="262" spans="1:48" x14ac:dyDescent="0.15">
      <c r="A262" s="227" t="s">
        <v>30</v>
      </c>
      <c r="B262" s="200" t="s">
        <v>23</v>
      </c>
      <c r="C262" s="173">
        <v>13</v>
      </c>
      <c r="D262" s="242">
        <v>0.83333333333333337</v>
      </c>
      <c r="E262" s="243">
        <v>16614</v>
      </c>
      <c r="F262" s="29">
        <v>30109</v>
      </c>
      <c r="G262" s="29">
        <v>1551</v>
      </c>
      <c r="H262" s="29">
        <v>0</v>
      </c>
      <c r="I262" s="29">
        <v>3418</v>
      </c>
      <c r="J262" s="29">
        <v>8200</v>
      </c>
      <c r="K262" s="166">
        <v>513</v>
      </c>
      <c r="L262" s="150">
        <v>3</v>
      </c>
      <c r="M262" s="173">
        <v>330</v>
      </c>
      <c r="N262" s="29">
        <v>-30</v>
      </c>
      <c r="O262" s="29">
        <v>0</v>
      </c>
      <c r="P262" s="29">
        <v>-218</v>
      </c>
      <c r="Q262" s="29">
        <v>598</v>
      </c>
      <c r="R262" s="29">
        <v>19444</v>
      </c>
      <c r="S262" s="242">
        <v>0.58333333333333337</v>
      </c>
      <c r="T262" s="243">
        <v>16630</v>
      </c>
      <c r="U262" s="29">
        <v>18880</v>
      </c>
      <c r="V262" s="29">
        <v>564</v>
      </c>
      <c r="W262" s="29">
        <v>26618</v>
      </c>
      <c r="X262" s="29">
        <v>1500</v>
      </c>
      <c r="Y262" s="166">
        <v>-1400</v>
      </c>
      <c r="Z262" s="150">
        <v>1200</v>
      </c>
      <c r="AA262" s="26">
        <v>563</v>
      </c>
      <c r="AB262" s="166">
        <v>-100</v>
      </c>
      <c r="AC262" s="150">
        <v>100</v>
      </c>
      <c r="AD262" s="26">
        <v>3</v>
      </c>
      <c r="AE262" s="166">
        <v>-346</v>
      </c>
      <c r="AF262" s="150">
        <v>330</v>
      </c>
      <c r="AG262" s="26">
        <v>330</v>
      </c>
      <c r="AH262" s="166">
        <v>-800</v>
      </c>
      <c r="AI262" s="150">
        <v>550</v>
      </c>
      <c r="AJ262" s="26">
        <v>-4</v>
      </c>
      <c r="AK262" s="166">
        <v>0</v>
      </c>
      <c r="AL262" s="150">
        <v>0</v>
      </c>
      <c r="AM262" s="26">
        <v>0</v>
      </c>
      <c r="AN262" s="166">
        <v>-218</v>
      </c>
      <c r="AO262" s="150">
        <v>0</v>
      </c>
      <c r="AP262" s="26">
        <v>-218</v>
      </c>
      <c r="AQ262" s="166" t="s">
        <v>144</v>
      </c>
      <c r="AR262" s="172" t="s">
        <v>123</v>
      </c>
      <c r="AS262" s="173">
        <v>67</v>
      </c>
      <c r="AT262" s="166" t="s">
        <v>144</v>
      </c>
      <c r="AU262" s="172" t="s">
        <v>131</v>
      </c>
      <c r="AV262" s="173">
        <v>72</v>
      </c>
    </row>
    <row r="263" spans="1:48" x14ac:dyDescent="0.15">
      <c r="A263" s="227" t="s">
        <v>32</v>
      </c>
      <c r="B263" s="200" t="s">
        <v>23</v>
      </c>
      <c r="C263" s="173">
        <v>14</v>
      </c>
      <c r="D263" s="242">
        <v>0.5</v>
      </c>
      <c r="E263" s="243">
        <v>16952</v>
      </c>
      <c r="F263" s="29">
        <v>30109</v>
      </c>
      <c r="G263" s="29">
        <v>1556</v>
      </c>
      <c r="H263" s="29">
        <v>0</v>
      </c>
      <c r="I263" s="29">
        <v>3168</v>
      </c>
      <c r="J263" s="29">
        <v>8192</v>
      </c>
      <c r="K263" s="166">
        <v>-62</v>
      </c>
      <c r="L263" s="150">
        <v>1</v>
      </c>
      <c r="M263" s="173">
        <v>330</v>
      </c>
      <c r="N263" s="29">
        <v>67</v>
      </c>
      <c r="O263" s="29">
        <v>0</v>
      </c>
      <c r="P263" s="29">
        <v>-218</v>
      </c>
      <c r="Q263" s="29">
        <v>118</v>
      </c>
      <c r="R263" s="29">
        <v>20187</v>
      </c>
      <c r="S263" s="242">
        <v>0.58333333333333337</v>
      </c>
      <c r="T263" s="243">
        <v>16470</v>
      </c>
      <c r="U263" s="29">
        <v>18720</v>
      </c>
      <c r="V263" s="29">
        <v>1467</v>
      </c>
      <c r="W263" s="29">
        <v>26618</v>
      </c>
      <c r="X263" s="29">
        <v>1500</v>
      </c>
      <c r="Y263" s="166">
        <v>-1400</v>
      </c>
      <c r="Z263" s="150">
        <v>1200</v>
      </c>
      <c r="AA263" s="26">
        <v>-12</v>
      </c>
      <c r="AB263" s="166">
        <v>-100</v>
      </c>
      <c r="AC263" s="150">
        <v>100</v>
      </c>
      <c r="AD263" s="26">
        <v>1</v>
      </c>
      <c r="AE263" s="166">
        <v>-346</v>
      </c>
      <c r="AF263" s="150">
        <v>330</v>
      </c>
      <c r="AG263" s="26">
        <v>330</v>
      </c>
      <c r="AH263" s="166">
        <v>-800</v>
      </c>
      <c r="AI263" s="150">
        <v>450</v>
      </c>
      <c r="AJ263" s="26">
        <v>93</v>
      </c>
      <c r="AK263" s="166">
        <v>0</v>
      </c>
      <c r="AL263" s="150">
        <v>0</v>
      </c>
      <c r="AM263" s="26">
        <v>0</v>
      </c>
      <c r="AN263" s="166">
        <v>-218</v>
      </c>
      <c r="AO263" s="150">
        <v>0</v>
      </c>
      <c r="AP263" s="26">
        <v>-218</v>
      </c>
      <c r="AQ263" s="166" t="s">
        <v>144</v>
      </c>
      <c r="AR263" s="172" t="s">
        <v>49</v>
      </c>
      <c r="AS263" s="173">
        <v>74</v>
      </c>
      <c r="AT263" s="166" t="s">
        <v>144</v>
      </c>
      <c r="AU263" s="172" t="s">
        <v>184</v>
      </c>
      <c r="AV263" s="173">
        <v>74</v>
      </c>
    </row>
    <row r="264" spans="1:48" x14ac:dyDescent="0.15">
      <c r="A264" s="227" t="s">
        <v>31</v>
      </c>
      <c r="B264" s="200" t="s">
        <v>23</v>
      </c>
      <c r="C264" s="173">
        <v>15</v>
      </c>
      <c r="D264" s="242">
        <v>0.83333333333333337</v>
      </c>
      <c r="E264" s="243">
        <v>16248</v>
      </c>
      <c r="F264" s="29">
        <v>30109</v>
      </c>
      <c r="G264" s="29">
        <v>1610</v>
      </c>
      <c r="H264" s="29">
        <v>0</v>
      </c>
      <c r="I264" s="29">
        <v>3288</v>
      </c>
      <c r="J264" s="29">
        <v>8691</v>
      </c>
      <c r="K264" s="166">
        <v>530</v>
      </c>
      <c r="L264" s="150">
        <v>100</v>
      </c>
      <c r="M264" s="173">
        <v>330</v>
      </c>
      <c r="N264" s="29">
        <v>-60</v>
      </c>
      <c r="O264" s="29">
        <v>0</v>
      </c>
      <c r="P264" s="29">
        <v>-218</v>
      </c>
      <c r="Q264" s="29">
        <v>682</v>
      </c>
      <c r="R264" s="29">
        <v>19058</v>
      </c>
      <c r="S264" s="242">
        <v>0.83333333333333337</v>
      </c>
      <c r="T264" s="243">
        <v>16250</v>
      </c>
      <c r="U264" s="29">
        <v>18531</v>
      </c>
      <c r="V264" s="29">
        <v>527</v>
      </c>
      <c r="W264" s="29">
        <v>26618</v>
      </c>
      <c r="X264" s="29">
        <v>1500</v>
      </c>
      <c r="Y264" s="166">
        <v>-1400</v>
      </c>
      <c r="Z264" s="150">
        <v>1200</v>
      </c>
      <c r="AA264" s="26">
        <v>580</v>
      </c>
      <c r="AB264" s="166">
        <v>-100</v>
      </c>
      <c r="AC264" s="150">
        <v>100</v>
      </c>
      <c r="AD264" s="26">
        <v>100</v>
      </c>
      <c r="AE264" s="166">
        <v>-346</v>
      </c>
      <c r="AF264" s="150">
        <v>330</v>
      </c>
      <c r="AG264" s="26">
        <v>330</v>
      </c>
      <c r="AH264" s="166">
        <v>-800</v>
      </c>
      <c r="AI264" s="150">
        <v>450</v>
      </c>
      <c r="AJ264" s="26">
        <v>-34</v>
      </c>
      <c r="AK264" s="166">
        <v>0</v>
      </c>
      <c r="AL264" s="150">
        <v>0</v>
      </c>
      <c r="AM264" s="26">
        <v>0</v>
      </c>
      <c r="AN264" s="166">
        <v>-218</v>
      </c>
      <c r="AO264" s="150">
        <v>0</v>
      </c>
      <c r="AP264" s="26">
        <v>-218</v>
      </c>
      <c r="AQ264" s="166" t="s">
        <v>42</v>
      </c>
      <c r="AR264" s="172" t="s">
        <v>178</v>
      </c>
      <c r="AS264" s="173">
        <v>63</v>
      </c>
      <c r="AT264" s="166" t="s">
        <v>42</v>
      </c>
      <c r="AU264" s="172" t="s">
        <v>150</v>
      </c>
      <c r="AV264" s="173">
        <v>63</v>
      </c>
    </row>
    <row r="265" spans="1:48" x14ac:dyDescent="0.15">
      <c r="A265" s="227" t="s">
        <v>33</v>
      </c>
      <c r="B265" s="200" t="s">
        <v>23</v>
      </c>
      <c r="C265" s="173">
        <v>16</v>
      </c>
      <c r="D265" s="242">
        <v>0.83333333333333337</v>
      </c>
      <c r="E265" s="243">
        <v>16608</v>
      </c>
      <c r="F265" s="29">
        <v>30109</v>
      </c>
      <c r="G265" s="29">
        <v>1608</v>
      </c>
      <c r="H265" s="29">
        <v>0</v>
      </c>
      <c r="I265" s="29">
        <v>4627</v>
      </c>
      <c r="J265" s="29">
        <v>7694</v>
      </c>
      <c r="K265" s="166">
        <v>255</v>
      </c>
      <c r="L265" s="150">
        <v>100</v>
      </c>
      <c r="M265" s="173">
        <v>330</v>
      </c>
      <c r="N265" s="29">
        <v>-119</v>
      </c>
      <c r="O265" s="29">
        <v>0</v>
      </c>
      <c r="P265" s="29">
        <v>-218</v>
      </c>
      <c r="Q265" s="29">
        <v>348</v>
      </c>
      <c r="R265" s="29">
        <v>19048</v>
      </c>
      <c r="S265" s="242">
        <v>0.83333333333333337</v>
      </c>
      <c r="T265" s="243">
        <v>16350</v>
      </c>
      <c r="U265" s="29">
        <v>18587</v>
      </c>
      <c r="V265" s="29">
        <v>461</v>
      </c>
      <c r="W265" s="29">
        <v>26618</v>
      </c>
      <c r="X265" s="29">
        <v>1500</v>
      </c>
      <c r="Y265" s="166">
        <v>-1400</v>
      </c>
      <c r="Z265" s="150">
        <v>1200</v>
      </c>
      <c r="AA265" s="26">
        <v>305</v>
      </c>
      <c r="AB265" s="166">
        <v>-100</v>
      </c>
      <c r="AC265" s="150">
        <v>100</v>
      </c>
      <c r="AD265" s="26">
        <v>100</v>
      </c>
      <c r="AE265" s="166">
        <v>-346</v>
      </c>
      <c r="AF265" s="150">
        <v>330</v>
      </c>
      <c r="AG265" s="26">
        <v>330</v>
      </c>
      <c r="AH265" s="166">
        <v>-800</v>
      </c>
      <c r="AI265" s="150">
        <v>450</v>
      </c>
      <c r="AJ265" s="26">
        <v>-93</v>
      </c>
      <c r="AK265" s="166">
        <v>0</v>
      </c>
      <c r="AL265" s="150">
        <v>0</v>
      </c>
      <c r="AM265" s="26">
        <v>0</v>
      </c>
      <c r="AN265" s="166">
        <v>-218</v>
      </c>
      <c r="AO265" s="150">
        <v>0</v>
      </c>
      <c r="AP265" s="26">
        <v>-218</v>
      </c>
      <c r="AQ265" s="166" t="s">
        <v>46</v>
      </c>
      <c r="AR265" s="172" t="s">
        <v>99</v>
      </c>
      <c r="AS265" s="173">
        <v>63</v>
      </c>
      <c r="AT265" s="166" t="s">
        <v>46</v>
      </c>
      <c r="AU265" s="172" t="s">
        <v>168</v>
      </c>
      <c r="AV265" s="173">
        <v>64</v>
      </c>
    </row>
    <row r="266" spans="1:48" x14ac:dyDescent="0.15">
      <c r="A266" s="227" t="s">
        <v>34</v>
      </c>
      <c r="B266" s="200" t="s">
        <v>23</v>
      </c>
      <c r="C266" s="173">
        <v>17</v>
      </c>
      <c r="D266" s="242">
        <v>0.5</v>
      </c>
      <c r="E266" s="243">
        <v>16626</v>
      </c>
      <c r="F266" s="29">
        <v>30109</v>
      </c>
      <c r="G266" s="29">
        <v>1457</v>
      </c>
      <c r="H266" s="29">
        <v>0</v>
      </c>
      <c r="I266" s="29">
        <v>4771</v>
      </c>
      <c r="J266" s="29">
        <v>6823</v>
      </c>
      <c r="K266" s="166">
        <v>156</v>
      </c>
      <c r="L266" s="150">
        <v>1</v>
      </c>
      <c r="M266" s="173">
        <v>330</v>
      </c>
      <c r="N266" s="29">
        <v>70</v>
      </c>
      <c r="O266" s="29">
        <v>0</v>
      </c>
      <c r="P266" s="29">
        <v>-218</v>
      </c>
      <c r="Q266" s="29">
        <v>339</v>
      </c>
      <c r="R266" s="29">
        <v>19633</v>
      </c>
      <c r="S266" s="242">
        <v>0.5</v>
      </c>
      <c r="T266" s="243">
        <v>16950</v>
      </c>
      <c r="U266" s="29">
        <v>19162</v>
      </c>
      <c r="V266" s="29">
        <v>471</v>
      </c>
      <c r="W266" s="29">
        <v>26618</v>
      </c>
      <c r="X266" s="29">
        <v>1500</v>
      </c>
      <c r="Y266" s="166">
        <v>-1400</v>
      </c>
      <c r="Z266" s="150">
        <v>1200</v>
      </c>
      <c r="AA266" s="26">
        <v>206</v>
      </c>
      <c r="AB266" s="166">
        <v>-100</v>
      </c>
      <c r="AC266" s="150">
        <v>100</v>
      </c>
      <c r="AD266" s="26">
        <v>1</v>
      </c>
      <c r="AE266" s="166">
        <v>-346</v>
      </c>
      <c r="AF266" s="150">
        <v>330</v>
      </c>
      <c r="AG266" s="26">
        <v>330</v>
      </c>
      <c r="AH266" s="166">
        <v>-800</v>
      </c>
      <c r="AI266" s="150">
        <v>450</v>
      </c>
      <c r="AJ266" s="26">
        <v>96</v>
      </c>
      <c r="AK266" s="166">
        <v>0</v>
      </c>
      <c r="AL266" s="150">
        <v>0</v>
      </c>
      <c r="AM266" s="26">
        <v>0</v>
      </c>
      <c r="AN266" s="166">
        <v>-218</v>
      </c>
      <c r="AO266" s="150">
        <v>0</v>
      </c>
      <c r="AP266" s="26">
        <v>-218</v>
      </c>
      <c r="AQ266" s="166" t="s">
        <v>43</v>
      </c>
      <c r="AR266" s="172" t="s">
        <v>53</v>
      </c>
      <c r="AS266" s="173">
        <v>66</v>
      </c>
      <c r="AT266" s="166" t="s">
        <v>43</v>
      </c>
      <c r="AU266" s="172" t="s">
        <v>184</v>
      </c>
      <c r="AV266" s="173">
        <v>71</v>
      </c>
    </row>
    <row r="267" spans="1:48" x14ac:dyDescent="0.15">
      <c r="A267" s="227" t="s">
        <v>35</v>
      </c>
      <c r="B267" s="200" t="s">
        <v>23</v>
      </c>
      <c r="C267" s="173">
        <v>18</v>
      </c>
      <c r="D267" s="242">
        <v>0.83333333333333337</v>
      </c>
      <c r="E267" s="243">
        <v>14664</v>
      </c>
      <c r="F267" s="29">
        <v>30109</v>
      </c>
      <c r="G267" s="29">
        <v>1067</v>
      </c>
      <c r="H267" s="29">
        <v>0</v>
      </c>
      <c r="I267" s="29">
        <v>5969</v>
      </c>
      <c r="J267" s="29">
        <v>7420</v>
      </c>
      <c r="K267" s="166">
        <v>-16</v>
      </c>
      <c r="L267" s="150">
        <v>100</v>
      </c>
      <c r="M267" s="173">
        <v>330</v>
      </c>
      <c r="N267" s="29">
        <v>-50</v>
      </c>
      <c r="O267" s="29">
        <v>0</v>
      </c>
      <c r="P267" s="29">
        <v>-218</v>
      </c>
      <c r="Q267" s="29">
        <v>146</v>
      </c>
      <c r="R267" s="29">
        <v>17641</v>
      </c>
      <c r="S267" s="242">
        <v>0.83333333333333337</v>
      </c>
      <c r="T267" s="243">
        <v>14940</v>
      </c>
      <c r="U267" s="29">
        <v>16918</v>
      </c>
      <c r="V267" s="29">
        <v>723</v>
      </c>
      <c r="W267" s="29">
        <v>22722</v>
      </c>
      <c r="X267" s="29">
        <v>4100</v>
      </c>
      <c r="Y267" s="166">
        <v>-1400</v>
      </c>
      <c r="Z267" s="150">
        <v>1200</v>
      </c>
      <c r="AA267" s="26">
        <v>34</v>
      </c>
      <c r="AB267" s="166">
        <v>-100</v>
      </c>
      <c r="AC267" s="150">
        <v>100</v>
      </c>
      <c r="AD267" s="26">
        <v>100</v>
      </c>
      <c r="AE267" s="166">
        <v>-346</v>
      </c>
      <c r="AF267" s="150">
        <v>330</v>
      </c>
      <c r="AG267" s="26">
        <v>330</v>
      </c>
      <c r="AH267" s="166">
        <v>-800</v>
      </c>
      <c r="AI267" s="150">
        <v>450</v>
      </c>
      <c r="AJ267" s="26">
        <v>-24</v>
      </c>
      <c r="AK267" s="166">
        <v>0</v>
      </c>
      <c r="AL267" s="150">
        <v>0</v>
      </c>
      <c r="AM267" s="26">
        <v>0</v>
      </c>
      <c r="AN267" s="166">
        <v>-218</v>
      </c>
      <c r="AO267" s="150">
        <v>20</v>
      </c>
      <c r="AP267" s="26">
        <v>-218</v>
      </c>
      <c r="AQ267" s="166" t="s">
        <v>42</v>
      </c>
      <c r="AR267" s="172" t="s">
        <v>173</v>
      </c>
      <c r="AS267" s="173">
        <v>60</v>
      </c>
      <c r="AT267" s="166" t="s">
        <v>42</v>
      </c>
      <c r="AU267" s="172" t="s">
        <v>89</v>
      </c>
      <c r="AV267" s="173">
        <v>64</v>
      </c>
    </row>
    <row r="268" spans="1:48" x14ac:dyDescent="0.15">
      <c r="A268" s="227" t="s">
        <v>36</v>
      </c>
      <c r="B268" s="200" t="s">
        <v>23</v>
      </c>
      <c r="C268" s="173">
        <v>19</v>
      </c>
      <c r="D268" s="242">
        <v>0.83333333333333337</v>
      </c>
      <c r="E268" s="243">
        <v>15874</v>
      </c>
      <c r="F268" s="29">
        <v>30109</v>
      </c>
      <c r="G268" s="29">
        <v>972</v>
      </c>
      <c r="H268" s="29">
        <v>0</v>
      </c>
      <c r="I268" s="29">
        <v>5148</v>
      </c>
      <c r="J268" s="29">
        <v>7710</v>
      </c>
      <c r="K268" s="166">
        <v>-135</v>
      </c>
      <c r="L268" s="150">
        <v>100</v>
      </c>
      <c r="M268" s="173">
        <v>200</v>
      </c>
      <c r="N268" s="29">
        <v>-51</v>
      </c>
      <c r="O268" s="29">
        <v>0</v>
      </c>
      <c r="P268" s="29">
        <v>-218</v>
      </c>
      <c r="Q268" s="29">
        <v>-104</v>
      </c>
      <c r="R268" s="29">
        <v>18327</v>
      </c>
      <c r="S268" s="242">
        <v>0.83333333333333337</v>
      </c>
      <c r="T268" s="243">
        <v>15900</v>
      </c>
      <c r="U268" s="29">
        <v>17885</v>
      </c>
      <c r="V268" s="29">
        <v>442</v>
      </c>
      <c r="W268" s="29">
        <v>22722</v>
      </c>
      <c r="X268" s="29">
        <v>4100</v>
      </c>
      <c r="Y268" s="166">
        <v>-1400</v>
      </c>
      <c r="Z268" s="150">
        <v>1200</v>
      </c>
      <c r="AA268" s="26">
        <v>-85</v>
      </c>
      <c r="AB268" s="166">
        <v>-100</v>
      </c>
      <c r="AC268" s="150">
        <v>100</v>
      </c>
      <c r="AD268" s="26">
        <v>100</v>
      </c>
      <c r="AE268" s="166">
        <v>-346</v>
      </c>
      <c r="AF268" s="150">
        <v>330</v>
      </c>
      <c r="AG268" s="26">
        <v>200</v>
      </c>
      <c r="AH268" s="166">
        <v>-800</v>
      </c>
      <c r="AI268" s="150">
        <v>450</v>
      </c>
      <c r="AJ268" s="26">
        <v>-25</v>
      </c>
      <c r="AK268" s="166">
        <v>-2000</v>
      </c>
      <c r="AL268" s="150">
        <v>1200</v>
      </c>
      <c r="AM268" s="26">
        <v>-70</v>
      </c>
      <c r="AN268" s="166">
        <v>-218</v>
      </c>
      <c r="AO268" s="150">
        <v>20</v>
      </c>
      <c r="AP268" s="26">
        <v>-218</v>
      </c>
      <c r="AQ268" s="166" t="s">
        <v>398</v>
      </c>
      <c r="AR268" s="172" t="s">
        <v>175</v>
      </c>
      <c r="AS268" s="173">
        <v>67</v>
      </c>
      <c r="AT268" s="166" t="s">
        <v>398</v>
      </c>
      <c r="AU268" s="172" t="s">
        <v>202</v>
      </c>
      <c r="AV268" s="173">
        <v>69</v>
      </c>
    </row>
    <row r="269" spans="1:48" x14ac:dyDescent="0.15">
      <c r="A269" s="227" t="s">
        <v>30</v>
      </c>
      <c r="B269" s="200" t="s">
        <v>23</v>
      </c>
      <c r="C269" s="173">
        <v>20</v>
      </c>
      <c r="D269" s="242">
        <v>0.83333333333333337</v>
      </c>
      <c r="E269" s="243">
        <v>16426</v>
      </c>
      <c r="F269" s="29">
        <v>30109</v>
      </c>
      <c r="G269" s="29">
        <v>1343</v>
      </c>
      <c r="H269" s="29">
        <v>0</v>
      </c>
      <c r="I269" s="29">
        <v>5325</v>
      </c>
      <c r="J269" s="29">
        <v>7662</v>
      </c>
      <c r="K269" s="166">
        <v>-16</v>
      </c>
      <c r="L269" s="150">
        <v>100</v>
      </c>
      <c r="M269" s="173">
        <v>200</v>
      </c>
      <c r="N269" s="29">
        <v>18</v>
      </c>
      <c r="O269" s="29">
        <v>-1000</v>
      </c>
      <c r="P269" s="29">
        <v>-217</v>
      </c>
      <c r="Q269" s="29">
        <v>-915</v>
      </c>
      <c r="R269" s="29">
        <v>19380</v>
      </c>
      <c r="S269" s="242">
        <v>0.83333333333333337</v>
      </c>
      <c r="T269" s="243">
        <v>16520</v>
      </c>
      <c r="U269" s="29">
        <v>18505</v>
      </c>
      <c r="V269" s="29">
        <v>875</v>
      </c>
      <c r="W269" s="29">
        <v>22722</v>
      </c>
      <c r="X269" s="29">
        <v>4100</v>
      </c>
      <c r="Y269" s="166">
        <v>-1400</v>
      </c>
      <c r="Z269" s="150">
        <v>1200</v>
      </c>
      <c r="AA269" s="26">
        <v>34</v>
      </c>
      <c r="AB269" s="166">
        <v>-100</v>
      </c>
      <c r="AC269" s="150">
        <v>100</v>
      </c>
      <c r="AD269" s="26">
        <v>100</v>
      </c>
      <c r="AE269" s="166">
        <v>-346</v>
      </c>
      <c r="AF269" s="150">
        <v>330</v>
      </c>
      <c r="AG269" s="26">
        <v>200</v>
      </c>
      <c r="AH269" s="166">
        <v>-800</v>
      </c>
      <c r="AI269" s="150">
        <v>450</v>
      </c>
      <c r="AJ269" s="26">
        <v>44</v>
      </c>
      <c r="AK269" s="166">
        <v>-1000</v>
      </c>
      <c r="AL269" s="150">
        <v>1000</v>
      </c>
      <c r="AM269" s="26">
        <v>-1099</v>
      </c>
      <c r="AN269" s="166">
        <v>-218</v>
      </c>
      <c r="AO269" s="150">
        <v>0</v>
      </c>
      <c r="AP269" s="26">
        <v>-217</v>
      </c>
      <c r="AQ269" s="166" t="s">
        <v>42</v>
      </c>
      <c r="AR269" s="172" t="s">
        <v>147</v>
      </c>
      <c r="AS269" s="173">
        <v>64</v>
      </c>
      <c r="AT269" s="166" t="s">
        <v>42</v>
      </c>
      <c r="AU269" s="172" t="s">
        <v>150</v>
      </c>
      <c r="AV269" s="173">
        <v>62</v>
      </c>
    </row>
    <row r="270" spans="1:48" x14ac:dyDescent="0.15">
      <c r="A270" s="227" t="s">
        <v>32</v>
      </c>
      <c r="B270" s="200" t="s">
        <v>23</v>
      </c>
      <c r="C270" s="173">
        <v>21</v>
      </c>
      <c r="D270" s="242">
        <v>0.83333333333333337</v>
      </c>
      <c r="E270" s="243">
        <v>16378</v>
      </c>
      <c r="F270" s="29">
        <v>30109</v>
      </c>
      <c r="G270" s="29">
        <v>1327</v>
      </c>
      <c r="H270" s="29">
        <v>0</v>
      </c>
      <c r="I270" s="29">
        <v>6263</v>
      </c>
      <c r="J270" s="29">
        <v>6617</v>
      </c>
      <c r="K270" s="166">
        <v>9</v>
      </c>
      <c r="L270" s="150">
        <v>100</v>
      </c>
      <c r="M270" s="173">
        <v>200</v>
      </c>
      <c r="N270" s="29">
        <v>128</v>
      </c>
      <c r="O270" s="29">
        <v>-554</v>
      </c>
      <c r="P270" s="29">
        <v>-217</v>
      </c>
      <c r="Q270" s="29">
        <v>-334</v>
      </c>
      <c r="R270" s="29">
        <v>18890</v>
      </c>
      <c r="S270" s="242">
        <v>0.83333333333333337</v>
      </c>
      <c r="T270" s="243">
        <v>16350</v>
      </c>
      <c r="U270" s="29">
        <v>18335</v>
      </c>
      <c r="V270" s="29">
        <v>555</v>
      </c>
      <c r="W270" s="29">
        <v>22722</v>
      </c>
      <c r="X270" s="29">
        <v>4100</v>
      </c>
      <c r="Y270" s="166">
        <v>-1400</v>
      </c>
      <c r="Z270" s="150">
        <v>1200</v>
      </c>
      <c r="AA270" s="26">
        <v>59</v>
      </c>
      <c r="AB270" s="166">
        <v>-100</v>
      </c>
      <c r="AC270" s="150">
        <v>100</v>
      </c>
      <c r="AD270" s="26">
        <v>100</v>
      </c>
      <c r="AE270" s="166">
        <v>-346</v>
      </c>
      <c r="AF270" s="150">
        <v>330</v>
      </c>
      <c r="AG270" s="26">
        <v>200</v>
      </c>
      <c r="AH270" s="166">
        <v>-800</v>
      </c>
      <c r="AI270" s="150">
        <v>450</v>
      </c>
      <c r="AJ270" s="26">
        <v>154</v>
      </c>
      <c r="AK270" s="166">
        <v>-1000</v>
      </c>
      <c r="AL270" s="150">
        <v>1000</v>
      </c>
      <c r="AM270" s="26">
        <v>-554</v>
      </c>
      <c r="AN270" s="166">
        <v>-218</v>
      </c>
      <c r="AO270" s="150">
        <v>0</v>
      </c>
      <c r="AP270" s="26">
        <v>-217</v>
      </c>
      <c r="AQ270" s="166" t="s">
        <v>42</v>
      </c>
      <c r="AR270" s="172" t="s">
        <v>153</v>
      </c>
      <c r="AS270" s="173">
        <v>64</v>
      </c>
      <c r="AT270" s="166" t="s">
        <v>42</v>
      </c>
      <c r="AU270" s="172" t="s">
        <v>70</v>
      </c>
      <c r="AV270" s="173">
        <v>63</v>
      </c>
    </row>
    <row r="271" spans="1:48" x14ac:dyDescent="0.15">
      <c r="A271" s="227" t="s">
        <v>31</v>
      </c>
      <c r="B271" s="200" t="s">
        <v>23</v>
      </c>
      <c r="C271" s="173">
        <v>22</v>
      </c>
      <c r="D271" s="242">
        <v>0.83333333333333337</v>
      </c>
      <c r="E271" s="243">
        <v>18672</v>
      </c>
      <c r="F271" s="29">
        <v>30109</v>
      </c>
      <c r="G271" s="29">
        <v>1114</v>
      </c>
      <c r="H271" s="29">
        <v>0</v>
      </c>
      <c r="I271" s="29">
        <v>6223</v>
      </c>
      <c r="J271" s="29">
        <v>5162</v>
      </c>
      <c r="K271" s="166">
        <v>209</v>
      </c>
      <c r="L271" s="150">
        <v>100</v>
      </c>
      <c r="M271" s="173">
        <v>330</v>
      </c>
      <c r="N271" s="29">
        <v>-110</v>
      </c>
      <c r="O271" s="29">
        <v>-867</v>
      </c>
      <c r="P271" s="29">
        <v>-218</v>
      </c>
      <c r="Q271" s="29">
        <v>-556</v>
      </c>
      <c r="R271" s="29">
        <v>20394</v>
      </c>
      <c r="S271" s="242">
        <v>0.83333333333333337</v>
      </c>
      <c r="T271" s="243">
        <v>18230</v>
      </c>
      <c r="U271" s="29">
        <v>20215</v>
      </c>
      <c r="V271" s="29">
        <v>179</v>
      </c>
      <c r="W271" s="29">
        <v>22722</v>
      </c>
      <c r="X271" s="29">
        <v>4100</v>
      </c>
      <c r="Y271" s="166">
        <v>-1400</v>
      </c>
      <c r="Z271" s="150">
        <v>1200</v>
      </c>
      <c r="AA271" s="26">
        <v>259</v>
      </c>
      <c r="AB271" s="166">
        <v>-100</v>
      </c>
      <c r="AC271" s="150">
        <v>100</v>
      </c>
      <c r="AD271" s="26">
        <v>100</v>
      </c>
      <c r="AE271" s="166">
        <v>-346</v>
      </c>
      <c r="AF271" s="150">
        <v>330</v>
      </c>
      <c r="AG271" s="26">
        <v>330</v>
      </c>
      <c r="AH271" s="166">
        <v>-800</v>
      </c>
      <c r="AI271" s="150">
        <v>450</v>
      </c>
      <c r="AJ271" s="26">
        <v>-84</v>
      </c>
      <c r="AK271" s="166">
        <v>-1000</v>
      </c>
      <c r="AL271" s="150">
        <v>1000</v>
      </c>
      <c r="AM271" s="26">
        <v>-867</v>
      </c>
      <c r="AN271" s="166">
        <v>-218</v>
      </c>
      <c r="AO271" s="150">
        <v>0</v>
      </c>
      <c r="AP271" s="26">
        <v>-218</v>
      </c>
      <c r="AQ271" s="166" t="s">
        <v>398</v>
      </c>
      <c r="AR271" s="172" t="s">
        <v>69</v>
      </c>
      <c r="AS271" s="173">
        <v>74</v>
      </c>
      <c r="AT271" s="166" t="s">
        <v>43</v>
      </c>
      <c r="AU271" s="172" t="s">
        <v>62</v>
      </c>
      <c r="AV271" s="173">
        <v>75</v>
      </c>
    </row>
    <row r="272" spans="1:48" x14ac:dyDescent="0.15">
      <c r="A272" s="227" t="s">
        <v>33</v>
      </c>
      <c r="B272" s="200" t="s">
        <v>23</v>
      </c>
      <c r="C272" s="173">
        <v>23</v>
      </c>
      <c r="D272" s="242">
        <v>0.625</v>
      </c>
      <c r="E272" s="243">
        <v>17492</v>
      </c>
      <c r="F272" s="29">
        <v>30109</v>
      </c>
      <c r="G272" s="29">
        <v>1109</v>
      </c>
      <c r="H272" s="29">
        <v>0</v>
      </c>
      <c r="I272" s="29">
        <v>6160</v>
      </c>
      <c r="J272" s="29">
        <v>5477</v>
      </c>
      <c r="K272" s="166">
        <v>-457</v>
      </c>
      <c r="L272" s="150">
        <v>100</v>
      </c>
      <c r="M272" s="173">
        <v>330</v>
      </c>
      <c r="N272" s="29">
        <v>38</v>
      </c>
      <c r="O272" s="29">
        <v>-862</v>
      </c>
      <c r="P272" s="29">
        <v>-218</v>
      </c>
      <c r="Q272" s="29">
        <v>-1069</v>
      </c>
      <c r="R272" s="29">
        <v>20650</v>
      </c>
      <c r="S272" s="242">
        <v>0.58333333333333337</v>
      </c>
      <c r="T272" s="243">
        <v>17600</v>
      </c>
      <c r="U272" s="29">
        <v>19585</v>
      </c>
      <c r="V272" s="29">
        <v>1065</v>
      </c>
      <c r="W272" s="29">
        <v>22722</v>
      </c>
      <c r="X272" s="29">
        <v>4100</v>
      </c>
      <c r="Y272" s="166">
        <v>-1400</v>
      </c>
      <c r="Z272" s="150">
        <v>1200</v>
      </c>
      <c r="AA272" s="26">
        <v>-407</v>
      </c>
      <c r="AB272" s="166">
        <v>-100</v>
      </c>
      <c r="AC272" s="150">
        <v>100</v>
      </c>
      <c r="AD272" s="26">
        <v>100</v>
      </c>
      <c r="AE272" s="166">
        <v>-346</v>
      </c>
      <c r="AF272" s="150">
        <v>330</v>
      </c>
      <c r="AG272" s="26">
        <v>330</v>
      </c>
      <c r="AH272" s="166">
        <v>-800</v>
      </c>
      <c r="AI272" s="150">
        <v>450</v>
      </c>
      <c r="AJ272" s="26">
        <v>64</v>
      </c>
      <c r="AK272" s="166">
        <v>-1000</v>
      </c>
      <c r="AL272" s="150">
        <v>0</v>
      </c>
      <c r="AM272" s="26">
        <v>-862</v>
      </c>
      <c r="AN272" s="166">
        <v>-218</v>
      </c>
      <c r="AO272" s="150">
        <v>0</v>
      </c>
      <c r="AP272" s="26">
        <v>-218</v>
      </c>
      <c r="AQ272" s="166" t="s">
        <v>397</v>
      </c>
      <c r="AR272" s="172" t="s">
        <v>125</v>
      </c>
      <c r="AS272" s="173">
        <v>67</v>
      </c>
      <c r="AT272" s="166" t="s">
        <v>397</v>
      </c>
      <c r="AU272" s="172" t="s">
        <v>172</v>
      </c>
      <c r="AV272" s="173">
        <v>78</v>
      </c>
    </row>
    <row r="273" spans="1:48" x14ac:dyDescent="0.15">
      <c r="A273" s="227" t="s">
        <v>34</v>
      </c>
      <c r="B273" s="200" t="s">
        <v>23</v>
      </c>
      <c r="C273" s="173">
        <v>24</v>
      </c>
      <c r="D273" s="242">
        <v>0.66666666666666663</v>
      </c>
      <c r="E273" s="243">
        <v>18549</v>
      </c>
      <c r="F273" s="29">
        <v>30109</v>
      </c>
      <c r="G273" s="29">
        <v>1022</v>
      </c>
      <c r="H273" s="29">
        <v>0</v>
      </c>
      <c r="I273" s="29">
        <v>6739</v>
      </c>
      <c r="J273" s="29">
        <v>3834</v>
      </c>
      <c r="K273" s="166">
        <v>629</v>
      </c>
      <c r="L273" s="150">
        <v>100</v>
      </c>
      <c r="M273" s="173">
        <v>200</v>
      </c>
      <c r="N273" s="29">
        <v>-161</v>
      </c>
      <c r="O273" s="29">
        <v>-837</v>
      </c>
      <c r="P273" s="29">
        <v>-218</v>
      </c>
      <c r="Q273" s="29">
        <v>-287</v>
      </c>
      <c r="R273" s="29">
        <v>20845</v>
      </c>
      <c r="S273" s="242">
        <v>0.70833333333333337</v>
      </c>
      <c r="T273" s="243">
        <v>18510</v>
      </c>
      <c r="U273" s="29">
        <v>20495</v>
      </c>
      <c r="V273" s="29">
        <v>350</v>
      </c>
      <c r="W273" s="29">
        <v>22722</v>
      </c>
      <c r="X273" s="29">
        <v>4100</v>
      </c>
      <c r="Y273" s="166">
        <v>-1400</v>
      </c>
      <c r="Z273" s="150">
        <v>1200</v>
      </c>
      <c r="AA273" s="26">
        <v>679</v>
      </c>
      <c r="AB273" s="166">
        <v>-100</v>
      </c>
      <c r="AC273" s="150">
        <v>100</v>
      </c>
      <c r="AD273" s="26">
        <v>100</v>
      </c>
      <c r="AE273" s="166">
        <v>-346</v>
      </c>
      <c r="AF273" s="150">
        <v>330</v>
      </c>
      <c r="AG273" s="26">
        <v>200</v>
      </c>
      <c r="AH273" s="166">
        <v>-800</v>
      </c>
      <c r="AI273" s="150">
        <v>450</v>
      </c>
      <c r="AJ273" s="26">
        <v>-135</v>
      </c>
      <c r="AK273" s="166">
        <v>-2000</v>
      </c>
      <c r="AL273" s="150">
        <v>1200</v>
      </c>
      <c r="AM273" s="26">
        <v>-837</v>
      </c>
      <c r="AN273" s="166">
        <v>-218</v>
      </c>
      <c r="AO273" s="150">
        <v>0</v>
      </c>
      <c r="AP273" s="26">
        <v>-218</v>
      </c>
      <c r="AQ273" s="166" t="s">
        <v>397</v>
      </c>
      <c r="AR273" s="172" t="s">
        <v>56</v>
      </c>
      <c r="AS273" s="173">
        <v>79</v>
      </c>
      <c r="AT273" s="166" t="s">
        <v>397</v>
      </c>
      <c r="AU273" s="172" t="s">
        <v>99</v>
      </c>
      <c r="AV273" s="173">
        <v>83</v>
      </c>
    </row>
    <row r="274" spans="1:48" x14ac:dyDescent="0.15">
      <c r="A274" s="227" t="s">
        <v>35</v>
      </c>
      <c r="B274" s="200" t="s">
        <v>23</v>
      </c>
      <c r="C274" s="173">
        <v>25</v>
      </c>
      <c r="D274" s="242">
        <v>0.58333333333333337</v>
      </c>
      <c r="E274" s="243">
        <v>17691</v>
      </c>
      <c r="F274" s="29">
        <v>30109</v>
      </c>
      <c r="G274" s="29">
        <v>805</v>
      </c>
      <c r="H274" s="29">
        <v>0</v>
      </c>
      <c r="I274" s="29">
        <v>6906</v>
      </c>
      <c r="J274" s="29">
        <v>4693</v>
      </c>
      <c r="K274" s="166">
        <v>-26</v>
      </c>
      <c r="L274" s="150">
        <v>100</v>
      </c>
      <c r="M274" s="173">
        <v>330</v>
      </c>
      <c r="N274" s="29">
        <v>-24</v>
      </c>
      <c r="O274" s="29">
        <v>-848</v>
      </c>
      <c r="P274" s="29">
        <v>-217</v>
      </c>
      <c r="Q274" s="29">
        <v>-685</v>
      </c>
      <c r="R274" s="29">
        <v>20000</v>
      </c>
      <c r="S274" s="242">
        <v>0.58333333333333337</v>
      </c>
      <c r="T274" s="243">
        <v>17400</v>
      </c>
      <c r="U274" s="29">
        <v>19321</v>
      </c>
      <c r="V274" s="29">
        <v>679</v>
      </c>
      <c r="W274" s="29">
        <v>22632</v>
      </c>
      <c r="X274" s="29">
        <v>4200</v>
      </c>
      <c r="Y274" s="166">
        <v>-1400</v>
      </c>
      <c r="Z274" s="150">
        <v>1200</v>
      </c>
      <c r="AA274" s="26">
        <v>24</v>
      </c>
      <c r="AB274" s="166">
        <v>-100</v>
      </c>
      <c r="AC274" s="150">
        <v>100</v>
      </c>
      <c r="AD274" s="26">
        <v>100</v>
      </c>
      <c r="AE274" s="166">
        <v>-346</v>
      </c>
      <c r="AF274" s="150">
        <v>330</v>
      </c>
      <c r="AG274" s="26">
        <v>330</v>
      </c>
      <c r="AH274" s="166">
        <v>-800</v>
      </c>
      <c r="AI274" s="150">
        <v>450</v>
      </c>
      <c r="AJ274" s="26">
        <v>2</v>
      </c>
      <c r="AK274" s="166">
        <v>-2000</v>
      </c>
      <c r="AL274" s="150">
        <v>1200</v>
      </c>
      <c r="AM274" s="26">
        <v>-848</v>
      </c>
      <c r="AN274" s="166">
        <v>-218</v>
      </c>
      <c r="AO274" s="150">
        <v>0</v>
      </c>
      <c r="AP274" s="26">
        <v>-217</v>
      </c>
      <c r="AQ274" s="166" t="s">
        <v>397</v>
      </c>
      <c r="AR274" s="172" t="s">
        <v>47</v>
      </c>
      <c r="AS274" s="173">
        <v>88</v>
      </c>
      <c r="AT274" s="166" t="s">
        <v>397</v>
      </c>
      <c r="AU274" s="172" t="s">
        <v>96</v>
      </c>
      <c r="AV274" s="173">
        <v>88</v>
      </c>
    </row>
    <row r="275" spans="1:48" x14ac:dyDescent="0.15">
      <c r="A275" s="227" t="s">
        <v>36</v>
      </c>
      <c r="B275" s="200" t="s">
        <v>23</v>
      </c>
      <c r="C275" s="173">
        <v>26</v>
      </c>
      <c r="D275" s="242">
        <v>0.83333333333333337</v>
      </c>
      <c r="E275" s="243">
        <v>15653</v>
      </c>
      <c r="F275" s="29">
        <v>30109</v>
      </c>
      <c r="G275" s="29">
        <v>1035</v>
      </c>
      <c r="H275" s="29">
        <v>0</v>
      </c>
      <c r="I275" s="29">
        <v>6466</v>
      </c>
      <c r="J275" s="29">
        <v>6770</v>
      </c>
      <c r="K275" s="166">
        <v>296</v>
      </c>
      <c r="L275" s="150">
        <v>100</v>
      </c>
      <c r="M275" s="173">
        <v>330</v>
      </c>
      <c r="N275" s="29">
        <v>78</v>
      </c>
      <c r="O275" s="29">
        <v>-731</v>
      </c>
      <c r="P275" s="29">
        <v>-217</v>
      </c>
      <c r="Q275" s="29">
        <v>-144</v>
      </c>
      <c r="R275" s="29">
        <v>18052</v>
      </c>
      <c r="S275" s="242">
        <v>0.83333333333333337</v>
      </c>
      <c r="T275" s="243">
        <v>15310</v>
      </c>
      <c r="U275" s="29">
        <v>17288</v>
      </c>
      <c r="V275" s="29">
        <v>764</v>
      </c>
      <c r="W275" s="29">
        <v>22632</v>
      </c>
      <c r="X275" s="29">
        <v>4200</v>
      </c>
      <c r="Y275" s="166">
        <v>-1400</v>
      </c>
      <c r="Z275" s="150">
        <v>1200</v>
      </c>
      <c r="AA275" s="26">
        <v>346</v>
      </c>
      <c r="AB275" s="166">
        <v>-100</v>
      </c>
      <c r="AC275" s="150">
        <v>100</v>
      </c>
      <c r="AD275" s="26">
        <v>100</v>
      </c>
      <c r="AE275" s="166">
        <v>-346</v>
      </c>
      <c r="AF275" s="150">
        <v>330</v>
      </c>
      <c r="AG275" s="26">
        <v>330</v>
      </c>
      <c r="AH275" s="166">
        <v>-800</v>
      </c>
      <c r="AI275" s="150">
        <v>450</v>
      </c>
      <c r="AJ275" s="26">
        <v>104</v>
      </c>
      <c r="AK275" s="166">
        <v>-2000</v>
      </c>
      <c r="AL275" s="150">
        <v>1200</v>
      </c>
      <c r="AM275" s="26">
        <v>-731</v>
      </c>
      <c r="AN275" s="166">
        <v>-218</v>
      </c>
      <c r="AO275" s="150">
        <v>0</v>
      </c>
      <c r="AP275" s="26">
        <v>-217</v>
      </c>
      <c r="AQ275" s="166" t="s">
        <v>43</v>
      </c>
      <c r="AR275" s="172" t="s">
        <v>125</v>
      </c>
      <c r="AS275" s="173">
        <v>58</v>
      </c>
      <c r="AT275" s="166" t="s">
        <v>43</v>
      </c>
      <c r="AU275" s="172" t="s">
        <v>111</v>
      </c>
      <c r="AV275" s="173">
        <v>65</v>
      </c>
    </row>
    <row r="276" spans="1:48" x14ac:dyDescent="0.15">
      <c r="A276" s="227" t="s">
        <v>30</v>
      </c>
      <c r="B276" s="200" t="s">
        <v>23</v>
      </c>
      <c r="C276" s="173">
        <v>27</v>
      </c>
      <c r="D276" s="242">
        <v>0.83333333333333337</v>
      </c>
      <c r="E276" s="243">
        <v>16961</v>
      </c>
      <c r="F276" s="29">
        <v>30109</v>
      </c>
      <c r="G276" s="29">
        <v>1282</v>
      </c>
      <c r="H276" s="29">
        <v>0</v>
      </c>
      <c r="I276" s="29">
        <v>6509</v>
      </c>
      <c r="J276" s="29">
        <v>6328</v>
      </c>
      <c r="K276" s="166">
        <v>24</v>
      </c>
      <c r="L276" s="150">
        <v>100</v>
      </c>
      <c r="M276" s="173">
        <v>330</v>
      </c>
      <c r="N276" s="29">
        <v>-15</v>
      </c>
      <c r="O276" s="29">
        <v>-1012</v>
      </c>
      <c r="P276" s="29">
        <v>-217</v>
      </c>
      <c r="Q276" s="29">
        <v>-790</v>
      </c>
      <c r="R276" s="29">
        <v>19344</v>
      </c>
      <c r="S276" s="242">
        <v>0.83333333333333337</v>
      </c>
      <c r="T276" s="243">
        <v>16820</v>
      </c>
      <c r="U276" s="29">
        <v>18800</v>
      </c>
      <c r="V276" s="29">
        <v>544</v>
      </c>
      <c r="W276" s="29">
        <v>22632</v>
      </c>
      <c r="X276" s="29">
        <v>4200</v>
      </c>
      <c r="Y276" s="166">
        <v>-1400</v>
      </c>
      <c r="Z276" s="150">
        <v>1200</v>
      </c>
      <c r="AA276" s="26">
        <v>74</v>
      </c>
      <c r="AB276" s="166">
        <v>-100</v>
      </c>
      <c r="AC276" s="150">
        <v>100</v>
      </c>
      <c r="AD276" s="26">
        <v>100</v>
      </c>
      <c r="AE276" s="166">
        <v>-346</v>
      </c>
      <c r="AF276" s="150">
        <v>330</v>
      </c>
      <c r="AG276" s="26">
        <v>330</v>
      </c>
      <c r="AH276" s="166">
        <v>-800</v>
      </c>
      <c r="AI276" s="150">
        <v>450</v>
      </c>
      <c r="AJ276" s="26">
        <v>11</v>
      </c>
      <c r="AK276" s="166">
        <v>-2000</v>
      </c>
      <c r="AL276" s="150">
        <v>1200</v>
      </c>
      <c r="AM276" s="26">
        <v>-1012</v>
      </c>
      <c r="AN276" s="166">
        <v>-218</v>
      </c>
      <c r="AO276" s="150">
        <v>0</v>
      </c>
      <c r="AP276" s="26">
        <v>-217</v>
      </c>
      <c r="AQ276" s="166" t="s">
        <v>46</v>
      </c>
      <c r="AR276" s="172" t="s">
        <v>175</v>
      </c>
      <c r="AS276" s="173">
        <v>61</v>
      </c>
      <c r="AT276" s="166" t="s">
        <v>46</v>
      </c>
      <c r="AU276" s="172" t="s">
        <v>159</v>
      </c>
      <c r="AV276" s="173">
        <v>64</v>
      </c>
    </row>
    <row r="277" spans="1:48" x14ac:dyDescent="0.15">
      <c r="A277" s="227" t="s">
        <v>32</v>
      </c>
      <c r="B277" s="200" t="s">
        <v>23</v>
      </c>
      <c r="C277" s="173">
        <v>28</v>
      </c>
      <c r="D277" s="242">
        <v>0.83333333333333337</v>
      </c>
      <c r="E277" s="243">
        <v>18467</v>
      </c>
      <c r="F277" s="29">
        <v>30109</v>
      </c>
      <c r="G277" s="29">
        <v>1163</v>
      </c>
      <c r="H277" s="29">
        <v>0</v>
      </c>
      <c r="I277" s="29">
        <v>6442</v>
      </c>
      <c r="J277" s="29">
        <v>4899</v>
      </c>
      <c r="K277" s="166">
        <v>-41</v>
      </c>
      <c r="L277" s="150">
        <v>100</v>
      </c>
      <c r="M277" s="173">
        <v>330</v>
      </c>
      <c r="N277" s="29">
        <v>8</v>
      </c>
      <c r="O277" s="29">
        <v>-1099</v>
      </c>
      <c r="P277" s="29">
        <v>-218</v>
      </c>
      <c r="Q277" s="29">
        <v>-920</v>
      </c>
      <c r="R277" s="29">
        <v>20851</v>
      </c>
      <c r="S277" s="242">
        <v>0.83333333333333337</v>
      </c>
      <c r="T277" s="243">
        <v>18370</v>
      </c>
      <c r="U277" s="29">
        <v>20350</v>
      </c>
      <c r="V277" s="29">
        <v>501</v>
      </c>
      <c r="W277" s="29">
        <v>22632</v>
      </c>
      <c r="X277" s="29">
        <v>4200</v>
      </c>
      <c r="Y277" s="166">
        <v>-1400</v>
      </c>
      <c r="Z277" s="150">
        <v>1200</v>
      </c>
      <c r="AA277" s="26">
        <v>-18</v>
      </c>
      <c r="AB277" s="166">
        <v>-100</v>
      </c>
      <c r="AC277" s="150">
        <v>100</v>
      </c>
      <c r="AD277" s="26">
        <v>100</v>
      </c>
      <c r="AE277" s="166">
        <v>-346</v>
      </c>
      <c r="AF277" s="150">
        <v>330</v>
      </c>
      <c r="AG277" s="26">
        <v>330</v>
      </c>
      <c r="AH277" s="166">
        <v>-800</v>
      </c>
      <c r="AI277" s="150">
        <v>450</v>
      </c>
      <c r="AJ277" s="26">
        <v>8</v>
      </c>
      <c r="AK277" s="166">
        <v>-2000</v>
      </c>
      <c r="AL277" s="150">
        <v>1200</v>
      </c>
      <c r="AM277" s="26">
        <v>-1099</v>
      </c>
      <c r="AN277" s="166">
        <v>-218</v>
      </c>
      <c r="AO277" s="150">
        <v>0</v>
      </c>
      <c r="AP277" s="26">
        <v>-218</v>
      </c>
      <c r="AQ277" s="166" t="s">
        <v>45</v>
      </c>
      <c r="AR277" s="172" t="s">
        <v>120</v>
      </c>
      <c r="AS277" s="173">
        <v>72</v>
      </c>
      <c r="AT277" s="166" t="s">
        <v>46</v>
      </c>
      <c r="AU277" s="172" t="s">
        <v>70</v>
      </c>
      <c r="AV277" s="173">
        <v>71</v>
      </c>
    </row>
    <row r="278" spans="1:48" x14ac:dyDescent="0.15">
      <c r="A278" s="227" t="s">
        <v>31</v>
      </c>
      <c r="B278" s="200" t="s">
        <v>23</v>
      </c>
      <c r="C278" s="173">
        <v>29</v>
      </c>
      <c r="D278" s="242">
        <v>0.83333333333333337</v>
      </c>
      <c r="E278" s="243">
        <v>18554</v>
      </c>
      <c r="F278" s="29">
        <v>30109</v>
      </c>
      <c r="G278" s="29">
        <v>1131</v>
      </c>
      <c r="H278" s="29">
        <v>0</v>
      </c>
      <c r="I278" s="29">
        <v>6320</v>
      </c>
      <c r="J278" s="29">
        <v>5049</v>
      </c>
      <c r="K278" s="166">
        <v>-158</v>
      </c>
      <c r="L278" s="150">
        <v>100</v>
      </c>
      <c r="M278" s="173">
        <v>330</v>
      </c>
      <c r="N278" s="29">
        <v>-46</v>
      </c>
      <c r="O278" s="29">
        <v>-1034</v>
      </c>
      <c r="P278" s="29">
        <v>-217</v>
      </c>
      <c r="Q278" s="29">
        <v>-1025</v>
      </c>
      <c r="R278" s="29">
        <v>20896</v>
      </c>
      <c r="S278" s="242">
        <v>0.58333333333333337</v>
      </c>
      <c r="T278" s="243">
        <v>18360</v>
      </c>
      <c r="U278" s="29">
        <v>20345</v>
      </c>
      <c r="V278" s="29">
        <v>551</v>
      </c>
      <c r="W278" s="29">
        <v>22632</v>
      </c>
      <c r="X278" s="29">
        <v>4200</v>
      </c>
      <c r="Y278" s="166">
        <v>-1400</v>
      </c>
      <c r="Z278" s="150">
        <v>1200</v>
      </c>
      <c r="AA278" s="26">
        <v>-108</v>
      </c>
      <c r="AB278" s="166">
        <v>-100</v>
      </c>
      <c r="AC278" s="150">
        <v>100</v>
      </c>
      <c r="AD278" s="26">
        <v>100</v>
      </c>
      <c r="AE278" s="166">
        <v>-346</v>
      </c>
      <c r="AF278" s="150">
        <v>330</v>
      </c>
      <c r="AG278" s="26">
        <v>330</v>
      </c>
      <c r="AH278" s="166">
        <v>-800</v>
      </c>
      <c r="AI278" s="150">
        <v>450</v>
      </c>
      <c r="AJ278" s="26">
        <v>-20</v>
      </c>
      <c r="AK278" s="166">
        <v>-2000</v>
      </c>
      <c r="AL278" s="150">
        <v>1200</v>
      </c>
      <c r="AM278" s="26">
        <v>-1034</v>
      </c>
      <c r="AN278" s="166">
        <v>-218</v>
      </c>
      <c r="AO278" s="150">
        <v>0</v>
      </c>
      <c r="AP278" s="26">
        <v>-217</v>
      </c>
      <c r="AQ278" s="166" t="s">
        <v>45</v>
      </c>
      <c r="AR278" s="172" t="s">
        <v>69</v>
      </c>
      <c r="AS278" s="173">
        <v>78</v>
      </c>
      <c r="AT278" s="166" t="s">
        <v>45</v>
      </c>
      <c r="AU278" s="172" t="s">
        <v>52</v>
      </c>
      <c r="AV278" s="173">
        <v>80</v>
      </c>
    </row>
    <row r="279" spans="1:48" x14ac:dyDescent="0.15">
      <c r="A279" s="228" t="s">
        <v>33</v>
      </c>
      <c r="B279" s="202" t="s">
        <v>23</v>
      </c>
      <c r="C279" s="175">
        <v>30</v>
      </c>
      <c r="D279" s="244">
        <v>0.79166666666666663</v>
      </c>
      <c r="E279" s="245">
        <v>19133</v>
      </c>
      <c r="F279" s="35">
        <v>30109</v>
      </c>
      <c r="G279" s="35">
        <v>1410</v>
      </c>
      <c r="H279" s="35">
        <v>0</v>
      </c>
      <c r="I279" s="35">
        <v>5848</v>
      </c>
      <c r="J279" s="35">
        <v>5409</v>
      </c>
      <c r="K279" s="167">
        <v>-78</v>
      </c>
      <c r="L279" s="253">
        <v>100</v>
      </c>
      <c r="M279" s="175">
        <v>330</v>
      </c>
      <c r="N279" s="35">
        <v>-43</v>
      </c>
      <c r="O279" s="35">
        <v>-1131</v>
      </c>
      <c r="P279" s="35">
        <v>-217</v>
      </c>
      <c r="Q279" s="35">
        <v>-1039</v>
      </c>
      <c r="R279" s="35">
        <v>21301</v>
      </c>
      <c r="S279" s="244">
        <v>0.79166666666666663</v>
      </c>
      <c r="T279" s="245">
        <v>18800</v>
      </c>
      <c r="U279" s="35">
        <v>20785</v>
      </c>
      <c r="V279" s="35">
        <v>516</v>
      </c>
      <c r="W279" s="35">
        <v>22632</v>
      </c>
      <c r="X279" s="35">
        <v>4200</v>
      </c>
      <c r="Y279" s="167">
        <v>-1400</v>
      </c>
      <c r="Z279" s="253">
        <v>1200</v>
      </c>
      <c r="AA279" s="43">
        <v>-28</v>
      </c>
      <c r="AB279" s="167">
        <v>-100</v>
      </c>
      <c r="AC279" s="253">
        <v>100</v>
      </c>
      <c r="AD279" s="43">
        <v>100</v>
      </c>
      <c r="AE279" s="167">
        <v>-346</v>
      </c>
      <c r="AF279" s="253">
        <v>330</v>
      </c>
      <c r="AG279" s="43">
        <v>330</v>
      </c>
      <c r="AH279" s="167">
        <v>-800</v>
      </c>
      <c r="AI279" s="253">
        <v>450</v>
      </c>
      <c r="AJ279" s="43">
        <v>-26</v>
      </c>
      <c r="AK279" s="167">
        <v>-2000</v>
      </c>
      <c r="AL279" s="253">
        <v>1200</v>
      </c>
      <c r="AM279" s="43">
        <v>-1131</v>
      </c>
      <c r="AN279" s="167">
        <v>-218</v>
      </c>
      <c r="AO279" s="253">
        <v>0</v>
      </c>
      <c r="AP279" s="43">
        <v>-217</v>
      </c>
      <c r="AQ279" s="167" t="s">
        <v>45</v>
      </c>
      <c r="AR279" s="174" t="s">
        <v>105</v>
      </c>
      <c r="AS279" s="175">
        <v>75</v>
      </c>
      <c r="AT279" s="167" t="s">
        <v>46</v>
      </c>
      <c r="AU279" s="174" t="s">
        <v>210</v>
      </c>
      <c r="AV279" s="175">
        <v>72</v>
      </c>
    </row>
    <row r="280" spans="1:48" x14ac:dyDescent="0.15">
      <c r="A280" s="227" t="s">
        <v>34</v>
      </c>
      <c r="B280" s="200" t="s">
        <v>24</v>
      </c>
      <c r="C280" s="173">
        <v>1</v>
      </c>
      <c r="D280" s="242">
        <v>0.5</v>
      </c>
      <c r="E280" s="251">
        <v>18368</v>
      </c>
      <c r="F280" s="29">
        <v>30302</v>
      </c>
      <c r="G280" s="29">
        <v>1682</v>
      </c>
      <c r="H280" s="29">
        <v>0</v>
      </c>
      <c r="I280" s="29">
        <v>5707</v>
      </c>
      <c r="J280" s="29">
        <v>5094</v>
      </c>
      <c r="K280" s="166">
        <v>-111</v>
      </c>
      <c r="L280" s="150">
        <v>100</v>
      </c>
      <c r="M280" s="173">
        <v>330</v>
      </c>
      <c r="N280" s="29">
        <v>-26</v>
      </c>
      <c r="O280" s="29">
        <v>-344</v>
      </c>
      <c r="P280" s="29">
        <v>-217</v>
      </c>
      <c r="Q280" s="29">
        <v>-268</v>
      </c>
      <c r="R280" s="29">
        <v>21451</v>
      </c>
      <c r="S280" s="242">
        <v>0.5</v>
      </c>
      <c r="T280" s="243">
        <v>19000</v>
      </c>
      <c r="U280" s="29">
        <v>20984</v>
      </c>
      <c r="V280" s="29">
        <v>467</v>
      </c>
      <c r="W280" s="27">
        <v>22632</v>
      </c>
      <c r="X280" s="45">
        <v>4200</v>
      </c>
      <c r="Y280" s="165">
        <v>-1400</v>
      </c>
      <c r="Z280" s="150">
        <v>1200</v>
      </c>
      <c r="AA280" s="26">
        <v>-103</v>
      </c>
      <c r="AB280" s="211">
        <v>-100</v>
      </c>
      <c r="AC280" s="150">
        <v>100</v>
      </c>
      <c r="AD280" s="26">
        <v>100</v>
      </c>
      <c r="AE280" s="166">
        <v>-346</v>
      </c>
      <c r="AF280" s="150">
        <v>330</v>
      </c>
      <c r="AG280" s="26">
        <v>330</v>
      </c>
      <c r="AH280" s="166">
        <v>-800</v>
      </c>
      <c r="AI280" s="150">
        <v>450</v>
      </c>
      <c r="AJ280" s="26">
        <v>-26</v>
      </c>
      <c r="AK280" s="166">
        <v>-2000</v>
      </c>
      <c r="AL280" s="150">
        <v>1200</v>
      </c>
      <c r="AM280" s="26">
        <v>-344</v>
      </c>
      <c r="AN280" s="166">
        <v>-218</v>
      </c>
      <c r="AO280" s="150">
        <v>0</v>
      </c>
      <c r="AP280" s="26">
        <v>-217</v>
      </c>
      <c r="AQ280" s="166" t="s">
        <v>46</v>
      </c>
      <c r="AR280" s="172" t="s">
        <v>227</v>
      </c>
      <c r="AS280" s="173">
        <v>74</v>
      </c>
      <c r="AT280" s="166" t="s">
        <v>46</v>
      </c>
      <c r="AU280" s="172" t="s">
        <v>67</v>
      </c>
      <c r="AV280" s="173">
        <v>66</v>
      </c>
    </row>
    <row r="281" spans="1:48" x14ac:dyDescent="0.15">
      <c r="A281" s="227" t="s">
        <v>35</v>
      </c>
      <c r="B281" s="200" t="s">
        <v>24</v>
      </c>
      <c r="C281" s="173">
        <v>2</v>
      </c>
      <c r="D281" s="242">
        <v>0.83333333333333337</v>
      </c>
      <c r="E281" s="243">
        <v>14517</v>
      </c>
      <c r="F281" s="29">
        <v>30302</v>
      </c>
      <c r="G281" s="29">
        <v>1604</v>
      </c>
      <c r="H281" s="29">
        <v>0</v>
      </c>
      <c r="I281" s="29">
        <v>8053</v>
      </c>
      <c r="J281" s="29">
        <v>7233</v>
      </c>
      <c r="K281" s="166">
        <v>395</v>
      </c>
      <c r="L281" s="150">
        <v>100</v>
      </c>
      <c r="M281" s="173">
        <v>330</v>
      </c>
      <c r="N281" s="29">
        <v>49</v>
      </c>
      <c r="O281" s="29">
        <v>-948</v>
      </c>
      <c r="P281" s="29">
        <v>-218</v>
      </c>
      <c r="Q281" s="29">
        <v>-292</v>
      </c>
      <c r="R281" s="29">
        <v>16912</v>
      </c>
      <c r="S281" s="242">
        <v>0.83333333333333337</v>
      </c>
      <c r="T281" s="243">
        <v>14270</v>
      </c>
      <c r="U281" s="29">
        <v>16254</v>
      </c>
      <c r="V281" s="29">
        <v>658</v>
      </c>
      <c r="W281" s="27">
        <v>16793</v>
      </c>
      <c r="X281" s="29">
        <v>5000</v>
      </c>
      <c r="Y281" s="211">
        <v>-1400</v>
      </c>
      <c r="Z281" s="150">
        <v>1200</v>
      </c>
      <c r="AA281" s="26">
        <v>403</v>
      </c>
      <c r="AB281" s="211">
        <v>-100</v>
      </c>
      <c r="AC281" s="150">
        <v>100</v>
      </c>
      <c r="AD281" s="26">
        <v>100</v>
      </c>
      <c r="AE281" s="166">
        <v>-346</v>
      </c>
      <c r="AF281" s="150">
        <v>330</v>
      </c>
      <c r="AG281" s="26">
        <v>330</v>
      </c>
      <c r="AH281" s="166">
        <v>-800</v>
      </c>
      <c r="AI281" s="150">
        <v>500</v>
      </c>
      <c r="AJ281" s="26">
        <v>49</v>
      </c>
      <c r="AK281" s="166">
        <v>-2000</v>
      </c>
      <c r="AL281" s="150">
        <v>1200</v>
      </c>
      <c r="AM281" s="26">
        <v>-948</v>
      </c>
      <c r="AN281" s="166">
        <v>-218</v>
      </c>
      <c r="AO281" s="150">
        <v>0</v>
      </c>
      <c r="AP281" s="26">
        <v>-218</v>
      </c>
      <c r="AQ281" s="166" t="s">
        <v>397</v>
      </c>
      <c r="AR281" s="172" t="s">
        <v>58</v>
      </c>
      <c r="AS281" s="173">
        <v>57</v>
      </c>
      <c r="AT281" s="166" t="s">
        <v>397</v>
      </c>
      <c r="AU281" s="172" t="s">
        <v>104</v>
      </c>
      <c r="AV281" s="173">
        <v>57</v>
      </c>
    </row>
    <row r="282" spans="1:48" x14ac:dyDescent="0.15">
      <c r="A282" s="227" t="s">
        <v>36</v>
      </c>
      <c r="B282" s="200" t="s">
        <v>24</v>
      </c>
      <c r="C282" s="173">
        <v>3</v>
      </c>
      <c r="D282" s="242">
        <v>0.83333333333333337</v>
      </c>
      <c r="E282" s="243">
        <v>15056</v>
      </c>
      <c r="F282" s="29">
        <v>30302</v>
      </c>
      <c r="G282" s="29">
        <v>1662</v>
      </c>
      <c r="H282" s="29">
        <v>0</v>
      </c>
      <c r="I282" s="29">
        <v>8133</v>
      </c>
      <c r="J282" s="29">
        <v>6869</v>
      </c>
      <c r="K282" s="166">
        <v>54</v>
      </c>
      <c r="L282" s="150">
        <v>100</v>
      </c>
      <c r="M282" s="173">
        <v>330</v>
      </c>
      <c r="N282" s="29">
        <v>49</v>
      </c>
      <c r="O282" s="29">
        <v>-629</v>
      </c>
      <c r="P282" s="29">
        <v>-218</v>
      </c>
      <c r="Q282" s="29">
        <v>-314</v>
      </c>
      <c r="R282" s="29">
        <v>17276</v>
      </c>
      <c r="S282" s="242">
        <v>0.83333333333333337</v>
      </c>
      <c r="T282" s="243">
        <v>14900</v>
      </c>
      <c r="U282" s="29">
        <v>16884</v>
      </c>
      <c r="V282" s="29">
        <v>392</v>
      </c>
      <c r="W282" s="27">
        <v>16793</v>
      </c>
      <c r="X282" s="29">
        <v>5000</v>
      </c>
      <c r="Y282" s="211">
        <v>-1400</v>
      </c>
      <c r="Z282" s="150">
        <v>1200</v>
      </c>
      <c r="AA282" s="26">
        <v>62</v>
      </c>
      <c r="AB282" s="211">
        <v>-100</v>
      </c>
      <c r="AC282" s="150">
        <v>100</v>
      </c>
      <c r="AD282" s="26">
        <v>100</v>
      </c>
      <c r="AE282" s="166">
        <v>-346</v>
      </c>
      <c r="AF282" s="150">
        <v>330</v>
      </c>
      <c r="AG282" s="26">
        <v>330</v>
      </c>
      <c r="AH282" s="166">
        <v>-800</v>
      </c>
      <c r="AI282" s="150">
        <v>500</v>
      </c>
      <c r="AJ282" s="26">
        <v>49</v>
      </c>
      <c r="AK282" s="166">
        <v>-2000</v>
      </c>
      <c r="AL282" s="150">
        <v>1200</v>
      </c>
      <c r="AM282" s="26">
        <v>-629</v>
      </c>
      <c r="AN282" s="166">
        <v>-218</v>
      </c>
      <c r="AO282" s="150">
        <v>0</v>
      </c>
      <c r="AP282" s="26">
        <v>-218</v>
      </c>
      <c r="AQ282" s="166" t="s">
        <v>398</v>
      </c>
      <c r="AR282" s="172" t="s">
        <v>167</v>
      </c>
      <c r="AS282" s="173">
        <v>54</v>
      </c>
      <c r="AT282" s="166" t="s">
        <v>398</v>
      </c>
      <c r="AU282" s="172" t="s">
        <v>116</v>
      </c>
      <c r="AV282" s="173">
        <v>51</v>
      </c>
    </row>
    <row r="283" spans="1:48" x14ac:dyDescent="0.15">
      <c r="A283" s="227" t="s">
        <v>30</v>
      </c>
      <c r="B283" s="200" t="s">
        <v>24</v>
      </c>
      <c r="C283" s="173">
        <v>4</v>
      </c>
      <c r="D283" s="242">
        <v>0.83333333333333337</v>
      </c>
      <c r="E283" s="243">
        <v>16507</v>
      </c>
      <c r="F283" s="29">
        <v>30302</v>
      </c>
      <c r="G283" s="29">
        <v>1845</v>
      </c>
      <c r="H283" s="29">
        <v>0</v>
      </c>
      <c r="I283" s="29">
        <v>7488</v>
      </c>
      <c r="J283" s="29">
        <v>6405</v>
      </c>
      <c r="K283" s="166">
        <v>-166</v>
      </c>
      <c r="L283" s="150">
        <v>100</v>
      </c>
      <c r="M283" s="173">
        <v>330</v>
      </c>
      <c r="N283" s="29">
        <v>-39</v>
      </c>
      <c r="O283" s="29">
        <v>-1099</v>
      </c>
      <c r="P283" s="29">
        <v>-218</v>
      </c>
      <c r="Q283" s="29">
        <v>-1092</v>
      </c>
      <c r="R283" s="29">
        <v>19346</v>
      </c>
      <c r="S283" s="242">
        <v>0.79166666666666663</v>
      </c>
      <c r="T283" s="243">
        <v>16560</v>
      </c>
      <c r="U283" s="29">
        <v>18544</v>
      </c>
      <c r="V283" s="29">
        <v>802</v>
      </c>
      <c r="W283" s="27">
        <v>16793</v>
      </c>
      <c r="X283" s="29">
        <v>5000</v>
      </c>
      <c r="Y283" s="211">
        <v>-1400</v>
      </c>
      <c r="Z283" s="150">
        <v>1200</v>
      </c>
      <c r="AA283" s="26">
        <v>-158</v>
      </c>
      <c r="AB283" s="211">
        <v>-100</v>
      </c>
      <c r="AC283" s="150">
        <v>100</v>
      </c>
      <c r="AD283" s="26">
        <v>100</v>
      </c>
      <c r="AE283" s="166">
        <v>-346</v>
      </c>
      <c r="AF283" s="150">
        <v>330</v>
      </c>
      <c r="AG283" s="26">
        <v>330</v>
      </c>
      <c r="AH283" s="166">
        <v>-800</v>
      </c>
      <c r="AI283" s="150">
        <v>500</v>
      </c>
      <c r="AJ283" s="26">
        <v>-39</v>
      </c>
      <c r="AK283" s="166">
        <v>-2000</v>
      </c>
      <c r="AL283" s="150">
        <v>1200</v>
      </c>
      <c r="AM283" s="26">
        <v>-1099</v>
      </c>
      <c r="AN283" s="166">
        <v>-218</v>
      </c>
      <c r="AO283" s="150">
        <v>0</v>
      </c>
      <c r="AP283" s="26">
        <v>-218</v>
      </c>
      <c r="AQ283" s="166" t="s">
        <v>46</v>
      </c>
      <c r="AR283" s="172" t="s">
        <v>60</v>
      </c>
      <c r="AS283" s="173">
        <v>55</v>
      </c>
      <c r="AT283" s="166" t="s">
        <v>46</v>
      </c>
      <c r="AU283" s="172" t="s">
        <v>110</v>
      </c>
      <c r="AV283" s="173">
        <v>53</v>
      </c>
    </row>
    <row r="284" spans="1:48" x14ac:dyDescent="0.15">
      <c r="A284" s="227" t="s">
        <v>32</v>
      </c>
      <c r="B284" s="200" t="s">
        <v>24</v>
      </c>
      <c r="C284" s="173">
        <v>5</v>
      </c>
      <c r="D284" s="242">
        <v>0.83333333333333337</v>
      </c>
      <c r="E284" s="243">
        <v>16603</v>
      </c>
      <c r="F284" s="29">
        <v>30302</v>
      </c>
      <c r="G284" s="29">
        <v>1791</v>
      </c>
      <c r="H284" s="29">
        <v>0</v>
      </c>
      <c r="I284" s="29">
        <v>7214</v>
      </c>
      <c r="J284" s="29">
        <v>6010</v>
      </c>
      <c r="K284" s="166">
        <v>-23</v>
      </c>
      <c r="L284" s="150">
        <v>100</v>
      </c>
      <c r="M284" s="173">
        <v>330</v>
      </c>
      <c r="N284" s="29">
        <v>-76</v>
      </c>
      <c r="O284" s="29">
        <v>-424</v>
      </c>
      <c r="P284" s="29">
        <v>-217</v>
      </c>
      <c r="Q284" s="29">
        <v>-310</v>
      </c>
      <c r="R284" s="29">
        <v>19179</v>
      </c>
      <c r="S284" s="242">
        <v>0.83333333333333337</v>
      </c>
      <c r="T284" s="243">
        <v>16520</v>
      </c>
      <c r="U284" s="29">
        <v>18504</v>
      </c>
      <c r="V284" s="29">
        <v>675</v>
      </c>
      <c r="W284" s="27">
        <v>16793</v>
      </c>
      <c r="X284" s="29">
        <v>5000</v>
      </c>
      <c r="Y284" s="211">
        <v>-1400</v>
      </c>
      <c r="Z284" s="150">
        <v>1200</v>
      </c>
      <c r="AA284" s="26">
        <v>-15</v>
      </c>
      <c r="AB284" s="211">
        <v>-100</v>
      </c>
      <c r="AC284" s="150">
        <v>100</v>
      </c>
      <c r="AD284" s="26">
        <v>100</v>
      </c>
      <c r="AE284" s="166">
        <v>-346</v>
      </c>
      <c r="AF284" s="150">
        <v>330</v>
      </c>
      <c r="AG284" s="26">
        <v>330</v>
      </c>
      <c r="AH284" s="166">
        <v>-800</v>
      </c>
      <c r="AI284" s="150">
        <v>500</v>
      </c>
      <c r="AJ284" s="26">
        <v>-76</v>
      </c>
      <c r="AK284" s="166">
        <v>-2000</v>
      </c>
      <c r="AL284" s="150">
        <v>1200</v>
      </c>
      <c r="AM284" s="26">
        <v>-424</v>
      </c>
      <c r="AN284" s="166">
        <v>-218</v>
      </c>
      <c r="AO284" s="150">
        <v>0</v>
      </c>
      <c r="AP284" s="26">
        <v>-217</v>
      </c>
      <c r="AQ284" s="166" t="s">
        <v>46</v>
      </c>
      <c r="AR284" s="172" t="s">
        <v>164</v>
      </c>
      <c r="AS284" s="173">
        <v>56</v>
      </c>
      <c r="AT284" s="166" t="s">
        <v>46</v>
      </c>
      <c r="AU284" s="172" t="s">
        <v>111</v>
      </c>
      <c r="AV284" s="173">
        <v>55</v>
      </c>
    </row>
    <row r="285" spans="1:48" x14ac:dyDescent="0.15">
      <c r="A285" s="227" t="s">
        <v>31</v>
      </c>
      <c r="B285" s="200" t="s">
        <v>24</v>
      </c>
      <c r="C285" s="173">
        <v>6</v>
      </c>
      <c r="D285" s="242">
        <v>0.79166666666666663</v>
      </c>
      <c r="E285" s="243">
        <v>16557</v>
      </c>
      <c r="F285" s="29">
        <v>30302</v>
      </c>
      <c r="G285" s="29">
        <v>1687</v>
      </c>
      <c r="H285" s="29">
        <v>0</v>
      </c>
      <c r="I285" s="29">
        <v>7588</v>
      </c>
      <c r="J285" s="29">
        <v>5322</v>
      </c>
      <c r="K285" s="166">
        <v>27</v>
      </c>
      <c r="L285" s="150">
        <v>100</v>
      </c>
      <c r="M285" s="173">
        <v>330</v>
      </c>
      <c r="N285" s="29">
        <v>51</v>
      </c>
      <c r="O285" s="29">
        <v>-435</v>
      </c>
      <c r="P285" s="29">
        <v>-217</v>
      </c>
      <c r="Q285" s="29">
        <v>-144</v>
      </c>
      <c r="R285" s="29">
        <v>19223</v>
      </c>
      <c r="S285" s="242">
        <v>0.83333333333333337</v>
      </c>
      <c r="T285" s="243">
        <v>16560</v>
      </c>
      <c r="U285" s="29">
        <v>18544</v>
      </c>
      <c r="V285" s="29">
        <v>679</v>
      </c>
      <c r="W285" s="27">
        <v>16793</v>
      </c>
      <c r="X285" s="29">
        <v>5000</v>
      </c>
      <c r="Y285" s="211">
        <v>-1400</v>
      </c>
      <c r="Z285" s="150">
        <v>1200</v>
      </c>
      <c r="AA285" s="26">
        <v>35</v>
      </c>
      <c r="AB285" s="211">
        <v>-100</v>
      </c>
      <c r="AC285" s="150">
        <v>100</v>
      </c>
      <c r="AD285" s="26">
        <v>100</v>
      </c>
      <c r="AE285" s="166">
        <v>-346</v>
      </c>
      <c r="AF285" s="150">
        <v>330</v>
      </c>
      <c r="AG285" s="26">
        <v>330</v>
      </c>
      <c r="AH285" s="166">
        <v>-800</v>
      </c>
      <c r="AI285" s="150">
        <v>550</v>
      </c>
      <c r="AJ285" s="26">
        <v>51</v>
      </c>
      <c r="AK285" s="166">
        <v>-2000</v>
      </c>
      <c r="AL285" s="150">
        <v>1200</v>
      </c>
      <c r="AM285" s="26">
        <v>-435</v>
      </c>
      <c r="AN285" s="166">
        <v>-218</v>
      </c>
      <c r="AO285" s="150">
        <v>0</v>
      </c>
      <c r="AP285" s="26">
        <v>-217</v>
      </c>
      <c r="AQ285" s="166" t="s">
        <v>46</v>
      </c>
      <c r="AR285" s="172" t="s">
        <v>65</v>
      </c>
      <c r="AS285" s="173">
        <v>56</v>
      </c>
      <c r="AT285" s="166" t="s">
        <v>398</v>
      </c>
      <c r="AU285" s="172" t="s">
        <v>72</v>
      </c>
      <c r="AV285" s="173">
        <v>56</v>
      </c>
    </row>
    <row r="286" spans="1:48" x14ac:dyDescent="0.15">
      <c r="A286" s="227" t="s">
        <v>33</v>
      </c>
      <c r="B286" s="200" t="s">
        <v>24</v>
      </c>
      <c r="C286" s="173">
        <v>7</v>
      </c>
      <c r="D286" s="242">
        <v>0.83333333333333337</v>
      </c>
      <c r="E286" s="243">
        <v>16330</v>
      </c>
      <c r="F286" s="29">
        <v>30302</v>
      </c>
      <c r="G286" s="29">
        <v>1849</v>
      </c>
      <c r="H286" s="29">
        <v>0</v>
      </c>
      <c r="I286" s="29">
        <v>6632</v>
      </c>
      <c r="J286" s="29">
        <v>6764</v>
      </c>
      <c r="K286" s="166">
        <v>127</v>
      </c>
      <c r="L286" s="150">
        <v>100</v>
      </c>
      <c r="M286" s="173">
        <v>330</v>
      </c>
      <c r="N286" s="29">
        <v>-80</v>
      </c>
      <c r="O286" s="29">
        <v>-344</v>
      </c>
      <c r="P286" s="29">
        <v>-217</v>
      </c>
      <c r="Q286" s="29">
        <v>-84</v>
      </c>
      <c r="R286" s="29">
        <v>18839</v>
      </c>
      <c r="S286" s="242">
        <v>0.83333333333333337</v>
      </c>
      <c r="T286" s="243">
        <v>16220</v>
      </c>
      <c r="U286" s="29">
        <v>18204</v>
      </c>
      <c r="V286" s="29">
        <v>635</v>
      </c>
      <c r="W286" s="29">
        <v>16793</v>
      </c>
      <c r="X286" s="29">
        <v>5000</v>
      </c>
      <c r="Y286" s="166">
        <v>-1400</v>
      </c>
      <c r="Z286" s="150">
        <v>1200</v>
      </c>
      <c r="AA286" s="26">
        <v>135</v>
      </c>
      <c r="AB286" s="166">
        <v>-100</v>
      </c>
      <c r="AC286" s="150">
        <v>100</v>
      </c>
      <c r="AD286" s="26">
        <v>100</v>
      </c>
      <c r="AE286" s="166">
        <v>-346</v>
      </c>
      <c r="AF286" s="150">
        <v>330</v>
      </c>
      <c r="AG286" s="26">
        <v>330</v>
      </c>
      <c r="AH286" s="166">
        <v>-800</v>
      </c>
      <c r="AI286" s="150">
        <v>550</v>
      </c>
      <c r="AJ286" s="26">
        <v>-80</v>
      </c>
      <c r="AK286" s="166">
        <v>-2000</v>
      </c>
      <c r="AL286" s="150">
        <v>1200</v>
      </c>
      <c r="AM286" s="26">
        <v>-344</v>
      </c>
      <c r="AN286" s="166">
        <v>-218</v>
      </c>
      <c r="AO286" s="150">
        <v>0</v>
      </c>
      <c r="AP286" s="26">
        <v>-217</v>
      </c>
      <c r="AQ286" s="166" t="s">
        <v>390</v>
      </c>
      <c r="AR286" s="172" t="s">
        <v>92</v>
      </c>
      <c r="AS286" s="173">
        <v>61</v>
      </c>
      <c r="AT286" s="166" t="s">
        <v>390</v>
      </c>
      <c r="AU286" s="172" t="s">
        <v>448</v>
      </c>
      <c r="AV286" s="173">
        <v>60</v>
      </c>
    </row>
    <row r="287" spans="1:48" x14ac:dyDescent="0.15">
      <c r="A287" s="227" t="s">
        <v>34</v>
      </c>
      <c r="B287" s="200" t="s">
        <v>24</v>
      </c>
      <c r="C287" s="173">
        <v>8</v>
      </c>
      <c r="D287" s="242">
        <v>0.83333333333333337</v>
      </c>
      <c r="E287" s="243">
        <v>15539</v>
      </c>
      <c r="F287" s="29">
        <v>30302</v>
      </c>
      <c r="G287" s="29">
        <v>1852</v>
      </c>
      <c r="H287" s="29">
        <v>0</v>
      </c>
      <c r="I287" s="29">
        <v>6696</v>
      </c>
      <c r="J287" s="29">
        <v>7031</v>
      </c>
      <c r="K287" s="166">
        <v>30</v>
      </c>
      <c r="L287" s="150">
        <v>100</v>
      </c>
      <c r="M287" s="173">
        <v>330</v>
      </c>
      <c r="N287" s="29">
        <v>-26</v>
      </c>
      <c r="O287" s="29">
        <v>-707</v>
      </c>
      <c r="P287" s="29">
        <v>-217</v>
      </c>
      <c r="Q287" s="29">
        <v>-490</v>
      </c>
      <c r="R287" s="29">
        <v>18917</v>
      </c>
      <c r="S287" s="242">
        <v>0.79166666666666663</v>
      </c>
      <c r="T287" s="243">
        <v>15450</v>
      </c>
      <c r="U287" s="29">
        <v>17434</v>
      </c>
      <c r="V287" s="29">
        <v>1483</v>
      </c>
      <c r="W287" s="29">
        <v>16793</v>
      </c>
      <c r="X287" s="29">
        <v>5000</v>
      </c>
      <c r="Y287" s="166">
        <v>-1400</v>
      </c>
      <c r="Z287" s="150">
        <v>1200</v>
      </c>
      <c r="AA287" s="26">
        <v>38</v>
      </c>
      <c r="AB287" s="166">
        <v>-100</v>
      </c>
      <c r="AC287" s="150">
        <v>100</v>
      </c>
      <c r="AD287" s="26">
        <v>100</v>
      </c>
      <c r="AE287" s="166">
        <v>-346</v>
      </c>
      <c r="AF287" s="150">
        <v>330</v>
      </c>
      <c r="AG287" s="26">
        <v>330</v>
      </c>
      <c r="AH287" s="166">
        <v>-800</v>
      </c>
      <c r="AI287" s="150">
        <v>450</v>
      </c>
      <c r="AJ287" s="26">
        <v>-26</v>
      </c>
      <c r="AK287" s="166">
        <v>-2000</v>
      </c>
      <c r="AL287" s="150">
        <v>1200</v>
      </c>
      <c r="AM287" s="26">
        <v>-707</v>
      </c>
      <c r="AN287" s="166">
        <v>-218</v>
      </c>
      <c r="AO287" s="150">
        <v>0</v>
      </c>
      <c r="AP287" s="26">
        <v>-217</v>
      </c>
      <c r="AQ287" s="166" t="s">
        <v>390</v>
      </c>
      <c r="AR287" s="172" t="s">
        <v>48</v>
      </c>
      <c r="AS287" s="173">
        <v>66</v>
      </c>
      <c r="AT287" s="166" t="s">
        <v>390</v>
      </c>
      <c r="AU287" s="172" t="s">
        <v>69</v>
      </c>
      <c r="AV287" s="173">
        <v>67</v>
      </c>
    </row>
    <row r="288" spans="1:48" x14ac:dyDescent="0.15">
      <c r="A288" s="227" t="s">
        <v>35</v>
      </c>
      <c r="B288" s="200" t="s">
        <v>24</v>
      </c>
      <c r="C288" s="173">
        <v>9</v>
      </c>
      <c r="D288" s="242">
        <v>0.83333333333333337</v>
      </c>
      <c r="E288" s="243">
        <v>14340</v>
      </c>
      <c r="F288" s="29">
        <v>30302</v>
      </c>
      <c r="G288" s="29">
        <v>1820</v>
      </c>
      <c r="H288" s="29">
        <v>0</v>
      </c>
      <c r="I288" s="29">
        <v>6700</v>
      </c>
      <c r="J288" s="29">
        <v>8356</v>
      </c>
      <c r="K288" s="166">
        <v>295</v>
      </c>
      <c r="L288" s="150">
        <v>100</v>
      </c>
      <c r="M288" s="173">
        <v>330</v>
      </c>
      <c r="N288" s="29">
        <v>150</v>
      </c>
      <c r="O288" s="29">
        <v>-710</v>
      </c>
      <c r="P288" s="29">
        <v>-217</v>
      </c>
      <c r="Q288" s="29">
        <v>-52</v>
      </c>
      <c r="R288" s="29">
        <v>17118</v>
      </c>
      <c r="S288" s="242">
        <v>0.83333333333333337</v>
      </c>
      <c r="T288" s="243">
        <v>14420</v>
      </c>
      <c r="U288" s="29">
        <v>16404</v>
      </c>
      <c r="V288" s="29">
        <v>714</v>
      </c>
      <c r="W288" s="29">
        <v>16829</v>
      </c>
      <c r="X288" s="29">
        <v>4000</v>
      </c>
      <c r="Y288" s="166">
        <v>-1400</v>
      </c>
      <c r="Z288" s="150">
        <v>1200</v>
      </c>
      <c r="AA288" s="26">
        <v>303</v>
      </c>
      <c r="AB288" s="166">
        <v>-100</v>
      </c>
      <c r="AC288" s="150">
        <v>100</v>
      </c>
      <c r="AD288" s="26">
        <v>100</v>
      </c>
      <c r="AE288" s="166">
        <v>-346</v>
      </c>
      <c r="AF288" s="150">
        <v>330</v>
      </c>
      <c r="AG288" s="26">
        <v>330</v>
      </c>
      <c r="AH288" s="166">
        <v>-800</v>
      </c>
      <c r="AI288" s="150">
        <v>450</v>
      </c>
      <c r="AJ288" s="26">
        <v>150</v>
      </c>
      <c r="AK288" s="166">
        <v>-2000</v>
      </c>
      <c r="AL288" s="150">
        <v>1200</v>
      </c>
      <c r="AM288" s="26">
        <v>-710</v>
      </c>
      <c r="AN288" s="166">
        <v>-218</v>
      </c>
      <c r="AO288" s="150">
        <v>0</v>
      </c>
      <c r="AP288" s="26">
        <v>-217</v>
      </c>
      <c r="AQ288" s="166" t="s">
        <v>42</v>
      </c>
      <c r="AR288" s="172" t="s">
        <v>97</v>
      </c>
      <c r="AS288" s="173">
        <v>53</v>
      </c>
      <c r="AT288" s="166" t="s">
        <v>42</v>
      </c>
      <c r="AU288" s="172" t="s">
        <v>50</v>
      </c>
      <c r="AV288" s="173">
        <v>53</v>
      </c>
    </row>
    <row r="289" spans="1:48" x14ac:dyDescent="0.15">
      <c r="A289" s="227" t="s">
        <v>36</v>
      </c>
      <c r="B289" s="200" t="s">
        <v>24</v>
      </c>
      <c r="C289" s="173">
        <v>10</v>
      </c>
      <c r="D289" s="242">
        <v>0.83333333333333337</v>
      </c>
      <c r="E289" s="243">
        <v>14531</v>
      </c>
      <c r="F289" s="29">
        <v>30302</v>
      </c>
      <c r="G289" s="29">
        <v>1666</v>
      </c>
      <c r="H289" s="29">
        <v>0</v>
      </c>
      <c r="I289" s="29">
        <v>7352</v>
      </c>
      <c r="J289" s="29">
        <v>7910</v>
      </c>
      <c r="K289" s="166">
        <v>146</v>
      </c>
      <c r="L289" s="150">
        <v>89</v>
      </c>
      <c r="M289" s="173">
        <v>280</v>
      </c>
      <c r="N289" s="29">
        <v>100</v>
      </c>
      <c r="O289" s="29">
        <v>-1102</v>
      </c>
      <c r="P289" s="29">
        <v>-217</v>
      </c>
      <c r="Q289" s="29">
        <v>-704</v>
      </c>
      <c r="R289" s="29">
        <v>17410</v>
      </c>
      <c r="S289" s="242">
        <v>0.83333333333333337</v>
      </c>
      <c r="T289" s="243">
        <v>14510</v>
      </c>
      <c r="U289" s="29">
        <v>16494</v>
      </c>
      <c r="V289" s="29">
        <v>916</v>
      </c>
      <c r="W289" s="29">
        <v>16829</v>
      </c>
      <c r="X289" s="29">
        <v>4000</v>
      </c>
      <c r="Y289" s="166">
        <v>-1400</v>
      </c>
      <c r="Z289" s="150">
        <v>1200</v>
      </c>
      <c r="AA289" s="26">
        <v>154</v>
      </c>
      <c r="AB289" s="166">
        <v>-100</v>
      </c>
      <c r="AC289" s="150">
        <v>100</v>
      </c>
      <c r="AD289" s="26">
        <v>89</v>
      </c>
      <c r="AE289" s="166">
        <v>-346</v>
      </c>
      <c r="AF289" s="150">
        <v>330</v>
      </c>
      <c r="AG289" s="26">
        <v>280</v>
      </c>
      <c r="AH289" s="166">
        <v>-800</v>
      </c>
      <c r="AI289" s="150">
        <v>450</v>
      </c>
      <c r="AJ289" s="26">
        <v>100</v>
      </c>
      <c r="AK289" s="166">
        <v>-2000</v>
      </c>
      <c r="AL289" s="150">
        <v>1200</v>
      </c>
      <c r="AM289" s="26">
        <v>-1102</v>
      </c>
      <c r="AN289" s="166">
        <v>-218</v>
      </c>
      <c r="AO289" s="150">
        <v>0</v>
      </c>
      <c r="AP289" s="26">
        <v>-217</v>
      </c>
      <c r="AQ289" s="166" t="s">
        <v>42</v>
      </c>
      <c r="AR289" s="172" t="s">
        <v>49</v>
      </c>
      <c r="AS289" s="173">
        <v>58</v>
      </c>
      <c r="AT289" s="166" t="s">
        <v>42</v>
      </c>
      <c r="AU289" s="172" t="s">
        <v>131</v>
      </c>
      <c r="AV289" s="173">
        <v>57</v>
      </c>
    </row>
    <row r="290" spans="1:48" x14ac:dyDescent="0.15">
      <c r="A290" s="227" t="s">
        <v>30</v>
      </c>
      <c r="B290" s="200" t="s">
        <v>24</v>
      </c>
      <c r="C290" s="173">
        <v>11</v>
      </c>
      <c r="D290" s="242">
        <v>0.83333333333333337</v>
      </c>
      <c r="E290" s="243">
        <v>16095</v>
      </c>
      <c r="F290" s="29">
        <v>30302</v>
      </c>
      <c r="G290" s="29">
        <v>1780</v>
      </c>
      <c r="H290" s="29">
        <v>0</v>
      </c>
      <c r="I290" s="29">
        <v>7065</v>
      </c>
      <c r="J290" s="29">
        <v>7195</v>
      </c>
      <c r="K290" s="166">
        <v>-167</v>
      </c>
      <c r="L290" s="150">
        <v>89</v>
      </c>
      <c r="M290" s="173">
        <v>245</v>
      </c>
      <c r="N290" s="29">
        <v>100</v>
      </c>
      <c r="O290" s="29">
        <v>-636</v>
      </c>
      <c r="P290" s="29">
        <v>-217</v>
      </c>
      <c r="Q290" s="29">
        <v>-586</v>
      </c>
      <c r="R290" s="29">
        <v>18408</v>
      </c>
      <c r="S290" s="242">
        <v>0.83333333333333337</v>
      </c>
      <c r="T290" s="243">
        <v>16050</v>
      </c>
      <c r="U290" s="29">
        <v>18034</v>
      </c>
      <c r="V290" s="29">
        <v>374</v>
      </c>
      <c r="W290" s="29">
        <v>16829</v>
      </c>
      <c r="X290" s="29">
        <v>4000</v>
      </c>
      <c r="Y290" s="166">
        <v>-1400</v>
      </c>
      <c r="Z290" s="150">
        <v>1200</v>
      </c>
      <c r="AA290" s="26">
        <v>-167</v>
      </c>
      <c r="AB290" s="166">
        <v>-100</v>
      </c>
      <c r="AC290" s="150">
        <v>100</v>
      </c>
      <c r="AD290" s="26">
        <v>89</v>
      </c>
      <c r="AE290" s="166">
        <v>-346</v>
      </c>
      <c r="AF290" s="150">
        <v>330</v>
      </c>
      <c r="AG290" s="26">
        <v>245</v>
      </c>
      <c r="AH290" s="166">
        <v>-800</v>
      </c>
      <c r="AI290" s="150">
        <v>450</v>
      </c>
      <c r="AJ290" s="26">
        <v>100</v>
      </c>
      <c r="AK290" s="166">
        <v>-2000</v>
      </c>
      <c r="AL290" s="150">
        <v>1200</v>
      </c>
      <c r="AM290" s="26">
        <v>-636</v>
      </c>
      <c r="AN290" s="166">
        <v>-218</v>
      </c>
      <c r="AO290" s="150">
        <v>0</v>
      </c>
      <c r="AP290" s="26">
        <v>-217</v>
      </c>
      <c r="AQ290" s="166" t="s">
        <v>397</v>
      </c>
      <c r="AR290" s="172" t="s">
        <v>150</v>
      </c>
      <c r="AS290" s="173">
        <v>59</v>
      </c>
      <c r="AT290" s="166" t="s">
        <v>398</v>
      </c>
      <c r="AU290" s="172" t="s">
        <v>202</v>
      </c>
      <c r="AV290" s="173">
        <v>59</v>
      </c>
    </row>
    <row r="291" spans="1:48" x14ac:dyDescent="0.15">
      <c r="A291" s="227" t="s">
        <v>32</v>
      </c>
      <c r="B291" s="200" t="s">
        <v>24</v>
      </c>
      <c r="C291" s="173">
        <v>12</v>
      </c>
      <c r="D291" s="242">
        <v>0.83333333333333337</v>
      </c>
      <c r="E291" s="243">
        <v>16368</v>
      </c>
      <c r="F291" s="29">
        <v>30302</v>
      </c>
      <c r="G291" s="29">
        <v>1825</v>
      </c>
      <c r="H291" s="29">
        <v>0</v>
      </c>
      <c r="I291" s="29">
        <v>6944</v>
      </c>
      <c r="J291" s="29">
        <v>7201</v>
      </c>
      <c r="K291" s="166">
        <v>-266</v>
      </c>
      <c r="L291" s="150">
        <v>99</v>
      </c>
      <c r="M291" s="173">
        <v>245</v>
      </c>
      <c r="N291" s="29">
        <v>172</v>
      </c>
      <c r="O291" s="29">
        <v>-1099</v>
      </c>
      <c r="P291" s="29">
        <v>-217</v>
      </c>
      <c r="Q291" s="29">
        <v>-1066</v>
      </c>
      <c r="R291" s="29">
        <v>19048</v>
      </c>
      <c r="S291" s="242">
        <v>0.79166666666666663</v>
      </c>
      <c r="T291" s="243">
        <v>16150</v>
      </c>
      <c r="U291" s="29">
        <v>18134</v>
      </c>
      <c r="V291" s="29">
        <v>914</v>
      </c>
      <c r="W291" s="29">
        <v>16829</v>
      </c>
      <c r="X291" s="29">
        <v>4000</v>
      </c>
      <c r="Y291" s="166">
        <v>-1400</v>
      </c>
      <c r="Z291" s="150">
        <v>1200</v>
      </c>
      <c r="AA291" s="26">
        <v>-258</v>
      </c>
      <c r="AB291" s="166">
        <v>-100</v>
      </c>
      <c r="AC291" s="150">
        <v>100</v>
      </c>
      <c r="AD291" s="26">
        <v>99</v>
      </c>
      <c r="AE291" s="166">
        <v>-346</v>
      </c>
      <c r="AF291" s="150">
        <v>330</v>
      </c>
      <c r="AG291" s="26">
        <v>245</v>
      </c>
      <c r="AH291" s="166">
        <v>-800</v>
      </c>
      <c r="AI291" s="150">
        <v>450</v>
      </c>
      <c r="AJ291" s="26">
        <v>172</v>
      </c>
      <c r="AK291" s="166">
        <v>-2000</v>
      </c>
      <c r="AL291" s="150">
        <v>1200</v>
      </c>
      <c r="AM291" s="26">
        <v>-1099</v>
      </c>
      <c r="AN291" s="166">
        <v>-218</v>
      </c>
      <c r="AO291" s="150">
        <v>0</v>
      </c>
      <c r="AP291" s="26">
        <v>-217</v>
      </c>
      <c r="AQ291" s="166" t="s">
        <v>397</v>
      </c>
      <c r="AR291" s="172" t="s">
        <v>58</v>
      </c>
      <c r="AS291" s="173">
        <v>57</v>
      </c>
      <c r="AT291" s="166" t="s">
        <v>397</v>
      </c>
      <c r="AU291" s="172" t="s">
        <v>192</v>
      </c>
      <c r="AV291" s="173">
        <v>57</v>
      </c>
    </row>
    <row r="292" spans="1:48" x14ac:dyDescent="0.15">
      <c r="A292" s="227" t="s">
        <v>31</v>
      </c>
      <c r="B292" s="200" t="s">
        <v>24</v>
      </c>
      <c r="C292" s="173">
        <v>13</v>
      </c>
      <c r="D292" s="242">
        <v>0.83333333333333337</v>
      </c>
      <c r="E292" s="243">
        <v>16297</v>
      </c>
      <c r="F292" s="29">
        <v>30302</v>
      </c>
      <c r="G292" s="29">
        <v>1887</v>
      </c>
      <c r="H292" s="29">
        <v>0</v>
      </c>
      <c r="I292" s="29">
        <v>7393</v>
      </c>
      <c r="J292" s="29">
        <v>6734</v>
      </c>
      <c r="K292" s="166">
        <v>127</v>
      </c>
      <c r="L292" s="150">
        <v>95</v>
      </c>
      <c r="M292" s="173">
        <v>245</v>
      </c>
      <c r="N292" s="29">
        <v>272</v>
      </c>
      <c r="O292" s="29">
        <v>-800</v>
      </c>
      <c r="P292" s="29">
        <v>-217</v>
      </c>
      <c r="Q292" s="29">
        <v>-278</v>
      </c>
      <c r="R292" s="29">
        <v>18340</v>
      </c>
      <c r="S292" s="242">
        <v>0.83333333333333337</v>
      </c>
      <c r="T292" s="243">
        <v>16020</v>
      </c>
      <c r="U292" s="29">
        <v>18004</v>
      </c>
      <c r="V292" s="29">
        <v>336</v>
      </c>
      <c r="W292" s="29">
        <v>16829</v>
      </c>
      <c r="X292" s="29">
        <v>4000</v>
      </c>
      <c r="Y292" s="166">
        <v>-1400</v>
      </c>
      <c r="Z292" s="150">
        <v>1200</v>
      </c>
      <c r="AA292" s="26">
        <v>135</v>
      </c>
      <c r="AB292" s="166">
        <v>-100</v>
      </c>
      <c r="AC292" s="150">
        <v>100</v>
      </c>
      <c r="AD292" s="26">
        <v>95</v>
      </c>
      <c r="AE292" s="166">
        <v>-346</v>
      </c>
      <c r="AF292" s="150">
        <v>330</v>
      </c>
      <c r="AG292" s="26">
        <v>245</v>
      </c>
      <c r="AH292" s="166">
        <v>-800</v>
      </c>
      <c r="AI292" s="150">
        <v>450</v>
      </c>
      <c r="AJ292" s="26">
        <v>272</v>
      </c>
      <c r="AK292" s="166">
        <v>-2000</v>
      </c>
      <c r="AL292" s="150">
        <v>1200</v>
      </c>
      <c r="AM292" s="26">
        <v>-800</v>
      </c>
      <c r="AN292" s="166">
        <v>-218</v>
      </c>
      <c r="AO292" s="150">
        <v>0</v>
      </c>
      <c r="AP292" s="26">
        <v>-217</v>
      </c>
      <c r="AQ292" s="166" t="s">
        <v>42</v>
      </c>
      <c r="AR292" s="172" t="s">
        <v>195</v>
      </c>
      <c r="AS292" s="173">
        <v>55</v>
      </c>
      <c r="AT292" s="166" t="s">
        <v>42</v>
      </c>
      <c r="AU292" s="172" t="s">
        <v>216</v>
      </c>
      <c r="AV292" s="173">
        <v>54</v>
      </c>
    </row>
    <row r="293" spans="1:48" x14ac:dyDescent="0.15">
      <c r="A293" s="227" t="s">
        <v>33</v>
      </c>
      <c r="B293" s="200" t="s">
        <v>24</v>
      </c>
      <c r="C293" s="173">
        <v>14</v>
      </c>
      <c r="D293" s="242">
        <v>0.79166666666666663</v>
      </c>
      <c r="E293" s="243">
        <v>16417</v>
      </c>
      <c r="F293" s="29">
        <v>30302</v>
      </c>
      <c r="G293" s="29">
        <v>1899</v>
      </c>
      <c r="H293" s="29">
        <v>0</v>
      </c>
      <c r="I293" s="29">
        <v>6930</v>
      </c>
      <c r="J293" s="29">
        <v>6905</v>
      </c>
      <c r="K293" s="166">
        <v>-123</v>
      </c>
      <c r="L293" s="150">
        <v>75</v>
      </c>
      <c r="M293" s="173">
        <v>245</v>
      </c>
      <c r="N293" s="29">
        <v>72</v>
      </c>
      <c r="O293" s="29">
        <v>-595</v>
      </c>
      <c r="P293" s="29">
        <v>-217</v>
      </c>
      <c r="Q293" s="29">
        <v>-543</v>
      </c>
      <c r="R293" s="29">
        <v>18909</v>
      </c>
      <c r="S293" s="242">
        <v>0.83333333333333337</v>
      </c>
      <c r="T293" s="243">
        <v>16250</v>
      </c>
      <c r="U293" s="29">
        <v>18234</v>
      </c>
      <c r="V293" s="29">
        <v>675</v>
      </c>
      <c r="W293" s="29">
        <v>16829</v>
      </c>
      <c r="X293" s="29">
        <v>4000</v>
      </c>
      <c r="Y293" s="166">
        <v>-1400</v>
      </c>
      <c r="Z293" s="150">
        <v>1200</v>
      </c>
      <c r="AA293" s="26">
        <v>-115</v>
      </c>
      <c r="AB293" s="166">
        <v>-100</v>
      </c>
      <c r="AC293" s="150">
        <v>100</v>
      </c>
      <c r="AD293" s="26">
        <v>75</v>
      </c>
      <c r="AE293" s="166">
        <v>-346</v>
      </c>
      <c r="AF293" s="150">
        <v>330</v>
      </c>
      <c r="AG293" s="26">
        <v>245</v>
      </c>
      <c r="AH293" s="166">
        <v>-800</v>
      </c>
      <c r="AI293" s="150">
        <v>450</v>
      </c>
      <c r="AJ293" s="26">
        <v>72</v>
      </c>
      <c r="AK293" s="166">
        <v>-2000</v>
      </c>
      <c r="AL293" s="150">
        <v>1200</v>
      </c>
      <c r="AM293" s="26">
        <v>-595</v>
      </c>
      <c r="AN293" s="166">
        <v>-218</v>
      </c>
      <c r="AO293" s="150">
        <v>0</v>
      </c>
      <c r="AP293" s="26">
        <v>-217</v>
      </c>
      <c r="AQ293" s="166" t="s">
        <v>43</v>
      </c>
      <c r="AR293" s="172" t="s">
        <v>179</v>
      </c>
      <c r="AS293" s="173">
        <v>53</v>
      </c>
      <c r="AT293" s="166" t="s">
        <v>46</v>
      </c>
      <c r="AU293" s="172" t="s">
        <v>189</v>
      </c>
      <c r="AV293" s="173">
        <v>55</v>
      </c>
    </row>
    <row r="294" spans="1:48" x14ac:dyDescent="0.15">
      <c r="A294" s="227" t="s">
        <v>34</v>
      </c>
      <c r="B294" s="200" t="s">
        <v>24</v>
      </c>
      <c r="C294" s="173">
        <v>15</v>
      </c>
      <c r="D294" s="242">
        <v>0.79166666666666663</v>
      </c>
      <c r="E294" s="243">
        <v>16014</v>
      </c>
      <c r="F294" s="29">
        <v>30302</v>
      </c>
      <c r="G294" s="29">
        <v>1950</v>
      </c>
      <c r="H294" s="29">
        <v>0</v>
      </c>
      <c r="I294" s="29">
        <v>7169</v>
      </c>
      <c r="J294" s="29">
        <v>7192</v>
      </c>
      <c r="K294" s="166">
        <v>-30</v>
      </c>
      <c r="L294" s="150">
        <v>100</v>
      </c>
      <c r="M294" s="173">
        <v>245</v>
      </c>
      <c r="N294" s="29">
        <v>-20</v>
      </c>
      <c r="O294" s="29">
        <v>-880</v>
      </c>
      <c r="P294" s="29">
        <v>-217</v>
      </c>
      <c r="Q294" s="29">
        <v>-802</v>
      </c>
      <c r="R294" s="29">
        <v>18693</v>
      </c>
      <c r="S294" s="242">
        <v>0.79166666666666663</v>
      </c>
      <c r="T294" s="243">
        <v>16100</v>
      </c>
      <c r="U294" s="29">
        <v>18084</v>
      </c>
      <c r="V294" s="29">
        <v>609</v>
      </c>
      <c r="W294" s="29">
        <v>16829</v>
      </c>
      <c r="X294" s="29">
        <v>4000</v>
      </c>
      <c r="Y294" s="166">
        <v>-1400</v>
      </c>
      <c r="Z294" s="150">
        <v>1200</v>
      </c>
      <c r="AA294" s="26">
        <v>-22</v>
      </c>
      <c r="AB294" s="166">
        <v>-100</v>
      </c>
      <c r="AC294" s="150">
        <v>100</v>
      </c>
      <c r="AD294" s="26">
        <v>100</v>
      </c>
      <c r="AE294" s="166">
        <v>-346</v>
      </c>
      <c r="AF294" s="150">
        <v>330</v>
      </c>
      <c r="AG294" s="26">
        <v>245</v>
      </c>
      <c r="AH294" s="166">
        <v>-800</v>
      </c>
      <c r="AI294" s="150">
        <v>450</v>
      </c>
      <c r="AJ294" s="26">
        <v>-20</v>
      </c>
      <c r="AK294" s="166">
        <v>-2000</v>
      </c>
      <c r="AL294" s="150">
        <v>1200</v>
      </c>
      <c r="AM294" s="26">
        <v>-880</v>
      </c>
      <c r="AN294" s="166">
        <v>-218</v>
      </c>
      <c r="AO294" s="150">
        <v>0</v>
      </c>
      <c r="AP294" s="26">
        <v>-217</v>
      </c>
      <c r="AQ294" s="166" t="s">
        <v>43</v>
      </c>
      <c r="AR294" s="172" t="s">
        <v>93</v>
      </c>
      <c r="AS294" s="173">
        <v>50</v>
      </c>
      <c r="AT294" s="166" t="s">
        <v>46</v>
      </c>
      <c r="AU294" s="172" t="s">
        <v>92</v>
      </c>
      <c r="AV294" s="173">
        <v>50</v>
      </c>
    </row>
    <row r="295" spans="1:48" x14ac:dyDescent="0.15">
      <c r="A295" s="227" t="s">
        <v>35</v>
      </c>
      <c r="B295" s="200" t="s">
        <v>24</v>
      </c>
      <c r="C295" s="173">
        <v>16</v>
      </c>
      <c r="D295" s="242">
        <v>0.79166666666666663</v>
      </c>
      <c r="E295" s="243">
        <v>14656</v>
      </c>
      <c r="F295" s="29">
        <v>30302</v>
      </c>
      <c r="G295" s="29">
        <v>1820</v>
      </c>
      <c r="H295" s="29">
        <v>0</v>
      </c>
      <c r="I295" s="29">
        <v>6647</v>
      </c>
      <c r="J295" s="29">
        <v>7929</v>
      </c>
      <c r="K295" s="166">
        <v>320</v>
      </c>
      <c r="L295" s="150">
        <v>75</v>
      </c>
      <c r="M295" s="173">
        <v>330</v>
      </c>
      <c r="N295" s="29">
        <v>0</v>
      </c>
      <c r="O295" s="29">
        <v>-347</v>
      </c>
      <c r="P295" s="29">
        <v>-217</v>
      </c>
      <c r="Q295" s="29">
        <v>161</v>
      </c>
      <c r="R295" s="29">
        <v>17385</v>
      </c>
      <c r="S295" s="242">
        <v>0.83333333333333337</v>
      </c>
      <c r="T295" s="243">
        <v>14900</v>
      </c>
      <c r="U295" s="29">
        <v>16886</v>
      </c>
      <c r="V295" s="29">
        <v>499</v>
      </c>
      <c r="W295" s="29">
        <v>17748</v>
      </c>
      <c r="X295" s="29">
        <v>4800</v>
      </c>
      <c r="Y295" s="166">
        <v>-1400</v>
      </c>
      <c r="Z295" s="150">
        <v>1200</v>
      </c>
      <c r="AA295" s="26">
        <v>328</v>
      </c>
      <c r="AB295" s="166">
        <v>-100</v>
      </c>
      <c r="AC295" s="150">
        <v>100</v>
      </c>
      <c r="AD295" s="26">
        <v>75</v>
      </c>
      <c r="AE295" s="166">
        <v>-346</v>
      </c>
      <c r="AF295" s="150">
        <v>330</v>
      </c>
      <c r="AG295" s="26">
        <v>330</v>
      </c>
      <c r="AH295" s="166">
        <v>-800</v>
      </c>
      <c r="AI295" s="150">
        <v>450</v>
      </c>
      <c r="AJ295" s="26">
        <v>0</v>
      </c>
      <c r="AK295" s="166">
        <v>-2000</v>
      </c>
      <c r="AL295" s="150">
        <v>1200</v>
      </c>
      <c r="AM295" s="26">
        <v>-347</v>
      </c>
      <c r="AN295" s="166">
        <v>-218</v>
      </c>
      <c r="AO295" s="150">
        <v>0</v>
      </c>
      <c r="AP295" s="26">
        <v>-217</v>
      </c>
      <c r="AQ295" s="166" t="s">
        <v>390</v>
      </c>
      <c r="AR295" s="172" t="s">
        <v>156</v>
      </c>
      <c r="AS295" s="173">
        <v>52</v>
      </c>
      <c r="AT295" s="166" t="s">
        <v>390</v>
      </c>
      <c r="AU295" s="172" t="s">
        <v>98</v>
      </c>
      <c r="AV295" s="173">
        <v>50</v>
      </c>
    </row>
    <row r="296" spans="1:48" x14ac:dyDescent="0.15">
      <c r="A296" s="227" t="s">
        <v>36</v>
      </c>
      <c r="B296" s="200" t="s">
        <v>24</v>
      </c>
      <c r="C296" s="173">
        <v>17</v>
      </c>
      <c r="D296" s="242">
        <v>0.83333333333333337</v>
      </c>
      <c r="E296" s="243">
        <v>15100</v>
      </c>
      <c r="F296" s="29">
        <v>30302</v>
      </c>
      <c r="G296" s="29">
        <v>1814</v>
      </c>
      <c r="H296" s="29">
        <v>0</v>
      </c>
      <c r="I296" s="29">
        <v>6736</v>
      </c>
      <c r="J296" s="29">
        <v>8365</v>
      </c>
      <c r="K296" s="166">
        <v>21</v>
      </c>
      <c r="L296" s="150">
        <v>75</v>
      </c>
      <c r="M296" s="173">
        <v>330</v>
      </c>
      <c r="N296" s="29">
        <v>0</v>
      </c>
      <c r="O296" s="29">
        <v>-347</v>
      </c>
      <c r="P296" s="29">
        <v>-217</v>
      </c>
      <c r="Q296" s="29">
        <v>-138</v>
      </c>
      <c r="R296" s="29">
        <v>17153</v>
      </c>
      <c r="S296" s="242">
        <v>0.83333333333333337</v>
      </c>
      <c r="T296" s="243">
        <v>14830</v>
      </c>
      <c r="U296" s="29">
        <v>16809</v>
      </c>
      <c r="V296" s="29">
        <v>344</v>
      </c>
      <c r="W296" s="29">
        <v>17748</v>
      </c>
      <c r="X296" s="29">
        <v>4800</v>
      </c>
      <c r="Y296" s="166">
        <v>-1400</v>
      </c>
      <c r="Z296" s="150">
        <v>1200</v>
      </c>
      <c r="AA296" s="26">
        <v>29</v>
      </c>
      <c r="AB296" s="166">
        <v>-100</v>
      </c>
      <c r="AC296" s="150">
        <v>100</v>
      </c>
      <c r="AD296" s="26">
        <v>75</v>
      </c>
      <c r="AE296" s="166">
        <v>-346</v>
      </c>
      <c r="AF296" s="150">
        <v>330</v>
      </c>
      <c r="AG296" s="26">
        <v>330</v>
      </c>
      <c r="AH296" s="166">
        <v>-800</v>
      </c>
      <c r="AI296" s="150">
        <v>450</v>
      </c>
      <c r="AJ296" s="26">
        <v>0</v>
      </c>
      <c r="AK296" s="166">
        <v>-2000</v>
      </c>
      <c r="AL296" s="150">
        <v>1200</v>
      </c>
      <c r="AM296" s="26">
        <v>-347</v>
      </c>
      <c r="AN296" s="166">
        <v>-218</v>
      </c>
      <c r="AO296" s="150">
        <v>0</v>
      </c>
      <c r="AP296" s="26">
        <v>-217</v>
      </c>
      <c r="AQ296" s="166" t="s">
        <v>390</v>
      </c>
      <c r="AR296" s="172" t="s">
        <v>92</v>
      </c>
      <c r="AS296" s="173">
        <v>58</v>
      </c>
      <c r="AT296" s="166" t="s">
        <v>390</v>
      </c>
      <c r="AU296" s="172" t="s">
        <v>65</v>
      </c>
      <c r="AV296" s="173">
        <v>57</v>
      </c>
    </row>
    <row r="297" spans="1:48" x14ac:dyDescent="0.15">
      <c r="A297" s="227" t="s">
        <v>30</v>
      </c>
      <c r="B297" s="200" t="s">
        <v>24</v>
      </c>
      <c r="C297" s="173">
        <v>18</v>
      </c>
      <c r="D297" s="242">
        <v>0.79166666666666663</v>
      </c>
      <c r="E297" s="243">
        <v>16548</v>
      </c>
      <c r="F297" s="29">
        <v>30302</v>
      </c>
      <c r="G297" s="29">
        <v>2072</v>
      </c>
      <c r="H297" s="29">
        <v>0</v>
      </c>
      <c r="I297" s="29">
        <v>6586</v>
      </c>
      <c r="J297" s="29">
        <v>6775</v>
      </c>
      <c r="K297" s="166">
        <v>-78</v>
      </c>
      <c r="L297" s="150">
        <v>100</v>
      </c>
      <c r="M297" s="173">
        <v>330</v>
      </c>
      <c r="N297" s="29">
        <v>0</v>
      </c>
      <c r="O297" s="29">
        <v>-587</v>
      </c>
      <c r="P297" s="29">
        <v>-217</v>
      </c>
      <c r="Q297" s="29">
        <v>-452</v>
      </c>
      <c r="R297" s="29">
        <v>19465</v>
      </c>
      <c r="S297" s="242">
        <v>0.83333333333333337</v>
      </c>
      <c r="T297" s="243">
        <v>16490</v>
      </c>
      <c r="U297" s="29">
        <v>18476</v>
      </c>
      <c r="V297" s="29">
        <v>989</v>
      </c>
      <c r="W297" s="29">
        <v>17748</v>
      </c>
      <c r="X297" s="29">
        <v>4800</v>
      </c>
      <c r="Y297" s="166">
        <v>-1400</v>
      </c>
      <c r="Z297" s="150">
        <v>1200</v>
      </c>
      <c r="AA297" s="26">
        <v>-70</v>
      </c>
      <c r="AB297" s="166">
        <v>-100</v>
      </c>
      <c r="AC297" s="150">
        <v>100</v>
      </c>
      <c r="AD297" s="26">
        <v>100</v>
      </c>
      <c r="AE297" s="166">
        <v>-346</v>
      </c>
      <c r="AF297" s="150">
        <v>330</v>
      </c>
      <c r="AG297" s="26">
        <v>330</v>
      </c>
      <c r="AH297" s="166">
        <v>-800</v>
      </c>
      <c r="AI297" s="150">
        <v>450</v>
      </c>
      <c r="AJ297" s="26">
        <v>0</v>
      </c>
      <c r="AK297" s="166">
        <v>-2000</v>
      </c>
      <c r="AL297" s="150">
        <v>1200</v>
      </c>
      <c r="AM297" s="26">
        <v>-587</v>
      </c>
      <c r="AN297" s="166">
        <v>-218</v>
      </c>
      <c r="AO297" s="150">
        <v>0</v>
      </c>
      <c r="AP297" s="26">
        <v>-217</v>
      </c>
      <c r="AQ297" s="166" t="s">
        <v>397</v>
      </c>
      <c r="AR297" s="172" t="s">
        <v>65</v>
      </c>
      <c r="AS297" s="173">
        <v>53</v>
      </c>
      <c r="AT297" s="166" t="s">
        <v>398</v>
      </c>
      <c r="AU297" s="172" t="s">
        <v>101</v>
      </c>
      <c r="AV297" s="173">
        <v>52</v>
      </c>
    </row>
    <row r="298" spans="1:48" x14ac:dyDescent="0.15">
      <c r="A298" s="227" t="s">
        <v>32</v>
      </c>
      <c r="B298" s="200" t="s">
        <v>24</v>
      </c>
      <c r="C298" s="173">
        <v>19</v>
      </c>
      <c r="D298" s="242">
        <v>0.79166666666666663</v>
      </c>
      <c r="E298" s="243">
        <v>16531</v>
      </c>
      <c r="F298" s="29">
        <v>30302</v>
      </c>
      <c r="G298" s="29">
        <v>1926</v>
      </c>
      <c r="H298" s="29">
        <v>0</v>
      </c>
      <c r="I298" s="29">
        <v>7093</v>
      </c>
      <c r="J298" s="29">
        <v>5762</v>
      </c>
      <c r="K298" s="166">
        <v>30</v>
      </c>
      <c r="L298" s="150">
        <v>100</v>
      </c>
      <c r="M298" s="173">
        <v>330</v>
      </c>
      <c r="N298" s="29">
        <v>240</v>
      </c>
      <c r="O298" s="29">
        <v>-856</v>
      </c>
      <c r="P298" s="29">
        <v>-218</v>
      </c>
      <c r="Q298" s="29">
        <v>-374</v>
      </c>
      <c r="R298" s="29">
        <v>19747</v>
      </c>
      <c r="S298" s="242">
        <v>0.79166666666666663</v>
      </c>
      <c r="T298" s="243">
        <v>16490</v>
      </c>
      <c r="U298" s="29">
        <v>18476</v>
      </c>
      <c r="V298" s="29">
        <v>1271</v>
      </c>
      <c r="W298" s="29">
        <v>17748</v>
      </c>
      <c r="X298" s="29">
        <v>4800</v>
      </c>
      <c r="Y298" s="166">
        <v>-1400</v>
      </c>
      <c r="Z298" s="150">
        <v>1200</v>
      </c>
      <c r="AA298" s="26">
        <v>38</v>
      </c>
      <c r="AB298" s="166">
        <v>-100</v>
      </c>
      <c r="AC298" s="150">
        <v>100</v>
      </c>
      <c r="AD298" s="26">
        <v>100</v>
      </c>
      <c r="AE298" s="166">
        <v>-346</v>
      </c>
      <c r="AF298" s="150">
        <v>330</v>
      </c>
      <c r="AG298" s="26">
        <v>330</v>
      </c>
      <c r="AH298" s="166">
        <v>-800</v>
      </c>
      <c r="AI298" s="150">
        <v>450</v>
      </c>
      <c r="AJ298" s="26">
        <v>240</v>
      </c>
      <c r="AK298" s="166">
        <v>-2000</v>
      </c>
      <c r="AL298" s="150">
        <v>1200</v>
      </c>
      <c r="AM298" s="26">
        <v>-856</v>
      </c>
      <c r="AN298" s="166">
        <v>-218</v>
      </c>
      <c r="AO298" s="150">
        <v>0</v>
      </c>
      <c r="AP298" s="26">
        <v>-218</v>
      </c>
      <c r="AQ298" s="166" t="s">
        <v>397</v>
      </c>
      <c r="AR298" s="172" t="s">
        <v>62</v>
      </c>
      <c r="AS298" s="173">
        <v>53</v>
      </c>
      <c r="AT298" s="166" t="s">
        <v>397</v>
      </c>
      <c r="AU298" s="172" t="s">
        <v>103</v>
      </c>
      <c r="AV298" s="173">
        <v>54</v>
      </c>
    </row>
    <row r="299" spans="1:48" x14ac:dyDescent="0.15">
      <c r="A299" s="227" t="s">
        <v>31</v>
      </c>
      <c r="B299" s="200" t="s">
        <v>24</v>
      </c>
      <c r="C299" s="173">
        <v>20</v>
      </c>
      <c r="D299" s="242">
        <v>0.79166666666666663</v>
      </c>
      <c r="E299" s="243">
        <v>16476</v>
      </c>
      <c r="F299" s="29">
        <v>30302</v>
      </c>
      <c r="G299" s="29">
        <v>1983</v>
      </c>
      <c r="H299" s="29">
        <v>0</v>
      </c>
      <c r="I299" s="29">
        <v>6396</v>
      </c>
      <c r="J299" s="29">
        <v>7010</v>
      </c>
      <c r="K299" s="166">
        <v>205</v>
      </c>
      <c r="L299" s="150">
        <v>100</v>
      </c>
      <c r="M299" s="173">
        <v>330</v>
      </c>
      <c r="N299" s="29">
        <v>250</v>
      </c>
      <c r="O299" s="29">
        <v>-856</v>
      </c>
      <c r="P299" s="29">
        <v>-218</v>
      </c>
      <c r="Q299" s="29">
        <v>-189</v>
      </c>
      <c r="R299" s="29">
        <v>19068</v>
      </c>
      <c r="S299" s="242">
        <v>0.79166666666666663</v>
      </c>
      <c r="T299" s="243">
        <v>16410</v>
      </c>
      <c r="U299" s="29">
        <v>18396</v>
      </c>
      <c r="V299" s="29">
        <v>672</v>
      </c>
      <c r="W299" s="29">
        <v>17748</v>
      </c>
      <c r="X299" s="29">
        <v>4800</v>
      </c>
      <c r="Y299" s="166">
        <v>-1400</v>
      </c>
      <c r="Z299" s="150">
        <v>1200</v>
      </c>
      <c r="AA299" s="26">
        <v>213</v>
      </c>
      <c r="AB299" s="166">
        <v>-100</v>
      </c>
      <c r="AC299" s="150">
        <v>100</v>
      </c>
      <c r="AD299" s="26">
        <v>100</v>
      </c>
      <c r="AE299" s="166">
        <v>-346</v>
      </c>
      <c r="AF299" s="150">
        <v>330</v>
      </c>
      <c r="AG299" s="26">
        <v>330</v>
      </c>
      <c r="AH299" s="166">
        <v>-800</v>
      </c>
      <c r="AI299" s="150">
        <v>450</v>
      </c>
      <c r="AJ299" s="26">
        <v>250</v>
      </c>
      <c r="AK299" s="166">
        <v>-2000</v>
      </c>
      <c r="AL299" s="150">
        <v>1200</v>
      </c>
      <c r="AM299" s="26">
        <v>-856</v>
      </c>
      <c r="AN299" s="166">
        <v>-218</v>
      </c>
      <c r="AO299" s="150">
        <v>0</v>
      </c>
      <c r="AP299" s="26">
        <v>-218</v>
      </c>
      <c r="AQ299" s="166" t="s">
        <v>398</v>
      </c>
      <c r="AR299" s="172" t="s">
        <v>168</v>
      </c>
      <c r="AS299" s="173">
        <v>56</v>
      </c>
      <c r="AT299" s="166" t="s">
        <v>397</v>
      </c>
      <c r="AU299" s="172" t="s">
        <v>90</v>
      </c>
      <c r="AV299" s="173">
        <v>55</v>
      </c>
    </row>
    <row r="300" spans="1:48" x14ac:dyDescent="0.15">
      <c r="A300" s="227" t="s">
        <v>33</v>
      </c>
      <c r="B300" s="200" t="s">
        <v>24</v>
      </c>
      <c r="C300" s="173">
        <v>21</v>
      </c>
      <c r="D300" s="242">
        <v>0.79166666666666663</v>
      </c>
      <c r="E300" s="243">
        <v>16554</v>
      </c>
      <c r="F300" s="29">
        <v>30302</v>
      </c>
      <c r="G300" s="29">
        <v>2028</v>
      </c>
      <c r="H300" s="29">
        <v>0</v>
      </c>
      <c r="I300" s="29">
        <v>5779</v>
      </c>
      <c r="J300" s="29">
        <v>7676</v>
      </c>
      <c r="K300" s="166">
        <v>80</v>
      </c>
      <c r="L300" s="150">
        <v>100</v>
      </c>
      <c r="M300" s="173">
        <v>330</v>
      </c>
      <c r="N300" s="29">
        <v>100</v>
      </c>
      <c r="O300" s="29">
        <v>-856</v>
      </c>
      <c r="P300" s="29">
        <v>-218</v>
      </c>
      <c r="Q300" s="29">
        <v>-464</v>
      </c>
      <c r="R300" s="29">
        <v>19339</v>
      </c>
      <c r="S300" s="242">
        <v>0.79166666666666663</v>
      </c>
      <c r="T300" s="243">
        <v>16460</v>
      </c>
      <c r="U300" s="29">
        <v>18446</v>
      </c>
      <c r="V300" s="29">
        <v>893</v>
      </c>
      <c r="W300" s="29">
        <v>17748</v>
      </c>
      <c r="X300" s="29">
        <v>4800</v>
      </c>
      <c r="Y300" s="166">
        <v>-1400</v>
      </c>
      <c r="Z300" s="150">
        <v>1200</v>
      </c>
      <c r="AA300" s="26">
        <v>88</v>
      </c>
      <c r="AB300" s="166">
        <v>-100</v>
      </c>
      <c r="AC300" s="150">
        <v>100</v>
      </c>
      <c r="AD300" s="26">
        <v>100</v>
      </c>
      <c r="AE300" s="166">
        <v>-346</v>
      </c>
      <c r="AF300" s="150">
        <v>330</v>
      </c>
      <c r="AG300" s="26">
        <v>330</v>
      </c>
      <c r="AH300" s="166">
        <v>-800</v>
      </c>
      <c r="AI300" s="150">
        <v>450</v>
      </c>
      <c r="AJ300" s="26">
        <v>100</v>
      </c>
      <c r="AK300" s="166">
        <v>-2000</v>
      </c>
      <c r="AL300" s="150">
        <v>1200</v>
      </c>
      <c r="AM300" s="26">
        <v>-856</v>
      </c>
      <c r="AN300" s="166">
        <v>-218</v>
      </c>
      <c r="AO300" s="150">
        <v>0</v>
      </c>
      <c r="AP300" s="26">
        <v>-218</v>
      </c>
      <c r="AQ300" s="166" t="s">
        <v>398</v>
      </c>
      <c r="AR300" s="172" t="s">
        <v>48</v>
      </c>
      <c r="AS300" s="173">
        <v>52</v>
      </c>
      <c r="AT300" s="166" t="s">
        <v>397</v>
      </c>
      <c r="AU300" s="172" t="s">
        <v>51</v>
      </c>
      <c r="AV300" s="173">
        <v>50</v>
      </c>
    </row>
    <row r="301" spans="1:48" x14ac:dyDescent="0.15">
      <c r="A301" s="227" t="s">
        <v>34</v>
      </c>
      <c r="B301" s="200" t="s">
        <v>24</v>
      </c>
      <c r="C301" s="173">
        <v>22</v>
      </c>
      <c r="D301" s="242">
        <v>0.79166666666666663</v>
      </c>
      <c r="E301" s="243">
        <v>16287</v>
      </c>
      <c r="F301" s="29">
        <v>30302</v>
      </c>
      <c r="G301" s="29">
        <v>2214</v>
      </c>
      <c r="H301" s="29">
        <v>0</v>
      </c>
      <c r="I301" s="29">
        <v>5414</v>
      </c>
      <c r="J301" s="29">
        <v>7713</v>
      </c>
      <c r="K301" s="166">
        <v>80</v>
      </c>
      <c r="L301" s="150">
        <v>100</v>
      </c>
      <c r="M301" s="173">
        <v>330</v>
      </c>
      <c r="N301" s="29">
        <v>103</v>
      </c>
      <c r="O301" s="29">
        <v>-663</v>
      </c>
      <c r="P301" s="29">
        <v>-216</v>
      </c>
      <c r="Q301" s="29">
        <v>-266</v>
      </c>
      <c r="R301" s="29">
        <v>19655</v>
      </c>
      <c r="S301" s="242">
        <v>0.79166666666666663</v>
      </c>
      <c r="T301" s="243">
        <v>16400</v>
      </c>
      <c r="U301" s="29">
        <v>18386</v>
      </c>
      <c r="V301" s="29">
        <v>1269</v>
      </c>
      <c r="W301" s="29">
        <v>17748</v>
      </c>
      <c r="X301" s="29">
        <v>4800</v>
      </c>
      <c r="Y301" s="166">
        <v>-1400</v>
      </c>
      <c r="Z301" s="150">
        <v>1200</v>
      </c>
      <c r="AA301" s="26">
        <v>88</v>
      </c>
      <c r="AB301" s="166">
        <v>-100</v>
      </c>
      <c r="AC301" s="150">
        <v>100</v>
      </c>
      <c r="AD301" s="26">
        <v>100</v>
      </c>
      <c r="AE301" s="166">
        <v>-346</v>
      </c>
      <c r="AF301" s="150">
        <v>330</v>
      </c>
      <c r="AG301" s="26">
        <v>330</v>
      </c>
      <c r="AH301" s="166">
        <v>-800</v>
      </c>
      <c r="AI301" s="150">
        <v>450</v>
      </c>
      <c r="AJ301" s="26">
        <v>103</v>
      </c>
      <c r="AK301" s="166">
        <v>-2000</v>
      </c>
      <c r="AL301" s="150">
        <v>1200</v>
      </c>
      <c r="AM301" s="26">
        <v>-663</v>
      </c>
      <c r="AN301" s="166">
        <v>-218</v>
      </c>
      <c r="AO301" s="150">
        <v>0</v>
      </c>
      <c r="AP301" s="26">
        <v>-216</v>
      </c>
      <c r="AQ301" s="166" t="s">
        <v>42</v>
      </c>
      <c r="AR301" s="172" t="s">
        <v>88</v>
      </c>
      <c r="AS301" s="173">
        <v>47</v>
      </c>
      <c r="AT301" s="166" t="s">
        <v>42</v>
      </c>
      <c r="AU301" s="172" t="s">
        <v>51</v>
      </c>
      <c r="AV301" s="173">
        <v>44</v>
      </c>
    </row>
    <row r="302" spans="1:48" x14ac:dyDescent="0.15">
      <c r="A302" s="227" t="s">
        <v>35</v>
      </c>
      <c r="B302" s="200" t="s">
        <v>24</v>
      </c>
      <c r="C302" s="173">
        <v>23</v>
      </c>
      <c r="D302" s="242">
        <v>0.79166666666666663</v>
      </c>
      <c r="E302" s="243">
        <v>14841</v>
      </c>
      <c r="F302" s="29">
        <v>30302</v>
      </c>
      <c r="G302" s="29">
        <v>1981</v>
      </c>
      <c r="H302" s="29">
        <v>0</v>
      </c>
      <c r="I302" s="29">
        <v>6156</v>
      </c>
      <c r="J302" s="29">
        <v>8107</v>
      </c>
      <c r="K302" s="166">
        <v>120</v>
      </c>
      <c r="L302" s="150">
        <v>75</v>
      </c>
      <c r="M302" s="173">
        <v>330</v>
      </c>
      <c r="N302" s="29">
        <v>0</v>
      </c>
      <c r="O302" s="29">
        <v>376</v>
      </c>
      <c r="P302" s="29">
        <v>-217</v>
      </c>
      <c r="Q302" s="29">
        <v>684</v>
      </c>
      <c r="R302" s="29">
        <v>17336</v>
      </c>
      <c r="S302" s="242">
        <v>0.83333333333333337</v>
      </c>
      <c r="T302" s="243">
        <v>14900</v>
      </c>
      <c r="U302" s="29">
        <v>16888</v>
      </c>
      <c r="V302" s="29">
        <v>448</v>
      </c>
      <c r="W302" s="29">
        <v>18110</v>
      </c>
      <c r="X302" s="29">
        <v>5700</v>
      </c>
      <c r="Y302" s="166">
        <v>-1400</v>
      </c>
      <c r="Z302" s="150">
        <v>1200</v>
      </c>
      <c r="AA302" s="26">
        <v>128</v>
      </c>
      <c r="AB302" s="166">
        <v>-100</v>
      </c>
      <c r="AC302" s="150">
        <v>100</v>
      </c>
      <c r="AD302" s="26">
        <v>75</v>
      </c>
      <c r="AE302" s="166">
        <v>-346</v>
      </c>
      <c r="AF302" s="150">
        <v>330</v>
      </c>
      <c r="AG302" s="26">
        <v>330</v>
      </c>
      <c r="AH302" s="166">
        <v>-800</v>
      </c>
      <c r="AI302" s="150">
        <v>450</v>
      </c>
      <c r="AJ302" s="26">
        <v>0</v>
      </c>
      <c r="AK302" s="166">
        <v>-2000</v>
      </c>
      <c r="AL302" s="150">
        <v>1200</v>
      </c>
      <c r="AM302" s="26">
        <v>376</v>
      </c>
      <c r="AN302" s="166">
        <v>-218</v>
      </c>
      <c r="AO302" s="150">
        <v>0</v>
      </c>
      <c r="AP302" s="26">
        <v>-217</v>
      </c>
      <c r="AQ302" s="166" t="s">
        <v>42</v>
      </c>
      <c r="AR302" s="172" t="s">
        <v>51</v>
      </c>
      <c r="AS302" s="173">
        <v>51</v>
      </c>
      <c r="AT302" s="166" t="s">
        <v>42</v>
      </c>
      <c r="AU302" s="172" t="s">
        <v>180</v>
      </c>
      <c r="AV302" s="173">
        <v>50</v>
      </c>
    </row>
    <row r="303" spans="1:48" x14ac:dyDescent="0.15">
      <c r="A303" s="227" t="s">
        <v>36</v>
      </c>
      <c r="B303" s="200" t="s">
        <v>24</v>
      </c>
      <c r="C303" s="173">
        <v>24</v>
      </c>
      <c r="D303" s="242">
        <v>0.79166666666666663</v>
      </c>
      <c r="E303" s="243">
        <v>15597</v>
      </c>
      <c r="F303" s="29">
        <v>30302</v>
      </c>
      <c r="G303" s="29">
        <v>1818</v>
      </c>
      <c r="H303" s="29">
        <v>0</v>
      </c>
      <c r="I303" s="29">
        <v>6017</v>
      </c>
      <c r="J303" s="29">
        <v>7797</v>
      </c>
      <c r="K303" s="166">
        <v>196</v>
      </c>
      <c r="L303" s="150">
        <v>75</v>
      </c>
      <c r="M303" s="173">
        <v>330</v>
      </c>
      <c r="N303" s="29">
        <v>0</v>
      </c>
      <c r="O303" s="29">
        <v>376</v>
      </c>
      <c r="P303" s="29">
        <v>-216</v>
      </c>
      <c r="Q303" s="29">
        <v>761</v>
      </c>
      <c r="R303" s="29">
        <v>17545</v>
      </c>
      <c r="S303" s="242">
        <v>0.83333333333333337</v>
      </c>
      <c r="T303" s="243">
        <v>15280</v>
      </c>
      <c r="U303" s="29">
        <v>17268</v>
      </c>
      <c r="V303" s="29">
        <v>277</v>
      </c>
      <c r="W303" s="29">
        <v>18110</v>
      </c>
      <c r="X303" s="29">
        <v>5700</v>
      </c>
      <c r="Y303" s="166">
        <v>-1400</v>
      </c>
      <c r="Z303" s="150">
        <v>1200</v>
      </c>
      <c r="AA303" s="26">
        <v>204</v>
      </c>
      <c r="AB303" s="166">
        <v>-100</v>
      </c>
      <c r="AC303" s="150">
        <v>100</v>
      </c>
      <c r="AD303" s="26">
        <v>75</v>
      </c>
      <c r="AE303" s="166">
        <v>-346</v>
      </c>
      <c r="AF303" s="150">
        <v>330</v>
      </c>
      <c r="AG303" s="26">
        <v>330</v>
      </c>
      <c r="AH303" s="166">
        <v>-800</v>
      </c>
      <c r="AI303" s="150">
        <v>450</v>
      </c>
      <c r="AJ303" s="26">
        <v>0</v>
      </c>
      <c r="AK303" s="166">
        <v>-2000</v>
      </c>
      <c r="AL303" s="150">
        <v>1200</v>
      </c>
      <c r="AM303" s="26">
        <v>376</v>
      </c>
      <c r="AN303" s="166">
        <v>-218</v>
      </c>
      <c r="AO303" s="150">
        <v>0</v>
      </c>
      <c r="AP303" s="26">
        <v>-216</v>
      </c>
      <c r="AQ303" s="166" t="s">
        <v>398</v>
      </c>
      <c r="AR303" s="172" t="s">
        <v>89</v>
      </c>
      <c r="AS303" s="173">
        <v>53</v>
      </c>
      <c r="AT303" s="166" t="s">
        <v>398</v>
      </c>
      <c r="AU303" s="172" t="s">
        <v>102</v>
      </c>
      <c r="AV303" s="173">
        <v>55</v>
      </c>
    </row>
    <row r="304" spans="1:48" x14ac:dyDescent="0.15">
      <c r="A304" s="227" t="s">
        <v>30</v>
      </c>
      <c r="B304" s="200" t="s">
        <v>24</v>
      </c>
      <c r="C304" s="173">
        <v>25</v>
      </c>
      <c r="D304" s="242">
        <v>0.79166666666666663</v>
      </c>
      <c r="E304" s="243">
        <v>16934</v>
      </c>
      <c r="F304" s="29">
        <v>30302</v>
      </c>
      <c r="G304" s="29">
        <v>1858</v>
      </c>
      <c r="H304" s="29">
        <v>0</v>
      </c>
      <c r="I304" s="29">
        <v>6529</v>
      </c>
      <c r="J304" s="29">
        <v>5951</v>
      </c>
      <c r="K304" s="166">
        <v>276</v>
      </c>
      <c r="L304" s="150">
        <v>75</v>
      </c>
      <c r="M304" s="173">
        <v>330</v>
      </c>
      <c r="N304" s="29">
        <v>178</v>
      </c>
      <c r="O304" s="29">
        <v>-856</v>
      </c>
      <c r="P304" s="29">
        <v>-216</v>
      </c>
      <c r="Q304" s="29">
        <v>-213</v>
      </c>
      <c r="R304" s="29">
        <v>19893</v>
      </c>
      <c r="S304" s="242">
        <v>0.79166666666666663</v>
      </c>
      <c r="T304" s="243">
        <v>17100</v>
      </c>
      <c r="U304" s="29">
        <v>19088</v>
      </c>
      <c r="V304" s="29">
        <v>805</v>
      </c>
      <c r="W304" s="29">
        <v>18110</v>
      </c>
      <c r="X304" s="29">
        <v>5700</v>
      </c>
      <c r="Y304" s="166">
        <v>-1400</v>
      </c>
      <c r="Z304" s="150">
        <v>1200</v>
      </c>
      <c r="AA304" s="26">
        <v>284</v>
      </c>
      <c r="AB304" s="166">
        <v>-100</v>
      </c>
      <c r="AC304" s="150">
        <v>100</v>
      </c>
      <c r="AD304" s="26">
        <v>75</v>
      </c>
      <c r="AE304" s="166">
        <v>-346</v>
      </c>
      <c r="AF304" s="150">
        <v>330</v>
      </c>
      <c r="AG304" s="26">
        <v>330</v>
      </c>
      <c r="AH304" s="166">
        <v>-417</v>
      </c>
      <c r="AI304" s="150">
        <v>190</v>
      </c>
      <c r="AJ304" s="26">
        <v>178</v>
      </c>
      <c r="AK304" s="166">
        <v>-2000</v>
      </c>
      <c r="AL304" s="150">
        <v>1200</v>
      </c>
      <c r="AM304" s="26">
        <v>-856</v>
      </c>
      <c r="AN304" s="166">
        <v>-218</v>
      </c>
      <c r="AO304" s="150">
        <v>0</v>
      </c>
      <c r="AP304" s="26">
        <v>-216</v>
      </c>
      <c r="AQ304" s="166" t="s">
        <v>398</v>
      </c>
      <c r="AR304" s="172" t="s">
        <v>70</v>
      </c>
      <c r="AS304" s="173">
        <v>62</v>
      </c>
      <c r="AT304" s="166" t="s">
        <v>398</v>
      </c>
      <c r="AU304" s="172" t="s">
        <v>90</v>
      </c>
      <c r="AV304" s="173">
        <v>62</v>
      </c>
    </row>
    <row r="305" spans="1:48" x14ac:dyDescent="0.15">
      <c r="A305" s="227" t="s">
        <v>32</v>
      </c>
      <c r="B305" s="200" t="s">
        <v>24</v>
      </c>
      <c r="C305" s="173">
        <v>26</v>
      </c>
      <c r="D305" s="242">
        <v>0.79166666666666663</v>
      </c>
      <c r="E305" s="243">
        <v>16956</v>
      </c>
      <c r="F305" s="29">
        <v>30302</v>
      </c>
      <c r="G305" s="29">
        <v>1834</v>
      </c>
      <c r="H305" s="29">
        <v>0</v>
      </c>
      <c r="I305" s="29">
        <v>6663</v>
      </c>
      <c r="J305" s="29">
        <v>5736</v>
      </c>
      <c r="K305" s="166">
        <v>211</v>
      </c>
      <c r="L305" s="150">
        <v>75</v>
      </c>
      <c r="M305" s="173">
        <v>330</v>
      </c>
      <c r="N305" s="29">
        <v>113</v>
      </c>
      <c r="O305" s="29">
        <v>-622</v>
      </c>
      <c r="P305" s="29">
        <v>0</v>
      </c>
      <c r="Q305" s="29">
        <v>107</v>
      </c>
      <c r="R305" s="29">
        <v>19630</v>
      </c>
      <c r="S305" s="242">
        <v>0.79166666666666663</v>
      </c>
      <c r="T305" s="243">
        <v>17150</v>
      </c>
      <c r="U305" s="29">
        <v>19139</v>
      </c>
      <c r="V305" s="29">
        <v>491</v>
      </c>
      <c r="W305" s="29">
        <v>18110</v>
      </c>
      <c r="X305" s="29">
        <v>5700</v>
      </c>
      <c r="Y305" s="166">
        <v>-1400</v>
      </c>
      <c r="Z305" s="150">
        <v>1200</v>
      </c>
      <c r="AA305" s="26">
        <v>219</v>
      </c>
      <c r="AB305" s="166">
        <v>-100</v>
      </c>
      <c r="AC305" s="150">
        <v>100</v>
      </c>
      <c r="AD305" s="26">
        <v>75</v>
      </c>
      <c r="AE305" s="166">
        <v>-346</v>
      </c>
      <c r="AF305" s="150">
        <v>330</v>
      </c>
      <c r="AG305" s="26">
        <v>330</v>
      </c>
      <c r="AH305" s="166">
        <v>-417</v>
      </c>
      <c r="AI305" s="150">
        <v>190</v>
      </c>
      <c r="AJ305" s="26">
        <v>113</v>
      </c>
      <c r="AK305" s="166">
        <v>-2000</v>
      </c>
      <c r="AL305" s="150">
        <v>1200</v>
      </c>
      <c r="AM305" s="26">
        <v>-622</v>
      </c>
      <c r="AN305" s="166">
        <v>0</v>
      </c>
      <c r="AO305" s="150">
        <v>0</v>
      </c>
      <c r="AP305" s="26">
        <v>0</v>
      </c>
      <c r="AQ305" s="166" t="s">
        <v>398</v>
      </c>
      <c r="AR305" s="172" t="s">
        <v>168</v>
      </c>
      <c r="AS305" s="173">
        <v>63</v>
      </c>
      <c r="AT305" s="166" t="s">
        <v>398</v>
      </c>
      <c r="AU305" s="172" t="s">
        <v>90</v>
      </c>
      <c r="AV305" s="173">
        <v>65</v>
      </c>
    </row>
    <row r="306" spans="1:48" x14ac:dyDescent="0.15">
      <c r="A306" s="227" t="s">
        <v>31</v>
      </c>
      <c r="B306" s="200" t="s">
        <v>24</v>
      </c>
      <c r="C306" s="173">
        <v>27</v>
      </c>
      <c r="D306" s="242">
        <v>0.79166666666666663</v>
      </c>
      <c r="E306" s="243">
        <v>17387</v>
      </c>
      <c r="F306" s="29">
        <v>30302</v>
      </c>
      <c r="G306" s="29">
        <v>1790</v>
      </c>
      <c r="H306" s="29">
        <v>0</v>
      </c>
      <c r="I306" s="29">
        <v>6585</v>
      </c>
      <c r="J306" s="29">
        <v>5581</v>
      </c>
      <c r="K306" s="166">
        <v>526</v>
      </c>
      <c r="L306" s="150">
        <v>90</v>
      </c>
      <c r="M306" s="173">
        <v>330</v>
      </c>
      <c r="N306" s="29">
        <v>50</v>
      </c>
      <c r="O306" s="29">
        <v>-1009</v>
      </c>
      <c r="P306" s="29">
        <v>0</v>
      </c>
      <c r="Q306" s="29">
        <v>-13</v>
      </c>
      <c r="R306" s="29">
        <v>19939</v>
      </c>
      <c r="S306" s="242">
        <v>0.79166666666666663</v>
      </c>
      <c r="T306" s="243">
        <v>16900</v>
      </c>
      <c r="U306" s="29">
        <v>18889</v>
      </c>
      <c r="V306" s="29">
        <v>1050</v>
      </c>
      <c r="W306" s="29">
        <v>18110</v>
      </c>
      <c r="X306" s="29">
        <v>5700</v>
      </c>
      <c r="Y306" s="166">
        <v>-1400</v>
      </c>
      <c r="Z306" s="150">
        <v>1200</v>
      </c>
      <c r="AA306" s="26">
        <v>534</v>
      </c>
      <c r="AB306" s="166">
        <v>-100</v>
      </c>
      <c r="AC306" s="150">
        <v>100</v>
      </c>
      <c r="AD306" s="26">
        <v>90</v>
      </c>
      <c r="AE306" s="166">
        <v>-346</v>
      </c>
      <c r="AF306" s="150">
        <v>330</v>
      </c>
      <c r="AG306" s="26">
        <v>330</v>
      </c>
      <c r="AH306" s="166">
        <v>-450</v>
      </c>
      <c r="AI306" s="150">
        <v>190</v>
      </c>
      <c r="AJ306" s="26">
        <v>50</v>
      </c>
      <c r="AK306" s="166">
        <v>-2000</v>
      </c>
      <c r="AL306" s="150">
        <v>1200</v>
      </c>
      <c r="AM306" s="26">
        <v>-1009</v>
      </c>
      <c r="AN306" s="166">
        <v>0</v>
      </c>
      <c r="AO306" s="150">
        <v>0</v>
      </c>
      <c r="AP306" s="26">
        <v>0</v>
      </c>
      <c r="AQ306" s="166" t="s">
        <v>46</v>
      </c>
      <c r="AR306" s="172" t="s">
        <v>52</v>
      </c>
      <c r="AS306" s="173">
        <v>66</v>
      </c>
      <c r="AT306" s="166" t="s">
        <v>46</v>
      </c>
      <c r="AU306" s="172" t="s">
        <v>72</v>
      </c>
      <c r="AV306" s="173">
        <v>64</v>
      </c>
    </row>
    <row r="307" spans="1:48" x14ac:dyDescent="0.15">
      <c r="A307" s="227" t="s">
        <v>33</v>
      </c>
      <c r="B307" s="200" t="s">
        <v>24</v>
      </c>
      <c r="C307" s="173">
        <v>28</v>
      </c>
      <c r="D307" s="242">
        <v>0.79166666666666663</v>
      </c>
      <c r="E307" s="243">
        <v>16563</v>
      </c>
      <c r="F307" s="29">
        <v>30302</v>
      </c>
      <c r="G307" s="29">
        <v>1930</v>
      </c>
      <c r="H307" s="29">
        <v>0</v>
      </c>
      <c r="I307" s="29">
        <v>5770</v>
      </c>
      <c r="J307" s="29">
        <v>7099</v>
      </c>
      <c r="K307" s="166">
        <v>116</v>
      </c>
      <c r="L307" s="150">
        <v>99</v>
      </c>
      <c r="M307" s="173">
        <v>330</v>
      </c>
      <c r="N307" s="29">
        <v>50</v>
      </c>
      <c r="O307" s="29">
        <v>-847</v>
      </c>
      <c r="P307" s="29">
        <v>0</v>
      </c>
      <c r="Q307" s="29">
        <v>-252</v>
      </c>
      <c r="R307" s="29">
        <v>19615</v>
      </c>
      <c r="S307" s="242">
        <v>0.79166666666666663</v>
      </c>
      <c r="T307" s="243">
        <v>16750</v>
      </c>
      <c r="U307" s="29">
        <v>18739</v>
      </c>
      <c r="V307" s="29">
        <v>876</v>
      </c>
      <c r="W307" s="29">
        <v>18110</v>
      </c>
      <c r="X307" s="29">
        <v>5700</v>
      </c>
      <c r="Y307" s="166">
        <v>-1400</v>
      </c>
      <c r="Z307" s="150">
        <v>1200</v>
      </c>
      <c r="AA307" s="26">
        <v>124</v>
      </c>
      <c r="AB307" s="166">
        <v>-100</v>
      </c>
      <c r="AC307" s="150">
        <v>100</v>
      </c>
      <c r="AD307" s="26">
        <v>99</v>
      </c>
      <c r="AE307" s="166">
        <v>-346</v>
      </c>
      <c r="AF307" s="150">
        <v>330</v>
      </c>
      <c r="AG307" s="26">
        <v>330</v>
      </c>
      <c r="AH307" s="166">
        <v>-450</v>
      </c>
      <c r="AI307" s="150">
        <v>190</v>
      </c>
      <c r="AJ307" s="26">
        <v>50</v>
      </c>
      <c r="AK307" s="166">
        <v>-2000</v>
      </c>
      <c r="AL307" s="150">
        <v>1200</v>
      </c>
      <c r="AM307" s="26">
        <v>-847</v>
      </c>
      <c r="AN307" s="166">
        <v>0</v>
      </c>
      <c r="AO307" s="150">
        <v>0</v>
      </c>
      <c r="AP307" s="26">
        <v>0</v>
      </c>
      <c r="AQ307" s="166" t="s">
        <v>42</v>
      </c>
      <c r="AR307" s="172" t="s">
        <v>51</v>
      </c>
      <c r="AS307" s="173">
        <v>65</v>
      </c>
      <c r="AT307" s="166" t="s">
        <v>42</v>
      </c>
      <c r="AU307" s="172" t="s">
        <v>65</v>
      </c>
      <c r="AV307" s="173">
        <v>61</v>
      </c>
    </row>
    <row r="308" spans="1:48" x14ac:dyDescent="0.15">
      <c r="A308" s="227" t="s">
        <v>34</v>
      </c>
      <c r="B308" s="200" t="s">
        <v>24</v>
      </c>
      <c r="C308" s="173">
        <v>29</v>
      </c>
      <c r="D308" s="242">
        <v>0.79166666666666663</v>
      </c>
      <c r="E308" s="243">
        <v>15840</v>
      </c>
      <c r="F308" s="29">
        <v>30302</v>
      </c>
      <c r="G308" s="29">
        <v>2093</v>
      </c>
      <c r="H308" s="29">
        <v>0</v>
      </c>
      <c r="I308" s="29">
        <v>5512</v>
      </c>
      <c r="J308" s="29">
        <v>8575</v>
      </c>
      <c r="K308" s="166">
        <v>-8</v>
      </c>
      <c r="L308" s="150">
        <v>99</v>
      </c>
      <c r="M308" s="173">
        <v>330</v>
      </c>
      <c r="N308" s="29">
        <v>0</v>
      </c>
      <c r="O308" s="29">
        <v>-894</v>
      </c>
      <c r="P308" s="29">
        <v>0</v>
      </c>
      <c r="Q308" s="29">
        <v>-473</v>
      </c>
      <c r="R308" s="29">
        <v>18781</v>
      </c>
      <c r="S308" s="242">
        <v>0.79166666666666663</v>
      </c>
      <c r="T308" s="243">
        <v>15910</v>
      </c>
      <c r="U308" s="29">
        <v>17899</v>
      </c>
      <c r="V308" s="29">
        <v>882</v>
      </c>
      <c r="W308" s="29">
        <v>18110</v>
      </c>
      <c r="X308" s="29">
        <v>5700</v>
      </c>
      <c r="Y308" s="166">
        <v>-1400</v>
      </c>
      <c r="Z308" s="150">
        <v>1200</v>
      </c>
      <c r="AA308" s="26">
        <v>0</v>
      </c>
      <c r="AB308" s="166">
        <v>-100</v>
      </c>
      <c r="AC308" s="150">
        <v>100</v>
      </c>
      <c r="AD308" s="26">
        <v>99</v>
      </c>
      <c r="AE308" s="166">
        <v>-346</v>
      </c>
      <c r="AF308" s="150">
        <v>330</v>
      </c>
      <c r="AG308" s="26">
        <v>330</v>
      </c>
      <c r="AH308" s="166">
        <v>-450</v>
      </c>
      <c r="AI308" s="150">
        <v>190</v>
      </c>
      <c r="AJ308" s="26">
        <v>0</v>
      </c>
      <c r="AK308" s="166">
        <v>-2000</v>
      </c>
      <c r="AL308" s="150">
        <v>1200</v>
      </c>
      <c r="AM308" s="26">
        <v>-894</v>
      </c>
      <c r="AN308" s="166">
        <v>0</v>
      </c>
      <c r="AO308" s="150">
        <v>0</v>
      </c>
      <c r="AP308" s="26">
        <v>0</v>
      </c>
      <c r="AQ308" s="166" t="s">
        <v>398</v>
      </c>
      <c r="AR308" s="172" t="s">
        <v>184</v>
      </c>
      <c r="AS308" s="173">
        <v>51</v>
      </c>
      <c r="AT308" s="166" t="s">
        <v>397</v>
      </c>
      <c r="AU308" s="172" t="s">
        <v>98</v>
      </c>
      <c r="AV308" s="173">
        <v>48</v>
      </c>
    </row>
    <row r="309" spans="1:48" x14ac:dyDescent="0.15">
      <c r="A309" s="227" t="s">
        <v>35</v>
      </c>
      <c r="B309" s="200" t="s">
        <v>24</v>
      </c>
      <c r="C309" s="173">
        <v>30</v>
      </c>
      <c r="D309" s="242">
        <v>0.79166666666666663</v>
      </c>
      <c r="E309" s="243">
        <v>14967</v>
      </c>
      <c r="F309" s="29">
        <v>30302</v>
      </c>
      <c r="G309" s="29">
        <v>2031</v>
      </c>
      <c r="H309" s="29">
        <v>0</v>
      </c>
      <c r="I309" s="29">
        <v>6025</v>
      </c>
      <c r="J309" s="29">
        <v>8887</v>
      </c>
      <c r="K309" s="166">
        <v>-129</v>
      </c>
      <c r="L309" s="150">
        <v>75</v>
      </c>
      <c r="M309" s="173">
        <v>330</v>
      </c>
      <c r="N309" s="29">
        <v>100</v>
      </c>
      <c r="O309" s="29">
        <v>-334</v>
      </c>
      <c r="P309" s="29">
        <v>-199</v>
      </c>
      <c r="Q309" s="29">
        <v>-157</v>
      </c>
      <c r="R309" s="29">
        <v>17578</v>
      </c>
      <c r="S309" s="242">
        <v>0.79166666666666663</v>
      </c>
      <c r="T309" s="243">
        <v>14700</v>
      </c>
      <c r="U309" s="29">
        <v>16686</v>
      </c>
      <c r="V309" s="29">
        <v>892</v>
      </c>
      <c r="W309" s="29">
        <v>16484</v>
      </c>
      <c r="X309" s="29">
        <v>6300</v>
      </c>
      <c r="Y309" s="166">
        <v>-1400</v>
      </c>
      <c r="Z309" s="150">
        <v>1200</v>
      </c>
      <c r="AA309" s="26">
        <v>-121</v>
      </c>
      <c r="AB309" s="166">
        <v>-100</v>
      </c>
      <c r="AC309" s="150">
        <v>100</v>
      </c>
      <c r="AD309" s="26">
        <v>75</v>
      </c>
      <c r="AE309" s="166">
        <v>-346</v>
      </c>
      <c r="AF309" s="150">
        <v>330</v>
      </c>
      <c r="AG309" s="26">
        <v>330</v>
      </c>
      <c r="AH309" s="166">
        <v>-450</v>
      </c>
      <c r="AI309" s="150">
        <v>190</v>
      </c>
      <c r="AJ309" s="26">
        <v>100</v>
      </c>
      <c r="AK309" s="166">
        <v>-2000</v>
      </c>
      <c r="AL309" s="150">
        <v>1200</v>
      </c>
      <c r="AM309" s="26">
        <v>-334</v>
      </c>
      <c r="AN309" s="166">
        <v>-218</v>
      </c>
      <c r="AO309" s="150">
        <v>0</v>
      </c>
      <c r="AP309" s="26">
        <v>-199</v>
      </c>
      <c r="AQ309" s="166" t="s">
        <v>397</v>
      </c>
      <c r="AR309" s="172" t="s">
        <v>153</v>
      </c>
      <c r="AS309" s="173">
        <v>52</v>
      </c>
      <c r="AT309" s="166" t="s">
        <v>397</v>
      </c>
      <c r="AU309" s="172" t="s">
        <v>70</v>
      </c>
      <c r="AV309" s="173">
        <v>51</v>
      </c>
    </row>
    <row r="310" spans="1:48" x14ac:dyDescent="0.15">
      <c r="A310" s="228" t="s">
        <v>36</v>
      </c>
      <c r="B310" s="202" t="s">
        <v>24</v>
      </c>
      <c r="C310" s="175">
        <v>31</v>
      </c>
      <c r="D310" s="244">
        <v>0.79166666666666663</v>
      </c>
      <c r="E310" s="245">
        <v>14663</v>
      </c>
      <c r="F310" s="35">
        <v>30302</v>
      </c>
      <c r="G310" s="35">
        <v>1995</v>
      </c>
      <c r="H310" s="35">
        <v>0</v>
      </c>
      <c r="I310" s="35">
        <v>5754</v>
      </c>
      <c r="J310" s="35">
        <v>8568</v>
      </c>
      <c r="K310" s="167">
        <v>147</v>
      </c>
      <c r="L310" s="253">
        <v>99</v>
      </c>
      <c r="M310" s="175">
        <v>330</v>
      </c>
      <c r="N310" s="35">
        <v>190</v>
      </c>
      <c r="O310" s="35">
        <v>-334</v>
      </c>
      <c r="P310" s="35">
        <v>-216</v>
      </c>
      <c r="Q310" s="35">
        <v>216</v>
      </c>
      <c r="R310" s="35">
        <v>17759</v>
      </c>
      <c r="S310" s="244">
        <v>0.79166666666666663</v>
      </c>
      <c r="T310" s="245">
        <v>15200</v>
      </c>
      <c r="U310" s="35">
        <v>17186</v>
      </c>
      <c r="V310" s="35">
        <v>573</v>
      </c>
      <c r="W310" s="35">
        <v>16484</v>
      </c>
      <c r="X310" s="29">
        <v>6300</v>
      </c>
      <c r="Y310" s="167">
        <v>-1400</v>
      </c>
      <c r="Z310" s="253">
        <v>1200</v>
      </c>
      <c r="AA310" s="43">
        <v>155</v>
      </c>
      <c r="AB310" s="167">
        <v>-100</v>
      </c>
      <c r="AC310" s="253">
        <v>100</v>
      </c>
      <c r="AD310" s="43">
        <v>99</v>
      </c>
      <c r="AE310" s="167">
        <v>-346</v>
      </c>
      <c r="AF310" s="253">
        <v>330</v>
      </c>
      <c r="AG310" s="43">
        <v>330</v>
      </c>
      <c r="AH310" s="167">
        <v>-450</v>
      </c>
      <c r="AI310" s="253">
        <v>190</v>
      </c>
      <c r="AJ310" s="43">
        <v>190</v>
      </c>
      <c r="AK310" s="167">
        <v>-2000</v>
      </c>
      <c r="AL310" s="253">
        <v>1200</v>
      </c>
      <c r="AM310" s="43">
        <v>-334</v>
      </c>
      <c r="AN310" s="167">
        <v>-218</v>
      </c>
      <c r="AO310" s="253">
        <v>0</v>
      </c>
      <c r="AP310" s="43">
        <v>-216</v>
      </c>
      <c r="AQ310" s="167" t="s">
        <v>397</v>
      </c>
      <c r="AR310" s="174" t="s">
        <v>97</v>
      </c>
      <c r="AS310" s="175">
        <v>46</v>
      </c>
      <c r="AT310" s="167" t="s">
        <v>397</v>
      </c>
      <c r="AU310" s="174" t="s">
        <v>98</v>
      </c>
      <c r="AV310" s="175">
        <v>42</v>
      </c>
    </row>
    <row r="311" spans="1:48" x14ac:dyDescent="0.15">
      <c r="A311" s="227" t="s">
        <v>30</v>
      </c>
      <c r="B311" s="200" t="s">
        <v>25</v>
      </c>
      <c r="C311" s="173">
        <v>1</v>
      </c>
      <c r="D311" s="242">
        <v>0.79166666666666663</v>
      </c>
      <c r="E311" s="251">
        <v>17246</v>
      </c>
      <c r="F311" s="29">
        <v>30268</v>
      </c>
      <c r="G311" s="29">
        <v>2299</v>
      </c>
      <c r="H311" s="29">
        <v>0</v>
      </c>
      <c r="I311" s="29">
        <v>6348</v>
      </c>
      <c r="J311" s="29">
        <v>6997</v>
      </c>
      <c r="K311" s="166">
        <v>1</v>
      </c>
      <c r="L311" s="150">
        <v>0</v>
      </c>
      <c r="M311" s="173">
        <v>330</v>
      </c>
      <c r="N311" s="29">
        <v>99</v>
      </c>
      <c r="O311" s="29">
        <v>-345</v>
      </c>
      <c r="P311" s="29">
        <v>-216</v>
      </c>
      <c r="Q311" s="29">
        <v>-131</v>
      </c>
      <c r="R311" s="29">
        <v>19353</v>
      </c>
      <c r="S311" s="242">
        <v>0.79166666666666663</v>
      </c>
      <c r="T311" s="243">
        <v>16600</v>
      </c>
      <c r="U311" s="29">
        <v>18559</v>
      </c>
      <c r="V311" s="29">
        <v>794</v>
      </c>
      <c r="W311" s="29">
        <v>16484</v>
      </c>
      <c r="X311" s="29">
        <v>6300</v>
      </c>
      <c r="Y311" s="166">
        <v>-1400</v>
      </c>
      <c r="Z311" s="150">
        <v>1200</v>
      </c>
      <c r="AA311" s="26">
        <v>133</v>
      </c>
      <c r="AB311" s="166">
        <v>0</v>
      </c>
      <c r="AC311" s="150">
        <v>0</v>
      </c>
      <c r="AD311" s="26">
        <v>0</v>
      </c>
      <c r="AE311" s="166">
        <v>-346</v>
      </c>
      <c r="AF311" s="150">
        <v>330</v>
      </c>
      <c r="AG311" s="26">
        <v>330</v>
      </c>
      <c r="AH311" s="166">
        <v>-450</v>
      </c>
      <c r="AI311" s="150">
        <v>190</v>
      </c>
      <c r="AJ311" s="26">
        <v>99</v>
      </c>
      <c r="AK311" s="166">
        <v>-2000</v>
      </c>
      <c r="AL311" s="150">
        <v>1200</v>
      </c>
      <c r="AM311" s="26">
        <v>-345</v>
      </c>
      <c r="AN311" s="166">
        <v>-218</v>
      </c>
      <c r="AO311" s="150">
        <v>0</v>
      </c>
      <c r="AP311" s="26">
        <v>-216</v>
      </c>
      <c r="AQ311" s="166" t="s">
        <v>397</v>
      </c>
      <c r="AR311" s="172" t="s">
        <v>59</v>
      </c>
      <c r="AS311" s="173">
        <v>43</v>
      </c>
      <c r="AT311" s="166" t="s">
        <v>397</v>
      </c>
      <c r="AU311" s="172" t="s">
        <v>58</v>
      </c>
      <c r="AV311" s="173">
        <v>42</v>
      </c>
    </row>
    <row r="312" spans="1:48" x14ac:dyDescent="0.15">
      <c r="A312" s="227" t="s">
        <v>32</v>
      </c>
      <c r="B312" s="200" t="s">
        <v>25</v>
      </c>
      <c r="C312" s="173">
        <v>2</v>
      </c>
      <c r="D312" s="242">
        <v>0.79166666666666663</v>
      </c>
      <c r="E312" s="243">
        <v>17091</v>
      </c>
      <c r="F312" s="29">
        <v>30268</v>
      </c>
      <c r="G312" s="29">
        <v>2458</v>
      </c>
      <c r="H312" s="29">
        <v>0</v>
      </c>
      <c r="I312" s="29">
        <v>5703</v>
      </c>
      <c r="J312" s="29">
        <v>6806</v>
      </c>
      <c r="K312" s="166">
        <v>297</v>
      </c>
      <c r="L312" s="150">
        <v>0</v>
      </c>
      <c r="M312" s="173">
        <v>330</v>
      </c>
      <c r="N312" s="29">
        <v>190</v>
      </c>
      <c r="O312" s="29">
        <v>-857</v>
      </c>
      <c r="P312" s="29">
        <v>-218</v>
      </c>
      <c r="Q312" s="29">
        <v>-258</v>
      </c>
      <c r="R312" s="29">
        <v>20475</v>
      </c>
      <c r="S312" s="242">
        <v>0.79166666666666663</v>
      </c>
      <c r="T312" s="243">
        <v>17120</v>
      </c>
      <c r="U312" s="29">
        <v>19541</v>
      </c>
      <c r="V312" s="29">
        <v>934</v>
      </c>
      <c r="W312" s="29">
        <v>16484</v>
      </c>
      <c r="X312" s="29">
        <v>6300</v>
      </c>
      <c r="Y312" s="166">
        <v>-1400</v>
      </c>
      <c r="Z312" s="150">
        <v>1200</v>
      </c>
      <c r="AA312" s="26">
        <v>429</v>
      </c>
      <c r="AB312" s="166">
        <v>0</v>
      </c>
      <c r="AC312" s="150">
        <v>0</v>
      </c>
      <c r="AD312" s="26">
        <v>0</v>
      </c>
      <c r="AE312" s="166">
        <v>-346</v>
      </c>
      <c r="AF312" s="150">
        <v>330</v>
      </c>
      <c r="AG312" s="26">
        <v>330</v>
      </c>
      <c r="AH312" s="166">
        <v>-450</v>
      </c>
      <c r="AI312" s="150">
        <v>190</v>
      </c>
      <c r="AJ312" s="26">
        <v>190</v>
      </c>
      <c r="AK312" s="166">
        <v>-2000</v>
      </c>
      <c r="AL312" s="150">
        <v>1200</v>
      </c>
      <c r="AM312" s="26">
        <v>-857</v>
      </c>
      <c r="AN312" s="166">
        <v>-218</v>
      </c>
      <c r="AO312" s="150">
        <v>0</v>
      </c>
      <c r="AP312" s="26">
        <v>-218</v>
      </c>
      <c r="AQ312" s="166" t="s">
        <v>397</v>
      </c>
      <c r="AR312" s="172" t="s">
        <v>104</v>
      </c>
      <c r="AS312" s="173">
        <v>43</v>
      </c>
      <c r="AT312" s="166" t="s">
        <v>397</v>
      </c>
      <c r="AU312" s="172" t="s">
        <v>159</v>
      </c>
      <c r="AV312" s="173">
        <v>43</v>
      </c>
    </row>
    <row r="313" spans="1:48" x14ac:dyDescent="0.15">
      <c r="A313" s="227" t="s">
        <v>31</v>
      </c>
      <c r="B313" s="200" t="s">
        <v>25</v>
      </c>
      <c r="C313" s="173">
        <v>3</v>
      </c>
      <c r="D313" s="242">
        <v>0.79166666666666663</v>
      </c>
      <c r="E313" s="243">
        <v>17134</v>
      </c>
      <c r="F313" s="29">
        <v>30268</v>
      </c>
      <c r="G313" s="29">
        <v>2298</v>
      </c>
      <c r="H313" s="29">
        <v>0</v>
      </c>
      <c r="I313" s="29">
        <v>6152</v>
      </c>
      <c r="J313" s="29">
        <v>6618</v>
      </c>
      <c r="K313" s="166">
        <v>660</v>
      </c>
      <c r="L313" s="150">
        <v>0</v>
      </c>
      <c r="M313" s="173">
        <v>330</v>
      </c>
      <c r="N313" s="29">
        <v>98</v>
      </c>
      <c r="O313" s="29">
        <v>-856</v>
      </c>
      <c r="P313" s="29">
        <v>-216</v>
      </c>
      <c r="Q313" s="29">
        <v>16</v>
      </c>
      <c r="R313" s="29">
        <v>19780</v>
      </c>
      <c r="S313" s="242">
        <v>0.79166666666666663</v>
      </c>
      <c r="T313" s="243">
        <v>17290</v>
      </c>
      <c r="U313" s="29">
        <v>19309</v>
      </c>
      <c r="V313" s="29">
        <v>471</v>
      </c>
      <c r="W313" s="29">
        <v>16484</v>
      </c>
      <c r="X313" s="29">
        <v>6300</v>
      </c>
      <c r="Y313" s="166">
        <v>-1400</v>
      </c>
      <c r="Z313" s="150">
        <v>1200</v>
      </c>
      <c r="AA313" s="26">
        <v>716</v>
      </c>
      <c r="AB313" s="166">
        <v>0</v>
      </c>
      <c r="AC313" s="150">
        <v>0</v>
      </c>
      <c r="AD313" s="26">
        <v>0</v>
      </c>
      <c r="AE313" s="166">
        <v>-346</v>
      </c>
      <c r="AF313" s="150">
        <v>330</v>
      </c>
      <c r="AG313" s="26">
        <v>330</v>
      </c>
      <c r="AH313" s="166">
        <v>-450</v>
      </c>
      <c r="AI313" s="150">
        <v>190</v>
      </c>
      <c r="AJ313" s="26">
        <v>98</v>
      </c>
      <c r="AK313" s="166">
        <v>-2000</v>
      </c>
      <c r="AL313" s="150">
        <v>1200</v>
      </c>
      <c r="AM313" s="26">
        <v>-856</v>
      </c>
      <c r="AN313" s="166">
        <v>-218</v>
      </c>
      <c r="AO313" s="150">
        <v>0</v>
      </c>
      <c r="AP313" s="26">
        <v>-216</v>
      </c>
      <c r="AQ313" s="166" t="s">
        <v>397</v>
      </c>
      <c r="AR313" s="172" t="s">
        <v>89</v>
      </c>
      <c r="AS313" s="173">
        <v>45</v>
      </c>
      <c r="AT313" s="166" t="s">
        <v>397</v>
      </c>
      <c r="AU313" s="172" t="s">
        <v>195</v>
      </c>
      <c r="AV313" s="173">
        <v>45</v>
      </c>
    </row>
    <row r="314" spans="1:48" x14ac:dyDescent="0.15">
      <c r="A314" s="227" t="s">
        <v>33</v>
      </c>
      <c r="B314" s="200" t="s">
        <v>25</v>
      </c>
      <c r="C314" s="173">
        <v>4</v>
      </c>
      <c r="D314" s="242">
        <v>0.79166666666666663</v>
      </c>
      <c r="E314" s="243">
        <v>17249</v>
      </c>
      <c r="F314" s="29">
        <v>30268</v>
      </c>
      <c r="G314" s="29">
        <v>2340</v>
      </c>
      <c r="H314" s="29">
        <v>0</v>
      </c>
      <c r="I314" s="29">
        <v>6075</v>
      </c>
      <c r="J314" s="29">
        <v>5896</v>
      </c>
      <c r="K314" s="166">
        <v>1068</v>
      </c>
      <c r="L314" s="150">
        <v>0</v>
      </c>
      <c r="M314" s="173">
        <v>330</v>
      </c>
      <c r="N314" s="29">
        <v>190</v>
      </c>
      <c r="O314" s="29">
        <v>-856</v>
      </c>
      <c r="P314" s="29">
        <v>-218</v>
      </c>
      <c r="Q314" s="29">
        <v>514</v>
      </c>
      <c r="R314" s="29">
        <v>20123</v>
      </c>
      <c r="S314" s="242">
        <v>0.79166666666666663</v>
      </c>
      <c r="T314" s="243">
        <v>17260</v>
      </c>
      <c r="U314" s="29">
        <v>19648</v>
      </c>
      <c r="V314" s="29">
        <v>475</v>
      </c>
      <c r="W314" s="29">
        <v>16484</v>
      </c>
      <c r="X314" s="29">
        <v>6300</v>
      </c>
      <c r="Y314" s="166">
        <v>-1400</v>
      </c>
      <c r="Z314" s="150">
        <v>1200</v>
      </c>
      <c r="AA314" s="26">
        <v>1164</v>
      </c>
      <c r="AB314" s="166">
        <v>0</v>
      </c>
      <c r="AC314" s="150">
        <v>0</v>
      </c>
      <c r="AD314" s="26">
        <v>0</v>
      </c>
      <c r="AE314" s="166">
        <v>-346</v>
      </c>
      <c r="AF314" s="150">
        <v>330</v>
      </c>
      <c r="AG314" s="26">
        <v>330</v>
      </c>
      <c r="AH314" s="166">
        <v>-450</v>
      </c>
      <c r="AI314" s="150">
        <v>190</v>
      </c>
      <c r="AJ314" s="26">
        <v>190</v>
      </c>
      <c r="AK314" s="166">
        <v>-2000</v>
      </c>
      <c r="AL314" s="150">
        <v>1200</v>
      </c>
      <c r="AM314" s="26">
        <v>-856</v>
      </c>
      <c r="AN314" s="166">
        <v>-218</v>
      </c>
      <c r="AO314" s="150">
        <v>0</v>
      </c>
      <c r="AP314" s="26">
        <v>-218</v>
      </c>
      <c r="AQ314" s="166" t="s">
        <v>46</v>
      </c>
      <c r="AR314" s="172" t="s">
        <v>212</v>
      </c>
      <c r="AS314" s="173">
        <v>50</v>
      </c>
      <c r="AT314" s="166" t="s">
        <v>46</v>
      </c>
      <c r="AU314" s="172" t="s">
        <v>171</v>
      </c>
      <c r="AV314" s="173">
        <v>46</v>
      </c>
    </row>
    <row r="315" spans="1:48" x14ac:dyDescent="0.15">
      <c r="A315" s="227" t="s">
        <v>34</v>
      </c>
      <c r="B315" s="200" t="s">
        <v>25</v>
      </c>
      <c r="C315" s="173">
        <v>5</v>
      </c>
      <c r="D315" s="242">
        <v>0.79166666666666663</v>
      </c>
      <c r="E315" s="243">
        <v>16252</v>
      </c>
      <c r="F315" s="29">
        <v>30268</v>
      </c>
      <c r="G315" s="29">
        <v>2193</v>
      </c>
      <c r="H315" s="29">
        <v>0</v>
      </c>
      <c r="I315" s="29">
        <v>5802</v>
      </c>
      <c r="J315" s="29">
        <v>7324</v>
      </c>
      <c r="K315" s="166">
        <v>472</v>
      </c>
      <c r="L315" s="150">
        <v>0</v>
      </c>
      <c r="M315" s="173">
        <v>330</v>
      </c>
      <c r="N315" s="29">
        <v>-26</v>
      </c>
      <c r="O315" s="29">
        <v>-582</v>
      </c>
      <c r="P315" s="29">
        <v>-216</v>
      </c>
      <c r="Q315" s="29">
        <v>-22</v>
      </c>
      <c r="R315" s="29">
        <v>19357</v>
      </c>
      <c r="S315" s="242">
        <v>0.79166666666666663</v>
      </c>
      <c r="T315" s="243">
        <v>16570</v>
      </c>
      <c r="U315" s="29">
        <v>18904</v>
      </c>
      <c r="V315" s="29">
        <v>453</v>
      </c>
      <c r="W315" s="29">
        <v>16484</v>
      </c>
      <c r="X315" s="29">
        <v>6300</v>
      </c>
      <c r="Y315" s="166">
        <v>-1400</v>
      </c>
      <c r="Z315" s="150">
        <v>1200</v>
      </c>
      <c r="AA315" s="26">
        <v>604</v>
      </c>
      <c r="AB315" s="166">
        <v>0</v>
      </c>
      <c r="AC315" s="150">
        <v>0</v>
      </c>
      <c r="AD315" s="26">
        <v>0</v>
      </c>
      <c r="AE315" s="166">
        <v>-346</v>
      </c>
      <c r="AF315" s="150">
        <v>330</v>
      </c>
      <c r="AG315" s="26">
        <v>330</v>
      </c>
      <c r="AH315" s="166">
        <v>-800</v>
      </c>
      <c r="AI315" s="150">
        <v>550</v>
      </c>
      <c r="AJ315" s="26">
        <v>-26</v>
      </c>
      <c r="AK315" s="166">
        <v>-1000</v>
      </c>
      <c r="AL315" s="150">
        <v>1000</v>
      </c>
      <c r="AM315" s="26">
        <v>-582</v>
      </c>
      <c r="AN315" s="166">
        <v>-218</v>
      </c>
      <c r="AO315" s="150">
        <v>0</v>
      </c>
      <c r="AP315" s="26">
        <v>-216</v>
      </c>
      <c r="AQ315" s="166" t="s">
        <v>43</v>
      </c>
      <c r="AR315" s="172" t="s">
        <v>52</v>
      </c>
      <c r="AS315" s="173">
        <v>52</v>
      </c>
      <c r="AT315" s="166" t="s">
        <v>43</v>
      </c>
      <c r="AU315" s="172" t="s">
        <v>66</v>
      </c>
      <c r="AV315" s="173">
        <v>48</v>
      </c>
    </row>
    <row r="316" spans="1:48" x14ac:dyDescent="0.15">
      <c r="A316" s="227" t="s">
        <v>35</v>
      </c>
      <c r="B316" s="200" t="s">
        <v>25</v>
      </c>
      <c r="C316" s="173">
        <v>6</v>
      </c>
      <c r="D316" s="242">
        <v>0.79166666666666663</v>
      </c>
      <c r="E316" s="243">
        <v>15479</v>
      </c>
      <c r="F316" s="29">
        <v>30268</v>
      </c>
      <c r="G316" s="29">
        <v>2051</v>
      </c>
      <c r="H316" s="29">
        <v>0</v>
      </c>
      <c r="I316" s="29">
        <v>7363</v>
      </c>
      <c r="J316" s="29">
        <v>6542</v>
      </c>
      <c r="K316" s="166">
        <v>524</v>
      </c>
      <c r="L316" s="150">
        <v>0</v>
      </c>
      <c r="M316" s="173">
        <v>330</v>
      </c>
      <c r="N316" s="29">
        <v>-26</v>
      </c>
      <c r="O316" s="29">
        <v>-828</v>
      </c>
      <c r="P316" s="29">
        <v>-216</v>
      </c>
      <c r="Q316" s="29">
        <v>-216</v>
      </c>
      <c r="R316" s="29">
        <v>18630</v>
      </c>
      <c r="S316" s="242">
        <v>0.79166666666666663</v>
      </c>
      <c r="T316" s="243">
        <v>15490</v>
      </c>
      <c r="U316" s="29">
        <v>17891</v>
      </c>
      <c r="V316" s="29">
        <v>739</v>
      </c>
      <c r="W316" s="29">
        <v>18430</v>
      </c>
      <c r="X316" s="29">
        <v>4000</v>
      </c>
      <c r="Y316" s="166">
        <v>-1400</v>
      </c>
      <c r="Z316" s="150">
        <v>1200</v>
      </c>
      <c r="AA316" s="26">
        <v>656</v>
      </c>
      <c r="AB316" s="166">
        <v>0</v>
      </c>
      <c r="AC316" s="150">
        <v>0</v>
      </c>
      <c r="AD316" s="26">
        <v>0</v>
      </c>
      <c r="AE316" s="166">
        <v>-346</v>
      </c>
      <c r="AF316" s="150">
        <v>330</v>
      </c>
      <c r="AG316" s="26">
        <v>330</v>
      </c>
      <c r="AH316" s="166">
        <v>-800</v>
      </c>
      <c r="AI316" s="150">
        <v>450</v>
      </c>
      <c r="AJ316" s="26">
        <v>-26</v>
      </c>
      <c r="AK316" s="166">
        <v>-2000</v>
      </c>
      <c r="AL316" s="150">
        <v>1200</v>
      </c>
      <c r="AM316" s="26">
        <v>-828</v>
      </c>
      <c r="AN316" s="166">
        <v>-218</v>
      </c>
      <c r="AO316" s="150">
        <v>0</v>
      </c>
      <c r="AP316" s="26">
        <v>-216</v>
      </c>
      <c r="AQ316" s="166" t="s">
        <v>398</v>
      </c>
      <c r="AR316" s="172" t="s">
        <v>58</v>
      </c>
      <c r="AS316" s="173">
        <v>44</v>
      </c>
      <c r="AT316" s="166" t="s">
        <v>398</v>
      </c>
      <c r="AU316" s="172" t="s">
        <v>94</v>
      </c>
      <c r="AV316" s="173">
        <v>45</v>
      </c>
    </row>
    <row r="317" spans="1:48" x14ac:dyDescent="0.15">
      <c r="A317" s="227" t="s">
        <v>36</v>
      </c>
      <c r="B317" s="200" t="s">
        <v>25</v>
      </c>
      <c r="C317" s="173">
        <v>7</v>
      </c>
      <c r="D317" s="242">
        <v>0.75</v>
      </c>
      <c r="E317" s="243">
        <v>16413</v>
      </c>
      <c r="F317" s="29">
        <v>30268</v>
      </c>
      <c r="G317" s="29">
        <v>2138</v>
      </c>
      <c r="H317" s="29">
        <v>0</v>
      </c>
      <c r="I317" s="29">
        <v>6997</v>
      </c>
      <c r="J317" s="29">
        <v>6915</v>
      </c>
      <c r="K317" s="166">
        <v>204</v>
      </c>
      <c r="L317" s="150">
        <v>0</v>
      </c>
      <c r="M317" s="173">
        <v>330</v>
      </c>
      <c r="N317" s="29">
        <v>-44</v>
      </c>
      <c r="O317" s="29">
        <v>-704</v>
      </c>
      <c r="P317" s="29">
        <v>-218</v>
      </c>
      <c r="Q317" s="29">
        <v>-432</v>
      </c>
      <c r="R317" s="29">
        <v>18926</v>
      </c>
      <c r="S317" s="242">
        <v>0.75</v>
      </c>
      <c r="T317" s="243">
        <v>15950</v>
      </c>
      <c r="U317" s="29">
        <v>18378</v>
      </c>
      <c r="V317" s="29">
        <v>548</v>
      </c>
      <c r="W317" s="29">
        <v>18430</v>
      </c>
      <c r="X317" s="29">
        <v>4000</v>
      </c>
      <c r="Y317" s="166">
        <v>-1400</v>
      </c>
      <c r="Z317" s="150">
        <v>1200</v>
      </c>
      <c r="AA317" s="26">
        <v>336</v>
      </c>
      <c r="AB317" s="166">
        <v>0</v>
      </c>
      <c r="AC317" s="150">
        <v>0</v>
      </c>
      <c r="AD317" s="26">
        <v>0</v>
      </c>
      <c r="AE317" s="166">
        <v>-346</v>
      </c>
      <c r="AF317" s="150">
        <v>330</v>
      </c>
      <c r="AG317" s="26">
        <v>330</v>
      </c>
      <c r="AH317" s="166">
        <v>-800</v>
      </c>
      <c r="AI317" s="150">
        <v>450</v>
      </c>
      <c r="AJ317" s="26">
        <v>-44</v>
      </c>
      <c r="AK317" s="166">
        <v>-2000</v>
      </c>
      <c r="AL317" s="150">
        <v>1200</v>
      </c>
      <c r="AM317" s="26">
        <v>-704</v>
      </c>
      <c r="AN317" s="166">
        <v>-218</v>
      </c>
      <c r="AO317" s="150">
        <v>0</v>
      </c>
      <c r="AP317" s="26">
        <v>-218</v>
      </c>
      <c r="AQ317" s="166" t="s">
        <v>398</v>
      </c>
      <c r="AR317" s="172" t="s">
        <v>177</v>
      </c>
      <c r="AS317" s="173">
        <v>45</v>
      </c>
      <c r="AT317" s="166" t="s">
        <v>398</v>
      </c>
      <c r="AU317" s="172" t="s">
        <v>59</v>
      </c>
      <c r="AV317" s="173">
        <v>45</v>
      </c>
    </row>
    <row r="318" spans="1:48" x14ac:dyDescent="0.15">
      <c r="A318" s="227" t="s">
        <v>30</v>
      </c>
      <c r="B318" s="200" t="s">
        <v>25</v>
      </c>
      <c r="C318" s="173">
        <v>8</v>
      </c>
      <c r="D318" s="242">
        <v>0.75</v>
      </c>
      <c r="E318" s="243">
        <v>17940</v>
      </c>
      <c r="F318" s="29">
        <v>30268</v>
      </c>
      <c r="G318" s="29">
        <v>2333</v>
      </c>
      <c r="H318" s="29">
        <v>0</v>
      </c>
      <c r="I318" s="29">
        <v>7602</v>
      </c>
      <c r="J318" s="29">
        <v>4165</v>
      </c>
      <c r="K318" s="166">
        <v>301</v>
      </c>
      <c r="L318" s="150">
        <v>0</v>
      </c>
      <c r="M318" s="173">
        <v>330</v>
      </c>
      <c r="N318" s="29">
        <v>-95</v>
      </c>
      <c r="O318" s="29">
        <v>-856</v>
      </c>
      <c r="P318" s="29">
        <v>-218</v>
      </c>
      <c r="Q318" s="29">
        <v>-538</v>
      </c>
      <c r="R318" s="29">
        <v>21372</v>
      </c>
      <c r="S318" s="242">
        <v>0.75</v>
      </c>
      <c r="T318" s="243">
        <v>18370</v>
      </c>
      <c r="U318" s="29">
        <v>20765</v>
      </c>
      <c r="V318" s="29">
        <v>607</v>
      </c>
      <c r="W318" s="29">
        <v>18430</v>
      </c>
      <c r="X318" s="29">
        <v>4000</v>
      </c>
      <c r="Y318" s="166">
        <v>-1400</v>
      </c>
      <c r="Z318" s="150">
        <v>1200</v>
      </c>
      <c r="AA318" s="26">
        <v>301</v>
      </c>
      <c r="AB318" s="166">
        <v>0</v>
      </c>
      <c r="AC318" s="150">
        <v>0</v>
      </c>
      <c r="AD318" s="26">
        <v>0</v>
      </c>
      <c r="AE318" s="166">
        <v>-346</v>
      </c>
      <c r="AF318" s="150">
        <v>330</v>
      </c>
      <c r="AG318" s="26">
        <v>330</v>
      </c>
      <c r="AH318" s="166">
        <v>-800</v>
      </c>
      <c r="AI318" s="150">
        <v>450</v>
      </c>
      <c r="AJ318" s="26">
        <v>-95</v>
      </c>
      <c r="AK318" s="166">
        <v>-2000</v>
      </c>
      <c r="AL318" s="150">
        <v>1200</v>
      </c>
      <c r="AM318" s="26">
        <v>-856</v>
      </c>
      <c r="AN318" s="166">
        <v>-218</v>
      </c>
      <c r="AO318" s="150">
        <v>0</v>
      </c>
      <c r="AP318" s="26">
        <v>-218</v>
      </c>
      <c r="AQ318" s="166" t="s">
        <v>46</v>
      </c>
      <c r="AR318" s="172" t="s">
        <v>154</v>
      </c>
      <c r="AS318" s="173">
        <v>43</v>
      </c>
      <c r="AT318" s="166" t="s">
        <v>43</v>
      </c>
      <c r="AU318" s="172" t="s">
        <v>138</v>
      </c>
      <c r="AV318" s="173">
        <v>38</v>
      </c>
    </row>
    <row r="319" spans="1:48" x14ac:dyDescent="0.15">
      <c r="A319" s="227" t="s">
        <v>32</v>
      </c>
      <c r="B319" s="200" t="s">
        <v>25</v>
      </c>
      <c r="C319" s="173">
        <v>9</v>
      </c>
      <c r="D319" s="242">
        <v>0.75</v>
      </c>
      <c r="E319" s="243">
        <v>17516</v>
      </c>
      <c r="F319" s="29">
        <v>30268</v>
      </c>
      <c r="G319" s="29">
        <v>2239</v>
      </c>
      <c r="H319" s="29">
        <v>0</v>
      </c>
      <c r="I319" s="29">
        <v>7195</v>
      </c>
      <c r="J319" s="29">
        <v>5965</v>
      </c>
      <c r="K319" s="166">
        <v>-162</v>
      </c>
      <c r="L319" s="150">
        <v>0</v>
      </c>
      <c r="M319" s="173">
        <v>330</v>
      </c>
      <c r="N319" s="29">
        <v>-216</v>
      </c>
      <c r="O319" s="29">
        <v>-856</v>
      </c>
      <c r="P319" s="29">
        <v>-218</v>
      </c>
      <c r="Q319" s="29">
        <v>-1122</v>
      </c>
      <c r="R319" s="29">
        <v>20469</v>
      </c>
      <c r="S319" s="242">
        <v>0.75</v>
      </c>
      <c r="T319" s="243">
        <v>17550</v>
      </c>
      <c r="U319" s="29">
        <v>19928</v>
      </c>
      <c r="V319" s="29">
        <v>541</v>
      </c>
      <c r="W319" s="29">
        <v>18430</v>
      </c>
      <c r="X319" s="29">
        <v>4000</v>
      </c>
      <c r="Y319" s="166">
        <v>-1400</v>
      </c>
      <c r="Z319" s="150">
        <v>1200</v>
      </c>
      <c r="AA319" s="26">
        <v>-30</v>
      </c>
      <c r="AB319" s="166">
        <v>0</v>
      </c>
      <c r="AC319" s="150">
        <v>0</v>
      </c>
      <c r="AD319" s="26">
        <v>0</v>
      </c>
      <c r="AE319" s="166">
        <v>-346</v>
      </c>
      <c r="AF319" s="150">
        <v>330</v>
      </c>
      <c r="AG319" s="26">
        <v>330</v>
      </c>
      <c r="AH319" s="166">
        <v>-800</v>
      </c>
      <c r="AI319" s="150">
        <v>450</v>
      </c>
      <c r="AJ319" s="26">
        <v>-216</v>
      </c>
      <c r="AK319" s="166">
        <v>-1400</v>
      </c>
      <c r="AL319" s="150">
        <v>1200</v>
      </c>
      <c r="AM319" s="26">
        <v>-856</v>
      </c>
      <c r="AN319" s="166">
        <v>-218</v>
      </c>
      <c r="AO319" s="150">
        <v>0</v>
      </c>
      <c r="AP319" s="26">
        <v>-218</v>
      </c>
      <c r="AQ319" s="166" t="s">
        <v>46</v>
      </c>
      <c r="AR319" s="172" t="s">
        <v>148</v>
      </c>
      <c r="AS319" s="173">
        <v>50</v>
      </c>
      <c r="AT319" s="166" t="s">
        <v>43</v>
      </c>
      <c r="AU319" s="172" t="s">
        <v>117</v>
      </c>
      <c r="AV319" s="173">
        <v>48</v>
      </c>
    </row>
    <row r="320" spans="1:48" x14ac:dyDescent="0.15">
      <c r="A320" s="227" t="s">
        <v>31</v>
      </c>
      <c r="B320" s="200" t="s">
        <v>25</v>
      </c>
      <c r="C320" s="173">
        <v>10</v>
      </c>
      <c r="D320" s="242">
        <v>0.75</v>
      </c>
      <c r="E320" s="243">
        <v>17252</v>
      </c>
      <c r="F320" s="29">
        <v>30268</v>
      </c>
      <c r="G320" s="29">
        <v>2297</v>
      </c>
      <c r="H320" s="29">
        <v>0</v>
      </c>
      <c r="I320" s="29">
        <v>6830</v>
      </c>
      <c r="J320" s="29">
        <v>5867</v>
      </c>
      <c r="K320" s="166">
        <v>597</v>
      </c>
      <c r="L320" s="150">
        <v>0</v>
      </c>
      <c r="M320" s="173">
        <v>250</v>
      </c>
      <c r="N320" s="29">
        <v>-191</v>
      </c>
      <c r="O320" s="29">
        <v>-856</v>
      </c>
      <c r="P320" s="29">
        <v>-218</v>
      </c>
      <c r="Q320" s="29">
        <v>-418</v>
      </c>
      <c r="R320" s="29">
        <v>20286</v>
      </c>
      <c r="S320" s="242">
        <v>0.75</v>
      </c>
      <c r="T320" s="243">
        <v>17410</v>
      </c>
      <c r="U320" s="29">
        <v>19819</v>
      </c>
      <c r="V320" s="29">
        <v>467</v>
      </c>
      <c r="W320" s="29">
        <v>18430</v>
      </c>
      <c r="X320" s="29">
        <v>4000</v>
      </c>
      <c r="Y320" s="166">
        <v>-1400</v>
      </c>
      <c r="Z320" s="150">
        <v>1200</v>
      </c>
      <c r="AA320" s="26">
        <v>729</v>
      </c>
      <c r="AB320" s="166">
        <v>0</v>
      </c>
      <c r="AC320" s="150">
        <v>0</v>
      </c>
      <c r="AD320" s="26">
        <v>0</v>
      </c>
      <c r="AE320" s="166">
        <v>-346</v>
      </c>
      <c r="AF320" s="150">
        <v>330</v>
      </c>
      <c r="AG320" s="26">
        <v>250</v>
      </c>
      <c r="AH320" s="166">
        <v>-800</v>
      </c>
      <c r="AI320" s="150">
        <v>450</v>
      </c>
      <c r="AJ320" s="26">
        <v>-191</v>
      </c>
      <c r="AK320" s="166">
        <v>-1400</v>
      </c>
      <c r="AL320" s="150">
        <v>1200</v>
      </c>
      <c r="AM320" s="26">
        <v>-856</v>
      </c>
      <c r="AN320" s="166">
        <v>-218</v>
      </c>
      <c r="AO320" s="150">
        <v>0</v>
      </c>
      <c r="AP320" s="26">
        <v>-218</v>
      </c>
      <c r="AQ320" s="166" t="s">
        <v>390</v>
      </c>
      <c r="AR320" s="172" t="s">
        <v>147</v>
      </c>
      <c r="AS320" s="173">
        <v>48</v>
      </c>
      <c r="AT320" s="166" t="s">
        <v>390</v>
      </c>
      <c r="AU320" s="172" t="s">
        <v>67</v>
      </c>
      <c r="AV320" s="173">
        <v>47</v>
      </c>
    </row>
    <row r="321" spans="1:48" x14ac:dyDescent="0.15">
      <c r="A321" s="227" t="s">
        <v>33</v>
      </c>
      <c r="B321" s="200" t="s">
        <v>25</v>
      </c>
      <c r="C321" s="173">
        <v>11</v>
      </c>
      <c r="D321" s="242">
        <v>0.75</v>
      </c>
      <c r="E321" s="243">
        <v>17120</v>
      </c>
      <c r="F321" s="29">
        <v>30268</v>
      </c>
      <c r="G321" s="29">
        <v>2377</v>
      </c>
      <c r="H321" s="29">
        <v>0</v>
      </c>
      <c r="I321" s="29">
        <v>6418</v>
      </c>
      <c r="J321" s="29">
        <v>6410</v>
      </c>
      <c r="K321" s="166">
        <v>243</v>
      </c>
      <c r="L321" s="150">
        <v>0</v>
      </c>
      <c r="M321" s="173">
        <v>330</v>
      </c>
      <c r="N321" s="29">
        <v>-191</v>
      </c>
      <c r="O321" s="29">
        <v>-856</v>
      </c>
      <c r="P321" s="29">
        <v>-218</v>
      </c>
      <c r="Q321" s="29">
        <v>-692</v>
      </c>
      <c r="R321" s="29">
        <v>20509</v>
      </c>
      <c r="S321" s="242">
        <v>0.75</v>
      </c>
      <c r="T321" s="243">
        <v>17380</v>
      </c>
      <c r="U321" s="29">
        <v>19810</v>
      </c>
      <c r="V321" s="29">
        <v>699</v>
      </c>
      <c r="W321" s="29">
        <v>18430</v>
      </c>
      <c r="X321" s="29">
        <v>4000</v>
      </c>
      <c r="Y321" s="166">
        <v>-1400</v>
      </c>
      <c r="Z321" s="150">
        <v>1200</v>
      </c>
      <c r="AA321" s="26">
        <v>375</v>
      </c>
      <c r="AB321" s="166">
        <v>0</v>
      </c>
      <c r="AC321" s="150">
        <v>0</v>
      </c>
      <c r="AD321" s="26">
        <v>0</v>
      </c>
      <c r="AE321" s="166">
        <v>-346</v>
      </c>
      <c r="AF321" s="150">
        <v>330</v>
      </c>
      <c r="AG321" s="26">
        <v>330</v>
      </c>
      <c r="AH321" s="166">
        <v>-800</v>
      </c>
      <c r="AI321" s="150">
        <v>450</v>
      </c>
      <c r="AJ321" s="26">
        <v>-191</v>
      </c>
      <c r="AK321" s="166">
        <v>-2000</v>
      </c>
      <c r="AL321" s="150">
        <v>1200</v>
      </c>
      <c r="AM321" s="26">
        <v>-856</v>
      </c>
      <c r="AN321" s="166">
        <v>-218</v>
      </c>
      <c r="AO321" s="150">
        <v>0</v>
      </c>
      <c r="AP321" s="26">
        <v>-218</v>
      </c>
      <c r="AQ321" s="166" t="s">
        <v>390</v>
      </c>
      <c r="AR321" s="172" t="s">
        <v>183</v>
      </c>
      <c r="AS321" s="173">
        <v>46</v>
      </c>
      <c r="AT321" s="166" t="s">
        <v>390</v>
      </c>
      <c r="AU321" s="172" t="s">
        <v>58</v>
      </c>
      <c r="AV321" s="173">
        <v>46</v>
      </c>
    </row>
    <row r="322" spans="1:48" x14ac:dyDescent="0.15">
      <c r="A322" s="227" t="s">
        <v>34</v>
      </c>
      <c r="B322" s="200" t="s">
        <v>25</v>
      </c>
      <c r="C322" s="173">
        <v>12</v>
      </c>
      <c r="D322" s="242">
        <v>0.75</v>
      </c>
      <c r="E322" s="243">
        <v>16588</v>
      </c>
      <c r="F322" s="29">
        <v>30268</v>
      </c>
      <c r="G322" s="29">
        <v>2149</v>
      </c>
      <c r="H322" s="29">
        <v>0</v>
      </c>
      <c r="I322" s="29">
        <v>7164</v>
      </c>
      <c r="J322" s="29">
        <v>5735</v>
      </c>
      <c r="K322" s="166">
        <v>504</v>
      </c>
      <c r="L322" s="150">
        <v>0</v>
      </c>
      <c r="M322" s="173">
        <v>330</v>
      </c>
      <c r="N322" s="29">
        <v>-94</v>
      </c>
      <c r="O322" s="29">
        <v>-856</v>
      </c>
      <c r="P322" s="29">
        <v>-218</v>
      </c>
      <c r="Q322" s="29">
        <v>-334</v>
      </c>
      <c r="R322" s="29">
        <v>19852</v>
      </c>
      <c r="S322" s="242">
        <v>0.75</v>
      </c>
      <c r="T322" s="243">
        <v>16710</v>
      </c>
      <c r="U322" s="29">
        <v>19106</v>
      </c>
      <c r="V322" s="29">
        <v>746</v>
      </c>
      <c r="W322" s="29">
        <v>18430</v>
      </c>
      <c r="X322" s="29">
        <v>4000</v>
      </c>
      <c r="Y322" s="166">
        <v>-1400</v>
      </c>
      <c r="Z322" s="150">
        <v>1200</v>
      </c>
      <c r="AA322" s="26">
        <v>636</v>
      </c>
      <c r="AB322" s="166">
        <v>0</v>
      </c>
      <c r="AC322" s="150">
        <v>0</v>
      </c>
      <c r="AD322" s="26">
        <v>0</v>
      </c>
      <c r="AE322" s="166">
        <v>-346</v>
      </c>
      <c r="AF322" s="150">
        <v>330</v>
      </c>
      <c r="AG322" s="26">
        <v>330</v>
      </c>
      <c r="AH322" s="166">
        <v>-300</v>
      </c>
      <c r="AI322" s="150">
        <v>0</v>
      </c>
      <c r="AJ322" s="26">
        <v>-94</v>
      </c>
      <c r="AK322" s="166">
        <v>-2000</v>
      </c>
      <c r="AL322" s="150">
        <v>1200</v>
      </c>
      <c r="AM322" s="26">
        <v>-856</v>
      </c>
      <c r="AN322" s="166">
        <v>-218</v>
      </c>
      <c r="AO322" s="150">
        <v>0</v>
      </c>
      <c r="AP322" s="26">
        <v>-218</v>
      </c>
      <c r="AQ322" s="166" t="s">
        <v>390</v>
      </c>
      <c r="AR322" s="172" t="s">
        <v>79</v>
      </c>
      <c r="AS322" s="173">
        <v>50</v>
      </c>
      <c r="AT322" s="166" t="s">
        <v>390</v>
      </c>
      <c r="AU322" s="172" t="s">
        <v>104</v>
      </c>
      <c r="AV322" s="173">
        <v>50</v>
      </c>
    </row>
    <row r="323" spans="1:48" x14ac:dyDescent="0.15">
      <c r="A323" s="227" t="s">
        <v>35</v>
      </c>
      <c r="B323" s="200" t="s">
        <v>25</v>
      </c>
      <c r="C323" s="173">
        <v>13</v>
      </c>
      <c r="D323" s="242">
        <v>0.75</v>
      </c>
      <c r="E323" s="243">
        <v>15416</v>
      </c>
      <c r="F323" s="29">
        <v>30268</v>
      </c>
      <c r="G323" s="29">
        <v>1849</v>
      </c>
      <c r="H323" s="29">
        <v>0</v>
      </c>
      <c r="I323" s="29">
        <v>7451</v>
      </c>
      <c r="J323" s="29">
        <v>7173</v>
      </c>
      <c r="K323" s="166">
        <v>31</v>
      </c>
      <c r="L323" s="150">
        <v>0</v>
      </c>
      <c r="M323" s="173">
        <v>330</v>
      </c>
      <c r="N323" s="29">
        <v>-89</v>
      </c>
      <c r="O323" s="29">
        <v>-858</v>
      </c>
      <c r="P323" s="29">
        <v>-218</v>
      </c>
      <c r="Q323" s="29">
        <v>-804</v>
      </c>
      <c r="R323" s="29">
        <v>18297</v>
      </c>
      <c r="S323" s="242">
        <v>0.75</v>
      </c>
      <c r="T323" s="243">
        <v>15660</v>
      </c>
      <c r="U323" s="29">
        <v>17681</v>
      </c>
      <c r="V323" s="29">
        <v>616</v>
      </c>
      <c r="W323" s="29">
        <v>18772</v>
      </c>
      <c r="X323" s="29">
        <v>3700</v>
      </c>
      <c r="Y323" s="166">
        <v>-1400</v>
      </c>
      <c r="Z323" s="150">
        <v>1200</v>
      </c>
      <c r="AA323" s="26">
        <v>31</v>
      </c>
      <c r="AB323" s="166">
        <v>0</v>
      </c>
      <c r="AC323" s="150">
        <v>0</v>
      </c>
      <c r="AD323" s="26">
        <v>0</v>
      </c>
      <c r="AE323" s="166">
        <v>-346</v>
      </c>
      <c r="AF323" s="150">
        <v>330</v>
      </c>
      <c r="AG323" s="26">
        <v>330</v>
      </c>
      <c r="AH323" s="166">
        <v>-800</v>
      </c>
      <c r="AI323" s="150">
        <v>550</v>
      </c>
      <c r="AJ323" s="26">
        <v>-89</v>
      </c>
      <c r="AK323" s="166">
        <v>-1650</v>
      </c>
      <c r="AL323" s="150">
        <v>1200</v>
      </c>
      <c r="AM323" s="26">
        <v>-858</v>
      </c>
      <c r="AN323" s="166">
        <v>-218</v>
      </c>
      <c r="AO323" s="150">
        <v>0</v>
      </c>
      <c r="AP323" s="26">
        <v>-218</v>
      </c>
      <c r="AQ323" s="166" t="s">
        <v>390</v>
      </c>
      <c r="AR323" s="172" t="s">
        <v>181</v>
      </c>
      <c r="AS323" s="173">
        <v>55</v>
      </c>
      <c r="AT323" s="166" t="s">
        <v>390</v>
      </c>
      <c r="AU323" s="172" t="s">
        <v>126</v>
      </c>
      <c r="AV323" s="173">
        <v>54</v>
      </c>
    </row>
    <row r="324" spans="1:48" x14ac:dyDescent="0.15">
      <c r="A324" s="227" t="s">
        <v>36</v>
      </c>
      <c r="B324" s="200" t="s">
        <v>25</v>
      </c>
      <c r="C324" s="173">
        <v>14</v>
      </c>
      <c r="D324" s="242">
        <v>0.75</v>
      </c>
      <c r="E324" s="243">
        <v>16058</v>
      </c>
      <c r="F324" s="29">
        <v>30268</v>
      </c>
      <c r="G324" s="29">
        <v>1883</v>
      </c>
      <c r="H324" s="29">
        <v>0</v>
      </c>
      <c r="I324" s="29">
        <v>7951</v>
      </c>
      <c r="J324" s="29">
        <v>6012</v>
      </c>
      <c r="K324" s="166">
        <v>179</v>
      </c>
      <c r="L324" s="150">
        <v>0</v>
      </c>
      <c r="M324" s="173">
        <v>330</v>
      </c>
      <c r="N324" s="29">
        <v>-92</v>
      </c>
      <c r="O324" s="29">
        <v>-858</v>
      </c>
      <c r="P324" s="29">
        <v>-218</v>
      </c>
      <c r="Q324" s="29">
        <v>-659</v>
      </c>
      <c r="R324" s="29">
        <v>18847</v>
      </c>
      <c r="S324" s="242">
        <v>0.75</v>
      </c>
      <c r="T324" s="243">
        <v>16300</v>
      </c>
      <c r="U324" s="29">
        <v>18321</v>
      </c>
      <c r="V324" s="29">
        <v>526</v>
      </c>
      <c r="W324" s="29">
        <v>18772</v>
      </c>
      <c r="X324" s="29">
        <v>3700</v>
      </c>
      <c r="Y324" s="166">
        <v>-1400</v>
      </c>
      <c r="Z324" s="150">
        <v>1200</v>
      </c>
      <c r="AA324" s="26">
        <v>179</v>
      </c>
      <c r="AB324" s="166">
        <v>-100</v>
      </c>
      <c r="AC324" s="150">
        <v>100</v>
      </c>
      <c r="AD324" s="26">
        <v>0</v>
      </c>
      <c r="AE324" s="166">
        <v>-346</v>
      </c>
      <c r="AF324" s="150">
        <v>330</v>
      </c>
      <c r="AG324" s="26">
        <v>330</v>
      </c>
      <c r="AH324" s="166">
        <v>-300</v>
      </c>
      <c r="AI324" s="150">
        <v>0</v>
      </c>
      <c r="AJ324" s="26">
        <v>-92</v>
      </c>
      <c r="AK324" s="166">
        <v>-1650</v>
      </c>
      <c r="AL324" s="150">
        <v>1200</v>
      </c>
      <c r="AM324" s="26">
        <v>-858</v>
      </c>
      <c r="AN324" s="166">
        <v>-218</v>
      </c>
      <c r="AO324" s="150">
        <v>0</v>
      </c>
      <c r="AP324" s="26">
        <v>-218</v>
      </c>
      <c r="AQ324" s="166" t="s">
        <v>398</v>
      </c>
      <c r="AR324" s="172" t="s">
        <v>141</v>
      </c>
      <c r="AS324" s="173">
        <v>49</v>
      </c>
      <c r="AT324" s="166" t="s">
        <v>398</v>
      </c>
      <c r="AU324" s="172" t="s">
        <v>159</v>
      </c>
      <c r="AV324" s="173">
        <v>53</v>
      </c>
    </row>
    <row r="325" spans="1:48" x14ac:dyDescent="0.15">
      <c r="A325" s="227" t="s">
        <v>30</v>
      </c>
      <c r="B325" s="200" t="s">
        <v>25</v>
      </c>
      <c r="C325" s="173">
        <v>15</v>
      </c>
      <c r="D325" s="242">
        <v>0.75</v>
      </c>
      <c r="E325" s="243">
        <v>17413</v>
      </c>
      <c r="F325" s="29">
        <v>30268</v>
      </c>
      <c r="G325" s="29">
        <v>2069</v>
      </c>
      <c r="H325" s="29">
        <v>0</v>
      </c>
      <c r="I325" s="29">
        <v>6835</v>
      </c>
      <c r="J325" s="29">
        <v>5544</v>
      </c>
      <c r="K325" s="166">
        <v>747</v>
      </c>
      <c r="L325" s="150">
        <v>100</v>
      </c>
      <c r="M325" s="173">
        <v>0</v>
      </c>
      <c r="N325" s="29">
        <v>-91</v>
      </c>
      <c r="O325" s="29">
        <v>-856</v>
      </c>
      <c r="P325" s="29">
        <v>-218</v>
      </c>
      <c r="Q325" s="29">
        <v>-318</v>
      </c>
      <c r="R325" s="29">
        <v>20276</v>
      </c>
      <c r="S325" s="242">
        <v>0.75</v>
      </c>
      <c r="T325" s="243">
        <v>17800</v>
      </c>
      <c r="U325" s="29">
        <v>19821</v>
      </c>
      <c r="V325" s="29">
        <v>455</v>
      </c>
      <c r="W325" s="29">
        <v>18772</v>
      </c>
      <c r="X325" s="29">
        <v>3700</v>
      </c>
      <c r="Y325" s="166">
        <v>-1400</v>
      </c>
      <c r="Z325" s="150">
        <v>1200</v>
      </c>
      <c r="AA325" s="26">
        <v>879</v>
      </c>
      <c r="AB325" s="166">
        <v>-100</v>
      </c>
      <c r="AC325" s="150">
        <v>100</v>
      </c>
      <c r="AD325" s="26">
        <v>100</v>
      </c>
      <c r="AE325" s="166">
        <v>0</v>
      </c>
      <c r="AF325" s="150">
        <v>0</v>
      </c>
      <c r="AG325" s="26">
        <v>0</v>
      </c>
      <c r="AH325" s="166">
        <v>-800</v>
      </c>
      <c r="AI325" s="150">
        <v>450</v>
      </c>
      <c r="AJ325" s="26">
        <v>-91</v>
      </c>
      <c r="AK325" s="166">
        <v>-1650</v>
      </c>
      <c r="AL325" s="150">
        <v>1200</v>
      </c>
      <c r="AM325" s="26">
        <v>-856</v>
      </c>
      <c r="AN325" s="166">
        <v>-218</v>
      </c>
      <c r="AO325" s="150">
        <v>0</v>
      </c>
      <c r="AP325" s="26">
        <v>-218</v>
      </c>
      <c r="AQ325" s="166" t="s">
        <v>398</v>
      </c>
      <c r="AR325" s="172" t="s">
        <v>194</v>
      </c>
      <c r="AS325" s="173">
        <v>50</v>
      </c>
      <c r="AT325" s="166" t="s">
        <v>43</v>
      </c>
      <c r="AU325" s="172" t="s">
        <v>197</v>
      </c>
      <c r="AV325" s="173">
        <v>51</v>
      </c>
    </row>
    <row r="326" spans="1:48" x14ac:dyDescent="0.15">
      <c r="A326" s="227" t="s">
        <v>32</v>
      </c>
      <c r="B326" s="200" t="s">
        <v>25</v>
      </c>
      <c r="C326" s="173">
        <v>16</v>
      </c>
      <c r="D326" s="242">
        <v>0.75</v>
      </c>
      <c r="E326" s="243">
        <v>17283</v>
      </c>
      <c r="F326" s="29">
        <v>30268</v>
      </c>
      <c r="G326" s="29">
        <v>1995</v>
      </c>
      <c r="H326" s="29">
        <v>0</v>
      </c>
      <c r="I326" s="29">
        <v>7578</v>
      </c>
      <c r="J326" s="29">
        <v>4698</v>
      </c>
      <c r="K326" s="166">
        <v>697</v>
      </c>
      <c r="L326" s="150">
        <v>99</v>
      </c>
      <c r="M326" s="173">
        <v>0</v>
      </c>
      <c r="N326" s="29">
        <v>-141</v>
      </c>
      <c r="O326" s="29">
        <v>-845</v>
      </c>
      <c r="P326" s="29">
        <v>-218</v>
      </c>
      <c r="Q326" s="29">
        <v>-408</v>
      </c>
      <c r="R326" s="29">
        <v>20395</v>
      </c>
      <c r="S326" s="242">
        <v>0.75</v>
      </c>
      <c r="T326" s="243">
        <v>17900</v>
      </c>
      <c r="U326" s="29">
        <v>19921</v>
      </c>
      <c r="V326" s="29">
        <v>474</v>
      </c>
      <c r="W326" s="29">
        <v>18772</v>
      </c>
      <c r="X326" s="29">
        <v>3700</v>
      </c>
      <c r="Y326" s="166">
        <v>-1400</v>
      </c>
      <c r="Z326" s="150">
        <v>1200</v>
      </c>
      <c r="AA326" s="26">
        <v>829</v>
      </c>
      <c r="AB326" s="166">
        <v>-100</v>
      </c>
      <c r="AC326" s="150">
        <v>100</v>
      </c>
      <c r="AD326" s="26">
        <v>99</v>
      </c>
      <c r="AE326" s="166">
        <v>0</v>
      </c>
      <c r="AF326" s="150">
        <v>0</v>
      </c>
      <c r="AG326" s="26">
        <v>0</v>
      </c>
      <c r="AH326" s="166">
        <v>-800</v>
      </c>
      <c r="AI326" s="150">
        <v>450</v>
      </c>
      <c r="AJ326" s="26">
        <v>-141</v>
      </c>
      <c r="AK326" s="166">
        <v>-1000</v>
      </c>
      <c r="AL326" s="150">
        <v>1000</v>
      </c>
      <c r="AM326" s="26">
        <v>-845</v>
      </c>
      <c r="AN326" s="166">
        <v>-218</v>
      </c>
      <c r="AO326" s="150">
        <v>0</v>
      </c>
      <c r="AP326" s="26">
        <v>-218</v>
      </c>
      <c r="AQ326" s="166" t="s">
        <v>46</v>
      </c>
      <c r="AR326" s="172" t="s">
        <v>172</v>
      </c>
      <c r="AS326" s="173">
        <v>53</v>
      </c>
      <c r="AT326" s="166" t="s">
        <v>46</v>
      </c>
      <c r="AU326" s="172" t="s">
        <v>172</v>
      </c>
      <c r="AV326" s="173">
        <v>53</v>
      </c>
    </row>
    <row r="327" spans="1:48" x14ac:dyDescent="0.15">
      <c r="A327" s="227" t="s">
        <v>31</v>
      </c>
      <c r="B327" s="200" t="s">
        <v>25</v>
      </c>
      <c r="C327" s="173">
        <v>17</v>
      </c>
      <c r="D327" s="242">
        <v>0.75</v>
      </c>
      <c r="E327" s="243">
        <v>17137</v>
      </c>
      <c r="F327" s="29">
        <v>30268</v>
      </c>
      <c r="G327" s="29">
        <v>1978</v>
      </c>
      <c r="H327" s="29">
        <v>0</v>
      </c>
      <c r="I327" s="29">
        <v>7068</v>
      </c>
      <c r="J327" s="29">
        <v>6281</v>
      </c>
      <c r="K327" s="166">
        <v>201</v>
      </c>
      <c r="L327" s="150">
        <v>99</v>
      </c>
      <c r="M327" s="173">
        <v>0</v>
      </c>
      <c r="N327" s="29">
        <v>-266</v>
      </c>
      <c r="O327" s="29">
        <v>-845</v>
      </c>
      <c r="P327" s="29">
        <v>-218</v>
      </c>
      <c r="Q327" s="29">
        <v>-1029</v>
      </c>
      <c r="R327" s="29">
        <v>19926</v>
      </c>
      <c r="S327" s="242">
        <v>0.75</v>
      </c>
      <c r="T327" s="243">
        <v>17450</v>
      </c>
      <c r="U327" s="29">
        <v>19471</v>
      </c>
      <c r="V327" s="29">
        <v>455</v>
      </c>
      <c r="W327" s="29">
        <v>18772</v>
      </c>
      <c r="X327" s="29">
        <v>3700</v>
      </c>
      <c r="Y327" s="166">
        <v>-1400</v>
      </c>
      <c r="Z327" s="150">
        <v>1200</v>
      </c>
      <c r="AA327" s="26">
        <v>333</v>
      </c>
      <c r="AB327" s="166">
        <v>-100</v>
      </c>
      <c r="AC327" s="150">
        <v>100</v>
      </c>
      <c r="AD327" s="26">
        <v>99</v>
      </c>
      <c r="AE327" s="166">
        <v>0</v>
      </c>
      <c r="AF327" s="150">
        <v>0</v>
      </c>
      <c r="AG327" s="26">
        <v>0</v>
      </c>
      <c r="AH327" s="166">
        <v>-800</v>
      </c>
      <c r="AI327" s="150">
        <v>450</v>
      </c>
      <c r="AJ327" s="26">
        <v>-266</v>
      </c>
      <c r="AK327" s="166">
        <v>-1000</v>
      </c>
      <c r="AL327" s="150">
        <v>1000</v>
      </c>
      <c r="AM327" s="26">
        <v>-845</v>
      </c>
      <c r="AN327" s="166">
        <v>-218</v>
      </c>
      <c r="AO327" s="150">
        <v>0</v>
      </c>
      <c r="AP327" s="26">
        <v>-218</v>
      </c>
      <c r="AQ327" s="166" t="s">
        <v>397</v>
      </c>
      <c r="AR327" s="172" t="s">
        <v>153</v>
      </c>
      <c r="AS327" s="173">
        <v>55</v>
      </c>
      <c r="AT327" s="166" t="s">
        <v>397</v>
      </c>
      <c r="AU327" s="172" t="s">
        <v>92</v>
      </c>
      <c r="AV327" s="173">
        <v>52</v>
      </c>
    </row>
    <row r="328" spans="1:48" x14ac:dyDescent="0.15">
      <c r="A328" s="227" t="s">
        <v>33</v>
      </c>
      <c r="B328" s="200" t="s">
        <v>25</v>
      </c>
      <c r="C328" s="173">
        <v>18</v>
      </c>
      <c r="D328" s="242">
        <v>0.75</v>
      </c>
      <c r="E328" s="243">
        <v>17257</v>
      </c>
      <c r="F328" s="29">
        <v>30268</v>
      </c>
      <c r="G328" s="29">
        <v>2222</v>
      </c>
      <c r="H328" s="29">
        <v>0</v>
      </c>
      <c r="I328" s="29">
        <v>7048</v>
      </c>
      <c r="J328" s="29">
        <v>6063</v>
      </c>
      <c r="K328" s="166">
        <v>176</v>
      </c>
      <c r="L328" s="150">
        <v>99</v>
      </c>
      <c r="M328" s="173">
        <v>0</v>
      </c>
      <c r="N328" s="29">
        <v>-191</v>
      </c>
      <c r="O328" s="29">
        <v>-632</v>
      </c>
      <c r="P328" s="29">
        <v>-218</v>
      </c>
      <c r="Q328" s="29">
        <v>-766</v>
      </c>
      <c r="R328" s="29">
        <v>20145</v>
      </c>
      <c r="S328" s="242">
        <v>0.75</v>
      </c>
      <c r="T328" s="243">
        <v>17600</v>
      </c>
      <c r="U328" s="29">
        <v>19621</v>
      </c>
      <c r="V328" s="29">
        <v>524</v>
      </c>
      <c r="W328" s="29">
        <v>18772</v>
      </c>
      <c r="X328" s="29">
        <v>3700</v>
      </c>
      <c r="Y328" s="166">
        <v>-1400</v>
      </c>
      <c r="Z328" s="150">
        <v>1200</v>
      </c>
      <c r="AA328" s="26">
        <v>197</v>
      </c>
      <c r="AB328" s="166">
        <v>-100</v>
      </c>
      <c r="AC328" s="150">
        <v>100</v>
      </c>
      <c r="AD328" s="26">
        <v>99</v>
      </c>
      <c r="AE328" s="166">
        <v>0</v>
      </c>
      <c r="AF328" s="150">
        <v>0</v>
      </c>
      <c r="AG328" s="26">
        <v>0</v>
      </c>
      <c r="AH328" s="166">
        <v>-800</v>
      </c>
      <c r="AI328" s="150">
        <v>500</v>
      </c>
      <c r="AJ328" s="26">
        <v>-191</v>
      </c>
      <c r="AK328" s="166">
        <v>-1000</v>
      </c>
      <c r="AL328" s="150">
        <v>1000</v>
      </c>
      <c r="AM328" s="26">
        <v>-632</v>
      </c>
      <c r="AN328" s="166">
        <v>-218</v>
      </c>
      <c r="AO328" s="150">
        <v>0</v>
      </c>
      <c r="AP328" s="26">
        <v>-218</v>
      </c>
      <c r="AQ328" s="166" t="s">
        <v>398</v>
      </c>
      <c r="AR328" s="172" t="s">
        <v>54</v>
      </c>
      <c r="AS328" s="173">
        <v>48</v>
      </c>
      <c r="AT328" s="166" t="s">
        <v>398</v>
      </c>
      <c r="AU328" s="172" t="s">
        <v>150</v>
      </c>
      <c r="AV328" s="173">
        <v>47</v>
      </c>
    </row>
    <row r="329" spans="1:48" x14ac:dyDescent="0.15">
      <c r="A329" s="227" t="s">
        <v>34</v>
      </c>
      <c r="B329" s="200" t="s">
        <v>25</v>
      </c>
      <c r="C329" s="173">
        <v>19</v>
      </c>
      <c r="D329" s="242">
        <v>0.75</v>
      </c>
      <c r="E329" s="243">
        <v>17262</v>
      </c>
      <c r="F329" s="29">
        <v>30268</v>
      </c>
      <c r="G329" s="29">
        <v>2198</v>
      </c>
      <c r="H329" s="29">
        <v>0</v>
      </c>
      <c r="I329" s="29">
        <v>7072</v>
      </c>
      <c r="J329" s="29">
        <v>6899</v>
      </c>
      <c r="K329" s="166">
        <v>-49</v>
      </c>
      <c r="L329" s="150">
        <v>99</v>
      </c>
      <c r="M329" s="173">
        <v>0</v>
      </c>
      <c r="N329" s="29">
        <v>24</v>
      </c>
      <c r="O329" s="29">
        <v>-841</v>
      </c>
      <c r="P329" s="29">
        <v>-218</v>
      </c>
      <c r="Q329" s="29">
        <v>-985</v>
      </c>
      <c r="R329" s="29">
        <v>19480</v>
      </c>
      <c r="S329" s="242">
        <v>0.75</v>
      </c>
      <c r="T329" s="243">
        <v>17010</v>
      </c>
      <c r="U329" s="29">
        <v>19031</v>
      </c>
      <c r="V329" s="29">
        <v>449</v>
      </c>
      <c r="W329" s="29">
        <v>18772</v>
      </c>
      <c r="X329" s="29">
        <v>3700</v>
      </c>
      <c r="Y329" s="166">
        <v>-1400</v>
      </c>
      <c r="Z329" s="150">
        <v>1200</v>
      </c>
      <c r="AA329" s="26">
        <v>83</v>
      </c>
      <c r="AB329" s="166">
        <v>-100</v>
      </c>
      <c r="AC329" s="150">
        <v>100</v>
      </c>
      <c r="AD329" s="26">
        <v>99</v>
      </c>
      <c r="AE329" s="166">
        <v>0</v>
      </c>
      <c r="AF329" s="150">
        <v>0</v>
      </c>
      <c r="AG329" s="26">
        <v>0</v>
      </c>
      <c r="AH329" s="166">
        <v>-800</v>
      </c>
      <c r="AI329" s="150">
        <v>500</v>
      </c>
      <c r="AJ329" s="26">
        <v>24</v>
      </c>
      <c r="AK329" s="166">
        <v>-1000</v>
      </c>
      <c r="AL329" s="150">
        <v>1000</v>
      </c>
      <c r="AM329" s="26">
        <v>-841</v>
      </c>
      <c r="AN329" s="166">
        <v>-218</v>
      </c>
      <c r="AO329" s="150">
        <v>0</v>
      </c>
      <c r="AP329" s="26">
        <v>-218</v>
      </c>
      <c r="AQ329" s="166" t="s">
        <v>42</v>
      </c>
      <c r="AR329" s="172" t="s">
        <v>180</v>
      </c>
      <c r="AS329" s="173">
        <v>40</v>
      </c>
      <c r="AT329" s="166" t="s">
        <v>42</v>
      </c>
      <c r="AU329" s="172" t="s">
        <v>68</v>
      </c>
      <c r="AV329" s="173">
        <v>39</v>
      </c>
    </row>
    <row r="330" spans="1:48" x14ac:dyDescent="0.15">
      <c r="A330" s="227" t="s">
        <v>35</v>
      </c>
      <c r="B330" s="200" t="s">
        <v>25</v>
      </c>
      <c r="C330" s="173">
        <v>20</v>
      </c>
      <c r="D330" s="242">
        <v>0.75</v>
      </c>
      <c r="E330" s="243">
        <v>16079</v>
      </c>
      <c r="F330" s="29">
        <v>30268</v>
      </c>
      <c r="G330" s="29">
        <v>1999</v>
      </c>
      <c r="H330" s="29">
        <v>0</v>
      </c>
      <c r="I330" s="29">
        <v>7416</v>
      </c>
      <c r="J330" s="29">
        <v>7413</v>
      </c>
      <c r="K330" s="166">
        <v>-69</v>
      </c>
      <c r="L330" s="150">
        <v>99</v>
      </c>
      <c r="M330" s="173">
        <v>0</v>
      </c>
      <c r="N330" s="29">
        <v>32</v>
      </c>
      <c r="O330" s="29">
        <v>-693</v>
      </c>
      <c r="P330" s="29">
        <v>-218</v>
      </c>
      <c r="Q330" s="29">
        <v>-849</v>
      </c>
      <c r="R330" s="29">
        <v>18287</v>
      </c>
      <c r="S330" s="242">
        <v>0.75</v>
      </c>
      <c r="T330" s="243">
        <v>15870</v>
      </c>
      <c r="U330" s="29">
        <v>17891</v>
      </c>
      <c r="V330" s="29">
        <v>396</v>
      </c>
      <c r="W330" s="29">
        <v>19505</v>
      </c>
      <c r="X330" s="29">
        <v>1900</v>
      </c>
      <c r="Y330" s="166">
        <v>-1400</v>
      </c>
      <c r="Z330" s="150">
        <v>1200</v>
      </c>
      <c r="AA330" s="26">
        <v>63</v>
      </c>
      <c r="AB330" s="166">
        <v>-100</v>
      </c>
      <c r="AC330" s="150">
        <v>100</v>
      </c>
      <c r="AD330" s="26">
        <v>99</v>
      </c>
      <c r="AE330" s="166">
        <v>0</v>
      </c>
      <c r="AF330" s="150">
        <v>0</v>
      </c>
      <c r="AG330" s="26">
        <v>0</v>
      </c>
      <c r="AH330" s="166">
        <v>-800</v>
      </c>
      <c r="AI330" s="150">
        <v>500</v>
      </c>
      <c r="AJ330" s="26">
        <v>32</v>
      </c>
      <c r="AK330" s="166">
        <v>-1650</v>
      </c>
      <c r="AL330" s="150">
        <v>1200</v>
      </c>
      <c r="AM330" s="26">
        <v>-693</v>
      </c>
      <c r="AN330" s="166">
        <v>-218</v>
      </c>
      <c r="AO330" s="150">
        <v>0</v>
      </c>
      <c r="AP330" s="26">
        <v>-218</v>
      </c>
      <c r="AQ330" s="166" t="s">
        <v>390</v>
      </c>
      <c r="AR330" s="172" t="s">
        <v>92</v>
      </c>
      <c r="AS330" s="173">
        <v>47</v>
      </c>
      <c r="AT330" s="166" t="s">
        <v>397</v>
      </c>
      <c r="AU330" s="172" t="s">
        <v>98</v>
      </c>
      <c r="AV330" s="173">
        <v>44</v>
      </c>
    </row>
    <row r="331" spans="1:48" x14ac:dyDescent="0.15">
      <c r="A331" s="227" t="s">
        <v>36</v>
      </c>
      <c r="B331" s="200" t="s">
        <v>25</v>
      </c>
      <c r="C331" s="173">
        <v>21</v>
      </c>
      <c r="D331" s="242">
        <v>0.75</v>
      </c>
      <c r="E331" s="243">
        <v>16838</v>
      </c>
      <c r="F331" s="29">
        <v>30268</v>
      </c>
      <c r="G331" s="29">
        <v>2129</v>
      </c>
      <c r="H331" s="29">
        <v>0</v>
      </c>
      <c r="I331" s="29">
        <v>7038</v>
      </c>
      <c r="J331" s="29">
        <v>7500</v>
      </c>
      <c r="K331" s="166">
        <v>-217</v>
      </c>
      <c r="L331" s="150">
        <v>99</v>
      </c>
      <c r="M331" s="173">
        <v>0</v>
      </c>
      <c r="N331" s="29">
        <v>32</v>
      </c>
      <c r="O331" s="29">
        <v>-808</v>
      </c>
      <c r="P331" s="29">
        <v>-218</v>
      </c>
      <c r="Q331" s="29">
        <v>-1112</v>
      </c>
      <c r="R331" s="29">
        <v>18971</v>
      </c>
      <c r="S331" s="242">
        <v>0.75</v>
      </c>
      <c r="T331" s="243">
        <v>16600</v>
      </c>
      <c r="U331" s="29">
        <v>18621</v>
      </c>
      <c r="V331" s="29">
        <v>350</v>
      </c>
      <c r="W331" s="29">
        <v>19505</v>
      </c>
      <c r="X331" s="29">
        <v>1900</v>
      </c>
      <c r="Y331" s="166">
        <v>-1400</v>
      </c>
      <c r="Z331" s="150">
        <v>1200</v>
      </c>
      <c r="AA331" s="26">
        <v>-85</v>
      </c>
      <c r="AB331" s="166">
        <v>-100</v>
      </c>
      <c r="AC331" s="150">
        <v>100</v>
      </c>
      <c r="AD331" s="26">
        <v>99</v>
      </c>
      <c r="AE331" s="166">
        <v>0</v>
      </c>
      <c r="AF331" s="150">
        <v>0</v>
      </c>
      <c r="AG331" s="26">
        <v>0</v>
      </c>
      <c r="AH331" s="166">
        <v>-800</v>
      </c>
      <c r="AI331" s="150">
        <v>500</v>
      </c>
      <c r="AJ331" s="26">
        <v>32</v>
      </c>
      <c r="AK331" s="166">
        <v>-1650</v>
      </c>
      <c r="AL331" s="150">
        <v>1200</v>
      </c>
      <c r="AM331" s="26">
        <v>-808</v>
      </c>
      <c r="AN331" s="166">
        <v>-218</v>
      </c>
      <c r="AO331" s="150">
        <v>0</v>
      </c>
      <c r="AP331" s="26">
        <v>-218</v>
      </c>
      <c r="AQ331" s="166" t="s">
        <v>397</v>
      </c>
      <c r="AR331" s="172" t="s">
        <v>159</v>
      </c>
      <c r="AS331" s="173">
        <v>36</v>
      </c>
      <c r="AT331" s="166" t="s">
        <v>397</v>
      </c>
      <c r="AU331" s="172" t="s">
        <v>172</v>
      </c>
      <c r="AV331" s="173">
        <v>38</v>
      </c>
    </row>
    <row r="332" spans="1:48" x14ac:dyDescent="0.15">
      <c r="A332" s="227" t="s">
        <v>30</v>
      </c>
      <c r="B332" s="200" t="s">
        <v>25</v>
      </c>
      <c r="C332" s="173">
        <v>22</v>
      </c>
      <c r="D332" s="242">
        <v>0.79166666666666663</v>
      </c>
      <c r="E332" s="243">
        <v>17393</v>
      </c>
      <c r="F332" s="29">
        <v>30268</v>
      </c>
      <c r="G332" s="29">
        <v>2148</v>
      </c>
      <c r="H332" s="29">
        <v>0</v>
      </c>
      <c r="I332" s="29">
        <v>5200</v>
      </c>
      <c r="J332" s="29">
        <v>7988</v>
      </c>
      <c r="K332" s="166">
        <v>-199</v>
      </c>
      <c r="L332" s="150">
        <v>100</v>
      </c>
      <c r="M332" s="173">
        <v>0</v>
      </c>
      <c r="N332" s="29">
        <v>-26</v>
      </c>
      <c r="O332" s="29">
        <v>-1099</v>
      </c>
      <c r="P332" s="29">
        <v>-218</v>
      </c>
      <c r="Q332" s="29">
        <v>-1442</v>
      </c>
      <c r="R332" s="29">
        <v>20670</v>
      </c>
      <c r="S332" s="242">
        <v>0.75</v>
      </c>
      <c r="T332" s="243">
        <v>18140</v>
      </c>
      <c r="U332" s="29">
        <v>20161</v>
      </c>
      <c r="V332" s="29">
        <v>509</v>
      </c>
      <c r="W332" s="29">
        <v>19505</v>
      </c>
      <c r="X332" s="29">
        <v>1900</v>
      </c>
      <c r="Y332" s="166">
        <v>-1400</v>
      </c>
      <c r="Z332" s="150">
        <v>1200</v>
      </c>
      <c r="AA332" s="26">
        <v>-67</v>
      </c>
      <c r="AB332" s="166">
        <v>-100</v>
      </c>
      <c r="AC332" s="150">
        <v>100</v>
      </c>
      <c r="AD332" s="26">
        <v>100</v>
      </c>
      <c r="AE332" s="166">
        <v>0</v>
      </c>
      <c r="AF332" s="150">
        <v>0</v>
      </c>
      <c r="AG332" s="26">
        <v>0</v>
      </c>
      <c r="AH332" s="166">
        <v>-100</v>
      </c>
      <c r="AI332" s="150">
        <v>100</v>
      </c>
      <c r="AJ332" s="26">
        <v>-26</v>
      </c>
      <c r="AK332" s="166">
        <v>-2000</v>
      </c>
      <c r="AL332" s="150">
        <v>1200</v>
      </c>
      <c r="AM332" s="26">
        <v>-1099</v>
      </c>
      <c r="AN332" s="166">
        <v>-218</v>
      </c>
      <c r="AO332" s="150">
        <v>0</v>
      </c>
      <c r="AP332" s="26">
        <v>-218</v>
      </c>
      <c r="AQ332" s="166" t="s">
        <v>43</v>
      </c>
      <c r="AR332" s="172" t="s">
        <v>122</v>
      </c>
      <c r="AS332" s="173">
        <v>52</v>
      </c>
      <c r="AT332" s="166" t="s">
        <v>46</v>
      </c>
      <c r="AU332" s="172" t="s">
        <v>90</v>
      </c>
      <c r="AV332" s="173">
        <v>55</v>
      </c>
    </row>
    <row r="333" spans="1:48" x14ac:dyDescent="0.15">
      <c r="A333" s="227" t="s">
        <v>32</v>
      </c>
      <c r="B333" s="200" t="s">
        <v>25</v>
      </c>
      <c r="C333" s="173">
        <v>23</v>
      </c>
      <c r="D333" s="242">
        <v>0.75</v>
      </c>
      <c r="E333" s="243">
        <v>17174</v>
      </c>
      <c r="F333" s="29">
        <v>30268</v>
      </c>
      <c r="G333" s="29">
        <v>2208</v>
      </c>
      <c r="H333" s="29">
        <v>0</v>
      </c>
      <c r="I333" s="29">
        <v>5052</v>
      </c>
      <c r="J333" s="29">
        <v>8021</v>
      </c>
      <c r="K333" s="166">
        <v>303</v>
      </c>
      <c r="L333" s="150">
        <v>100</v>
      </c>
      <c r="M333" s="173">
        <v>0</v>
      </c>
      <c r="N333" s="29">
        <v>-120</v>
      </c>
      <c r="O333" s="29">
        <v>-1099</v>
      </c>
      <c r="P333" s="29">
        <v>-218</v>
      </c>
      <c r="Q333" s="29">
        <v>-1034</v>
      </c>
      <c r="R333" s="29">
        <v>20437</v>
      </c>
      <c r="S333" s="242">
        <v>0.75</v>
      </c>
      <c r="T333" s="243">
        <v>17560</v>
      </c>
      <c r="U333" s="29">
        <v>19919</v>
      </c>
      <c r="V333" s="29">
        <v>518</v>
      </c>
      <c r="W333" s="29">
        <v>19505</v>
      </c>
      <c r="X333" s="29">
        <v>1900</v>
      </c>
      <c r="Y333" s="166">
        <v>-1400</v>
      </c>
      <c r="Z333" s="150">
        <v>1200</v>
      </c>
      <c r="AA333" s="26">
        <v>435</v>
      </c>
      <c r="AB333" s="166">
        <v>-100</v>
      </c>
      <c r="AC333" s="150">
        <v>100</v>
      </c>
      <c r="AD333" s="26">
        <v>100</v>
      </c>
      <c r="AE333" s="166">
        <v>0</v>
      </c>
      <c r="AF333" s="150">
        <v>0</v>
      </c>
      <c r="AG333" s="26">
        <v>0</v>
      </c>
      <c r="AH333" s="166">
        <v>-800</v>
      </c>
      <c r="AI333" s="150">
        <v>500</v>
      </c>
      <c r="AJ333" s="26">
        <v>-120</v>
      </c>
      <c r="AK333" s="166">
        <v>-2000</v>
      </c>
      <c r="AL333" s="150">
        <v>1200</v>
      </c>
      <c r="AM333" s="26">
        <v>-1099</v>
      </c>
      <c r="AN333" s="166">
        <v>-218</v>
      </c>
      <c r="AO333" s="150">
        <v>0</v>
      </c>
      <c r="AP333" s="26">
        <v>-218</v>
      </c>
      <c r="AQ333" s="166" t="s">
        <v>43</v>
      </c>
      <c r="AR333" s="172" t="s">
        <v>51</v>
      </c>
      <c r="AS333" s="173">
        <v>56</v>
      </c>
      <c r="AT333" s="166" t="s">
        <v>43</v>
      </c>
      <c r="AU333" s="172" t="s">
        <v>65</v>
      </c>
      <c r="AV333" s="173">
        <v>56</v>
      </c>
    </row>
    <row r="334" spans="1:48" x14ac:dyDescent="0.15">
      <c r="A334" s="227" t="s">
        <v>31</v>
      </c>
      <c r="B334" s="200" t="s">
        <v>25</v>
      </c>
      <c r="C334" s="173">
        <v>24</v>
      </c>
      <c r="D334" s="242">
        <v>0.75</v>
      </c>
      <c r="E334" s="243">
        <v>17612</v>
      </c>
      <c r="F334" s="29">
        <v>30268</v>
      </c>
      <c r="G334" s="29">
        <v>2513</v>
      </c>
      <c r="H334" s="29">
        <v>0</v>
      </c>
      <c r="I334" s="29">
        <v>4536</v>
      </c>
      <c r="J334" s="29">
        <v>8920</v>
      </c>
      <c r="K334" s="166">
        <v>268</v>
      </c>
      <c r="L334" s="150">
        <v>100</v>
      </c>
      <c r="M334" s="173">
        <v>0</v>
      </c>
      <c r="N334" s="29">
        <v>189</v>
      </c>
      <c r="O334" s="29">
        <v>-1099</v>
      </c>
      <c r="P334" s="29">
        <v>-218</v>
      </c>
      <c r="Q334" s="29">
        <v>-760</v>
      </c>
      <c r="R334" s="29">
        <v>20085</v>
      </c>
      <c r="S334" s="242">
        <v>0.75</v>
      </c>
      <c r="T334" s="243">
        <v>17380</v>
      </c>
      <c r="U334" s="29">
        <v>19794</v>
      </c>
      <c r="V334" s="29">
        <v>291</v>
      </c>
      <c r="W334" s="29">
        <v>19505</v>
      </c>
      <c r="X334" s="29">
        <v>1900</v>
      </c>
      <c r="Y334" s="166">
        <v>-1400</v>
      </c>
      <c r="Z334" s="150">
        <v>1200</v>
      </c>
      <c r="AA334" s="26">
        <v>400</v>
      </c>
      <c r="AB334" s="166">
        <v>-100</v>
      </c>
      <c r="AC334" s="150">
        <v>100</v>
      </c>
      <c r="AD334" s="26">
        <v>100</v>
      </c>
      <c r="AE334" s="166">
        <v>0</v>
      </c>
      <c r="AF334" s="150">
        <v>0</v>
      </c>
      <c r="AG334" s="26">
        <v>0</v>
      </c>
      <c r="AH334" s="166">
        <v>-800</v>
      </c>
      <c r="AI334" s="150">
        <v>500</v>
      </c>
      <c r="AJ334" s="26">
        <v>189</v>
      </c>
      <c r="AK334" s="166">
        <v>-2000</v>
      </c>
      <c r="AL334" s="150">
        <v>1200</v>
      </c>
      <c r="AM334" s="26">
        <v>-1099</v>
      </c>
      <c r="AN334" s="166">
        <v>-218</v>
      </c>
      <c r="AO334" s="150">
        <v>0</v>
      </c>
      <c r="AP334" s="26">
        <v>-218</v>
      </c>
      <c r="AQ334" s="166" t="s">
        <v>42</v>
      </c>
      <c r="AR334" s="172" t="s">
        <v>106</v>
      </c>
      <c r="AS334" s="173">
        <v>40</v>
      </c>
      <c r="AT334" s="166" t="s">
        <v>42</v>
      </c>
      <c r="AU334" s="172" t="s">
        <v>97</v>
      </c>
      <c r="AV334" s="173">
        <v>40</v>
      </c>
    </row>
    <row r="335" spans="1:48" x14ac:dyDescent="0.15">
      <c r="A335" s="227" t="s">
        <v>33</v>
      </c>
      <c r="B335" s="200" t="s">
        <v>25</v>
      </c>
      <c r="C335" s="173">
        <v>25</v>
      </c>
      <c r="D335" s="242">
        <v>0.45833333333333331</v>
      </c>
      <c r="E335" s="243">
        <v>15694</v>
      </c>
      <c r="F335" s="29">
        <v>30268</v>
      </c>
      <c r="G335" s="29">
        <v>2321</v>
      </c>
      <c r="H335" s="29">
        <v>0</v>
      </c>
      <c r="I335" s="29">
        <v>3849</v>
      </c>
      <c r="J335" s="29">
        <v>10946</v>
      </c>
      <c r="K335" s="166">
        <v>-212</v>
      </c>
      <c r="L335" s="150">
        <v>90</v>
      </c>
      <c r="M335" s="173">
        <v>330</v>
      </c>
      <c r="N335" s="29">
        <v>122</v>
      </c>
      <c r="O335" s="29">
        <v>-806</v>
      </c>
      <c r="P335" s="29">
        <v>-218</v>
      </c>
      <c r="Q335" s="29">
        <v>-694</v>
      </c>
      <c r="R335" s="29">
        <v>18488</v>
      </c>
      <c r="S335" s="242">
        <v>0.45833333333333331</v>
      </c>
      <c r="T335" s="243">
        <v>15560</v>
      </c>
      <c r="U335" s="29">
        <v>17969</v>
      </c>
      <c r="V335" s="29">
        <v>519</v>
      </c>
      <c r="W335" s="29">
        <v>19505</v>
      </c>
      <c r="X335" s="29">
        <v>1900</v>
      </c>
      <c r="Y335" s="166">
        <v>-1400</v>
      </c>
      <c r="Z335" s="150">
        <v>1200</v>
      </c>
      <c r="AA335" s="26">
        <v>-80</v>
      </c>
      <c r="AB335" s="166">
        <v>-100</v>
      </c>
      <c r="AC335" s="150">
        <v>100</v>
      </c>
      <c r="AD335" s="26">
        <v>90</v>
      </c>
      <c r="AE335" s="166">
        <v>-346</v>
      </c>
      <c r="AF335" s="150">
        <v>330</v>
      </c>
      <c r="AG335" s="26">
        <v>330</v>
      </c>
      <c r="AH335" s="166">
        <v>-800</v>
      </c>
      <c r="AI335" s="150">
        <v>500</v>
      </c>
      <c r="AJ335" s="26">
        <v>122</v>
      </c>
      <c r="AK335" s="166">
        <v>-2000</v>
      </c>
      <c r="AL335" s="150">
        <v>1200</v>
      </c>
      <c r="AM335" s="26">
        <v>-806</v>
      </c>
      <c r="AN335" s="166">
        <v>-218</v>
      </c>
      <c r="AO335" s="150">
        <v>0</v>
      </c>
      <c r="AP335" s="26">
        <v>-218</v>
      </c>
      <c r="AQ335" s="166" t="s">
        <v>42</v>
      </c>
      <c r="AR335" s="172" t="s">
        <v>184</v>
      </c>
      <c r="AS335" s="173">
        <v>41</v>
      </c>
      <c r="AT335" s="166" t="s">
        <v>42</v>
      </c>
      <c r="AU335" s="172" t="s">
        <v>58</v>
      </c>
      <c r="AV335" s="173">
        <v>40</v>
      </c>
    </row>
    <row r="336" spans="1:48" x14ac:dyDescent="0.15">
      <c r="A336" s="227" t="s">
        <v>34</v>
      </c>
      <c r="B336" s="200" t="s">
        <v>25</v>
      </c>
      <c r="C336" s="173">
        <v>26</v>
      </c>
      <c r="D336" s="242">
        <v>0.75</v>
      </c>
      <c r="E336" s="243">
        <v>16270</v>
      </c>
      <c r="F336" s="29">
        <v>30268</v>
      </c>
      <c r="G336" s="29">
        <v>2358</v>
      </c>
      <c r="H336" s="29">
        <v>0</v>
      </c>
      <c r="I336" s="29">
        <v>3891</v>
      </c>
      <c r="J336" s="29">
        <v>10388</v>
      </c>
      <c r="K336" s="166">
        <v>-395</v>
      </c>
      <c r="L336" s="150">
        <v>90</v>
      </c>
      <c r="M336" s="173">
        <v>330</v>
      </c>
      <c r="N336" s="29">
        <v>170</v>
      </c>
      <c r="O336" s="29">
        <v>-1099</v>
      </c>
      <c r="P336" s="29">
        <v>-218</v>
      </c>
      <c r="Q336" s="29">
        <v>-1122</v>
      </c>
      <c r="R336" s="29">
        <v>19469</v>
      </c>
      <c r="S336" s="242">
        <v>0.75</v>
      </c>
      <c r="T336" s="243">
        <v>16650</v>
      </c>
      <c r="U336" s="29">
        <v>19005</v>
      </c>
      <c r="V336" s="29">
        <v>464</v>
      </c>
      <c r="W336" s="29">
        <v>19505</v>
      </c>
      <c r="X336" s="29">
        <v>1900</v>
      </c>
      <c r="Y336" s="166">
        <v>-1400</v>
      </c>
      <c r="Z336" s="150">
        <v>1200</v>
      </c>
      <c r="AA336" s="26">
        <v>-263</v>
      </c>
      <c r="AB336" s="166">
        <v>-100</v>
      </c>
      <c r="AC336" s="150">
        <v>100</v>
      </c>
      <c r="AD336" s="26">
        <v>90</v>
      </c>
      <c r="AE336" s="166">
        <v>-346</v>
      </c>
      <c r="AF336" s="150">
        <v>330</v>
      </c>
      <c r="AG336" s="26">
        <v>330</v>
      </c>
      <c r="AH336" s="166">
        <v>-800</v>
      </c>
      <c r="AI336" s="150">
        <v>500</v>
      </c>
      <c r="AJ336" s="26">
        <v>170</v>
      </c>
      <c r="AK336" s="166">
        <v>-2000</v>
      </c>
      <c r="AL336" s="150">
        <v>1200</v>
      </c>
      <c r="AM336" s="26">
        <v>-1099</v>
      </c>
      <c r="AN336" s="166">
        <v>-218</v>
      </c>
      <c r="AO336" s="150">
        <v>0</v>
      </c>
      <c r="AP336" s="26">
        <v>-218</v>
      </c>
      <c r="AQ336" s="166" t="s">
        <v>400</v>
      </c>
      <c r="AR336" s="172" t="s">
        <v>92</v>
      </c>
      <c r="AS336" s="173">
        <v>43</v>
      </c>
      <c r="AT336" s="166" t="s">
        <v>400</v>
      </c>
      <c r="AU336" s="172" t="s">
        <v>54</v>
      </c>
      <c r="AV336" s="173">
        <v>39</v>
      </c>
    </row>
    <row r="337" spans="1:48" x14ac:dyDescent="0.15">
      <c r="A337" s="227" t="s">
        <v>35</v>
      </c>
      <c r="B337" s="200" t="s">
        <v>25</v>
      </c>
      <c r="C337" s="173">
        <v>27</v>
      </c>
      <c r="D337" s="242">
        <v>0.75</v>
      </c>
      <c r="E337" s="243">
        <v>16492</v>
      </c>
      <c r="F337" s="29">
        <v>30268</v>
      </c>
      <c r="G337" s="29">
        <v>2308</v>
      </c>
      <c r="H337" s="29">
        <v>0</v>
      </c>
      <c r="I337" s="29">
        <v>3586</v>
      </c>
      <c r="J337" s="29">
        <v>10668</v>
      </c>
      <c r="K337" s="166">
        <v>-365</v>
      </c>
      <c r="L337" s="150">
        <v>90</v>
      </c>
      <c r="M337" s="173">
        <v>330</v>
      </c>
      <c r="N337" s="29">
        <v>166</v>
      </c>
      <c r="O337" s="29">
        <v>-809</v>
      </c>
      <c r="P337" s="29">
        <v>-218</v>
      </c>
      <c r="Q337" s="29">
        <v>-806</v>
      </c>
      <c r="R337" s="29">
        <v>19128</v>
      </c>
      <c r="S337" s="242">
        <v>0.75</v>
      </c>
      <c r="T337" s="243">
        <v>16300</v>
      </c>
      <c r="U337" s="29">
        <v>18689</v>
      </c>
      <c r="V337" s="29">
        <v>439</v>
      </c>
      <c r="W337" s="29">
        <v>20234</v>
      </c>
      <c r="X337" s="29">
        <v>1900</v>
      </c>
      <c r="Y337" s="166">
        <v>-1400</v>
      </c>
      <c r="Z337" s="150">
        <v>1200</v>
      </c>
      <c r="AA337" s="26">
        <v>-233</v>
      </c>
      <c r="AB337" s="166">
        <v>-100</v>
      </c>
      <c r="AC337" s="150">
        <v>100</v>
      </c>
      <c r="AD337" s="26">
        <v>90</v>
      </c>
      <c r="AE337" s="166">
        <v>-346</v>
      </c>
      <c r="AF337" s="150">
        <v>330</v>
      </c>
      <c r="AG337" s="26">
        <v>330</v>
      </c>
      <c r="AH337" s="166">
        <v>-800</v>
      </c>
      <c r="AI337" s="150">
        <v>500</v>
      </c>
      <c r="AJ337" s="26">
        <v>166</v>
      </c>
      <c r="AK337" s="166">
        <v>-2000</v>
      </c>
      <c r="AL337" s="150">
        <v>1200</v>
      </c>
      <c r="AM337" s="26">
        <v>-809</v>
      </c>
      <c r="AN337" s="166">
        <v>-218</v>
      </c>
      <c r="AO337" s="150">
        <v>0</v>
      </c>
      <c r="AP337" s="26">
        <v>-218</v>
      </c>
      <c r="AQ337" s="166" t="s">
        <v>42</v>
      </c>
      <c r="AR337" s="172" t="s">
        <v>92</v>
      </c>
      <c r="AS337" s="173">
        <v>41</v>
      </c>
      <c r="AT337" s="166" t="s">
        <v>398</v>
      </c>
      <c r="AU337" s="172" t="s">
        <v>51</v>
      </c>
      <c r="AV337" s="173">
        <v>37</v>
      </c>
    </row>
    <row r="338" spans="1:48" x14ac:dyDescent="0.15">
      <c r="A338" s="227" t="s">
        <v>36</v>
      </c>
      <c r="B338" s="200" t="s">
        <v>25</v>
      </c>
      <c r="C338" s="173">
        <v>28</v>
      </c>
      <c r="D338" s="242">
        <v>0.75</v>
      </c>
      <c r="E338" s="243">
        <v>17088</v>
      </c>
      <c r="F338" s="29">
        <v>30268</v>
      </c>
      <c r="G338" s="29">
        <v>2354</v>
      </c>
      <c r="H338" s="29">
        <v>0</v>
      </c>
      <c r="I338" s="29">
        <v>3060</v>
      </c>
      <c r="J338" s="29">
        <v>10867</v>
      </c>
      <c r="K338" s="166">
        <v>-514</v>
      </c>
      <c r="L338" s="150">
        <v>100</v>
      </c>
      <c r="M338" s="173">
        <v>330</v>
      </c>
      <c r="N338" s="29">
        <v>91</v>
      </c>
      <c r="O338" s="29">
        <v>-809</v>
      </c>
      <c r="P338" s="29">
        <v>-218</v>
      </c>
      <c r="Q338" s="29">
        <v>-1020</v>
      </c>
      <c r="R338" s="29">
        <v>19715</v>
      </c>
      <c r="S338" s="242">
        <v>0.75</v>
      </c>
      <c r="T338" s="243">
        <v>16800</v>
      </c>
      <c r="U338" s="29">
        <v>19221</v>
      </c>
      <c r="V338" s="29">
        <v>494</v>
      </c>
      <c r="W338" s="29">
        <v>20234</v>
      </c>
      <c r="X338" s="29">
        <v>1900</v>
      </c>
      <c r="Y338" s="166">
        <v>-1400</v>
      </c>
      <c r="Z338" s="150">
        <v>1200</v>
      </c>
      <c r="AA338" s="26">
        <v>-382</v>
      </c>
      <c r="AB338" s="166">
        <v>-100</v>
      </c>
      <c r="AC338" s="150">
        <v>100</v>
      </c>
      <c r="AD338" s="26">
        <v>100</v>
      </c>
      <c r="AE338" s="166">
        <v>-346</v>
      </c>
      <c r="AF338" s="150">
        <v>330</v>
      </c>
      <c r="AG338" s="26">
        <v>330</v>
      </c>
      <c r="AH338" s="166">
        <v>-800</v>
      </c>
      <c r="AI338" s="150">
        <v>500</v>
      </c>
      <c r="AJ338" s="26">
        <v>91</v>
      </c>
      <c r="AK338" s="166">
        <v>-2000</v>
      </c>
      <c r="AL338" s="150">
        <v>1200</v>
      </c>
      <c r="AM338" s="26">
        <v>-809</v>
      </c>
      <c r="AN338" s="166">
        <v>-218</v>
      </c>
      <c r="AO338" s="150">
        <v>0</v>
      </c>
      <c r="AP338" s="26">
        <v>-218</v>
      </c>
      <c r="AQ338" s="166" t="s">
        <v>42</v>
      </c>
      <c r="AR338" s="172" t="s">
        <v>65</v>
      </c>
      <c r="AS338" s="173">
        <v>41</v>
      </c>
      <c r="AT338" s="166" t="s">
        <v>449</v>
      </c>
      <c r="AU338" s="172" t="s">
        <v>75</v>
      </c>
      <c r="AV338" s="173">
        <v>38</v>
      </c>
    </row>
    <row r="339" spans="1:48" x14ac:dyDescent="0.15">
      <c r="A339" s="227" t="s">
        <v>30</v>
      </c>
      <c r="B339" s="200" t="s">
        <v>25</v>
      </c>
      <c r="C339" s="173">
        <v>29</v>
      </c>
      <c r="D339" s="242">
        <v>0.75</v>
      </c>
      <c r="E339" s="243">
        <v>18287</v>
      </c>
      <c r="F339" s="29">
        <v>30268</v>
      </c>
      <c r="G339" s="29">
        <v>2572</v>
      </c>
      <c r="H339" s="29">
        <v>0</v>
      </c>
      <c r="I339" s="29">
        <v>3972</v>
      </c>
      <c r="J339" s="29">
        <v>8726</v>
      </c>
      <c r="K339" s="166">
        <v>-424</v>
      </c>
      <c r="L339" s="150">
        <v>100</v>
      </c>
      <c r="M339" s="173">
        <v>330</v>
      </c>
      <c r="N339" s="29">
        <v>-1</v>
      </c>
      <c r="O339" s="29">
        <v>-1099</v>
      </c>
      <c r="P339" s="29">
        <v>-218</v>
      </c>
      <c r="Q339" s="29">
        <v>-1312</v>
      </c>
      <c r="R339" s="29">
        <v>21454</v>
      </c>
      <c r="S339" s="242">
        <v>0.75</v>
      </c>
      <c r="T339" s="243">
        <v>18400</v>
      </c>
      <c r="U339" s="29">
        <v>20830</v>
      </c>
      <c r="V339" s="29">
        <v>624</v>
      </c>
      <c r="W339" s="29">
        <v>20234</v>
      </c>
      <c r="X339" s="29">
        <v>1900</v>
      </c>
      <c r="Y339" s="166">
        <v>-1400</v>
      </c>
      <c r="Z339" s="150">
        <v>1200</v>
      </c>
      <c r="AA339" s="26">
        <v>-292</v>
      </c>
      <c r="AB339" s="166">
        <v>-100</v>
      </c>
      <c r="AC339" s="150">
        <v>100</v>
      </c>
      <c r="AD339" s="26">
        <v>100</v>
      </c>
      <c r="AE339" s="166">
        <v>-346</v>
      </c>
      <c r="AF339" s="150">
        <v>330</v>
      </c>
      <c r="AG339" s="26">
        <v>330</v>
      </c>
      <c r="AH339" s="166">
        <v>-800</v>
      </c>
      <c r="AI339" s="150">
        <v>500</v>
      </c>
      <c r="AJ339" s="26">
        <v>-1</v>
      </c>
      <c r="AK339" s="166">
        <v>-2000</v>
      </c>
      <c r="AL339" s="150">
        <v>1200</v>
      </c>
      <c r="AM339" s="26">
        <v>-1099</v>
      </c>
      <c r="AN339" s="166">
        <v>-218</v>
      </c>
      <c r="AO339" s="150">
        <v>0</v>
      </c>
      <c r="AP339" s="26">
        <v>-218</v>
      </c>
      <c r="AQ339" s="166" t="s">
        <v>42</v>
      </c>
      <c r="AR339" s="172" t="s">
        <v>216</v>
      </c>
      <c r="AS339" s="173">
        <v>44</v>
      </c>
      <c r="AT339" s="166" t="s">
        <v>400</v>
      </c>
      <c r="AU339" s="172" t="s">
        <v>112</v>
      </c>
      <c r="AV339" s="173">
        <v>40</v>
      </c>
    </row>
    <row r="340" spans="1:48" x14ac:dyDescent="0.15">
      <c r="A340" s="228" t="s">
        <v>32</v>
      </c>
      <c r="B340" s="202" t="s">
        <v>25</v>
      </c>
      <c r="C340" s="175">
        <v>30</v>
      </c>
      <c r="D340" s="244">
        <v>0.75</v>
      </c>
      <c r="E340" s="245">
        <v>18183</v>
      </c>
      <c r="F340" s="35">
        <v>30268</v>
      </c>
      <c r="G340" s="35">
        <v>2468</v>
      </c>
      <c r="H340" s="35">
        <v>0</v>
      </c>
      <c r="I340" s="35">
        <v>4985</v>
      </c>
      <c r="J340" s="35">
        <v>7680</v>
      </c>
      <c r="K340" s="167">
        <v>-396</v>
      </c>
      <c r="L340" s="253">
        <v>100</v>
      </c>
      <c r="M340" s="175">
        <v>330</v>
      </c>
      <c r="N340" s="35">
        <v>25</v>
      </c>
      <c r="O340" s="35">
        <v>-1100</v>
      </c>
      <c r="P340" s="35">
        <v>-218</v>
      </c>
      <c r="Q340" s="35">
        <v>-1259</v>
      </c>
      <c r="R340" s="35">
        <v>21330</v>
      </c>
      <c r="S340" s="244">
        <v>0.75</v>
      </c>
      <c r="T340" s="245">
        <v>18340</v>
      </c>
      <c r="U340" s="35">
        <v>20761</v>
      </c>
      <c r="V340" s="35">
        <v>569</v>
      </c>
      <c r="W340" s="35">
        <v>20234</v>
      </c>
      <c r="X340" s="35">
        <v>1900</v>
      </c>
      <c r="Y340" s="167">
        <v>-1400</v>
      </c>
      <c r="Z340" s="253">
        <v>1200</v>
      </c>
      <c r="AA340" s="43">
        <v>-396</v>
      </c>
      <c r="AB340" s="167">
        <v>-100</v>
      </c>
      <c r="AC340" s="253">
        <v>100</v>
      </c>
      <c r="AD340" s="43">
        <v>100</v>
      </c>
      <c r="AE340" s="167">
        <v>-346</v>
      </c>
      <c r="AF340" s="253">
        <v>330</v>
      </c>
      <c r="AG340" s="43">
        <v>330</v>
      </c>
      <c r="AH340" s="167">
        <v>-800</v>
      </c>
      <c r="AI340" s="253">
        <v>500</v>
      </c>
      <c r="AJ340" s="43">
        <v>25</v>
      </c>
      <c r="AK340" s="167">
        <v>-2000</v>
      </c>
      <c r="AL340" s="253">
        <v>1200</v>
      </c>
      <c r="AM340" s="43">
        <v>-1100</v>
      </c>
      <c r="AN340" s="167">
        <v>-218</v>
      </c>
      <c r="AO340" s="253">
        <v>0</v>
      </c>
      <c r="AP340" s="43">
        <v>-218</v>
      </c>
      <c r="AQ340" s="167" t="s">
        <v>43</v>
      </c>
      <c r="AR340" s="174" t="s">
        <v>64</v>
      </c>
      <c r="AS340" s="175">
        <v>46</v>
      </c>
      <c r="AT340" s="167" t="s">
        <v>43</v>
      </c>
      <c r="AU340" s="174" t="s">
        <v>127</v>
      </c>
      <c r="AV340" s="175">
        <v>47</v>
      </c>
    </row>
    <row r="341" spans="1:48" x14ac:dyDescent="0.15">
      <c r="A341" s="227" t="s">
        <v>31</v>
      </c>
      <c r="B341" s="200" t="s">
        <v>26</v>
      </c>
      <c r="C341" s="173">
        <v>1</v>
      </c>
      <c r="D341" s="242">
        <v>0.75</v>
      </c>
      <c r="E341" s="251">
        <v>17745</v>
      </c>
      <c r="F341" s="29">
        <v>30573</v>
      </c>
      <c r="G341" s="29">
        <v>2125</v>
      </c>
      <c r="H341" s="29">
        <v>0</v>
      </c>
      <c r="I341" s="29">
        <v>4004</v>
      </c>
      <c r="J341" s="29">
        <v>8538</v>
      </c>
      <c r="K341" s="166">
        <v>-140</v>
      </c>
      <c r="L341" s="150">
        <v>100</v>
      </c>
      <c r="M341" s="173">
        <v>110</v>
      </c>
      <c r="N341" s="29">
        <v>87</v>
      </c>
      <c r="O341" s="29">
        <v>-824</v>
      </c>
      <c r="P341" s="29">
        <v>-218</v>
      </c>
      <c r="Q341" s="29">
        <v>-885</v>
      </c>
      <c r="R341" s="29">
        <v>21041</v>
      </c>
      <c r="S341" s="242">
        <v>0.75</v>
      </c>
      <c r="T341" s="243">
        <v>17780</v>
      </c>
      <c r="U341" s="29">
        <v>20137</v>
      </c>
      <c r="V341" s="29">
        <v>904</v>
      </c>
      <c r="W341" s="29">
        <v>20234</v>
      </c>
      <c r="X341" s="166">
        <v>1900</v>
      </c>
      <c r="Y341" s="166">
        <v>-1400</v>
      </c>
      <c r="Z341" s="150">
        <v>1200</v>
      </c>
      <c r="AA341" s="26">
        <v>-140</v>
      </c>
      <c r="AB341" s="166">
        <v>-100</v>
      </c>
      <c r="AC341" s="150">
        <v>100</v>
      </c>
      <c r="AD341" s="26">
        <v>100</v>
      </c>
      <c r="AE341" s="166">
        <v>-346</v>
      </c>
      <c r="AF341" s="150">
        <v>330</v>
      </c>
      <c r="AG341" s="26">
        <v>110</v>
      </c>
      <c r="AH341" s="166">
        <v>-800</v>
      </c>
      <c r="AI341" s="150">
        <v>500</v>
      </c>
      <c r="AJ341" s="26">
        <v>87</v>
      </c>
      <c r="AK341" s="166">
        <v>-2000</v>
      </c>
      <c r="AL341" s="150">
        <v>1200</v>
      </c>
      <c r="AM341" s="26">
        <v>-824</v>
      </c>
      <c r="AN341" s="166">
        <v>-218</v>
      </c>
      <c r="AO341" s="150">
        <v>0</v>
      </c>
      <c r="AP341" s="26">
        <v>-218</v>
      </c>
      <c r="AQ341" s="166" t="s">
        <v>46</v>
      </c>
      <c r="AR341" s="172" t="s">
        <v>340</v>
      </c>
      <c r="AS341" s="173">
        <v>53</v>
      </c>
      <c r="AT341" s="166" t="s">
        <v>46</v>
      </c>
      <c r="AU341" s="172" t="s">
        <v>125</v>
      </c>
      <c r="AV341" s="173">
        <v>52</v>
      </c>
    </row>
    <row r="342" spans="1:48" x14ac:dyDescent="0.15">
      <c r="A342" s="227" t="s">
        <v>33</v>
      </c>
      <c r="B342" s="200" t="s">
        <v>26</v>
      </c>
      <c r="C342" s="173">
        <v>2</v>
      </c>
      <c r="D342" s="242">
        <v>0.75</v>
      </c>
      <c r="E342" s="243">
        <v>18219</v>
      </c>
      <c r="F342" s="29">
        <v>30573</v>
      </c>
      <c r="G342" s="29">
        <v>2179</v>
      </c>
      <c r="H342" s="29">
        <v>0</v>
      </c>
      <c r="I342" s="29">
        <v>4166</v>
      </c>
      <c r="J342" s="29">
        <v>8397</v>
      </c>
      <c r="K342" s="166">
        <v>37</v>
      </c>
      <c r="L342" s="150">
        <v>50</v>
      </c>
      <c r="M342" s="173">
        <v>330</v>
      </c>
      <c r="N342" s="29">
        <v>148</v>
      </c>
      <c r="O342" s="29">
        <v>-1099</v>
      </c>
      <c r="P342" s="29">
        <v>-218</v>
      </c>
      <c r="Q342" s="29">
        <v>-752</v>
      </c>
      <c r="R342" s="29">
        <v>20941</v>
      </c>
      <c r="S342" s="242">
        <v>0.75</v>
      </c>
      <c r="T342" s="243">
        <v>18240</v>
      </c>
      <c r="U342" s="29">
        <v>20640</v>
      </c>
      <c r="V342" s="29">
        <v>301</v>
      </c>
      <c r="W342" s="29">
        <v>20234</v>
      </c>
      <c r="X342" s="166">
        <v>1900</v>
      </c>
      <c r="Y342" s="166">
        <v>-1400</v>
      </c>
      <c r="Z342" s="150">
        <v>1200</v>
      </c>
      <c r="AA342" s="26">
        <v>64</v>
      </c>
      <c r="AB342" s="166">
        <v>-100</v>
      </c>
      <c r="AC342" s="150">
        <v>100</v>
      </c>
      <c r="AD342" s="26">
        <v>50</v>
      </c>
      <c r="AE342" s="166">
        <v>-346</v>
      </c>
      <c r="AF342" s="150">
        <v>330</v>
      </c>
      <c r="AG342" s="26">
        <v>330</v>
      </c>
      <c r="AH342" s="166">
        <v>-800</v>
      </c>
      <c r="AI342" s="150">
        <v>500</v>
      </c>
      <c r="AJ342" s="26">
        <v>148</v>
      </c>
      <c r="AK342" s="166">
        <v>-2000</v>
      </c>
      <c r="AL342" s="150">
        <v>1200</v>
      </c>
      <c r="AM342" s="26">
        <v>-1099</v>
      </c>
      <c r="AN342" s="166">
        <v>-218</v>
      </c>
      <c r="AO342" s="150">
        <v>0</v>
      </c>
      <c r="AP342" s="26">
        <v>-218</v>
      </c>
      <c r="AQ342" s="166" t="s">
        <v>397</v>
      </c>
      <c r="AR342" s="172" t="s">
        <v>178</v>
      </c>
      <c r="AS342" s="173">
        <v>40</v>
      </c>
      <c r="AT342" s="166" t="s">
        <v>397</v>
      </c>
      <c r="AU342" s="172" t="s">
        <v>202</v>
      </c>
      <c r="AV342" s="173">
        <v>37</v>
      </c>
    </row>
    <row r="343" spans="1:48" x14ac:dyDescent="0.15">
      <c r="A343" s="227" t="s">
        <v>34</v>
      </c>
      <c r="B343" s="200" t="s">
        <v>26</v>
      </c>
      <c r="C343" s="173">
        <v>3</v>
      </c>
      <c r="D343" s="242">
        <v>0.75</v>
      </c>
      <c r="E343" s="243">
        <v>18205</v>
      </c>
      <c r="F343" s="29">
        <v>30573</v>
      </c>
      <c r="G343" s="29">
        <v>2199</v>
      </c>
      <c r="H343" s="29">
        <v>0</v>
      </c>
      <c r="I343" s="29">
        <v>4293</v>
      </c>
      <c r="J343" s="29">
        <v>8085</v>
      </c>
      <c r="K343" s="166">
        <v>528</v>
      </c>
      <c r="L343" s="150">
        <v>100</v>
      </c>
      <c r="M343" s="173">
        <v>330</v>
      </c>
      <c r="N343" s="29">
        <v>-150</v>
      </c>
      <c r="O343" s="29">
        <v>-1099</v>
      </c>
      <c r="P343" s="29">
        <v>-218</v>
      </c>
      <c r="Q343" s="29">
        <v>-509</v>
      </c>
      <c r="R343" s="29">
        <v>20903</v>
      </c>
      <c r="S343" s="242">
        <v>0.75</v>
      </c>
      <c r="T343" s="243">
        <v>18170</v>
      </c>
      <c r="U343" s="29">
        <v>20588</v>
      </c>
      <c r="V343" s="29">
        <v>315</v>
      </c>
      <c r="W343" s="29">
        <v>20234</v>
      </c>
      <c r="X343" s="166">
        <v>1900</v>
      </c>
      <c r="Y343" s="166">
        <v>-1400</v>
      </c>
      <c r="Z343" s="150">
        <v>1200</v>
      </c>
      <c r="AA343" s="26">
        <v>555</v>
      </c>
      <c r="AB343" s="166">
        <v>-100</v>
      </c>
      <c r="AC343" s="150">
        <v>100</v>
      </c>
      <c r="AD343" s="26">
        <v>100</v>
      </c>
      <c r="AE343" s="166">
        <v>-346</v>
      </c>
      <c r="AF343" s="150">
        <v>330</v>
      </c>
      <c r="AG343" s="26">
        <v>330</v>
      </c>
      <c r="AH343" s="166">
        <v>-800</v>
      </c>
      <c r="AI343" s="150">
        <v>500</v>
      </c>
      <c r="AJ343" s="26">
        <v>-150</v>
      </c>
      <c r="AK343" s="166">
        <v>-2000</v>
      </c>
      <c r="AL343" s="150">
        <v>1200</v>
      </c>
      <c r="AM343" s="26">
        <v>-1099</v>
      </c>
      <c r="AN343" s="166">
        <v>-218</v>
      </c>
      <c r="AO343" s="150">
        <v>0</v>
      </c>
      <c r="AP343" s="26">
        <v>-218</v>
      </c>
      <c r="AQ343" s="166" t="s">
        <v>398</v>
      </c>
      <c r="AR343" s="172" t="s">
        <v>98</v>
      </c>
      <c r="AS343" s="173">
        <v>41</v>
      </c>
      <c r="AT343" s="166" t="s">
        <v>398</v>
      </c>
      <c r="AU343" s="172" t="s">
        <v>150</v>
      </c>
      <c r="AV343" s="173">
        <v>38</v>
      </c>
    </row>
    <row r="344" spans="1:48" x14ac:dyDescent="0.15">
      <c r="A344" s="227" t="s">
        <v>35</v>
      </c>
      <c r="B344" s="200" t="s">
        <v>26</v>
      </c>
      <c r="C344" s="173">
        <v>4</v>
      </c>
      <c r="D344" s="242">
        <v>0.75</v>
      </c>
      <c r="E344" s="243">
        <v>17243</v>
      </c>
      <c r="F344" s="29">
        <v>30573</v>
      </c>
      <c r="G344" s="29">
        <v>1965</v>
      </c>
      <c r="H344" s="29">
        <v>0</v>
      </c>
      <c r="I344" s="29">
        <v>5041</v>
      </c>
      <c r="J344" s="29">
        <v>8108</v>
      </c>
      <c r="K344" s="166">
        <v>259</v>
      </c>
      <c r="L344" s="150">
        <v>100</v>
      </c>
      <c r="M344" s="173">
        <v>330</v>
      </c>
      <c r="N344" s="29">
        <v>-150</v>
      </c>
      <c r="O344" s="29">
        <v>-859</v>
      </c>
      <c r="P344" s="29">
        <v>-218</v>
      </c>
      <c r="Q344" s="29">
        <v>-538</v>
      </c>
      <c r="R344" s="29">
        <v>19927</v>
      </c>
      <c r="S344" s="242">
        <v>0.75</v>
      </c>
      <c r="T344" s="243">
        <v>17260</v>
      </c>
      <c r="U344" s="29">
        <v>19674</v>
      </c>
      <c r="V344" s="29">
        <v>253</v>
      </c>
      <c r="W344" s="29">
        <v>20433</v>
      </c>
      <c r="X344" s="166">
        <v>1700</v>
      </c>
      <c r="Y344" s="166">
        <v>-1400</v>
      </c>
      <c r="Z344" s="150">
        <v>1200</v>
      </c>
      <c r="AA344" s="26">
        <v>286</v>
      </c>
      <c r="AB344" s="166">
        <v>-100</v>
      </c>
      <c r="AC344" s="150">
        <v>100</v>
      </c>
      <c r="AD344" s="26">
        <v>100</v>
      </c>
      <c r="AE344" s="166">
        <v>-346</v>
      </c>
      <c r="AF344" s="150">
        <v>330</v>
      </c>
      <c r="AG344" s="26">
        <v>330</v>
      </c>
      <c r="AH344" s="166">
        <v>-800</v>
      </c>
      <c r="AI344" s="150">
        <v>500</v>
      </c>
      <c r="AJ344" s="26">
        <v>-150</v>
      </c>
      <c r="AK344" s="166">
        <v>-2000</v>
      </c>
      <c r="AL344" s="150">
        <v>1200</v>
      </c>
      <c r="AM344" s="26">
        <v>-859</v>
      </c>
      <c r="AN344" s="166">
        <v>-218</v>
      </c>
      <c r="AO344" s="150">
        <v>0</v>
      </c>
      <c r="AP344" s="26">
        <v>-218</v>
      </c>
      <c r="AQ344" s="166" t="s">
        <v>398</v>
      </c>
      <c r="AR344" s="172" t="s">
        <v>61</v>
      </c>
      <c r="AS344" s="173">
        <v>38</v>
      </c>
      <c r="AT344" s="166" t="s">
        <v>398</v>
      </c>
      <c r="AU344" s="172" t="s">
        <v>178</v>
      </c>
      <c r="AV344" s="173">
        <v>34</v>
      </c>
    </row>
    <row r="345" spans="1:48" x14ac:dyDescent="0.15">
      <c r="A345" s="227" t="s">
        <v>36</v>
      </c>
      <c r="B345" s="200" t="s">
        <v>26</v>
      </c>
      <c r="C345" s="173">
        <v>5</v>
      </c>
      <c r="D345" s="242">
        <v>0.75</v>
      </c>
      <c r="E345" s="243">
        <v>18142</v>
      </c>
      <c r="F345" s="29">
        <v>30573</v>
      </c>
      <c r="G345" s="29">
        <v>1996</v>
      </c>
      <c r="H345" s="29">
        <v>0</v>
      </c>
      <c r="I345" s="29">
        <v>4442</v>
      </c>
      <c r="J345" s="29">
        <v>7992</v>
      </c>
      <c r="K345" s="166">
        <v>408</v>
      </c>
      <c r="L345" s="150">
        <v>100</v>
      </c>
      <c r="M345" s="173">
        <v>330</v>
      </c>
      <c r="N345" s="29">
        <v>-125</v>
      </c>
      <c r="O345" s="29">
        <v>-859</v>
      </c>
      <c r="P345" s="29">
        <v>-218</v>
      </c>
      <c r="Q345" s="29">
        <v>-364</v>
      </c>
      <c r="R345" s="29">
        <v>20499</v>
      </c>
      <c r="S345" s="242">
        <v>0.75</v>
      </c>
      <c r="T345" s="243">
        <v>17790</v>
      </c>
      <c r="U345" s="29">
        <v>20197</v>
      </c>
      <c r="V345" s="29">
        <v>302</v>
      </c>
      <c r="W345" s="29">
        <v>20433</v>
      </c>
      <c r="X345" s="166">
        <v>1700</v>
      </c>
      <c r="Y345" s="166">
        <v>-1400</v>
      </c>
      <c r="Z345" s="150">
        <v>1200</v>
      </c>
      <c r="AA345" s="26">
        <v>435</v>
      </c>
      <c r="AB345" s="166">
        <v>-100</v>
      </c>
      <c r="AC345" s="150">
        <v>100</v>
      </c>
      <c r="AD345" s="26">
        <v>100</v>
      </c>
      <c r="AE345" s="166">
        <v>-346</v>
      </c>
      <c r="AF345" s="150">
        <v>330</v>
      </c>
      <c r="AG345" s="26">
        <v>330</v>
      </c>
      <c r="AH345" s="166">
        <v>-800</v>
      </c>
      <c r="AI345" s="150">
        <v>500</v>
      </c>
      <c r="AJ345" s="26">
        <v>-125</v>
      </c>
      <c r="AK345" s="166">
        <v>-2000</v>
      </c>
      <c r="AL345" s="150">
        <v>1200</v>
      </c>
      <c r="AM345" s="26">
        <v>-859</v>
      </c>
      <c r="AN345" s="166">
        <v>-218</v>
      </c>
      <c r="AO345" s="150">
        <v>0</v>
      </c>
      <c r="AP345" s="26">
        <v>-218</v>
      </c>
      <c r="AQ345" s="166" t="s">
        <v>400</v>
      </c>
      <c r="AR345" s="172" t="s">
        <v>51</v>
      </c>
      <c r="AS345" s="173">
        <v>34</v>
      </c>
      <c r="AT345" s="166" t="s">
        <v>398</v>
      </c>
      <c r="AU345" s="172" t="s">
        <v>50</v>
      </c>
      <c r="AV345" s="173">
        <v>31</v>
      </c>
    </row>
    <row r="346" spans="1:48" x14ac:dyDescent="0.15">
      <c r="A346" s="227" t="s">
        <v>30</v>
      </c>
      <c r="B346" s="200" t="s">
        <v>26</v>
      </c>
      <c r="C346" s="173">
        <v>6</v>
      </c>
      <c r="D346" s="242">
        <v>0.75</v>
      </c>
      <c r="E346" s="243">
        <v>19822</v>
      </c>
      <c r="F346" s="29">
        <v>30573</v>
      </c>
      <c r="G346" s="29">
        <v>2273</v>
      </c>
      <c r="H346" s="29">
        <v>0</v>
      </c>
      <c r="I346" s="29">
        <v>3533</v>
      </c>
      <c r="J346" s="29">
        <v>7071</v>
      </c>
      <c r="K346" s="166">
        <v>673</v>
      </c>
      <c r="L346" s="150">
        <v>100</v>
      </c>
      <c r="M346" s="173">
        <v>330</v>
      </c>
      <c r="N346" s="29">
        <v>-23</v>
      </c>
      <c r="O346" s="29">
        <v>-1100</v>
      </c>
      <c r="P346" s="29">
        <v>-218</v>
      </c>
      <c r="Q346" s="29">
        <v>-238</v>
      </c>
      <c r="R346" s="29">
        <v>22480</v>
      </c>
      <c r="S346" s="242">
        <v>0.75</v>
      </c>
      <c r="T346" s="243">
        <v>19600</v>
      </c>
      <c r="U346" s="29">
        <v>22017</v>
      </c>
      <c r="V346" s="29">
        <v>463</v>
      </c>
      <c r="W346" s="29">
        <v>20433</v>
      </c>
      <c r="X346" s="166">
        <v>1700</v>
      </c>
      <c r="Y346" s="166">
        <v>-1400</v>
      </c>
      <c r="Z346" s="150">
        <v>1200</v>
      </c>
      <c r="AA346" s="26">
        <v>700</v>
      </c>
      <c r="AB346" s="166">
        <v>-100</v>
      </c>
      <c r="AC346" s="150">
        <v>100</v>
      </c>
      <c r="AD346" s="26">
        <v>100</v>
      </c>
      <c r="AE346" s="166">
        <v>-346</v>
      </c>
      <c r="AF346" s="150">
        <v>330</v>
      </c>
      <c r="AG346" s="26">
        <v>330</v>
      </c>
      <c r="AH346" s="166">
        <v>-800</v>
      </c>
      <c r="AI346" s="150">
        <v>500</v>
      </c>
      <c r="AJ346" s="26">
        <v>-23</v>
      </c>
      <c r="AK346" s="166">
        <v>-2000</v>
      </c>
      <c r="AL346" s="150">
        <v>0</v>
      </c>
      <c r="AM346" s="26">
        <v>-1100</v>
      </c>
      <c r="AN346" s="166">
        <v>-218</v>
      </c>
      <c r="AO346" s="150">
        <v>0</v>
      </c>
      <c r="AP346" s="26">
        <v>-218</v>
      </c>
      <c r="AQ346" s="166" t="s">
        <v>397</v>
      </c>
      <c r="AR346" s="172" t="s">
        <v>92</v>
      </c>
      <c r="AS346" s="173">
        <v>36</v>
      </c>
      <c r="AT346" s="166" t="s">
        <v>398</v>
      </c>
      <c r="AU346" s="172" t="s">
        <v>65</v>
      </c>
      <c r="AV346" s="173">
        <v>33</v>
      </c>
    </row>
    <row r="347" spans="1:48" x14ac:dyDescent="0.15">
      <c r="A347" s="227" t="s">
        <v>32</v>
      </c>
      <c r="B347" s="200" t="s">
        <v>26</v>
      </c>
      <c r="C347" s="173">
        <v>7</v>
      </c>
      <c r="D347" s="242">
        <v>0.75</v>
      </c>
      <c r="E347" s="243">
        <v>19586</v>
      </c>
      <c r="F347" s="29">
        <v>30573</v>
      </c>
      <c r="G347" s="29">
        <v>2267</v>
      </c>
      <c r="H347" s="29">
        <v>0</v>
      </c>
      <c r="I347" s="29">
        <v>3217</v>
      </c>
      <c r="J347" s="29">
        <v>7884</v>
      </c>
      <c r="K347" s="166">
        <v>522</v>
      </c>
      <c r="L347" s="150">
        <v>100</v>
      </c>
      <c r="M347" s="173">
        <v>330</v>
      </c>
      <c r="N347" s="29">
        <v>106</v>
      </c>
      <c r="O347" s="29">
        <v>-1346</v>
      </c>
      <c r="P347" s="29">
        <v>-218</v>
      </c>
      <c r="Q347" s="29">
        <v>-506</v>
      </c>
      <c r="R347" s="29">
        <v>22245</v>
      </c>
      <c r="S347" s="242">
        <v>0.75</v>
      </c>
      <c r="T347" s="243">
        <v>19710</v>
      </c>
      <c r="U347" s="29">
        <v>21938</v>
      </c>
      <c r="V347" s="29">
        <v>307</v>
      </c>
      <c r="W347" s="29">
        <v>20433</v>
      </c>
      <c r="X347" s="166">
        <v>1700</v>
      </c>
      <c r="Y347" s="166">
        <v>-1400</v>
      </c>
      <c r="Z347" s="150">
        <v>1200</v>
      </c>
      <c r="AA347" s="26">
        <v>549</v>
      </c>
      <c r="AB347" s="166">
        <v>-100</v>
      </c>
      <c r="AC347" s="150">
        <v>100</v>
      </c>
      <c r="AD347" s="26">
        <v>100</v>
      </c>
      <c r="AE347" s="166">
        <v>-346</v>
      </c>
      <c r="AF347" s="150">
        <v>330</v>
      </c>
      <c r="AG347" s="26">
        <v>330</v>
      </c>
      <c r="AH347" s="166">
        <v>-800</v>
      </c>
      <c r="AI347" s="150">
        <v>500</v>
      </c>
      <c r="AJ347" s="26">
        <v>106</v>
      </c>
      <c r="AK347" s="166">
        <v>-2000</v>
      </c>
      <c r="AL347" s="150">
        <v>0</v>
      </c>
      <c r="AM347" s="26">
        <v>-1346</v>
      </c>
      <c r="AN347" s="166">
        <v>-218</v>
      </c>
      <c r="AO347" s="150">
        <v>0</v>
      </c>
      <c r="AP347" s="26">
        <v>-218</v>
      </c>
      <c r="AQ347" s="166" t="s">
        <v>397</v>
      </c>
      <c r="AR347" s="172" t="s">
        <v>88</v>
      </c>
      <c r="AS347" s="173">
        <v>35</v>
      </c>
      <c r="AT347" s="166" t="s">
        <v>398</v>
      </c>
      <c r="AU347" s="172" t="s">
        <v>51</v>
      </c>
      <c r="AV347" s="173">
        <v>32</v>
      </c>
    </row>
    <row r="348" spans="1:48" x14ac:dyDescent="0.15">
      <c r="A348" s="227" t="s">
        <v>31</v>
      </c>
      <c r="B348" s="200" t="s">
        <v>26</v>
      </c>
      <c r="C348" s="173">
        <v>8</v>
      </c>
      <c r="D348" s="242">
        <v>0.75</v>
      </c>
      <c r="E348" s="243">
        <v>19836</v>
      </c>
      <c r="F348" s="29">
        <v>30573</v>
      </c>
      <c r="G348" s="29">
        <v>2581</v>
      </c>
      <c r="H348" s="29">
        <v>0</v>
      </c>
      <c r="I348" s="29">
        <v>2805</v>
      </c>
      <c r="J348" s="29">
        <v>6939</v>
      </c>
      <c r="K348" s="166">
        <v>608</v>
      </c>
      <c r="L348" s="150">
        <v>100</v>
      </c>
      <c r="M348" s="173">
        <v>330</v>
      </c>
      <c r="N348" s="29">
        <v>165</v>
      </c>
      <c r="O348" s="29">
        <v>-346</v>
      </c>
      <c r="P348" s="29">
        <v>-218</v>
      </c>
      <c r="Q348" s="29">
        <v>639</v>
      </c>
      <c r="R348" s="29">
        <v>22771</v>
      </c>
      <c r="S348" s="242">
        <v>0.75</v>
      </c>
      <c r="T348" s="243">
        <v>19850</v>
      </c>
      <c r="U348" s="29">
        <v>22312</v>
      </c>
      <c r="V348" s="29">
        <v>459</v>
      </c>
      <c r="W348" s="29">
        <v>20433</v>
      </c>
      <c r="X348" s="166">
        <v>1700</v>
      </c>
      <c r="Y348" s="166">
        <v>-1400</v>
      </c>
      <c r="Z348" s="150">
        <v>1200</v>
      </c>
      <c r="AA348" s="26">
        <v>635</v>
      </c>
      <c r="AB348" s="166">
        <v>-100</v>
      </c>
      <c r="AC348" s="150">
        <v>100</v>
      </c>
      <c r="AD348" s="26">
        <v>100</v>
      </c>
      <c r="AE348" s="166">
        <v>-346</v>
      </c>
      <c r="AF348" s="150">
        <v>330</v>
      </c>
      <c r="AG348" s="26">
        <v>330</v>
      </c>
      <c r="AH348" s="166">
        <v>-800</v>
      </c>
      <c r="AI348" s="150">
        <v>500</v>
      </c>
      <c r="AJ348" s="26">
        <v>165</v>
      </c>
      <c r="AK348" s="166">
        <v>-2000</v>
      </c>
      <c r="AL348" s="150">
        <v>1200</v>
      </c>
      <c r="AM348" s="26">
        <v>-346</v>
      </c>
      <c r="AN348" s="166">
        <v>-218</v>
      </c>
      <c r="AO348" s="150">
        <v>0</v>
      </c>
      <c r="AP348" s="26">
        <v>-218</v>
      </c>
      <c r="AQ348" s="166" t="s">
        <v>397</v>
      </c>
      <c r="AR348" s="172" t="s">
        <v>48</v>
      </c>
      <c r="AS348" s="173">
        <v>29</v>
      </c>
      <c r="AT348" s="166" t="s">
        <v>397</v>
      </c>
      <c r="AU348" s="172" t="s">
        <v>51</v>
      </c>
      <c r="AV348" s="173">
        <v>27</v>
      </c>
    </row>
    <row r="349" spans="1:48" x14ac:dyDescent="0.15">
      <c r="A349" s="227" t="s">
        <v>33</v>
      </c>
      <c r="B349" s="200" t="s">
        <v>26</v>
      </c>
      <c r="C349" s="173">
        <v>9</v>
      </c>
      <c r="D349" s="242">
        <v>0.75</v>
      </c>
      <c r="E349" s="243">
        <v>20199</v>
      </c>
      <c r="F349" s="29">
        <v>30573</v>
      </c>
      <c r="G349" s="29">
        <v>2651</v>
      </c>
      <c r="H349" s="29">
        <v>0</v>
      </c>
      <c r="I349" s="29">
        <v>3076</v>
      </c>
      <c r="J349" s="29">
        <v>8419</v>
      </c>
      <c r="K349" s="166">
        <v>-45</v>
      </c>
      <c r="L349" s="150">
        <v>100</v>
      </c>
      <c r="M349" s="173">
        <v>330</v>
      </c>
      <c r="N349" s="29">
        <v>135</v>
      </c>
      <c r="O349" s="29">
        <v>-1277</v>
      </c>
      <c r="P349" s="29">
        <v>-218</v>
      </c>
      <c r="Q349" s="29">
        <v>-975</v>
      </c>
      <c r="R349" s="29">
        <v>22704</v>
      </c>
      <c r="S349" s="242">
        <v>0.75</v>
      </c>
      <c r="T349" s="243">
        <v>19940</v>
      </c>
      <c r="U349" s="29">
        <v>22461</v>
      </c>
      <c r="V349" s="29">
        <v>243</v>
      </c>
      <c r="W349" s="29">
        <v>20433</v>
      </c>
      <c r="X349" s="166">
        <v>1700</v>
      </c>
      <c r="Y349" s="166">
        <v>-1400</v>
      </c>
      <c r="Z349" s="150">
        <v>1200</v>
      </c>
      <c r="AA349" s="26">
        <v>-18</v>
      </c>
      <c r="AB349" s="166">
        <v>-100</v>
      </c>
      <c r="AC349" s="150">
        <v>100</v>
      </c>
      <c r="AD349" s="26">
        <v>100</v>
      </c>
      <c r="AE349" s="166">
        <v>-346</v>
      </c>
      <c r="AF349" s="150">
        <v>330</v>
      </c>
      <c r="AG349" s="26">
        <v>330</v>
      </c>
      <c r="AH349" s="166">
        <v>-800</v>
      </c>
      <c r="AI349" s="150">
        <v>500</v>
      </c>
      <c r="AJ349" s="26">
        <v>120</v>
      </c>
      <c r="AK349" s="166">
        <v>-2000</v>
      </c>
      <c r="AL349" s="150">
        <v>1200</v>
      </c>
      <c r="AM349" s="26">
        <v>-1277</v>
      </c>
      <c r="AN349" s="166">
        <v>-218</v>
      </c>
      <c r="AO349" s="150">
        <v>0</v>
      </c>
      <c r="AP349" s="26">
        <v>-218</v>
      </c>
      <c r="AQ349" s="166" t="s">
        <v>397</v>
      </c>
      <c r="AR349" s="172" t="s">
        <v>92</v>
      </c>
      <c r="AS349" s="173">
        <v>26</v>
      </c>
      <c r="AT349" s="166" t="s">
        <v>397</v>
      </c>
      <c r="AU349" s="172" t="s">
        <v>50</v>
      </c>
      <c r="AV349" s="173">
        <v>22</v>
      </c>
    </row>
    <row r="350" spans="1:48" x14ac:dyDescent="0.15">
      <c r="A350" s="227" t="s">
        <v>34</v>
      </c>
      <c r="B350" s="200" t="s">
        <v>26</v>
      </c>
      <c r="C350" s="173">
        <v>10</v>
      </c>
      <c r="D350" s="242">
        <v>0.75</v>
      </c>
      <c r="E350" s="243">
        <v>19894</v>
      </c>
      <c r="F350" s="29">
        <v>30573</v>
      </c>
      <c r="G350" s="29">
        <v>2566</v>
      </c>
      <c r="H350" s="29">
        <v>0</v>
      </c>
      <c r="I350" s="29">
        <v>3581</v>
      </c>
      <c r="J350" s="29">
        <v>6272</v>
      </c>
      <c r="K350" s="166">
        <v>343</v>
      </c>
      <c r="L350" s="150">
        <v>100</v>
      </c>
      <c r="M350" s="173">
        <v>330</v>
      </c>
      <c r="N350" s="29">
        <v>210</v>
      </c>
      <c r="O350" s="29">
        <v>-347</v>
      </c>
      <c r="P350" s="29">
        <v>-218</v>
      </c>
      <c r="Q350" s="29">
        <v>418</v>
      </c>
      <c r="R350" s="29">
        <v>22868</v>
      </c>
      <c r="S350" s="242">
        <v>0.75</v>
      </c>
      <c r="T350" s="243">
        <v>20000</v>
      </c>
      <c r="U350" s="29">
        <v>22507</v>
      </c>
      <c r="V350" s="29">
        <v>361</v>
      </c>
      <c r="W350" s="29">
        <v>20433</v>
      </c>
      <c r="X350" s="166">
        <v>1700</v>
      </c>
      <c r="Y350" s="166">
        <v>-1400</v>
      </c>
      <c r="Z350" s="150">
        <v>1200</v>
      </c>
      <c r="AA350" s="26">
        <v>370</v>
      </c>
      <c r="AB350" s="166">
        <v>-100</v>
      </c>
      <c r="AC350" s="150">
        <v>100</v>
      </c>
      <c r="AD350" s="26">
        <v>100</v>
      </c>
      <c r="AE350" s="166">
        <v>-346</v>
      </c>
      <c r="AF350" s="150">
        <v>330</v>
      </c>
      <c r="AG350" s="26">
        <v>330</v>
      </c>
      <c r="AH350" s="166">
        <v>-800</v>
      </c>
      <c r="AI350" s="150">
        <v>500</v>
      </c>
      <c r="AJ350" s="26">
        <v>210</v>
      </c>
      <c r="AK350" s="166">
        <v>-2000</v>
      </c>
      <c r="AL350" s="150">
        <v>1200</v>
      </c>
      <c r="AM350" s="26">
        <v>-347</v>
      </c>
      <c r="AN350" s="166">
        <v>-218</v>
      </c>
      <c r="AO350" s="150">
        <v>0</v>
      </c>
      <c r="AP350" s="26">
        <v>-218</v>
      </c>
      <c r="AQ350" s="166" t="s">
        <v>397</v>
      </c>
      <c r="AR350" s="172" t="s">
        <v>90</v>
      </c>
      <c r="AS350" s="173">
        <v>30</v>
      </c>
      <c r="AT350" s="166" t="s">
        <v>397</v>
      </c>
      <c r="AU350" s="172" t="s">
        <v>102</v>
      </c>
      <c r="AV350" s="173">
        <v>26</v>
      </c>
    </row>
    <row r="351" spans="1:48" x14ac:dyDescent="0.15">
      <c r="A351" s="227" t="s">
        <v>35</v>
      </c>
      <c r="B351" s="200" t="s">
        <v>26</v>
      </c>
      <c r="C351" s="173">
        <v>11</v>
      </c>
      <c r="D351" s="242">
        <v>0.75</v>
      </c>
      <c r="E351" s="243">
        <v>17627</v>
      </c>
      <c r="F351" s="29">
        <v>30573</v>
      </c>
      <c r="G351" s="29">
        <v>2271</v>
      </c>
      <c r="H351" s="29">
        <v>0</v>
      </c>
      <c r="I351" s="29">
        <v>3389</v>
      </c>
      <c r="J351" s="29">
        <v>9080</v>
      </c>
      <c r="K351" s="166">
        <v>484</v>
      </c>
      <c r="L351" s="150">
        <v>99</v>
      </c>
      <c r="M351" s="173">
        <v>330</v>
      </c>
      <c r="N351" s="29">
        <v>64</v>
      </c>
      <c r="O351" s="29">
        <v>-953</v>
      </c>
      <c r="P351" s="29">
        <v>-214</v>
      </c>
      <c r="Q351" s="29">
        <v>-190</v>
      </c>
      <c r="R351" s="29">
        <v>20565</v>
      </c>
      <c r="S351" s="242">
        <v>0.75</v>
      </c>
      <c r="T351" s="243">
        <v>17870</v>
      </c>
      <c r="U351" s="29">
        <v>20312</v>
      </c>
      <c r="V351" s="29">
        <v>253</v>
      </c>
      <c r="W351" s="29">
        <v>20720</v>
      </c>
      <c r="X351" s="166">
        <v>1100</v>
      </c>
      <c r="Y351" s="166">
        <v>-1400</v>
      </c>
      <c r="Z351" s="150">
        <v>1200</v>
      </c>
      <c r="AA351" s="26">
        <v>511</v>
      </c>
      <c r="AB351" s="166">
        <v>-100</v>
      </c>
      <c r="AC351" s="150">
        <v>100</v>
      </c>
      <c r="AD351" s="26">
        <v>99</v>
      </c>
      <c r="AE351" s="166">
        <v>-346</v>
      </c>
      <c r="AF351" s="150">
        <v>330</v>
      </c>
      <c r="AG351" s="26">
        <v>330</v>
      </c>
      <c r="AH351" s="166">
        <v>-800</v>
      </c>
      <c r="AI351" s="150">
        <v>500</v>
      </c>
      <c r="AJ351" s="26">
        <v>64</v>
      </c>
      <c r="AK351" s="166">
        <v>-2000</v>
      </c>
      <c r="AL351" s="150">
        <v>1200</v>
      </c>
      <c r="AM351" s="26">
        <v>-953</v>
      </c>
      <c r="AN351" s="166">
        <v>-218</v>
      </c>
      <c r="AO351" s="150">
        <v>0</v>
      </c>
      <c r="AP351" s="26">
        <v>-214</v>
      </c>
      <c r="AQ351" s="166" t="s">
        <v>397</v>
      </c>
      <c r="AR351" s="172" t="s">
        <v>66</v>
      </c>
      <c r="AS351" s="173">
        <v>38</v>
      </c>
      <c r="AT351" s="166" t="s">
        <v>397</v>
      </c>
      <c r="AU351" s="172" t="s">
        <v>157</v>
      </c>
      <c r="AV351" s="173">
        <v>35</v>
      </c>
    </row>
    <row r="352" spans="1:48" x14ac:dyDescent="0.15">
      <c r="A352" s="227" t="s">
        <v>36</v>
      </c>
      <c r="B352" s="200" t="s">
        <v>26</v>
      </c>
      <c r="C352" s="173">
        <v>12</v>
      </c>
      <c r="D352" s="242">
        <v>0.75</v>
      </c>
      <c r="E352" s="243">
        <v>17760</v>
      </c>
      <c r="F352" s="29">
        <v>30573</v>
      </c>
      <c r="G352" s="29">
        <v>2174</v>
      </c>
      <c r="H352" s="29">
        <v>0</v>
      </c>
      <c r="I352" s="29">
        <v>3163</v>
      </c>
      <c r="J352" s="29">
        <v>9480</v>
      </c>
      <c r="K352" s="166">
        <v>175</v>
      </c>
      <c r="L352" s="150">
        <v>100</v>
      </c>
      <c r="M352" s="173">
        <v>330</v>
      </c>
      <c r="N352" s="29">
        <v>98</v>
      </c>
      <c r="O352" s="29">
        <v>-947</v>
      </c>
      <c r="P352" s="29">
        <v>-214</v>
      </c>
      <c r="Q352" s="29">
        <v>-458</v>
      </c>
      <c r="R352" s="29">
        <v>20562</v>
      </c>
      <c r="S352" s="242">
        <v>0.75</v>
      </c>
      <c r="T352" s="243">
        <v>17830</v>
      </c>
      <c r="U352" s="29">
        <v>20226</v>
      </c>
      <c r="V352" s="29">
        <v>336</v>
      </c>
      <c r="W352" s="29">
        <v>20720</v>
      </c>
      <c r="X352" s="166">
        <v>1100</v>
      </c>
      <c r="Y352" s="166">
        <v>-1400</v>
      </c>
      <c r="Z352" s="150">
        <v>1200</v>
      </c>
      <c r="AA352" s="26">
        <v>202</v>
      </c>
      <c r="AB352" s="166">
        <v>-100</v>
      </c>
      <c r="AC352" s="150">
        <v>100</v>
      </c>
      <c r="AD352" s="26">
        <v>100</v>
      </c>
      <c r="AE352" s="166">
        <v>-346</v>
      </c>
      <c r="AF352" s="150">
        <v>330</v>
      </c>
      <c r="AG352" s="26">
        <v>330</v>
      </c>
      <c r="AH352" s="166">
        <v>-800</v>
      </c>
      <c r="AI352" s="150">
        <v>500</v>
      </c>
      <c r="AJ352" s="26">
        <v>98</v>
      </c>
      <c r="AK352" s="166">
        <v>-2000</v>
      </c>
      <c r="AL352" s="150">
        <v>1200</v>
      </c>
      <c r="AM352" s="26">
        <v>-947</v>
      </c>
      <c r="AN352" s="166">
        <v>-218</v>
      </c>
      <c r="AO352" s="150">
        <v>0</v>
      </c>
      <c r="AP352" s="26">
        <v>-214</v>
      </c>
      <c r="AQ352" s="166" t="s">
        <v>46</v>
      </c>
      <c r="AR352" s="172" t="s">
        <v>450</v>
      </c>
      <c r="AS352" s="173">
        <v>49</v>
      </c>
      <c r="AT352" s="166" t="s">
        <v>46</v>
      </c>
      <c r="AU352" s="172" t="s">
        <v>136</v>
      </c>
      <c r="AV352" s="173">
        <v>48</v>
      </c>
    </row>
    <row r="353" spans="1:48" x14ac:dyDescent="0.15">
      <c r="A353" s="227" t="s">
        <v>30</v>
      </c>
      <c r="B353" s="200" t="s">
        <v>26</v>
      </c>
      <c r="C353" s="173">
        <v>13</v>
      </c>
      <c r="D353" s="242">
        <v>0.75</v>
      </c>
      <c r="E353" s="243">
        <v>18764</v>
      </c>
      <c r="F353" s="29">
        <v>30573</v>
      </c>
      <c r="G353" s="29">
        <v>2319</v>
      </c>
      <c r="H353" s="29">
        <v>0</v>
      </c>
      <c r="I353" s="29">
        <v>3509</v>
      </c>
      <c r="J353" s="29">
        <v>7860</v>
      </c>
      <c r="K353" s="166">
        <v>811</v>
      </c>
      <c r="L353" s="150">
        <v>100</v>
      </c>
      <c r="M353" s="173">
        <v>330</v>
      </c>
      <c r="N353" s="29">
        <v>-73</v>
      </c>
      <c r="O353" s="29">
        <v>-1100</v>
      </c>
      <c r="P353" s="29">
        <v>-213</v>
      </c>
      <c r="Q353" s="29">
        <v>-145</v>
      </c>
      <c r="R353" s="29">
        <v>21668</v>
      </c>
      <c r="S353" s="242">
        <v>0.75</v>
      </c>
      <c r="T353" s="243">
        <v>18960</v>
      </c>
      <c r="U353" s="29">
        <v>21310</v>
      </c>
      <c r="V353" s="29">
        <v>358</v>
      </c>
      <c r="W353" s="29">
        <v>20720</v>
      </c>
      <c r="X353" s="166">
        <v>1100</v>
      </c>
      <c r="Y353" s="166">
        <v>-1400</v>
      </c>
      <c r="Z353" s="150">
        <v>1200</v>
      </c>
      <c r="AA353" s="26">
        <v>838</v>
      </c>
      <c r="AB353" s="166">
        <v>-100</v>
      </c>
      <c r="AC353" s="150">
        <v>100</v>
      </c>
      <c r="AD353" s="26">
        <v>100</v>
      </c>
      <c r="AE353" s="166">
        <v>-346</v>
      </c>
      <c r="AF353" s="150">
        <v>330</v>
      </c>
      <c r="AG353" s="26">
        <v>330</v>
      </c>
      <c r="AH353" s="166">
        <v>-800</v>
      </c>
      <c r="AI353" s="150">
        <v>550</v>
      </c>
      <c r="AJ353" s="26">
        <v>-73</v>
      </c>
      <c r="AK353" s="166">
        <v>-2000</v>
      </c>
      <c r="AL353" s="150">
        <v>1200</v>
      </c>
      <c r="AM353" s="26">
        <v>-1100</v>
      </c>
      <c r="AN353" s="166">
        <v>-218</v>
      </c>
      <c r="AO353" s="150">
        <v>0</v>
      </c>
      <c r="AP353" s="26">
        <v>-213</v>
      </c>
      <c r="AQ353" s="166" t="s">
        <v>398</v>
      </c>
      <c r="AR353" s="172" t="s">
        <v>122</v>
      </c>
      <c r="AS353" s="173">
        <v>44</v>
      </c>
      <c r="AT353" s="166" t="s">
        <v>398</v>
      </c>
      <c r="AU353" s="172" t="s">
        <v>150</v>
      </c>
      <c r="AV353" s="173">
        <v>37</v>
      </c>
    </row>
    <row r="354" spans="1:48" x14ac:dyDescent="0.15">
      <c r="A354" s="227" t="s">
        <v>32</v>
      </c>
      <c r="B354" s="200" t="s">
        <v>26</v>
      </c>
      <c r="C354" s="173">
        <v>14</v>
      </c>
      <c r="D354" s="242">
        <v>0.75</v>
      </c>
      <c r="E354" s="243">
        <v>20078</v>
      </c>
      <c r="F354" s="29">
        <v>30573</v>
      </c>
      <c r="G354" s="29">
        <v>2318</v>
      </c>
      <c r="H354" s="29">
        <v>0</v>
      </c>
      <c r="I354" s="29">
        <v>3111</v>
      </c>
      <c r="J354" s="29">
        <v>7054</v>
      </c>
      <c r="K354" s="166">
        <v>56</v>
      </c>
      <c r="L354" s="150">
        <v>100</v>
      </c>
      <c r="M354" s="173">
        <v>330</v>
      </c>
      <c r="N354" s="29">
        <v>48</v>
      </c>
      <c r="O354" s="29">
        <v>-217</v>
      </c>
      <c r="P354" s="29">
        <v>-211</v>
      </c>
      <c r="Q354" s="29">
        <v>106</v>
      </c>
      <c r="R354" s="29">
        <v>22620</v>
      </c>
      <c r="S354" s="242">
        <v>0.75</v>
      </c>
      <c r="T354" s="243">
        <v>20200</v>
      </c>
      <c r="U354" s="29">
        <v>22378</v>
      </c>
      <c r="V354" s="29">
        <v>242</v>
      </c>
      <c r="W354" s="29">
        <v>20720</v>
      </c>
      <c r="X354" s="166">
        <v>1100</v>
      </c>
      <c r="Y354" s="166">
        <v>-1400</v>
      </c>
      <c r="Z354" s="150">
        <v>1200</v>
      </c>
      <c r="AA354" s="26">
        <v>56</v>
      </c>
      <c r="AB354" s="166">
        <v>-100</v>
      </c>
      <c r="AC354" s="150">
        <v>100</v>
      </c>
      <c r="AD354" s="26">
        <v>100</v>
      </c>
      <c r="AE354" s="166">
        <v>-346</v>
      </c>
      <c r="AF354" s="150">
        <v>330</v>
      </c>
      <c r="AG354" s="26">
        <v>330</v>
      </c>
      <c r="AH354" s="166">
        <v>-800</v>
      </c>
      <c r="AI354" s="150">
        <v>500</v>
      </c>
      <c r="AJ354" s="26">
        <v>48</v>
      </c>
      <c r="AK354" s="166">
        <v>-2000</v>
      </c>
      <c r="AL354" s="150">
        <v>1200</v>
      </c>
      <c r="AM354" s="26">
        <v>-217</v>
      </c>
      <c r="AN354" s="166">
        <v>-218</v>
      </c>
      <c r="AO354" s="150">
        <v>0</v>
      </c>
      <c r="AP354" s="26">
        <v>-211</v>
      </c>
      <c r="AQ354" s="166" t="s">
        <v>397</v>
      </c>
      <c r="AR354" s="172" t="s">
        <v>61</v>
      </c>
      <c r="AS354" s="173">
        <v>28</v>
      </c>
      <c r="AT354" s="166" t="s">
        <v>398</v>
      </c>
      <c r="AU354" s="172" t="s">
        <v>50</v>
      </c>
      <c r="AV354" s="173">
        <v>21</v>
      </c>
    </row>
    <row r="355" spans="1:48" x14ac:dyDescent="0.15">
      <c r="A355" s="227" t="s">
        <v>31</v>
      </c>
      <c r="B355" s="200" t="s">
        <v>26</v>
      </c>
      <c r="C355" s="173">
        <v>15</v>
      </c>
      <c r="D355" s="242">
        <v>0.75</v>
      </c>
      <c r="E355" s="243">
        <v>20648</v>
      </c>
      <c r="F355" s="29">
        <v>30573</v>
      </c>
      <c r="G355" s="29">
        <v>2500</v>
      </c>
      <c r="H355" s="29">
        <v>0</v>
      </c>
      <c r="I355" s="29">
        <v>3903</v>
      </c>
      <c r="J355" s="29">
        <v>5250</v>
      </c>
      <c r="K355" s="166">
        <v>489</v>
      </c>
      <c r="L355" s="150">
        <v>100</v>
      </c>
      <c r="M355" s="173">
        <v>330</v>
      </c>
      <c r="N355" s="29">
        <v>48</v>
      </c>
      <c r="O355" s="29">
        <v>-348</v>
      </c>
      <c r="P355" s="29">
        <v>-210</v>
      </c>
      <c r="Q355" s="29">
        <v>409</v>
      </c>
      <c r="R355" s="29">
        <v>23511</v>
      </c>
      <c r="S355" s="242">
        <v>0.75</v>
      </c>
      <c r="T355" s="243">
        <v>20710</v>
      </c>
      <c r="U355" s="29">
        <v>23193</v>
      </c>
      <c r="V355" s="29">
        <v>318</v>
      </c>
      <c r="W355" s="29">
        <v>20720</v>
      </c>
      <c r="X355" s="166">
        <v>1100</v>
      </c>
      <c r="Y355" s="166">
        <v>-1400</v>
      </c>
      <c r="Z355" s="150">
        <v>1200</v>
      </c>
      <c r="AA355" s="26">
        <v>516</v>
      </c>
      <c r="AB355" s="166">
        <v>-100</v>
      </c>
      <c r="AC355" s="150">
        <v>100</v>
      </c>
      <c r="AD355" s="26">
        <v>100</v>
      </c>
      <c r="AE355" s="166">
        <v>-346</v>
      </c>
      <c r="AF355" s="150">
        <v>330</v>
      </c>
      <c r="AG355" s="26">
        <v>330</v>
      </c>
      <c r="AH355" s="166">
        <v>-800</v>
      </c>
      <c r="AI355" s="150">
        <v>500</v>
      </c>
      <c r="AJ355" s="26">
        <v>48</v>
      </c>
      <c r="AK355" s="166">
        <v>-2000</v>
      </c>
      <c r="AL355" s="150">
        <v>1200</v>
      </c>
      <c r="AM355" s="26">
        <v>-348</v>
      </c>
      <c r="AN355" s="166">
        <v>-218</v>
      </c>
      <c r="AO355" s="150">
        <v>0</v>
      </c>
      <c r="AP355" s="26">
        <v>-210</v>
      </c>
      <c r="AQ355" s="166" t="s">
        <v>397</v>
      </c>
      <c r="AR355" s="172" t="s">
        <v>92</v>
      </c>
      <c r="AS355" s="173">
        <v>25</v>
      </c>
      <c r="AT355" s="166" t="s">
        <v>398</v>
      </c>
      <c r="AU355" s="172" t="s">
        <v>178</v>
      </c>
      <c r="AV355" s="173">
        <v>22</v>
      </c>
    </row>
    <row r="356" spans="1:48" x14ac:dyDescent="0.15">
      <c r="A356" s="227" t="s">
        <v>33</v>
      </c>
      <c r="B356" s="200" t="s">
        <v>26</v>
      </c>
      <c r="C356" s="173">
        <v>16</v>
      </c>
      <c r="D356" s="242">
        <v>0.75</v>
      </c>
      <c r="E356" s="243">
        <v>19950</v>
      </c>
      <c r="F356" s="29">
        <v>30573</v>
      </c>
      <c r="G356" s="29">
        <v>2281</v>
      </c>
      <c r="H356" s="29">
        <v>0</v>
      </c>
      <c r="I356" s="29">
        <v>3923</v>
      </c>
      <c r="J356" s="29">
        <v>5406</v>
      </c>
      <c r="K356" s="166">
        <v>560</v>
      </c>
      <c r="L356" s="150">
        <v>100</v>
      </c>
      <c r="M356" s="173">
        <v>330</v>
      </c>
      <c r="N356" s="29">
        <v>48</v>
      </c>
      <c r="O356" s="29">
        <v>-301</v>
      </c>
      <c r="P356" s="29">
        <v>-212</v>
      </c>
      <c r="Q356" s="29">
        <v>525</v>
      </c>
      <c r="R356" s="29">
        <v>23000</v>
      </c>
      <c r="S356" s="242">
        <v>0.75</v>
      </c>
      <c r="T356" s="243">
        <v>20260</v>
      </c>
      <c r="U356" s="29">
        <v>22438</v>
      </c>
      <c r="V356" s="29">
        <v>562</v>
      </c>
      <c r="W356" s="29">
        <v>20720</v>
      </c>
      <c r="X356" s="166">
        <v>1100</v>
      </c>
      <c r="Y356" s="166">
        <v>-1400</v>
      </c>
      <c r="Z356" s="150">
        <v>1200</v>
      </c>
      <c r="AA356" s="26">
        <v>587</v>
      </c>
      <c r="AB356" s="166">
        <v>-100</v>
      </c>
      <c r="AC356" s="150">
        <v>100</v>
      </c>
      <c r="AD356" s="26">
        <v>100</v>
      </c>
      <c r="AE356" s="166">
        <v>-346</v>
      </c>
      <c r="AF356" s="150">
        <v>330</v>
      </c>
      <c r="AG356" s="26">
        <v>330</v>
      </c>
      <c r="AH356" s="166">
        <v>-800</v>
      </c>
      <c r="AI356" s="150">
        <v>500</v>
      </c>
      <c r="AJ356" s="26">
        <v>48</v>
      </c>
      <c r="AK356" s="166">
        <v>-2000</v>
      </c>
      <c r="AL356" s="150">
        <v>1200</v>
      </c>
      <c r="AM356" s="26">
        <v>-301</v>
      </c>
      <c r="AN356" s="166">
        <v>-218</v>
      </c>
      <c r="AO356" s="150">
        <v>0</v>
      </c>
      <c r="AP356" s="26">
        <v>-212</v>
      </c>
      <c r="AQ356" s="166" t="s">
        <v>397</v>
      </c>
      <c r="AR356" s="172" t="s">
        <v>131</v>
      </c>
      <c r="AS356" s="173">
        <v>30</v>
      </c>
      <c r="AT356" s="166" t="s">
        <v>398</v>
      </c>
      <c r="AU356" s="172" t="s">
        <v>103</v>
      </c>
      <c r="AV356" s="173">
        <v>28</v>
      </c>
    </row>
    <row r="357" spans="1:48" x14ac:dyDescent="0.15">
      <c r="A357" s="227" t="s">
        <v>34</v>
      </c>
      <c r="B357" s="200" t="s">
        <v>26</v>
      </c>
      <c r="C357" s="173">
        <v>17</v>
      </c>
      <c r="D357" s="242">
        <v>0.75</v>
      </c>
      <c r="E357" s="243">
        <v>19374</v>
      </c>
      <c r="F357" s="29">
        <v>30573</v>
      </c>
      <c r="G357" s="29">
        <v>2639</v>
      </c>
      <c r="H357" s="29">
        <v>0</v>
      </c>
      <c r="I357" s="29">
        <v>2537</v>
      </c>
      <c r="J357" s="29">
        <v>7703</v>
      </c>
      <c r="K357" s="166">
        <v>805</v>
      </c>
      <c r="L357" s="150">
        <v>100</v>
      </c>
      <c r="M357" s="173">
        <v>330</v>
      </c>
      <c r="N357" s="29">
        <v>129</v>
      </c>
      <c r="O357" s="29">
        <v>-489</v>
      </c>
      <c r="P357" s="29">
        <v>-213</v>
      </c>
      <c r="Q357" s="29">
        <v>662</v>
      </c>
      <c r="R357" s="29">
        <v>22310</v>
      </c>
      <c r="S357" s="242">
        <v>0.75</v>
      </c>
      <c r="T357" s="243">
        <v>19500</v>
      </c>
      <c r="U357" s="29">
        <v>21974</v>
      </c>
      <c r="V357" s="29">
        <v>336</v>
      </c>
      <c r="W357" s="29">
        <v>20720</v>
      </c>
      <c r="X357" s="166">
        <v>1100</v>
      </c>
      <c r="Y357" s="166">
        <v>-1400</v>
      </c>
      <c r="Z357" s="150">
        <v>1200</v>
      </c>
      <c r="AA357" s="26">
        <v>832</v>
      </c>
      <c r="AB357" s="166">
        <v>-100</v>
      </c>
      <c r="AC357" s="150">
        <v>100</v>
      </c>
      <c r="AD357" s="26">
        <v>100</v>
      </c>
      <c r="AE357" s="166">
        <v>-346</v>
      </c>
      <c r="AF357" s="150">
        <v>330</v>
      </c>
      <c r="AG357" s="26">
        <v>330</v>
      </c>
      <c r="AH357" s="166">
        <v>-800</v>
      </c>
      <c r="AI357" s="150">
        <v>500</v>
      </c>
      <c r="AJ357" s="26">
        <v>129</v>
      </c>
      <c r="AK357" s="166">
        <v>-2000</v>
      </c>
      <c r="AL357" s="150">
        <v>1200</v>
      </c>
      <c r="AM357" s="26">
        <v>-489</v>
      </c>
      <c r="AN357" s="166">
        <v>-218</v>
      </c>
      <c r="AO357" s="150">
        <v>0</v>
      </c>
      <c r="AP357" s="26">
        <v>-213</v>
      </c>
      <c r="AQ357" s="166" t="s">
        <v>397</v>
      </c>
      <c r="AR357" s="172" t="s">
        <v>51</v>
      </c>
      <c r="AS357" s="173">
        <v>33</v>
      </c>
      <c r="AT357" s="166" t="s">
        <v>398</v>
      </c>
      <c r="AU357" s="172" t="s">
        <v>192</v>
      </c>
      <c r="AV357" s="173">
        <v>27</v>
      </c>
    </row>
    <row r="358" spans="1:48" x14ac:dyDescent="0.15">
      <c r="A358" s="227" t="s">
        <v>35</v>
      </c>
      <c r="B358" s="200" t="s">
        <v>26</v>
      </c>
      <c r="C358" s="173">
        <v>18</v>
      </c>
      <c r="D358" s="242">
        <v>0.75</v>
      </c>
      <c r="E358" s="243">
        <v>17980</v>
      </c>
      <c r="F358" s="29">
        <v>30573</v>
      </c>
      <c r="G358" s="29">
        <v>2304</v>
      </c>
      <c r="H358" s="29">
        <v>0</v>
      </c>
      <c r="I358" s="29">
        <v>3533</v>
      </c>
      <c r="J358" s="29">
        <v>8871</v>
      </c>
      <c r="K358" s="166">
        <v>426</v>
      </c>
      <c r="L358" s="150">
        <v>100</v>
      </c>
      <c r="M358" s="173">
        <v>330</v>
      </c>
      <c r="N358" s="29">
        <v>92</v>
      </c>
      <c r="O358" s="29">
        <v>-1447</v>
      </c>
      <c r="P358" s="29">
        <v>-218</v>
      </c>
      <c r="Q358" s="29">
        <v>-717</v>
      </c>
      <c r="R358" s="29">
        <v>21190</v>
      </c>
      <c r="S358" s="242">
        <v>0.75</v>
      </c>
      <c r="T358" s="243">
        <v>18290</v>
      </c>
      <c r="U358" s="29">
        <v>20869</v>
      </c>
      <c r="V358" s="29">
        <v>321</v>
      </c>
      <c r="W358" s="29">
        <v>20731</v>
      </c>
      <c r="X358" s="29">
        <v>1400</v>
      </c>
      <c r="Y358" s="166">
        <v>-1400</v>
      </c>
      <c r="Z358" s="150">
        <v>1200</v>
      </c>
      <c r="AA358" s="26">
        <v>426</v>
      </c>
      <c r="AB358" s="166">
        <v>-100</v>
      </c>
      <c r="AC358" s="150">
        <v>100</v>
      </c>
      <c r="AD358" s="26">
        <v>100</v>
      </c>
      <c r="AE358" s="166">
        <v>-346</v>
      </c>
      <c r="AF358" s="150">
        <v>330</v>
      </c>
      <c r="AG358" s="26">
        <v>330</v>
      </c>
      <c r="AH358" s="166">
        <v>-800</v>
      </c>
      <c r="AI358" s="150">
        <v>500</v>
      </c>
      <c r="AJ358" s="26">
        <v>92</v>
      </c>
      <c r="AK358" s="166">
        <v>-2000</v>
      </c>
      <c r="AL358" s="150">
        <v>1200</v>
      </c>
      <c r="AM358" s="26">
        <v>-1447</v>
      </c>
      <c r="AN358" s="166">
        <v>-218</v>
      </c>
      <c r="AO358" s="150">
        <v>0</v>
      </c>
      <c r="AP358" s="26">
        <v>-218</v>
      </c>
      <c r="AQ358" s="166" t="s">
        <v>397</v>
      </c>
      <c r="AR358" s="172" t="s">
        <v>180</v>
      </c>
      <c r="AS358" s="173">
        <v>33</v>
      </c>
      <c r="AT358" s="166" t="s">
        <v>398</v>
      </c>
      <c r="AU358" s="172" t="s">
        <v>74</v>
      </c>
      <c r="AV358" s="173">
        <v>29</v>
      </c>
    </row>
    <row r="359" spans="1:48" x14ac:dyDescent="0.15">
      <c r="A359" s="227" t="s">
        <v>36</v>
      </c>
      <c r="B359" s="200" t="s">
        <v>26</v>
      </c>
      <c r="C359" s="173">
        <v>19</v>
      </c>
      <c r="D359" s="242">
        <v>0.75</v>
      </c>
      <c r="E359" s="243">
        <v>18635</v>
      </c>
      <c r="F359" s="29">
        <v>30573</v>
      </c>
      <c r="G359" s="29">
        <v>2304</v>
      </c>
      <c r="H359" s="29">
        <v>0</v>
      </c>
      <c r="I359" s="29">
        <v>3427</v>
      </c>
      <c r="J359" s="29">
        <v>8697</v>
      </c>
      <c r="K359" s="166">
        <v>521</v>
      </c>
      <c r="L359" s="150">
        <v>100</v>
      </c>
      <c r="M359" s="173">
        <v>330</v>
      </c>
      <c r="N359" s="29">
        <v>42</v>
      </c>
      <c r="O359" s="29">
        <v>-1489</v>
      </c>
      <c r="P359" s="29">
        <v>-218</v>
      </c>
      <c r="Q359" s="29">
        <v>-714</v>
      </c>
      <c r="R359" s="29">
        <v>21467</v>
      </c>
      <c r="S359" s="242">
        <v>0.75</v>
      </c>
      <c r="T359" s="243">
        <v>18540</v>
      </c>
      <c r="U359" s="29">
        <v>21133</v>
      </c>
      <c r="V359" s="29">
        <v>334</v>
      </c>
      <c r="W359" s="29">
        <v>20731</v>
      </c>
      <c r="X359" s="29">
        <v>1400</v>
      </c>
      <c r="Y359" s="166">
        <v>-1400</v>
      </c>
      <c r="Z359" s="150">
        <v>1200</v>
      </c>
      <c r="AA359" s="26">
        <v>521</v>
      </c>
      <c r="AB359" s="166">
        <v>-100</v>
      </c>
      <c r="AC359" s="150">
        <v>100</v>
      </c>
      <c r="AD359" s="26">
        <v>100</v>
      </c>
      <c r="AE359" s="166">
        <v>-346</v>
      </c>
      <c r="AF359" s="150">
        <v>330</v>
      </c>
      <c r="AG359" s="26">
        <v>330</v>
      </c>
      <c r="AH359" s="166">
        <v>-800</v>
      </c>
      <c r="AI359" s="150">
        <v>500</v>
      </c>
      <c r="AJ359" s="26">
        <v>42</v>
      </c>
      <c r="AK359" s="166">
        <v>-2000</v>
      </c>
      <c r="AL359" s="150">
        <v>1200</v>
      </c>
      <c r="AM359" s="26">
        <v>-1489</v>
      </c>
      <c r="AN359" s="166">
        <v>-218</v>
      </c>
      <c r="AO359" s="150">
        <v>0</v>
      </c>
      <c r="AP359" s="26">
        <v>-218</v>
      </c>
      <c r="AQ359" s="166" t="s">
        <v>397</v>
      </c>
      <c r="AR359" s="172" t="s">
        <v>67</v>
      </c>
      <c r="AS359" s="173">
        <v>36</v>
      </c>
      <c r="AT359" s="166" t="s">
        <v>398</v>
      </c>
      <c r="AU359" s="172" t="s">
        <v>94</v>
      </c>
      <c r="AV359" s="173">
        <v>32</v>
      </c>
    </row>
    <row r="360" spans="1:48" x14ac:dyDescent="0.15">
      <c r="A360" s="227" t="s">
        <v>30</v>
      </c>
      <c r="B360" s="200" t="s">
        <v>26</v>
      </c>
      <c r="C360" s="173">
        <v>20</v>
      </c>
      <c r="D360" s="242">
        <v>0.75</v>
      </c>
      <c r="E360" s="243">
        <v>20377</v>
      </c>
      <c r="F360" s="29">
        <v>30573</v>
      </c>
      <c r="G360" s="29">
        <v>2517</v>
      </c>
      <c r="H360" s="29">
        <v>0</v>
      </c>
      <c r="I360" s="29">
        <v>2803</v>
      </c>
      <c r="J360" s="29">
        <v>8416</v>
      </c>
      <c r="K360" s="166">
        <v>-53</v>
      </c>
      <c r="L360" s="150">
        <v>100</v>
      </c>
      <c r="M360" s="173">
        <v>330</v>
      </c>
      <c r="N360" s="29">
        <v>32</v>
      </c>
      <c r="O360" s="29">
        <v>-1371</v>
      </c>
      <c r="P360" s="29">
        <v>-218</v>
      </c>
      <c r="Q360" s="29">
        <v>-1180</v>
      </c>
      <c r="R360" s="29">
        <v>23051</v>
      </c>
      <c r="S360" s="242">
        <v>0.75</v>
      </c>
      <c r="T360" s="243">
        <v>20010</v>
      </c>
      <c r="U360" s="29">
        <v>22542</v>
      </c>
      <c r="V360" s="29">
        <v>509</v>
      </c>
      <c r="W360" s="29">
        <v>20731</v>
      </c>
      <c r="X360" s="29">
        <v>1400</v>
      </c>
      <c r="Y360" s="166">
        <v>-1400</v>
      </c>
      <c r="Z360" s="150">
        <v>1200</v>
      </c>
      <c r="AA360" s="26">
        <v>-26</v>
      </c>
      <c r="AB360" s="166">
        <v>-100</v>
      </c>
      <c r="AC360" s="150">
        <v>100</v>
      </c>
      <c r="AD360" s="26">
        <v>100</v>
      </c>
      <c r="AE360" s="166">
        <v>-346</v>
      </c>
      <c r="AF360" s="150">
        <v>330</v>
      </c>
      <c r="AG360" s="26">
        <v>330</v>
      </c>
      <c r="AH360" s="166">
        <v>-800</v>
      </c>
      <c r="AI360" s="150">
        <v>500</v>
      </c>
      <c r="AJ360" s="26">
        <v>32</v>
      </c>
      <c r="AK360" s="166">
        <v>-2000</v>
      </c>
      <c r="AL360" s="150">
        <v>1200</v>
      </c>
      <c r="AM360" s="26">
        <v>-1371</v>
      </c>
      <c r="AN360" s="166">
        <v>-218</v>
      </c>
      <c r="AO360" s="150">
        <v>0</v>
      </c>
      <c r="AP360" s="26">
        <v>-218</v>
      </c>
      <c r="AQ360" s="166" t="s">
        <v>44</v>
      </c>
      <c r="AR360" s="172" t="s">
        <v>156</v>
      </c>
      <c r="AS360" s="173">
        <v>30</v>
      </c>
      <c r="AT360" s="166" t="s">
        <v>398</v>
      </c>
      <c r="AU360" s="172" t="s">
        <v>98</v>
      </c>
      <c r="AV360" s="173">
        <v>29</v>
      </c>
    </row>
    <row r="361" spans="1:48" x14ac:dyDescent="0.15">
      <c r="A361" s="227" t="s">
        <v>32</v>
      </c>
      <c r="B361" s="200" t="s">
        <v>26</v>
      </c>
      <c r="C361" s="173">
        <v>21</v>
      </c>
      <c r="D361" s="242">
        <v>0.75</v>
      </c>
      <c r="E361" s="243">
        <v>19593</v>
      </c>
      <c r="F361" s="29">
        <v>30573</v>
      </c>
      <c r="G361" s="29">
        <v>2669</v>
      </c>
      <c r="H361" s="29">
        <v>0</v>
      </c>
      <c r="I361" s="29">
        <v>2768</v>
      </c>
      <c r="J361" s="29">
        <v>8023</v>
      </c>
      <c r="K361" s="166">
        <v>623</v>
      </c>
      <c r="L361" s="150">
        <v>100</v>
      </c>
      <c r="M361" s="173">
        <v>330</v>
      </c>
      <c r="N361" s="29">
        <v>51</v>
      </c>
      <c r="O361" s="29">
        <v>-1171</v>
      </c>
      <c r="P361" s="29">
        <v>-218</v>
      </c>
      <c r="Q361" s="29">
        <v>-285</v>
      </c>
      <c r="R361" s="29">
        <v>22736</v>
      </c>
      <c r="S361" s="242">
        <v>0.75</v>
      </c>
      <c r="T361" s="243">
        <v>20100</v>
      </c>
      <c r="U361" s="29">
        <v>22547</v>
      </c>
      <c r="V361" s="29">
        <v>189</v>
      </c>
      <c r="W361" s="29">
        <v>20731</v>
      </c>
      <c r="X361" s="29">
        <v>1400</v>
      </c>
      <c r="Y361" s="166">
        <v>-1400</v>
      </c>
      <c r="Z361" s="150">
        <v>1200</v>
      </c>
      <c r="AA361" s="26">
        <v>650</v>
      </c>
      <c r="AB361" s="166">
        <v>-100</v>
      </c>
      <c r="AC361" s="150">
        <v>100</v>
      </c>
      <c r="AD361" s="26">
        <v>100</v>
      </c>
      <c r="AE361" s="166">
        <v>-346</v>
      </c>
      <c r="AF361" s="150">
        <v>330</v>
      </c>
      <c r="AG361" s="26">
        <v>330</v>
      </c>
      <c r="AH361" s="166">
        <v>-800</v>
      </c>
      <c r="AI361" s="150">
        <v>500</v>
      </c>
      <c r="AJ361" s="26">
        <v>51</v>
      </c>
      <c r="AK361" s="166">
        <v>-2000</v>
      </c>
      <c r="AL361" s="150">
        <v>1200</v>
      </c>
      <c r="AM361" s="26">
        <v>-1171</v>
      </c>
      <c r="AN361" s="166">
        <v>-218</v>
      </c>
      <c r="AO361" s="150">
        <v>0</v>
      </c>
      <c r="AP361" s="26">
        <v>-218</v>
      </c>
      <c r="AQ361" s="166" t="s">
        <v>433</v>
      </c>
      <c r="AR361" s="172" t="s">
        <v>174</v>
      </c>
      <c r="AS361" s="173">
        <v>35</v>
      </c>
      <c r="AT361" s="166" t="s">
        <v>433</v>
      </c>
      <c r="AU361" s="172" t="s">
        <v>98</v>
      </c>
      <c r="AV361" s="173">
        <v>32</v>
      </c>
    </row>
    <row r="362" spans="1:48" x14ac:dyDescent="0.15">
      <c r="A362" s="227" t="s">
        <v>31</v>
      </c>
      <c r="B362" s="200" t="s">
        <v>26</v>
      </c>
      <c r="C362" s="173">
        <v>22</v>
      </c>
      <c r="D362" s="242">
        <v>0.75</v>
      </c>
      <c r="E362" s="243">
        <v>19561</v>
      </c>
      <c r="F362" s="29">
        <v>30573</v>
      </c>
      <c r="G362" s="29">
        <v>2544</v>
      </c>
      <c r="H362" s="29">
        <v>0</v>
      </c>
      <c r="I362" s="29">
        <v>2144</v>
      </c>
      <c r="J362" s="29">
        <v>8696</v>
      </c>
      <c r="K362" s="166">
        <v>548</v>
      </c>
      <c r="L362" s="150">
        <v>100</v>
      </c>
      <c r="M362" s="173">
        <v>330</v>
      </c>
      <c r="N362" s="29">
        <v>-70</v>
      </c>
      <c r="O362" s="29">
        <v>-1421</v>
      </c>
      <c r="P362" s="29">
        <v>-218</v>
      </c>
      <c r="Q362" s="29">
        <v>-731</v>
      </c>
      <c r="R362" s="29">
        <v>23008</v>
      </c>
      <c r="S362" s="242">
        <v>0.75</v>
      </c>
      <c r="T362" s="243">
        <v>19500</v>
      </c>
      <c r="U362" s="29">
        <v>21967</v>
      </c>
      <c r="V362" s="29">
        <v>1041</v>
      </c>
      <c r="W362" s="29">
        <v>20731</v>
      </c>
      <c r="X362" s="29">
        <v>1400</v>
      </c>
      <c r="Y362" s="166">
        <v>-1400</v>
      </c>
      <c r="Z362" s="150">
        <v>1200</v>
      </c>
      <c r="AA362" s="26">
        <v>575</v>
      </c>
      <c r="AB362" s="166">
        <v>-100</v>
      </c>
      <c r="AC362" s="150">
        <v>100</v>
      </c>
      <c r="AD362" s="26">
        <v>100</v>
      </c>
      <c r="AE362" s="166">
        <v>-346</v>
      </c>
      <c r="AF362" s="150">
        <v>330</v>
      </c>
      <c r="AG362" s="26">
        <v>330</v>
      </c>
      <c r="AH362" s="166">
        <v>-800</v>
      </c>
      <c r="AI362" s="150">
        <v>500</v>
      </c>
      <c r="AJ362" s="26">
        <v>-70</v>
      </c>
      <c r="AK362" s="166">
        <v>-2000</v>
      </c>
      <c r="AL362" s="150">
        <v>1200</v>
      </c>
      <c r="AM362" s="26">
        <v>-1421</v>
      </c>
      <c r="AN362" s="166">
        <v>-218</v>
      </c>
      <c r="AO362" s="150">
        <v>0</v>
      </c>
      <c r="AP362" s="26">
        <v>-218</v>
      </c>
      <c r="AQ362" s="166" t="s">
        <v>398</v>
      </c>
      <c r="AR362" s="172" t="s">
        <v>71</v>
      </c>
      <c r="AS362" s="173">
        <v>36</v>
      </c>
      <c r="AT362" s="166" t="s">
        <v>398</v>
      </c>
      <c r="AU362" s="172" t="s">
        <v>50</v>
      </c>
      <c r="AV362" s="173">
        <v>33</v>
      </c>
    </row>
    <row r="363" spans="1:48" x14ac:dyDescent="0.15">
      <c r="A363" s="227" t="s">
        <v>33</v>
      </c>
      <c r="B363" s="200" t="s">
        <v>26</v>
      </c>
      <c r="C363" s="173">
        <v>23</v>
      </c>
      <c r="D363" s="242">
        <v>0.75</v>
      </c>
      <c r="E363" s="243">
        <v>19266</v>
      </c>
      <c r="F363" s="29">
        <v>30573</v>
      </c>
      <c r="G363" s="29">
        <v>2645</v>
      </c>
      <c r="H363" s="29">
        <v>0</v>
      </c>
      <c r="I363" s="29">
        <v>1950</v>
      </c>
      <c r="J363" s="29">
        <v>8875</v>
      </c>
      <c r="K363" s="166">
        <v>858</v>
      </c>
      <c r="L363" s="150">
        <v>100</v>
      </c>
      <c r="M363" s="173">
        <v>330</v>
      </c>
      <c r="N363" s="29">
        <v>-71</v>
      </c>
      <c r="O363" s="29">
        <v>-1471</v>
      </c>
      <c r="P363" s="29">
        <v>-218</v>
      </c>
      <c r="Q363" s="29">
        <v>-472</v>
      </c>
      <c r="R363" s="29">
        <v>22865</v>
      </c>
      <c r="S363" s="242">
        <v>0.75</v>
      </c>
      <c r="T363" s="243">
        <v>19050</v>
      </c>
      <c r="U363" s="29">
        <v>21600</v>
      </c>
      <c r="V363" s="29">
        <v>1265</v>
      </c>
      <c r="W363" s="29">
        <v>20731</v>
      </c>
      <c r="X363" s="29">
        <v>1400</v>
      </c>
      <c r="Y363" s="166">
        <v>-1400</v>
      </c>
      <c r="Z363" s="150">
        <v>1200</v>
      </c>
      <c r="AA363" s="26">
        <v>885</v>
      </c>
      <c r="AB363" s="166">
        <v>-100</v>
      </c>
      <c r="AC363" s="150">
        <v>100</v>
      </c>
      <c r="AD363" s="26">
        <v>100</v>
      </c>
      <c r="AE363" s="166">
        <v>-346</v>
      </c>
      <c r="AF363" s="150">
        <v>330</v>
      </c>
      <c r="AG363" s="26">
        <v>330</v>
      </c>
      <c r="AH363" s="166">
        <v>-800</v>
      </c>
      <c r="AI363" s="150">
        <v>500</v>
      </c>
      <c r="AJ363" s="26">
        <v>-71</v>
      </c>
      <c r="AK363" s="166">
        <v>-2000</v>
      </c>
      <c r="AL363" s="150">
        <v>1200</v>
      </c>
      <c r="AM363" s="26">
        <v>-1471</v>
      </c>
      <c r="AN363" s="166">
        <v>-218</v>
      </c>
      <c r="AO363" s="150">
        <v>0</v>
      </c>
      <c r="AP363" s="26">
        <v>-218</v>
      </c>
      <c r="AQ363" s="166" t="s">
        <v>397</v>
      </c>
      <c r="AR363" s="172" t="s">
        <v>108</v>
      </c>
      <c r="AS363" s="173">
        <v>36</v>
      </c>
      <c r="AT363" s="166" t="s">
        <v>397</v>
      </c>
      <c r="AU363" s="172" t="s">
        <v>184</v>
      </c>
      <c r="AV363" s="173">
        <v>33</v>
      </c>
    </row>
    <row r="364" spans="1:48" x14ac:dyDescent="0.15">
      <c r="A364" s="227" t="s">
        <v>34</v>
      </c>
      <c r="B364" s="200" t="s">
        <v>26</v>
      </c>
      <c r="C364" s="173">
        <v>24</v>
      </c>
      <c r="D364" s="242">
        <v>0.75</v>
      </c>
      <c r="E364" s="243">
        <v>17746</v>
      </c>
      <c r="F364" s="29">
        <v>30573</v>
      </c>
      <c r="G364" s="29">
        <v>2735</v>
      </c>
      <c r="H364" s="29">
        <v>0</v>
      </c>
      <c r="I364" s="29">
        <v>1848</v>
      </c>
      <c r="J364" s="29">
        <v>10520</v>
      </c>
      <c r="K364" s="166">
        <v>528</v>
      </c>
      <c r="L364" s="150">
        <v>100</v>
      </c>
      <c r="M364" s="173">
        <v>330</v>
      </c>
      <c r="N364" s="29">
        <v>-71</v>
      </c>
      <c r="O364" s="29">
        <v>-1245</v>
      </c>
      <c r="P364" s="29">
        <v>-218</v>
      </c>
      <c r="Q364" s="29">
        <v>-576</v>
      </c>
      <c r="R364" s="29">
        <v>21516</v>
      </c>
      <c r="S364" s="242">
        <v>0.75</v>
      </c>
      <c r="T364" s="243">
        <v>18020</v>
      </c>
      <c r="U364" s="29">
        <v>20496</v>
      </c>
      <c r="V364" s="29">
        <v>1020</v>
      </c>
      <c r="W364" s="29">
        <v>20731</v>
      </c>
      <c r="X364" s="29">
        <v>1400</v>
      </c>
      <c r="Y364" s="166">
        <v>-1400</v>
      </c>
      <c r="Z364" s="150">
        <v>1200</v>
      </c>
      <c r="AA364" s="26">
        <v>555</v>
      </c>
      <c r="AB364" s="166">
        <v>-100</v>
      </c>
      <c r="AC364" s="150">
        <v>100</v>
      </c>
      <c r="AD364" s="26">
        <v>100</v>
      </c>
      <c r="AE364" s="166">
        <v>-346</v>
      </c>
      <c r="AF364" s="150">
        <v>330</v>
      </c>
      <c r="AG364" s="26">
        <v>330</v>
      </c>
      <c r="AH364" s="166">
        <v>-800</v>
      </c>
      <c r="AI364" s="150">
        <v>500</v>
      </c>
      <c r="AJ364" s="26">
        <v>-71</v>
      </c>
      <c r="AK364" s="166">
        <v>-2000</v>
      </c>
      <c r="AL364" s="150">
        <v>1200</v>
      </c>
      <c r="AM364" s="26">
        <v>-1245</v>
      </c>
      <c r="AN364" s="166">
        <v>-218</v>
      </c>
      <c r="AO364" s="150">
        <v>0</v>
      </c>
      <c r="AP364" s="26">
        <v>-218</v>
      </c>
      <c r="AQ364" s="166" t="s">
        <v>42</v>
      </c>
      <c r="AR364" s="172" t="s">
        <v>184</v>
      </c>
      <c r="AS364" s="173">
        <v>31</v>
      </c>
      <c r="AT364" s="166" t="s">
        <v>42</v>
      </c>
      <c r="AU364" s="172" t="s">
        <v>150</v>
      </c>
      <c r="AV364" s="173">
        <v>29</v>
      </c>
    </row>
    <row r="365" spans="1:48" x14ac:dyDescent="0.15">
      <c r="A365" s="227" t="s">
        <v>35</v>
      </c>
      <c r="B365" s="200" t="s">
        <v>26</v>
      </c>
      <c r="C365" s="173">
        <v>25</v>
      </c>
      <c r="D365" s="242">
        <v>0.79166666666666663</v>
      </c>
      <c r="E365" s="243">
        <v>16022</v>
      </c>
      <c r="F365" s="29">
        <v>30573</v>
      </c>
      <c r="G365" s="29">
        <v>2516</v>
      </c>
      <c r="H365" s="29">
        <v>0</v>
      </c>
      <c r="I365" s="29">
        <v>2053</v>
      </c>
      <c r="J365" s="29">
        <v>11075</v>
      </c>
      <c r="K365" s="166">
        <v>-99</v>
      </c>
      <c r="L365" s="150">
        <v>100</v>
      </c>
      <c r="M365" s="173">
        <v>330</v>
      </c>
      <c r="N365" s="29">
        <v>39</v>
      </c>
      <c r="O365" s="29">
        <v>-865</v>
      </c>
      <c r="P365" s="29">
        <v>-218</v>
      </c>
      <c r="Q365" s="29">
        <v>-713</v>
      </c>
      <c r="R365" s="29">
        <v>20674</v>
      </c>
      <c r="S365" s="242">
        <v>0.79166666666666663</v>
      </c>
      <c r="T365" s="243">
        <v>15830</v>
      </c>
      <c r="U365" s="29">
        <v>18324</v>
      </c>
      <c r="V365" s="29">
        <v>2350</v>
      </c>
      <c r="W365" s="29">
        <v>20793</v>
      </c>
      <c r="X365" s="29">
        <v>1400</v>
      </c>
      <c r="Y365" s="166">
        <v>-1400</v>
      </c>
      <c r="Z365" s="150">
        <v>1200</v>
      </c>
      <c r="AA365" s="26">
        <v>-72</v>
      </c>
      <c r="AB365" s="166">
        <v>-100</v>
      </c>
      <c r="AC365" s="150">
        <v>100</v>
      </c>
      <c r="AD365" s="26">
        <v>100</v>
      </c>
      <c r="AE365" s="166">
        <v>-346</v>
      </c>
      <c r="AF365" s="150">
        <v>330</v>
      </c>
      <c r="AG365" s="26">
        <v>330</v>
      </c>
      <c r="AH365" s="166">
        <v>-800</v>
      </c>
      <c r="AI365" s="150">
        <v>500</v>
      </c>
      <c r="AJ365" s="26">
        <v>39</v>
      </c>
      <c r="AK365" s="166">
        <v>-2000</v>
      </c>
      <c r="AL365" s="150">
        <v>1200</v>
      </c>
      <c r="AM365" s="26">
        <v>-865</v>
      </c>
      <c r="AN365" s="166">
        <v>-218</v>
      </c>
      <c r="AO365" s="150">
        <v>0</v>
      </c>
      <c r="AP365" s="26">
        <v>-218</v>
      </c>
      <c r="AQ365" s="166" t="s">
        <v>398</v>
      </c>
      <c r="AR365" s="172" t="s">
        <v>94</v>
      </c>
      <c r="AS365" s="173">
        <v>30</v>
      </c>
      <c r="AT365" s="166" t="s">
        <v>398</v>
      </c>
      <c r="AU365" s="172" t="s">
        <v>382</v>
      </c>
      <c r="AV365" s="173">
        <v>28</v>
      </c>
    </row>
    <row r="366" spans="1:48" x14ac:dyDescent="0.15">
      <c r="A366" s="227" t="s">
        <v>36</v>
      </c>
      <c r="B366" s="200" t="s">
        <v>26</v>
      </c>
      <c r="C366" s="173">
        <v>26</v>
      </c>
      <c r="D366" s="242">
        <v>0.75</v>
      </c>
      <c r="E366" s="243">
        <v>19166</v>
      </c>
      <c r="F366" s="29">
        <v>30573</v>
      </c>
      <c r="G366" s="29">
        <v>2469</v>
      </c>
      <c r="H366" s="29">
        <v>0</v>
      </c>
      <c r="I366" s="29">
        <v>1891</v>
      </c>
      <c r="J366" s="29">
        <v>9165</v>
      </c>
      <c r="K366" s="166">
        <v>348</v>
      </c>
      <c r="L366" s="150">
        <v>100</v>
      </c>
      <c r="M366" s="173">
        <v>330</v>
      </c>
      <c r="N366" s="29">
        <v>89</v>
      </c>
      <c r="O366" s="29">
        <v>-884</v>
      </c>
      <c r="P366" s="29">
        <v>-218</v>
      </c>
      <c r="Q366" s="29">
        <v>-235</v>
      </c>
      <c r="R366" s="29">
        <v>22221</v>
      </c>
      <c r="S366" s="242">
        <v>0.75</v>
      </c>
      <c r="T366" s="243">
        <v>18710</v>
      </c>
      <c r="U366" s="29">
        <v>21204</v>
      </c>
      <c r="V366" s="29">
        <v>1017</v>
      </c>
      <c r="W366" s="29">
        <v>20793</v>
      </c>
      <c r="X366" s="29">
        <v>1400</v>
      </c>
      <c r="Y366" s="166">
        <v>-1400</v>
      </c>
      <c r="Z366" s="150">
        <v>1200</v>
      </c>
      <c r="AA366" s="26">
        <v>375</v>
      </c>
      <c r="AB366" s="166">
        <v>-100</v>
      </c>
      <c r="AC366" s="150">
        <v>100</v>
      </c>
      <c r="AD366" s="26">
        <v>100</v>
      </c>
      <c r="AE366" s="166">
        <v>-346</v>
      </c>
      <c r="AF366" s="150">
        <v>330</v>
      </c>
      <c r="AG366" s="26">
        <v>330</v>
      </c>
      <c r="AH366" s="166">
        <v>-800</v>
      </c>
      <c r="AI366" s="150">
        <v>500</v>
      </c>
      <c r="AJ366" s="26">
        <v>89</v>
      </c>
      <c r="AK366" s="166">
        <v>-2000</v>
      </c>
      <c r="AL366" s="150">
        <v>1200</v>
      </c>
      <c r="AM366" s="26">
        <v>-884</v>
      </c>
      <c r="AN366" s="166">
        <v>-218</v>
      </c>
      <c r="AO366" s="150">
        <v>0</v>
      </c>
      <c r="AP366" s="26">
        <v>-218</v>
      </c>
      <c r="AQ366" s="166" t="s">
        <v>44</v>
      </c>
      <c r="AR366" s="172" t="s">
        <v>304</v>
      </c>
      <c r="AS366" s="173">
        <v>33</v>
      </c>
      <c r="AT366" s="166" t="s">
        <v>44</v>
      </c>
      <c r="AU366" s="172" t="s">
        <v>121</v>
      </c>
      <c r="AV366" s="173">
        <v>27</v>
      </c>
    </row>
    <row r="367" spans="1:48" x14ac:dyDescent="0.15">
      <c r="A367" s="227" t="s">
        <v>30</v>
      </c>
      <c r="B367" s="200" t="s">
        <v>26</v>
      </c>
      <c r="C367" s="173">
        <v>27</v>
      </c>
      <c r="D367" s="242">
        <v>0.75</v>
      </c>
      <c r="E367" s="243">
        <v>20287</v>
      </c>
      <c r="F367" s="29">
        <v>30573</v>
      </c>
      <c r="G367" s="29">
        <v>2410</v>
      </c>
      <c r="H367" s="29">
        <v>0</v>
      </c>
      <c r="I367" s="29">
        <v>2661</v>
      </c>
      <c r="J367" s="29">
        <v>6867</v>
      </c>
      <c r="K367" s="166">
        <v>923</v>
      </c>
      <c r="L367" s="150">
        <v>100</v>
      </c>
      <c r="M367" s="173">
        <v>330</v>
      </c>
      <c r="N367" s="29">
        <v>87</v>
      </c>
      <c r="O367" s="29">
        <v>-1124</v>
      </c>
      <c r="P367" s="29">
        <v>-218</v>
      </c>
      <c r="Q367" s="29">
        <v>98</v>
      </c>
      <c r="R367" s="29">
        <v>23357</v>
      </c>
      <c r="S367" s="242">
        <v>0.75</v>
      </c>
      <c r="T367" s="243">
        <v>20520</v>
      </c>
      <c r="U367" s="29">
        <v>22804</v>
      </c>
      <c r="V367" s="29">
        <v>553</v>
      </c>
      <c r="W367" s="29">
        <v>20793</v>
      </c>
      <c r="X367" s="29">
        <v>1400</v>
      </c>
      <c r="Y367" s="166">
        <v>-1400</v>
      </c>
      <c r="Z367" s="150">
        <v>1200</v>
      </c>
      <c r="AA367" s="26">
        <v>950</v>
      </c>
      <c r="AB367" s="166">
        <v>-100</v>
      </c>
      <c r="AC367" s="150">
        <v>100</v>
      </c>
      <c r="AD367" s="26">
        <v>100</v>
      </c>
      <c r="AE367" s="166">
        <v>-346</v>
      </c>
      <c r="AF367" s="150">
        <v>330</v>
      </c>
      <c r="AG367" s="26">
        <v>330</v>
      </c>
      <c r="AH367" s="166">
        <v>-800</v>
      </c>
      <c r="AI367" s="150">
        <v>500</v>
      </c>
      <c r="AJ367" s="26">
        <v>87</v>
      </c>
      <c r="AK367" s="166">
        <v>-2000</v>
      </c>
      <c r="AL367" s="150">
        <v>1200</v>
      </c>
      <c r="AM367" s="26">
        <v>-1124</v>
      </c>
      <c r="AN367" s="166">
        <v>-218</v>
      </c>
      <c r="AO367" s="150">
        <v>0</v>
      </c>
      <c r="AP367" s="26">
        <v>-218</v>
      </c>
      <c r="AQ367" s="166" t="s">
        <v>44</v>
      </c>
      <c r="AR367" s="172" t="s">
        <v>305</v>
      </c>
      <c r="AS367" s="173">
        <v>24</v>
      </c>
      <c r="AT367" s="166" t="s">
        <v>44</v>
      </c>
      <c r="AU367" s="172" t="s">
        <v>156</v>
      </c>
      <c r="AV367" s="173">
        <v>21</v>
      </c>
    </row>
    <row r="368" spans="1:48" x14ac:dyDescent="0.15">
      <c r="A368" s="227" t="s">
        <v>32</v>
      </c>
      <c r="B368" s="200" t="s">
        <v>26</v>
      </c>
      <c r="C368" s="173">
        <v>28</v>
      </c>
      <c r="D368" s="242">
        <v>0.75</v>
      </c>
      <c r="E368" s="243">
        <v>19556</v>
      </c>
      <c r="F368" s="29">
        <v>30573</v>
      </c>
      <c r="G368" s="29">
        <v>2745</v>
      </c>
      <c r="H368" s="29">
        <v>0</v>
      </c>
      <c r="I368" s="29">
        <v>1662</v>
      </c>
      <c r="J368" s="29">
        <v>8700</v>
      </c>
      <c r="K368" s="166">
        <v>930</v>
      </c>
      <c r="L368" s="150">
        <v>100</v>
      </c>
      <c r="M368" s="173">
        <v>330</v>
      </c>
      <c r="N368" s="29">
        <v>261</v>
      </c>
      <c r="O368" s="29">
        <v>-1124</v>
      </c>
      <c r="P368" s="29">
        <v>-218</v>
      </c>
      <c r="Q368" s="29">
        <v>279</v>
      </c>
      <c r="R368" s="29">
        <v>22677</v>
      </c>
      <c r="S368" s="242">
        <v>0.75</v>
      </c>
      <c r="T368" s="243">
        <v>19860</v>
      </c>
      <c r="U368" s="29">
        <v>22336</v>
      </c>
      <c r="V368" s="29">
        <v>341</v>
      </c>
      <c r="W368" s="29">
        <v>20793</v>
      </c>
      <c r="X368" s="29">
        <v>1400</v>
      </c>
      <c r="Y368" s="166">
        <v>-1400</v>
      </c>
      <c r="Z368" s="150">
        <v>1200</v>
      </c>
      <c r="AA368" s="26">
        <v>957</v>
      </c>
      <c r="AB368" s="166">
        <v>-100</v>
      </c>
      <c r="AC368" s="150">
        <v>100</v>
      </c>
      <c r="AD368" s="26">
        <v>100</v>
      </c>
      <c r="AE368" s="166">
        <v>-346</v>
      </c>
      <c r="AF368" s="150">
        <v>330</v>
      </c>
      <c r="AG368" s="26">
        <v>330</v>
      </c>
      <c r="AH368" s="166">
        <v>-800</v>
      </c>
      <c r="AI368" s="150">
        <v>500</v>
      </c>
      <c r="AJ368" s="26">
        <v>261</v>
      </c>
      <c r="AK368" s="166">
        <v>-2000</v>
      </c>
      <c r="AL368" s="150">
        <v>1200</v>
      </c>
      <c r="AM368" s="26">
        <v>-1124</v>
      </c>
      <c r="AN368" s="166">
        <v>-218</v>
      </c>
      <c r="AO368" s="150">
        <v>0</v>
      </c>
      <c r="AP368" s="26">
        <v>-218</v>
      </c>
      <c r="AQ368" s="166" t="s">
        <v>42</v>
      </c>
      <c r="AR368" s="172" t="s">
        <v>143</v>
      </c>
      <c r="AS368" s="173">
        <v>28</v>
      </c>
      <c r="AT368" s="166" t="s">
        <v>397</v>
      </c>
      <c r="AU368" s="172" t="s">
        <v>178</v>
      </c>
      <c r="AV368" s="173">
        <v>29</v>
      </c>
    </row>
    <row r="369" spans="1:48" x14ac:dyDescent="0.15">
      <c r="A369" s="227" t="s">
        <v>31</v>
      </c>
      <c r="B369" s="200" t="s">
        <v>26</v>
      </c>
      <c r="C369" s="173">
        <v>29</v>
      </c>
      <c r="D369" s="242">
        <v>0.75</v>
      </c>
      <c r="E369" s="243">
        <v>18931</v>
      </c>
      <c r="F369" s="29">
        <v>30573</v>
      </c>
      <c r="G369" s="29">
        <v>2583</v>
      </c>
      <c r="H369" s="29">
        <v>0</v>
      </c>
      <c r="I369" s="29">
        <v>1501</v>
      </c>
      <c r="J369" s="29">
        <v>9754</v>
      </c>
      <c r="K369" s="166">
        <v>923</v>
      </c>
      <c r="L369" s="150">
        <v>100</v>
      </c>
      <c r="M369" s="173">
        <v>330</v>
      </c>
      <c r="N369" s="29">
        <v>1</v>
      </c>
      <c r="O369" s="29">
        <v>-1395</v>
      </c>
      <c r="P369" s="29">
        <v>-218</v>
      </c>
      <c r="Q369" s="29">
        <v>-259</v>
      </c>
      <c r="R369" s="29">
        <v>22160</v>
      </c>
      <c r="S369" s="242">
        <v>0.75</v>
      </c>
      <c r="T369" s="243">
        <v>19130</v>
      </c>
      <c r="U369" s="29">
        <v>21670</v>
      </c>
      <c r="V369" s="29">
        <v>490</v>
      </c>
      <c r="W369" s="29">
        <v>20793</v>
      </c>
      <c r="X369" s="29">
        <v>1400</v>
      </c>
      <c r="Y369" s="166">
        <v>-1400</v>
      </c>
      <c r="Z369" s="150">
        <v>1200</v>
      </c>
      <c r="AA369" s="26">
        <v>950</v>
      </c>
      <c r="AB369" s="166">
        <v>-100</v>
      </c>
      <c r="AC369" s="150">
        <v>100</v>
      </c>
      <c r="AD369" s="26">
        <v>100</v>
      </c>
      <c r="AE369" s="166">
        <v>-346</v>
      </c>
      <c r="AF369" s="150">
        <v>330</v>
      </c>
      <c r="AG369" s="26">
        <v>330</v>
      </c>
      <c r="AH369" s="166">
        <v>-800</v>
      </c>
      <c r="AI369" s="150">
        <v>500</v>
      </c>
      <c r="AJ369" s="26">
        <v>1</v>
      </c>
      <c r="AK369" s="166">
        <v>-2000</v>
      </c>
      <c r="AL369" s="150">
        <v>1200</v>
      </c>
      <c r="AM369" s="26">
        <v>-1395</v>
      </c>
      <c r="AN369" s="166">
        <v>-218</v>
      </c>
      <c r="AO369" s="150">
        <v>0</v>
      </c>
      <c r="AP369" s="26">
        <v>-218</v>
      </c>
      <c r="AQ369" s="166" t="s">
        <v>397</v>
      </c>
      <c r="AR369" s="172" t="s">
        <v>184</v>
      </c>
      <c r="AS369" s="173">
        <v>33</v>
      </c>
      <c r="AT369" s="166" t="s">
        <v>397</v>
      </c>
      <c r="AU369" s="172" t="s">
        <v>150</v>
      </c>
      <c r="AV369" s="173">
        <v>29</v>
      </c>
    </row>
    <row r="370" spans="1:48" x14ac:dyDescent="0.15">
      <c r="A370" s="227" t="s">
        <v>33</v>
      </c>
      <c r="B370" s="200" t="s">
        <v>26</v>
      </c>
      <c r="C370" s="173">
        <v>30</v>
      </c>
      <c r="D370" s="242">
        <v>0.75</v>
      </c>
      <c r="E370" s="243">
        <v>18268</v>
      </c>
      <c r="F370" s="29">
        <v>30573</v>
      </c>
      <c r="G370" s="29">
        <v>2728</v>
      </c>
      <c r="H370" s="29">
        <v>0</v>
      </c>
      <c r="I370" s="29">
        <v>1469</v>
      </c>
      <c r="J370" s="29">
        <v>10062</v>
      </c>
      <c r="K370" s="166">
        <v>730</v>
      </c>
      <c r="L370" s="150">
        <v>100</v>
      </c>
      <c r="M370" s="173">
        <v>330</v>
      </c>
      <c r="N370" s="29">
        <v>181</v>
      </c>
      <c r="O370" s="29">
        <v>-881</v>
      </c>
      <c r="P370" s="29">
        <v>-218</v>
      </c>
      <c r="Q370" s="29">
        <v>242</v>
      </c>
      <c r="R370" s="29">
        <v>21528</v>
      </c>
      <c r="S370" s="242">
        <v>0.75</v>
      </c>
      <c r="T370" s="243">
        <v>18580</v>
      </c>
      <c r="U370" s="29">
        <v>21051</v>
      </c>
      <c r="V370" s="29">
        <v>477</v>
      </c>
      <c r="W370" s="29">
        <v>20793</v>
      </c>
      <c r="X370" s="29">
        <v>1400</v>
      </c>
      <c r="Y370" s="166">
        <v>-1400</v>
      </c>
      <c r="Z370" s="150">
        <v>1200</v>
      </c>
      <c r="AA370" s="26">
        <v>757</v>
      </c>
      <c r="AB370" s="166">
        <v>-100</v>
      </c>
      <c r="AC370" s="150">
        <v>100</v>
      </c>
      <c r="AD370" s="26">
        <v>100</v>
      </c>
      <c r="AE370" s="166">
        <v>-346</v>
      </c>
      <c r="AF370" s="150">
        <v>330</v>
      </c>
      <c r="AG370" s="26">
        <v>330</v>
      </c>
      <c r="AH370" s="166">
        <v>-800</v>
      </c>
      <c r="AI370" s="150">
        <v>500</v>
      </c>
      <c r="AJ370" s="26">
        <v>181</v>
      </c>
      <c r="AK370" s="166">
        <v>-2000</v>
      </c>
      <c r="AL370" s="150">
        <v>1200</v>
      </c>
      <c r="AM370" s="26">
        <v>-881</v>
      </c>
      <c r="AN370" s="166">
        <v>-218</v>
      </c>
      <c r="AO370" s="150">
        <v>0</v>
      </c>
      <c r="AP370" s="26">
        <v>-218</v>
      </c>
      <c r="AQ370" s="166" t="s">
        <v>390</v>
      </c>
      <c r="AR370" s="172" t="s">
        <v>65</v>
      </c>
      <c r="AS370" s="173">
        <v>33</v>
      </c>
      <c r="AT370" s="166" t="s">
        <v>390</v>
      </c>
      <c r="AU370" s="172" t="s">
        <v>68</v>
      </c>
      <c r="AV370" s="173">
        <v>29</v>
      </c>
    </row>
    <row r="371" spans="1:48" x14ac:dyDescent="0.15">
      <c r="A371" s="228" t="s">
        <v>34</v>
      </c>
      <c r="B371" s="202" t="s">
        <v>26</v>
      </c>
      <c r="C371" s="175">
        <v>31</v>
      </c>
      <c r="D371" s="244">
        <v>0.75</v>
      </c>
      <c r="E371" s="245">
        <v>17398</v>
      </c>
      <c r="F371" s="35">
        <v>30573</v>
      </c>
      <c r="G371" s="35">
        <v>2671</v>
      </c>
      <c r="H371" s="35">
        <v>0</v>
      </c>
      <c r="I371" s="35">
        <v>2495</v>
      </c>
      <c r="J371" s="35">
        <v>9699</v>
      </c>
      <c r="K371" s="167">
        <v>684</v>
      </c>
      <c r="L371" s="253">
        <v>100</v>
      </c>
      <c r="M371" s="175">
        <v>330</v>
      </c>
      <c r="N371" s="35">
        <v>274</v>
      </c>
      <c r="O371" s="35">
        <v>-881</v>
      </c>
      <c r="P371" s="35">
        <v>-218</v>
      </c>
      <c r="Q371" s="35">
        <v>289</v>
      </c>
      <c r="R371" s="35">
        <v>20761</v>
      </c>
      <c r="S371" s="244">
        <v>0.75</v>
      </c>
      <c r="T371" s="245">
        <v>18000</v>
      </c>
      <c r="U371" s="35">
        <v>20446</v>
      </c>
      <c r="V371" s="35">
        <v>315</v>
      </c>
      <c r="W371" s="35">
        <v>20793</v>
      </c>
      <c r="X371" s="29">
        <v>1400</v>
      </c>
      <c r="Y371" s="167">
        <v>-1400</v>
      </c>
      <c r="Z371" s="253">
        <v>1200</v>
      </c>
      <c r="AA371" s="43">
        <v>711</v>
      </c>
      <c r="AB371" s="167">
        <v>-100</v>
      </c>
      <c r="AC371" s="253">
        <v>100</v>
      </c>
      <c r="AD371" s="43">
        <v>100</v>
      </c>
      <c r="AE371" s="167">
        <v>-346</v>
      </c>
      <c r="AF371" s="253">
        <v>330</v>
      </c>
      <c r="AG371" s="43">
        <v>330</v>
      </c>
      <c r="AH371" s="167">
        <v>-800</v>
      </c>
      <c r="AI371" s="253">
        <v>500</v>
      </c>
      <c r="AJ371" s="43">
        <v>274</v>
      </c>
      <c r="AK371" s="167">
        <v>-2000</v>
      </c>
      <c r="AL371" s="253">
        <v>1200</v>
      </c>
      <c r="AM371" s="43">
        <v>-881</v>
      </c>
      <c r="AN371" s="167">
        <v>-218</v>
      </c>
      <c r="AO371" s="253">
        <v>0</v>
      </c>
      <c r="AP371" s="43">
        <v>-218</v>
      </c>
      <c r="AQ371" s="167" t="s">
        <v>397</v>
      </c>
      <c r="AR371" s="174" t="s">
        <v>65</v>
      </c>
      <c r="AS371" s="175">
        <v>41</v>
      </c>
      <c r="AT371" s="167" t="s">
        <v>397</v>
      </c>
      <c r="AU371" s="174" t="s">
        <v>151</v>
      </c>
      <c r="AV371" s="175">
        <v>37</v>
      </c>
    </row>
    <row r="372" spans="1:48" x14ac:dyDescent="0.15">
      <c r="A372" s="71"/>
      <c r="B372" s="71"/>
      <c r="C372" s="248"/>
      <c r="D372" s="249"/>
      <c r="E372" s="250"/>
      <c r="F372" s="248"/>
      <c r="G372" s="248"/>
      <c r="H372" s="248"/>
      <c r="I372" s="248"/>
      <c r="J372" s="248"/>
      <c r="K372" s="248"/>
      <c r="L372" s="248"/>
      <c r="M372" s="248"/>
      <c r="N372" s="248"/>
      <c r="O372" s="248"/>
      <c r="P372" s="248"/>
      <c r="Q372" s="248"/>
      <c r="R372" s="248"/>
      <c r="S372" s="249"/>
      <c r="T372" s="250"/>
      <c r="U372" s="248"/>
      <c r="V372" s="248"/>
      <c r="W372" s="248"/>
      <c r="X372" s="248"/>
      <c r="Y372" s="248"/>
      <c r="Z372" s="248"/>
      <c r="AA372" s="248"/>
      <c r="AB372" s="248"/>
      <c r="AC372" s="248"/>
      <c r="AD372" s="248"/>
      <c r="AE372" s="248"/>
      <c r="AF372" s="248"/>
      <c r="AG372" s="248"/>
      <c r="AH372" s="248"/>
      <c r="AI372" s="248"/>
      <c r="AJ372" s="248"/>
      <c r="AK372" s="248"/>
      <c r="AL372" s="248"/>
      <c r="AM372" s="248"/>
      <c r="AN372" s="248"/>
      <c r="AO372" s="248"/>
      <c r="AP372" s="248"/>
      <c r="AQ372" s="248"/>
      <c r="AR372" s="248"/>
      <c r="AS372" s="248"/>
      <c r="AT372" s="248"/>
      <c r="AU372" s="248"/>
      <c r="AV372" s="248"/>
    </row>
    <row r="373" spans="1:48" x14ac:dyDescent="0.15">
      <c r="E373" s="247"/>
      <c r="R373" s="150"/>
      <c r="X373" s="3"/>
      <c r="Y373" s="3"/>
      <c r="Z373" s="3"/>
      <c r="AA373" s="3"/>
      <c r="AB373" s="3"/>
      <c r="AC373" s="3"/>
      <c r="AD373" s="3"/>
    </row>
    <row r="374" spans="1:48" x14ac:dyDescent="0.15">
      <c r="X374" s="3"/>
      <c r="Y374" s="3"/>
      <c r="Z374" s="3"/>
      <c r="AA374" s="3"/>
      <c r="AB374" s="3"/>
      <c r="AC374" s="3"/>
      <c r="AD374" s="3"/>
    </row>
  </sheetData>
  <mergeCells count="3">
    <mergeCell ref="O5:P5"/>
    <mergeCell ref="F3:F4"/>
    <mergeCell ref="F5:F6"/>
  </mergeCells>
  <conditionalFormatting sqref="E7:E37">
    <cfRule type="cellIs" dxfId="98" priority="344" stopIfTrue="1" operator="equal">
      <formula>MAX($E$7:$E$37)</formula>
    </cfRule>
  </conditionalFormatting>
  <conditionalFormatting sqref="E13:E14">
    <cfRule type="cellIs" dxfId="97" priority="375" stopIfTrue="1" operator="equal">
      <formula>MAX($E$7:$E$37)</formula>
    </cfRule>
  </conditionalFormatting>
  <conditionalFormatting sqref="E38:E65">
    <cfRule type="cellIs" dxfId="96" priority="298" stopIfTrue="1" operator="equal">
      <formula>MAX($E$38:$E$65)</formula>
    </cfRule>
  </conditionalFormatting>
  <conditionalFormatting sqref="E53:E54">
    <cfRule type="cellIs" dxfId="95" priority="336" stopIfTrue="1" operator="equal">
      <formula>MAX($E$38:$E$66)</formula>
    </cfRule>
  </conditionalFormatting>
  <conditionalFormatting sqref="E56:E57">
    <cfRule type="cellIs" dxfId="94" priority="338" stopIfTrue="1" operator="equal">
      <formula>MAX($E$38:$E$66)</formula>
    </cfRule>
  </conditionalFormatting>
  <conditionalFormatting sqref="E59:E60">
    <cfRule type="cellIs" dxfId="93" priority="340" stopIfTrue="1" operator="equal">
      <formula>MAX($E$38:$E$66)</formula>
    </cfRule>
  </conditionalFormatting>
  <conditionalFormatting sqref="E62:E63">
    <cfRule type="cellIs" dxfId="92" priority="342" stopIfTrue="1" operator="equal">
      <formula>MAX($E$38:$E$66)</formula>
    </cfRule>
  </conditionalFormatting>
  <conditionalFormatting sqref="E66:E96">
    <cfRule type="cellIs" dxfId="91" priority="268" stopIfTrue="1" operator="equal">
      <formula>MAX($E$66:$E$96)</formula>
    </cfRule>
  </conditionalFormatting>
  <conditionalFormatting sqref="E97:E126">
    <cfRule type="cellIs" dxfId="90" priority="239" stopIfTrue="1" operator="equal">
      <formula>MAX($E$97:$E$126)</formula>
    </cfRule>
  </conditionalFormatting>
  <conditionalFormatting sqref="E127:E157">
    <cfRule type="cellIs" dxfId="89" priority="209" stopIfTrue="1" operator="equal">
      <formula>MAX($E$127:$E$157)</formula>
    </cfRule>
  </conditionalFormatting>
  <conditionalFormatting sqref="E157">
    <cfRule type="cellIs" dxfId="88" priority="1" stopIfTrue="1" operator="equal">
      <formula>MAX($E$97:$E$126)</formula>
    </cfRule>
  </conditionalFormatting>
  <conditionalFormatting sqref="E158:E187">
    <cfRule type="cellIs" dxfId="87" priority="180" stopIfTrue="1" operator="equal">
      <formula>MAX($E$158:$E$187)</formula>
    </cfRule>
  </conditionalFormatting>
  <conditionalFormatting sqref="E188:E218">
    <cfRule type="cellIs" dxfId="86" priority="150" stopIfTrue="1" operator="equal">
      <formula>MAX($E$188:$E$218)</formula>
    </cfRule>
  </conditionalFormatting>
  <conditionalFormatting sqref="E219:E249">
    <cfRule type="cellIs" dxfId="85" priority="120" stopIfTrue="1" operator="equal">
      <formula>MAX($E$219:$E$249)</formula>
    </cfRule>
  </conditionalFormatting>
  <conditionalFormatting sqref="E250:E279">
    <cfRule type="cellIs" dxfId="84" priority="91" stopIfTrue="1" operator="equal">
      <formula>MAX($E$250:$E$279)</formula>
    </cfRule>
  </conditionalFormatting>
  <conditionalFormatting sqref="E280:E310">
    <cfRule type="cellIs" dxfId="83" priority="61" stopIfTrue="1" operator="equal">
      <formula>MAX($E$280:$E$310)</formula>
    </cfRule>
  </conditionalFormatting>
  <conditionalFormatting sqref="E311:E340">
    <cfRule type="cellIs" dxfId="82" priority="32" stopIfTrue="1" operator="equal">
      <formula>MAX($E$311:$E$340)</formula>
    </cfRule>
  </conditionalFormatting>
  <conditionalFormatting sqref="E341:E371">
    <cfRule type="cellIs" dxfId="81" priority="2" stopIfTrue="1" operator="equal">
      <formula>MAX($E$341:$E$371)</formula>
    </cfRule>
  </conditionalFormatting>
  <conditionalFormatting sqref="E372">
    <cfRule type="cellIs" dxfId="80" priority="334" stopIfTrue="1" operator="equal">
      <formula>MAX($E$342:$E$372)</formula>
    </cfRule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  <rowBreaks count="5" manualBreakCount="5">
    <brk id="65" max="35" man="1"/>
    <brk id="126" max="35" man="1"/>
    <brk id="187" max="35" man="1"/>
    <brk id="249" max="35" man="1"/>
    <brk id="310" max="3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K374"/>
  <sheetViews>
    <sheetView zoomScaleNormal="100" zoomScaleSheetLayoutView="10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I14" sqref="I14"/>
    </sheetView>
  </sheetViews>
  <sheetFormatPr baseColWidth="10" defaultColWidth="9.1640625" defaultRowHeight="14" x14ac:dyDescent="0.15"/>
  <cols>
    <col min="1" max="1" width="8.1640625" style="330" bestFit="1" customWidth="1"/>
    <col min="2" max="2" width="11.5" style="330" bestFit="1" customWidth="1"/>
    <col min="3" max="3" width="5.1640625" style="264" bestFit="1" customWidth="1"/>
    <col min="4" max="4" width="9.83203125" style="331" customWidth="1"/>
    <col min="5" max="5" width="10.83203125" style="331" customWidth="1"/>
    <col min="6" max="6" width="14" style="264" customWidth="1"/>
    <col min="7" max="7" width="12.83203125" style="264" customWidth="1"/>
    <col min="8" max="8" width="14.1640625" style="264" customWidth="1"/>
    <col min="9" max="9" width="14.5" style="290" customWidth="1"/>
    <col min="10" max="10" width="14.1640625" style="290" customWidth="1"/>
    <col min="11" max="11" width="11" style="290" customWidth="1"/>
    <col min="12" max="14" width="9.1640625" style="290" customWidth="1"/>
    <col min="15" max="15" width="15.83203125" style="290" customWidth="1"/>
    <col min="16" max="16" width="14.83203125" style="290" customWidth="1"/>
    <col min="17" max="17" width="9.83203125" style="331" customWidth="1"/>
    <col min="18" max="18" width="10.83203125" style="331" customWidth="1"/>
    <col min="19" max="20" width="13.83203125" style="264" customWidth="1"/>
    <col min="21" max="21" width="12.5" style="264" bestFit="1" customWidth="1"/>
    <col min="22" max="22" width="16.1640625" style="264" bestFit="1" customWidth="1"/>
    <col min="23" max="23" width="11.5" style="264" bestFit="1" customWidth="1"/>
    <col min="24" max="24" width="13.83203125" style="264" bestFit="1" customWidth="1"/>
    <col min="25" max="25" width="11.5" style="290" bestFit="1" customWidth="1"/>
    <col min="26" max="26" width="13.83203125" style="290" bestFit="1" customWidth="1"/>
    <col min="27" max="27" width="11.5" style="290" bestFit="1" customWidth="1"/>
    <col min="28" max="28" width="13.83203125" style="290" bestFit="1" customWidth="1"/>
    <col min="29" max="29" width="11.5" style="290" bestFit="1" customWidth="1"/>
    <col min="30" max="30" width="13.83203125" style="290" bestFit="1" customWidth="1"/>
    <col min="31" max="31" width="21" style="264" bestFit="1" customWidth="1"/>
    <col min="32" max="32" width="8.83203125" style="264" customWidth="1"/>
    <col min="33" max="33" width="7.83203125" style="264" bestFit="1" customWidth="1"/>
    <col min="34" max="34" width="23.1640625" style="264" bestFit="1" customWidth="1"/>
    <col min="35" max="35" width="7.5" style="264" bestFit="1" customWidth="1"/>
    <col min="36" max="36" width="7.83203125" style="264" bestFit="1" customWidth="1"/>
    <col min="37" max="16384" width="9.1640625" style="264"/>
  </cols>
  <sheetData>
    <row r="1" spans="1:37" ht="20.5" customHeight="1" x14ac:dyDescent="0.25">
      <c r="A1" s="335">
        <v>1</v>
      </c>
      <c r="B1" s="336"/>
      <c r="C1" s="337"/>
      <c r="D1" s="335">
        <v>2</v>
      </c>
      <c r="E1" s="338"/>
      <c r="F1" s="339" t="s">
        <v>241</v>
      </c>
      <c r="G1" s="339" t="s">
        <v>242</v>
      </c>
      <c r="H1" s="339" t="s">
        <v>243</v>
      </c>
      <c r="I1" s="340" t="s">
        <v>244</v>
      </c>
      <c r="J1" s="257" t="s">
        <v>245</v>
      </c>
      <c r="K1" s="255" t="s">
        <v>264</v>
      </c>
      <c r="L1" s="258"/>
      <c r="M1" s="259"/>
      <c r="N1" s="259"/>
      <c r="O1" s="260"/>
      <c r="P1" s="257" t="s">
        <v>263</v>
      </c>
      <c r="Q1" s="256" t="s">
        <v>262</v>
      </c>
      <c r="R1" s="261"/>
      <c r="S1" s="256" t="s">
        <v>261</v>
      </c>
      <c r="T1" s="256" t="s">
        <v>265</v>
      </c>
      <c r="U1" s="256">
        <v>5</v>
      </c>
      <c r="V1" s="262" t="s">
        <v>266</v>
      </c>
      <c r="W1" s="256">
        <v>7</v>
      </c>
      <c r="X1" s="256"/>
      <c r="Y1" s="256"/>
      <c r="Z1" s="256"/>
      <c r="AA1" s="256"/>
      <c r="AB1" s="256"/>
      <c r="AC1" s="256"/>
      <c r="AD1" s="256"/>
      <c r="AE1" s="256">
        <v>8</v>
      </c>
      <c r="AF1" s="256"/>
      <c r="AG1" s="256"/>
      <c r="AH1" s="256"/>
      <c r="AI1" s="256"/>
      <c r="AJ1" s="263"/>
    </row>
    <row r="2" spans="1:37" ht="17" x14ac:dyDescent="0.25">
      <c r="A2" s="341"/>
      <c r="B2" s="342"/>
      <c r="C2" s="343"/>
      <c r="D2" s="344"/>
      <c r="E2" s="345"/>
      <c r="F2" s="346" t="s">
        <v>293</v>
      </c>
      <c r="G2" s="346"/>
      <c r="H2" s="346"/>
      <c r="I2" s="346"/>
      <c r="J2" s="266"/>
      <c r="K2" s="266"/>
      <c r="L2" s="266"/>
      <c r="M2" s="266"/>
      <c r="N2" s="266"/>
      <c r="O2" s="266"/>
      <c r="P2" s="267"/>
      <c r="Q2" s="267"/>
      <c r="R2" s="266"/>
      <c r="S2" s="266"/>
      <c r="T2" s="266"/>
      <c r="U2" s="268"/>
      <c r="V2" s="268"/>
      <c r="W2" s="268"/>
      <c r="X2" s="268"/>
      <c r="Y2" s="269"/>
      <c r="Z2" s="269"/>
      <c r="AA2" s="269"/>
      <c r="AB2" s="269"/>
      <c r="AC2" s="269"/>
      <c r="AD2" s="269"/>
      <c r="AE2" s="268"/>
      <c r="AF2" s="268"/>
      <c r="AG2" s="268"/>
      <c r="AH2" s="268"/>
      <c r="AI2" s="268"/>
      <c r="AJ2" s="270"/>
    </row>
    <row r="3" spans="1:37" ht="17" x14ac:dyDescent="0.25">
      <c r="A3" s="341"/>
      <c r="B3" s="342"/>
      <c r="C3" s="343"/>
      <c r="D3" s="347"/>
      <c r="E3" s="348"/>
      <c r="F3" s="349"/>
      <c r="G3" s="350" t="s">
        <v>39</v>
      </c>
      <c r="H3" s="349"/>
      <c r="I3" s="349"/>
      <c r="J3" s="271" t="s">
        <v>246</v>
      </c>
      <c r="K3" s="272"/>
      <c r="L3" s="273"/>
      <c r="M3" s="273"/>
      <c r="N3" s="273"/>
      <c r="O3" s="273"/>
      <c r="P3" s="271" t="s">
        <v>250</v>
      </c>
      <c r="Q3" s="274"/>
      <c r="R3" s="275"/>
      <c r="S3" s="271"/>
      <c r="T3" s="274" t="s">
        <v>301</v>
      </c>
      <c r="U3" s="271"/>
      <c r="V3" s="276"/>
      <c r="W3" s="277" t="s">
        <v>351</v>
      </c>
      <c r="X3" s="278"/>
      <c r="Y3" s="278"/>
      <c r="Z3" s="279"/>
      <c r="AA3" s="277" t="s">
        <v>352</v>
      </c>
      <c r="AB3" s="280"/>
      <c r="AC3" s="277" t="s">
        <v>353</v>
      </c>
      <c r="AD3" s="280"/>
      <c r="AE3" s="281" t="s">
        <v>38</v>
      </c>
      <c r="AF3" s="281"/>
      <c r="AG3" s="281"/>
      <c r="AH3" s="281"/>
      <c r="AI3" s="281"/>
      <c r="AJ3" s="265"/>
    </row>
    <row r="4" spans="1:37" ht="17" x14ac:dyDescent="0.25">
      <c r="A4" s="351"/>
      <c r="B4" s="352"/>
      <c r="C4" s="353"/>
      <c r="D4" s="354" t="s">
        <v>281</v>
      </c>
      <c r="E4" s="355"/>
      <c r="F4" s="353" t="s">
        <v>40</v>
      </c>
      <c r="G4" s="356" t="s">
        <v>235</v>
      </c>
      <c r="H4" s="357" t="s">
        <v>238</v>
      </c>
      <c r="I4" s="356" t="s">
        <v>2</v>
      </c>
      <c r="J4" s="276" t="s">
        <v>247</v>
      </c>
      <c r="K4" s="282" t="s">
        <v>84</v>
      </c>
      <c r="L4" s="284"/>
      <c r="M4" s="284"/>
      <c r="N4" s="284"/>
      <c r="O4" s="283"/>
      <c r="P4" s="276" t="s">
        <v>251</v>
      </c>
      <c r="Q4" s="282" t="s">
        <v>85</v>
      </c>
      <c r="R4" s="284"/>
      <c r="S4" s="276"/>
      <c r="T4" s="276" t="s">
        <v>300</v>
      </c>
      <c r="U4" s="274" t="s">
        <v>0</v>
      </c>
      <c r="V4" s="276" t="s">
        <v>220</v>
      </c>
      <c r="W4" s="282" t="s">
        <v>355</v>
      </c>
      <c r="X4" s="279"/>
      <c r="Y4" s="282" t="s">
        <v>350</v>
      </c>
      <c r="Z4" s="285"/>
      <c r="AA4" s="282" t="s">
        <v>346</v>
      </c>
      <c r="AB4" s="285"/>
      <c r="AC4" s="282" t="s">
        <v>354</v>
      </c>
      <c r="AD4" s="285"/>
      <c r="AE4" s="284" t="s">
        <v>7</v>
      </c>
      <c r="AF4" s="284"/>
      <c r="AG4" s="284"/>
      <c r="AH4" s="284"/>
      <c r="AI4" s="284"/>
      <c r="AJ4" s="283"/>
    </row>
    <row r="5" spans="1:37" x14ac:dyDescent="0.15">
      <c r="A5" s="358" t="s">
        <v>254</v>
      </c>
      <c r="B5" s="359"/>
      <c r="C5" s="360"/>
      <c r="D5" s="361"/>
      <c r="E5" s="362"/>
      <c r="F5" s="356" t="s">
        <v>41</v>
      </c>
      <c r="G5" s="356" t="s">
        <v>236</v>
      </c>
      <c r="H5" s="357" t="s">
        <v>239</v>
      </c>
      <c r="I5" s="356" t="s">
        <v>3</v>
      </c>
      <c r="J5" s="276" t="s">
        <v>248</v>
      </c>
      <c r="K5" s="277" t="s">
        <v>258</v>
      </c>
      <c r="L5" s="279"/>
      <c r="M5" s="288"/>
      <c r="N5" s="288"/>
      <c r="O5" s="288"/>
      <c r="P5" s="276" t="s">
        <v>39</v>
      </c>
      <c r="Q5" s="286"/>
      <c r="R5" s="287"/>
      <c r="S5" s="276" t="s">
        <v>5</v>
      </c>
      <c r="T5" s="276" t="s">
        <v>299</v>
      </c>
      <c r="U5" s="274" t="s">
        <v>13</v>
      </c>
      <c r="V5" s="276" t="s">
        <v>391</v>
      </c>
      <c r="W5" s="286" t="s">
        <v>255</v>
      </c>
      <c r="X5" s="289" t="s">
        <v>219</v>
      </c>
      <c r="Y5" s="286" t="s">
        <v>255</v>
      </c>
      <c r="Z5" s="289" t="s">
        <v>219</v>
      </c>
      <c r="AA5" s="286" t="s">
        <v>255</v>
      </c>
      <c r="AB5" s="289" t="s">
        <v>219</v>
      </c>
      <c r="AC5" s="286" t="s">
        <v>255</v>
      </c>
      <c r="AD5" s="289" t="s">
        <v>219</v>
      </c>
      <c r="AE5" s="278" t="s">
        <v>8</v>
      </c>
      <c r="AF5" s="278"/>
      <c r="AG5" s="279"/>
      <c r="AH5" s="277" t="s">
        <v>9</v>
      </c>
      <c r="AI5" s="278"/>
      <c r="AJ5" s="279"/>
      <c r="AK5" s="290"/>
    </row>
    <row r="6" spans="1:37" x14ac:dyDescent="0.15">
      <c r="A6" s="363" t="s">
        <v>37</v>
      </c>
      <c r="B6" s="364" t="s">
        <v>27</v>
      </c>
      <c r="C6" s="365" t="s">
        <v>253</v>
      </c>
      <c r="D6" s="366" t="s">
        <v>384</v>
      </c>
      <c r="E6" s="367" t="s">
        <v>292</v>
      </c>
      <c r="F6" s="368" t="s">
        <v>39</v>
      </c>
      <c r="G6" s="368" t="s">
        <v>237</v>
      </c>
      <c r="H6" s="369" t="s">
        <v>240</v>
      </c>
      <c r="I6" s="368" t="s">
        <v>4</v>
      </c>
      <c r="J6" s="297" t="s">
        <v>249</v>
      </c>
      <c r="K6" s="291" t="s">
        <v>80</v>
      </c>
      <c r="L6" s="293" t="s">
        <v>317</v>
      </c>
      <c r="M6" s="297" t="s">
        <v>81</v>
      </c>
      <c r="N6" s="297" t="s">
        <v>82</v>
      </c>
      <c r="O6" s="297" t="s">
        <v>83</v>
      </c>
      <c r="P6" s="298" t="s">
        <v>252</v>
      </c>
      <c r="Q6" s="294" t="s">
        <v>384</v>
      </c>
      <c r="R6" s="295" t="s">
        <v>292</v>
      </c>
      <c r="S6" s="297" t="s">
        <v>6</v>
      </c>
      <c r="T6" s="299" t="s">
        <v>298</v>
      </c>
      <c r="U6" s="296" t="s">
        <v>1</v>
      </c>
      <c r="V6" s="297" t="s">
        <v>14</v>
      </c>
      <c r="W6" s="294" t="s">
        <v>256</v>
      </c>
      <c r="X6" s="300" t="s">
        <v>257</v>
      </c>
      <c r="Y6" s="294" t="s">
        <v>256</v>
      </c>
      <c r="Z6" s="300" t="s">
        <v>257</v>
      </c>
      <c r="AA6" s="294" t="s">
        <v>256</v>
      </c>
      <c r="AB6" s="300" t="s">
        <v>257</v>
      </c>
      <c r="AC6" s="294" t="s">
        <v>256</v>
      </c>
      <c r="AD6" s="300" t="s">
        <v>257</v>
      </c>
      <c r="AE6" s="291" t="s">
        <v>10</v>
      </c>
      <c r="AF6" s="292" t="s">
        <v>11</v>
      </c>
      <c r="AG6" s="293" t="s">
        <v>12</v>
      </c>
      <c r="AH6" s="291" t="s">
        <v>10</v>
      </c>
      <c r="AI6" s="292" t="s">
        <v>11</v>
      </c>
      <c r="AJ6" s="293" t="s">
        <v>12</v>
      </c>
      <c r="AK6" s="301"/>
    </row>
    <row r="7" spans="1:37" x14ac:dyDescent="0.15">
      <c r="A7" s="370" t="s">
        <v>33</v>
      </c>
      <c r="B7" s="371" t="s">
        <v>15</v>
      </c>
      <c r="C7" s="372">
        <v>1</v>
      </c>
      <c r="D7" s="373">
        <v>0.75</v>
      </c>
      <c r="E7" s="374">
        <v>19034</v>
      </c>
      <c r="F7" s="375">
        <v>33561</v>
      </c>
      <c r="G7" s="375">
        <v>160</v>
      </c>
      <c r="H7" s="375">
        <v>0</v>
      </c>
      <c r="I7" s="375">
        <v>3810</v>
      </c>
      <c r="J7" s="305">
        <v>8504</v>
      </c>
      <c r="K7" s="306">
        <v>-353</v>
      </c>
      <c r="L7" s="304">
        <v>330</v>
      </c>
      <c r="M7" s="305">
        <v>-121</v>
      </c>
      <c r="N7" s="305">
        <v>-1507</v>
      </c>
      <c r="O7" s="305">
        <f t="shared" ref="O7:O65" si="0">SUM(K7:N7)</f>
        <v>-1651</v>
      </c>
      <c r="P7" s="305">
        <f t="shared" ref="P7:P70" si="1">+F7+G7+H7-I7-J7-O7</f>
        <v>23058</v>
      </c>
      <c r="Q7" s="242">
        <v>0.75</v>
      </c>
      <c r="R7" s="243">
        <v>19690</v>
      </c>
      <c r="S7" s="305">
        <v>21617</v>
      </c>
      <c r="T7" s="305">
        <f t="shared" ref="T7:T70" si="2">+P7-S7</f>
        <v>1441</v>
      </c>
      <c r="U7" s="305">
        <v>22599</v>
      </c>
      <c r="V7" s="305">
        <v>400</v>
      </c>
      <c r="W7" s="307">
        <v>-1500</v>
      </c>
      <c r="X7" s="308">
        <v>-353</v>
      </c>
      <c r="Y7" s="307">
        <v>330</v>
      </c>
      <c r="Z7" s="308">
        <v>330</v>
      </c>
      <c r="AA7" s="307">
        <v>-1000</v>
      </c>
      <c r="AB7" s="308">
        <v>-121</v>
      </c>
      <c r="AC7" s="307">
        <v>-2218</v>
      </c>
      <c r="AD7" s="308">
        <v>-1507</v>
      </c>
      <c r="AE7" s="307" t="s">
        <v>42</v>
      </c>
      <c r="AF7" s="309" t="s">
        <v>47</v>
      </c>
      <c r="AG7" s="304">
        <v>22</v>
      </c>
      <c r="AH7" s="306" t="s">
        <v>42</v>
      </c>
      <c r="AI7" s="309" t="s">
        <v>178</v>
      </c>
      <c r="AJ7" s="304">
        <v>18</v>
      </c>
    </row>
    <row r="8" spans="1:37" x14ac:dyDescent="0.15">
      <c r="A8" s="370" t="s">
        <v>34</v>
      </c>
      <c r="B8" s="371" t="s">
        <v>15</v>
      </c>
      <c r="C8" s="372">
        <v>2</v>
      </c>
      <c r="D8" s="373">
        <v>0.75</v>
      </c>
      <c r="E8" s="374">
        <v>18856</v>
      </c>
      <c r="F8" s="375">
        <v>33561</v>
      </c>
      <c r="G8" s="375">
        <v>143</v>
      </c>
      <c r="H8" s="375">
        <v>0</v>
      </c>
      <c r="I8" s="375">
        <v>3688</v>
      </c>
      <c r="J8" s="305">
        <v>8273</v>
      </c>
      <c r="K8" s="306">
        <v>-214</v>
      </c>
      <c r="L8" s="304">
        <v>330</v>
      </c>
      <c r="M8" s="305">
        <v>-121</v>
      </c>
      <c r="N8" s="305">
        <v>-1011</v>
      </c>
      <c r="O8" s="305">
        <f t="shared" si="0"/>
        <v>-1016</v>
      </c>
      <c r="P8" s="305">
        <f t="shared" si="1"/>
        <v>22759</v>
      </c>
      <c r="Q8" s="242">
        <v>0.75</v>
      </c>
      <c r="R8" s="243">
        <v>17920</v>
      </c>
      <c r="S8" s="305">
        <v>19783</v>
      </c>
      <c r="T8" s="305">
        <f t="shared" si="2"/>
        <v>2976</v>
      </c>
      <c r="U8" s="305">
        <v>22599</v>
      </c>
      <c r="V8" s="305">
        <v>400</v>
      </c>
      <c r="W8" s="306">
        <v>-1500</v>
      </c>
      <c r="X8" s="308">
        <v>-214</v>
      </c>
      <c r="Y8" s="306">
        <v>330</v>
      </c>
      <c r="Z8" s="308">
        <v>330</v>
      </c>
      <c r="AA8" s="306">
        <v>-1000</v>
      </c>
      <c r="AB8" s="308">
        <v>-121</v>
      </c>
      <c r="AC8" s="306">
        <v>-2218</v>
      </c>
      <c r="AD8" s="308">
        <v>-1011</v>
      </c>
      <c r="AE8" s="306" t="s">
        <v>43</v>
      </c>
      <c r="AF8" s="309" t="s">
        <v>92</v>
      </c>
      <c r="AG8" s="304">
        <v>35</v>
      </c>
      <c r="AH8" s="306" t="s">
        <v>43</v>
      </c>
      <c r="AI8" s="309" t="s">
        <v>122</v>
      </c>
      <c r="AJ8" s="304">
        <v>31</v>
      </c>
    </row>
    <row r="9" spans="1:37" x14ac:dyDescent="0.15">
      <c r="A9" s="370" t="s">
        <v>35</v>
      </c>
      <c r="B9" s="371" t="s">
        <v>15</v>
      </c>
      <c r="C9" s="372">
        <v>3</v>
      </c>
      <c r="D9" s="373">
        <v>0.75</v>
      </c>
      <c r="E9" s="374">
        <v>17870</v>
      </c>
      <c r="F9" s="375">
        <v>33561</v>
      </c>
      <c r="G9" s="375">
        <v>141</v>
      </c>
      <c r="H9" s="375">
        <v>0</v>
      </c>
      <c r="I9" s="375">
        <v>3454</v>
      </c>
      <c r="J9" s="305">
        <v>9160</v>
      </c>
      <c r="K9" s="306">
        <v>199</v>
      </c>
      <c r="L9" s="304">
        <v>330</v>
      </c>
      <c r="M9" s="305">
        <v>-21</v>
      </c>
      <c r="N9" s="305">
        <v>-1007</v>
      </c>
      <c r="O9" s="305">
        <f t="shared" si="0"/>
        <v>-499</v>
      </c>
      <c r="P9" s="305">
        <f t="shared" si="1"/>
        <v>21587</v>
      </c>
      <c r="Q9" s="242">
        <v>0.75</v>
      </c>
      <c r="R9" s="243">
        <v>17400</v>
      </c>
      <c r="S9" s="305">
        <v>19263</v>
      </c>
      <c r="T9" s="305">
        <f t="shared" si="2"/>
        <v>2324</v>
      </c>
      <c r="U9" s="305">
        <v>23030</v>
      </c>
      <c r="V9" s="305">
        <v>800</v>
      </c>
      <c r="W9" s="306">
        <v>1300</v>
      </c>
      <c r="X9" s="308">
        <v>199</v>
      </c>
      <c r="Y9" s="306">
        <v>330</v>
      </c>
      <c r="Z9" s="308">
        <v>330</v>
      </c>
      <c r="AA9" s="306">
        <v>-1000</v>
      </c>
      <c r="AB9" s="308">
        <v>-21</v>
      </c>
      <c r="AC9" s="306">
        <v>-2218</v>
      </c>
      <c r="AD9" s="308">
        <v>-1007</v>
      </c>
      <c r="AE9" s="306" t="s">
        <v>390</v>
      </c>
      <c r="AF9" s="309" t="s">
        <v>47</v>
      </c>
      <c r="AG9" s="304">
        <v>28</v>
      </c>
      <c r="AH9" s="306" t="s">
        <v>397</v>
      </c>
      <c r="AI9" s="309" t="s">
        <v>71</v>
      </c>
      <c r="AJ9" s="304">
        <v>28</v>
      </c>
    </row>
    <row r="10" spans="1:37" x14ac:dyDescent="0.15">
      <c r="A10" s="370" t="s">
        <v>36</v>
      </c>
      <c r="B10" s="371" t="s">
        <v>15</v>
      </c>
      <c r="C10" s="372">
        <v>4</v>
      </c>
      <c r="D10" s="373">
        <v>0.75</v>
      </c>
      <c r="E10" s="374">
        <v>18099</v>
      </c>
      <c r="F10" s="375">
        <v>33561</v>
      </c>
      <c r="G10" s="375">
        <v>133</v>
      </c>
      <c r="H10" s="375">
        <v>0</v>
      </c>
      <c r="I10" s="375">
        <v>3758</v>
      </c>
      <c r="J10" s="305">
        <v>8562</v>
      </c>
      <c r="K10" s="306">
        <v>426</v>
      </c>
      <c r="L10" s="304">
        <v>330</v>
      </c>
      <c r="M10" s="305">
        <v>5</v>
      </c>
      <c r="N10" s="305">
        <v>-1007</v>
      </c>
      <c r="O10" s="305">
        <f t="shared" si="0"/>
        <v>-246</v>
      </c>
      <c r="P10" s="305">
        <f t="shared" si="1"/>
        <v>21620</v>
      </c>
      <c r="Q10" s="242">
        <v>0.79166666666666663</v>
      </c>
      <c r="R10" s="243">
        <v>17770</v>
      </c>
      <c r="S10" s="305">
        <v>19633</v>
      </c>
      <c r="T10" s="305">
        <f t="shared" si="2"/>
        <v>1987</v>
      </c>
      <c r="U10" s="305">
        <v>23030</v>
      </c>
      <c r="V10" s="305">
        <v>800</v>
      </c>
      <c r="W10" s="306">
        <v>1300</v>
      </c>
      <c r="X10" s="308">
        <v>426</v>
      </c>
      <c r="Y10" s="306">
        <v>330</v>
      </c>
      <c r="Z10" s="308">
        <v>330</v>
      </c>
      <c r="AA10" s="306">
        <v>400</v>
      </c>
      <c r="AB10" s="308">
        <v>5</v>
      </c>
      <c r="AC10" s="306">
        <v>-2218</v>
      </c>
      <c r="AD10" s="308">
        <v>-1007</v>
      </c>
      <c r="AE10" s="306" t="s">
        <v>397</v>
      </c>
      <c r="AF10" s="309" t="s">
        <v>54</v>
      </c>
      <c r="AG10" s="304">
        <v>32</v>
      </c>
      <c r="AH10" s="306" t="s">
        <v>397</v>
      </c>
      <c r="AI10" s="309" t="s">
        <v>193</v>
      </c>
      <c r="AJ10" s="304">
        <v>30</v>
      </c>
    </row>
    <row r="11" spans="1:37" x14ac:dyDescent="0.15">
      <c r="A11" s="370" t="s">
        <v>30</v>
      </c>
      <c r="B11" s="371" t="s">
        <v>15</v>
      </c>
      <c r="C11" s="372">
        <v>5</v>
      </c>
      <c r="D11" s="373">
        <v>0.75</v>
      </c>
      <c r="E11" s="374">
        <v>19076</v>
      </c>
      <c r="F11" s="375">
        <v>33559</v>
      </c>
      <c r="G11" s="375">
        <v>149</v>
      </c>
      <c r="H11" s="375">
        <v>0</v>
      </c>
      <c r="I11" s="375">
        <v>3646</v>
      </c>
      <c r="J11" s="305">
        <v>7333</v>
      </c>
      <c r="K11" s="306">
        <v>696</v>
      </c>
      <c r="L11" s="304">
        <v>330</v>
      </c>
      <c r="M11" s="305">
        <v>5</v>
      </c>
      <c r="N11" s="305">
        <v>-1011</v>
      </c>
      <c r="O11" s="305">
        <f t="shared" si="0"/>
        <v>20</v>
      </c>
      <c r="P11" s="305">
        <f t="shared" si="1"/>
        <v>22709</v>
      </c>
      <c r="Q11" s="242">
        <v>0.75</v>
      </c>
      <c r="R11" s="243">
        <v>19300</v>
      </c>
      <c r="S11" s="305">
        <v>21487</v>
      </c>
      <c r="T11" s="305">
        <f t="shared" si="2"/>
        <v>1222</v>
      </c>
      <c r="U11" s="305">
        <v>23030</v>
      </c>
      <c r="V11" s="305">
        <v>800</v>
      </c>
      <c r="W11" s="306">
        <v>1300</v>
      </c>
      <c r="X11" s="308">
        <v>696</v>
      </c>
      <c r="Y11" s="306">
        <v>330</v>
      </c>
      <c r="Z11" s="308">
        <v>330</v>
      </c>
      <c r="AA11" s="306">
        <v>400</v>
      </c>
      <c r="AB11" s="308">
        <v>5</v>
      </c>
      <c r="AC11" s="306">
        <v>-2218</v>
      </c>
      <c r="AD11" s="308">
        <v>-1011</v>
      </c>
      <c r="AE11" s="306" t="s">
        <v>398</v>
      </c>
      <c r="AF11" s="309" t="s">
        <v>92</v>
      </c>
      <c r="AG11" s="304">
        <v>39</v>
      </c>
      <c r="AH11" s="306" t="s">
        <v>398</v>
      </c>
      <c r="AI11" s="309" t="s">
        <v>178</v>
      </c>
      <c r="AJ11" s="304">
        <v>36</v>
      </c>
    </row>
    <row r="12" spans="1:37" x14ac:dyDescent="0.15">
      <c r="A12" s="302" t="s">
        <v>32</v>
      </c>
      <c r="B12" s="303" t="s">
        <v>15</v>
      </c>
      <c r="C12" s="304">
        <v>6</v>
      </c>
      <c r="D12" s="242">
        <v>0.75</v>
      </c>
      <c r="E12" s="243">
        <v>19303</v>
      </c>
      <c r="F12" s="305">
        <v>33558</v>
      </c>
      <c r="G12" s="305">
        <v>141</v>
      </c>
      <c r="H12" s="305">
        <v>0</v>
      </c>
      <c r="I12" s="305">
        <v>3707</v>
      </c>
      <c r="J12" s="305">
        <v>7006</v>
      </c>
      <c r="K12" s="306">
        <v>670</v>
      </c>
      <c r="L12" s="304">
        <v>330</v>
      </c>
      <c r="M12" s="305">
        <v>-21</v>
      </c>
      <c r="N12" s="305">
        <v>-1011</v>
      </c>
      <c r="O12" s="305">
        <f t="shared" si="0"/>
        <v>-32</v>
      </c>
      <c r="P12" s="305">
        <f t="shared" si="1"/>
        <v>23018</v>
      </c>
      <c r="Q12" s="242">
        <v>0.75</v>
      </c>
      <c r="R12" s="243">
        <v>19230</v>
      </c>
      <c r="S12" s="305">
        <v>21243</v>
      </c>
      <c r="T12" s="305">
        <f t="shared" si="2"/>
        <v>1775</v>
      </c>
      <c r="U12" s="305">
        <v>23030</v>
      </c>
      <c r="V12" s="305">
        <v>800</v>
      </c>
      <c r="W12" s="306">
        <v>1300</v>
      </c>
      <c r="X12" s="308">
        <v>670</v>
      </c>
      <c r="Y12" s="306">
        <v>330</v>
      </c>
      <c r="Z12" s="308">
        <v>330</v>
      </c>
      <c r="AA12" s="306">
        <v>-1000</v>
      </c>
      <c r="AB12" s="308">
        <v>-21</v>
      </c>
      <c r="AC12" s="306">
        <v>-2218</v>
      </c>
      <c r="AD12" s="308">
        <v>-1011</v>
      </c>
      <c r="AE12" s="306" t="s">
        <v>45</v>
      </c>
      <c r="AF12" s="309" t="s">
        <v>72</v>
      </c>
      <c r="AG12" s="304">
        <v>34</v>
      </c>
      <c r="AH12" s="306" t="s">
        <v>45</v>
      </c>
      <c r="AI12" s="309" t="s">
        <v>197</v>
      </c>
      <c r="AJ12" s="304">
        <v>32</v>
      </c>
    </row>
    <row r="13" spans="1:37" x14ac:dyDescent="0.15">
      <c r="A13" s="302" t="s">
        <v>31</v>
      </c>
      <c r="B13" s="303" t="s">
        <v>15</v>
      </c>
      <c r="C13" s="304">
        <v>7</v>
      </c>
      <c r="D13" s="242">
        <v>0.75</v>
      </c>
      <c r="E13" s="243">
        <v>19444</v>
      </c>
      <c r="F13" s="305">
        <v>33558</v>
      </c>
      <c r="G13" s="305">
        <v>138</v>
      </c>
      <c r="H13" s="305">
        <v>0</v>
      </c>
      <c r="I13" s="305">
        <v>3359</v>
      </c>
      <c r="J13" s="305">
        <v>7781</v>
      </c>
      <c r="K13" s="306">
        <v>512</v>
      </c>
      <c r="L13" s="304">
        <v>330</v>
      </c>
      <c r="M13" s="305">
        <v>-121</v>
      </c>
      <c r="N13" s="305">
        <v>-1511</v>
      </c>
      <c r="O13" s="305">
        <f t="shared" si="0"/>
        <v>-790</v>
      </c>
      <c r="P13" s="305">
        <f t="shared" si="1"/>
        <v>23346</v>
      </c>
      <c r="Q13" s="242">
        <v>0.75</v>
      </c>
      <c r="R13" s="243">
        <v>19380</v>
      </c>
      <c r="S13" s="305">
        <v>21311</v>
      </c>
      <c r="T13" s="305">
        <f t="shared" si="2"/>
        <v>2035</v>
      </c>
      <c r="U13" s="305">
        <v>23030</v>
      </c>
      <c r="V13" s="305">
        <v>800</v>
      </c>
      <c r="W13" s="306">
        <v>1300</v>
      </c>
      <c r="X13" s="308">
        <v>512</v>
      </c>
      <c r="Y13" s="306">
        <v>330</v>
      </c>
      <c r="Z13" s="308">
        <v>330</v>
      </c>
      <c r="AA13" s="306">
        <v>-1000</v>
      </c>
      <c r="AB13" s="308">
        <v>-121</v>
      </c>
      <c r="AC13" s="306">
        <v>-2218</v>
      </c>
      <c r="AD13" s="308">
        <v>-1511</v>
      </c>
      <c r="AE13" s="306" t="s">
        <v>46</v>
      </c>
      <c r="AF13" s="309" t="s">
        <v>189</v>
      </c>
      <c r="AG13" s="304">
        <v>39</v>
      </c>
      <c r="AH13" s="306" t="s">
        <v>46</v>
      </c>
      <c r="AI13" s="309" t="s">
        <v>181</v>
      </c>
      <c r="AJ13" s="304">
        <v>35</v>
      </c>
    </row>
    <row r="14" spans="1:37" x14ac:dyDescent="0.15">
      <c r="A14" s="302" t="s">
        <v>33</v>
      </c>
      <c r="B14" s="303" t="s">
        <v>15</v>
      </c>
      <c r="C14" s="304">
        <v>8</v>
      </c>
      <c r="D14" s="242">
        <v>0.79166666666666663</v>
      </c>
      <c r="E14" s="243">
        <v>19030</v>
      </c>
      <c r="F14" s="305">
        <v>33558</v>
      </c>
      <c r="G14" s="305">
        <v>144</v>
      </c>
      <c r="H14" s="305">
        <v>0</v>
      </c>
      <c r="I14" s="305">
        <v>2927</v>
      </c>
      <c r="J14" s="305">
        <v>7698</v>
      </c>
      <c r="K14" s="306">
        <v>1108</v>
      </c>
      <c r="L14" s="304">
        <v>330</v>
      </c>
      <c r="M14" s="305">
        <v>-119</v>
      </c>
      <c r="N14" s="305">
        <v>-1459</v>
      </c>
      <c r="O14" s="305">
        <f t="shared" si="0"/>
        <v>-140</v>
      </c>
      <c r="P14" s="305">
        <f t="shared" si="1"/>
        <v>23217</v>
      </c>
      <c r="Q14" s="242">
        <v>0.75</v>
      </c>
      <c r="R14" s="243">
        <v>19400</v>
      </c>
      <c r="S14" s="305">
        <v>21279</v>
      </c>
      <c r="T14" s="305">
        <f t="shared" si="2"/>
        <v>1938</v>
      </c>
      <c r="U14" s="305">
        <v>23030</v>
      </c>
      <c r="V14" s="305">
        <v>800</v>
      </c>
      <c r="W14" s="306">
        <v>1300</v>
      </c>
      <c r="X14" s="308">
        <v>1108</v>
      </c>
      <c r="Y14" s="306">
        <v>330</v>
      </c>
      <c r="Z14" s="308">
        <v>330</v>
      </c>
      <c r="AA14" s="306">
        <v>-1000</v>
      </c>
      <c r="AB14" s="308">
        <v>-119</v>
      </c>
      <c r="AC14" s="306">
        <v>-2218</v>
      </c>
      <c r="AD14" s="308">
        <v>-1459</v>
      </c>
      <c r="AE14" s="306" t="s">
        <v>398</v>
      </c>
      <c r="AF14" s="309" t="s">
        <v>93</v>
      </c>
      <c r="AG14" s="304">
        <v>37</v>
      </c>
      <c r="AH14" s="306" t="s">
        <v>398</v>
      </c>
      <c r="AI14" s="309" t="s">
        <v>92</v>
      </c>
      <c r="AJ14" s="304">
        <v>32</v>
      </c>
    </row>
    <row r="15" spans="1:37" x14ac:dyDescent="0.15">
      <c r="A15" s="302" t="s">
        <v>34</v>
      </c>
      <c r="B15" s="303" t="s">
        <v>15</v>
      </c>
      <c r="C15" s="304">
        <v>9</v>
      </c>
      <c r="D15" s="242">
        <v>0.75</v>
      </c>
      <c r="E15" s="243">
        <v>19055</v>
      </c>
      <c r="F15" s="305">
        <v>33558</v>
      </c>
      <c r="G15" s="305">
        <v>139</v>
      </c>
      <c r="H15" s="305">
        <v>0</v>
      </c>
      <c r="I15" s="305">
        <v>3285</v>
      </c>
      <c r="J15" s="305">
        <v>8483</v>
      </c>
      <c r="K15" s="306">
        <v>176</v>
      </c>
      <c r="L15" s="304">
        <v>330</v>
      </c>
      <c r="M15" s="305">
        <v>-121</v>
      </c>
      <c r="N15" s="305">
        <v>-1259</v>
      </c>
      <c r="O15" s="305">
        <f t="shared" si="0"/>
        <v>-874</v>
      </c>
      <c r="P15" s="305">
        <f t="shared" si="1"/>
        <v>22803</v>
      </c>
      <c r="Q15" s="242">
        <v>0.75</v>
      </c>
      <c r="R15" s="243">
        <v>19210</v>
      </c>
      <c r="S15" s="305">
        <v>21213</v>
      </c>
      <c r="T15" s="305">
        <f t="shared" si="2"/>
        <v>1590</v>
      </c>
      <c r="U15" s="305">
        <v>23030</v>
      </c>
      <c r="V15" s="305">
        <v>800</v>
      </c>
      <c r="W15" s="306">
        <v>1300</v>
      </c>
      <c r="X15" s="308">
        <v>126</v>
      </c>
      <c r="Y15" s="306">
        <v>330</v>
      </c>
      <c r="Z15" s="308">
        <v>330</v>
      </c>
      <c r="AA15" s="306">
        <v>-1000</v>
      </c>
      <c r="AB15" s="308">
        <v>-121</v>
      </c>
      <c r="AC15" s="306">
        <v>-2218</v>
      </c>
      <c r="AD15" s="308">
        <v>-1259</v>
      </c>
      <c r="AE15" s="306" t="s">
        <v>42</v>
      </c>
      <c r="AF15" s="309" t="s">
        <v>88</v>
      </c>
      <c r="AG15" s="304">
        <v>26</v>
      </c>
      <c r="AH15" s="306" t="s">
        <v>42</v>
      </c>
      <c r="AI15" s="309" t="s">
        <v>184</v>
      </c>
      <c r="AJ15" s="304">
        <v>25</v>
      </c>
    </row>
    <row r="16" spans="1:37" x14ac:dyDescent="0.15">
      <c r="A16" s="302" t="s">
        <v>35</v>
      </c>
      <c r="B16" s="303" t="s">
        <v>15</v>
      </c>
      <c r="C16" s="304">
        <v>10</v>
      </c>
      <c r="D16" s="242">
        <v>0.75</v>
      </c>
      <c r="E16" s="243">
        <v>18556</v>
      </c>
      <c r="F16" s="305">
        <v>33558</v>
      </c>
      <c r="G16" s="305">
        <v>135</v>
      </c>
      <c r="H16" s="305">
        <v>0</v>
      </c>
      <c r="I16" s="305">
        <v>3358</v>
      </c>
      <c r="J16" s="305">
        <v>7981</v>
      </c>
      <c r="K16" s="306">
        <v>92</v>
      </c>
      <c r="L16" s="304">
        <v>330</v>
      </c>
      <c r="M16" s="305">
        <v>-95</v>
      </c>
      <c r="N16" s="305">
        <v>-1513</v>
      </c>
      <c r="O16" s="305">
        <f t="shared" si="0"/>
        <v>-1186</v>
      </c>
      <c r="P16" s="305">
        <f t="shared" si="1"/>
        <v>23540</v>
      </c>
      <c r="Q16" s="242">
        <v>0.75</v>
      </c>
      <c r="R16" s="243">
        <v>18040</v>
      </c>
      <c r="S16" s="305">
        <v>19968</v>
      </c>
      <c r="T16" s="305">
        <f t="shared" si="2"/>
        <v>3572</v>
      </c>
      <c r="U16" s="305">
        <v>23030</v>
      </c>
      <c r="V16" s="305">
        <v>500</v>
      </c>
      <c r="W16" s="306">
        <v>1300</v>
      </c>
      <c r="X16" s="308">
        <v>92</v>
      </c>
      <c r="Y16" s="306">
        <v>330</v>
      </c>
      <c r="Z16" s="308">
        <v>330</v>
      </c>
      <c r="AA16" s="306">
        <v>-1000</v>
      </c>
      <c r="AB16" s="308">
        <v>-95</v>
      </c>
      <c r="AC16" s="306">
        <v>-2218</v>
      </c>
      <c r="AD16" s="308">
        <v>-1513</v>
      </c>
      <c r="AE16" s="306" t="s">
        <v>398</v>
      </c>
      <c r="AF16" s="309" t="s">
        <v>216</v>
      </c>
      <c r="AG16" s="304">
        <v>30</v>
      </c>
      <c r="AH16" s="306" t="s">
        <v>44</v>
      </c>
      <c r="AI16" s="309" t="s">
        <v>112</v>
      </c>
      <c r="AJ16" s="304">
        <v>25</v>
      </c>
    </row>
    <row r="17" spans="1:36" x14ac:dyDescent="0.15">
      <c r="A17" s="302" t="s">
        <v>36</v>
      </c>
      <c r="B17" s="303" t="s">
        <v>15</v>
      </c>
      <c r="C17" s="304">
        <v>11</v>
      </c>
      <c r="D17" s="242">
        <v>0.75</v>
      </c>
      <c r="E17" s="243">
        <v>18781</v>
      </c>
      <c r="F17" s="305">
        <v>33558</v>
      </c>
      <c r="G17" s="305">
        <v>138</v>
      </c>
      <c r="H17" s="305">
        <v>0</v>
      </c>
      <c r="I17" s="305">
        <v>3186</v>
      </c>
      <c r="J17" s="305">
        <v>8614</v>
      </c>
      <c r="K17" s="306">
        <v>-164</v>
      </c>
      <c r="L17" s="304">
        <v>330</v>
      </c>
      <c r="M17" s="305">
        <v>-95</v>
      </c>
      <c r="N17" s="305">
        <v>-1013</v>
      </c>
      <c r="O17" s="305">
        <f t="shared" si="0"/>
        <v>-942</v>
      </c>
      <c r="P17" s="305">
        <f t="shared" si="1"/>
        <v>22838</v>
      </c>
      <c r="Q17" s="242">
        <v>0.75</v>
      </c>
      <c r="R17" s="243">
        <v>18320</v>
      </c>
      <c r="S17" s="305">
        <v>20183</v>
      </c>
      <c r="T17" s="305">
        <f t="shared" si="2"/>
        <v>2655</v>
      </c>
      <c r="U17" s="305">
        <v>23030</v>
      </c>
      <c r="V17" s="305">
        <v>500</v>
      </c>
      <c r="W17" s="306">
        <v>-1500</v>
      </c>
      <c r="X17" s="308">
        <v>-164</v>
      </c>
      <c r="Y17" s="306">
        <v>330</v>
      </c>
      <c r="Z17" s="308">
        <v>330</v>
      </c>
      <c r="AA17" s="306">
        <v>-1000</v>
      </c>
      <c r="AB17" s="308">
        <v>-95</v>
      </c>
      <c r="AC17" s="306">
        <v>-2218</v>
      </c>
      <c r="AD17" s="308">
        <v>-1013</v>
      </c>
      <c r="AE17" s="306" t="s">
        <v>43</v>
      </c>
      <c r="AF17" s="309" t="s">
        <v>67</v>
      </c>
      <c r="AG17" s="304">
        <v>27</v>
      </c>
      <c r="AH17" s="306" t="s">
        <v>389</v>
      </c>
      <c r="AI17" s="309" t="s">
        <v>94</v>
      </c>
      <c r="AJ17" s="304">
        <v>28</v>
      </c>
    </row>
    <row r="18" spans="1:36" x14ac:dyDescent="0.15">
      <c r="A18" s="302" t="s">
        <v>30</v>
      </c>
      <c r="B18" s="303" t="s">
        <v>15</v>
      </c>
      <c r="C18" s="304">
        <v>12</v>
      </c>
      <c r="D18" s="242">
        <v>0.79166666666666663</v>
      </c>
      <c r="E18" s="243">
        <v>19660</v>
      </c>
      <c r="F18" s="305">
        <v>33558</v>
      </c>
      <c r="G18" s="305">
        <v>133</v>
      </c>
      <c r="H18" s="305">
        <v>0</v>
      </c>
      <c r="I18" s="305">
        <v>3233</v>
      </c>
      <c r="J18" s="305">
        <v>6860</v>
      </c>
      <c r="K18" s="306">
        <v>128</v>
      </c>
      <c r="L18" s="304">
        <v>330</v>
      </c>
      <c r="M18" s="305">
        <v>-195</v>
      </c>
      <c r="N18" s="305">
        <v>-1011</v>
      </c>
      <c r="O18" s="305">
        <f t="shared" si="0"/>
        <v>-748</v>
      </c>
      <c r="P18" s="305">
        <f t="shared" si="1"/>
        <v>24346</v>
      </c>
      <c r="Q18" s="242">
        <v>0.75</v>
      </c>
      <c r="R18" s="243">
        <v>20090</v>
      </c>
      <c r="S18" s="305">
        <v>22339</v>
      </c>
      <c r="T18" s="305">
        <f t="shared" si="2"/>
        <v>2007</v>
      </c>
      <c r="U18" s="305">
        <v>23030</v>
      </c>
      <c r="V18" s="305">
        <v>500</v>
      </c>
      <c r="W18" s="306">
        <v>1300</v>
      </c>
      <c r="X18" s="308">
        <v>128</v>
      </c>
      <c r="Y18" s="306">
        <v>330</v>
      </c>
      <c r="Z18" s="308">
        <v>330</v>
      </c>
      <c r="AA18" s="306">
        <v>-1000</v>
      </c>
      <c r="AB18" s="308">
        <v>-195</v>
      </c>
      <c r="AC18" s="306">
        <v>-2218</v>
      </c>
      <c r="AD18" s="308">
        <v>-1011</v>
      </c>
      <c r="AE18" s="306" t="s">
        <v>42</v>
      </c>
      <c r="AF18" s="309" t="s">
        <v>54</v>
      </c>
      <c r="AG18" s="304">
        <v>26</v>
      </c>
      <c r="AH18" s="306" t="s">
        <v>42</v>
      </c>
      <c r="AI18" s="309" t="s">
        <v>180</v>
      </c>
      <c r="AJ18" s="304">
        <v>25</v>
      </c>
    </row>
    <row r="19" spans="1:36" x14ac:dyDescent="0.15">
      <c r="A19" s="302" t="s">
        <v>32</v>
      </c>
      <c r="B19" s="303" t="s">
        <v>15</v>
      </c>
      <c r="C19" s="304">
        <v>13</v>
      </c>
      <c r="D19" s="242">
        <v>0.75</v>
      </c>
      <c r="E19" s="243">
        <v>19489</v>
      </c>
      <c r="F19" s="305">
        <v>33558</v>
      </c>
      <c r="G19" s="305">
        <v>142</v>
      </c>
      <c r="H19" s="305">
        <v>0</v>
      </c>
      <c r="I19" s="305">
        <v>4867</v>
      </c>
      <c r="J19" s="305">
        <v>6498</v>
      </c>
      <c r="K19" s="306">
        <v>115</v>
      </c>
      <c r="L19" s="304">
        <v>330</v>
      </c>
      <c r="M19" s="305">
        <v>-220</v>
      </c>
      <c r="N19" s="305">
        <v>-1015</v>
      </c>
      <c r="O19" s="305">
        <f t="shared" si="0"/>
        <v>-790</v>
      </c>
      <c r="P19" s="305">
        <f t="shared" si="1"/>
        <v>23125</v>
      </c>
      <c r="Q19" s="242">
        <v>0.75</v>
      </c>
      <c r="R19" s="243">
        <v>19600</v>
      </c>
      <c r="S19" s="305">
        <v>21463</v>
      </c>
      <c r="T19" s="305">
        <f t="shared" si="2"/>
        <v>1662</v>
      </c>
      <c r="U19" s="305">
        <v>23030</v>
      </c>
      <c r="V19" s="305">
        <v>500</v>
      </c>
      <c r="W19" s="306">
        <v>1300</v>
      </c>
      <c r="X19" s="308">
        <v>115</v>
      </c>
      <c r="Y19" s="306">
        <v>330</v>
      </c>
      <c r="Z19" s="308">
        <v>330</v>
      </c>
      <c r="AA19" s="306">
        <v>-1000</v>
      </c>
      <c r="AB19" s="308">
        <v>-120</v>
      </c>
      <c r="AC19" s="306">
        <v>-2218</v>
      </c>
      <c r="AD19" s="308">
        <v>-1015</v>
      </c>
      <c r="AE19" s="306" t="s">
        <v>43</v>
      </c>
      <c r="AF19" s="309" t="s">
        <v>168</v>
      </c>
      <c r="AG19" s="304">
        <v>37</v>
      </c>
      <c r="AH19" s="306" t="s">
        <v>43</v>
      </c>
      <c r="AI19" s="309" t="s">
        <v>102</v>
      </c>
      <c r="AJ19" s="304">
        <v>36</v>
      </c>
    </row>
    <row r="20" spans="1:36" x14ac:dyDescent="0.15">
      <c r="A20" s="302" t="s">
        <v>31</v>
      </c>
      <c r="B20" s="303" t="s">
        <v>15</v>
      </c>
      <c r="C20" s="304">
        <v>14</v>
      </c>
      <c r="D20" s="242">
        <v>0.75</v>
      </c>
      <c r="E20" s="243">
        <v>20221</v>
      </c>
      <c r="F20" s="305">
        <v>33558</v>
      </c>
      <c r="G20" s="305">
        <v>184</v>
      </c>
      <c r="H20" s="305">
        <v>0</v>
      </c>
      <c r="I20" s="305">
        <v>3971</v>
      </c>
      <c r="J20" s="305">
        <v>6449</v>
      </c>
      <c r="K20" s="306">
        <v>192</v>
      </c>
      <c r="L20" s="304">
        <v>330</v>
      </c>
      <c r="M20" s="305">
        <v>185</v>
      </c>
      <c r="N20" s="305">
        <v>-710</v>
      </c>
      <c r="O20" s="305">
        <f t="shared" si="0"/>
        <v>-3</v>
      </c>
      <c r="P20" s="305">
        <f t="shared" si="1"/>
        <v>23325</v>
      </c>
      <c r="Q20" s="242">
        <v>0.75</v>
      </c>
      <c r="R20" s="243">
        <v>20460</v>
      </c>
      <c r="S20" s="305">
        <v>22463</v>
      </c>
      <c r="T20" s="305">
        <f t="shared" si="2"/>
        <v>862</v>
      </c>
      <c r="U20" s="305">
        <v>23030</v>
      </c>
      <c r="V20" s="305">
        <v>500</v>
      </c>
      <c r="W20" s="306">
        <v>1300</v>
      </c>
      <c r="X20" s="308">
        <v>192</v>
      </c>
      <c r="Y20" s="306">
        <v>330</v>
      </c>
      <c r="Z20" s="308">
        <v>330</v>
      </c>
      <c r="AA20" s="306">
        <v>400</v>
      </c>
      <c r="AB20" s="308">
        <v>185</v>
      </c>
      <c r="AC20" s="306">
        <v>-2218</v>
      </c>
      <c r="AD20" s="308">
        <v>-710</v>
      </c>
      <c r="AE20" s="306" t="s">
        <v>43</v>
      </c>
      <c r="AF20" s="309" t="s">
        <v>51</v>
      </c>
      <c r="AG20" s="304">
        <v>19</v>
      </c>
      <c r="AH20" s="306" t="s">
        <v>43</v>
      </c>
      <c r="AI20" s="309" t="s">
        <v>101</v>
      </c>
      <c r="AJ20" s="304">
        <v>15</v>
      </c>
    </row>
    <row r="21" spans="1:36" x14ac:dyDescent="0.15">
      <c r="A21" s="302" t="s">
        <v>33</v>
      </c>
      <c r="B21" s="303" t="s">
        <v>15</v>
      </c>
      <c r="C21" s="304">
        <v>15</v>
      </c>
      <c r="D21" s="242">
        <v>0.79166666666666663</v>
      </c>
      <c r="E21" s="243">
        <v>20653</v>
      </c>
      <c r="F21" s="305">
        <v>33549</v>
      </c>
      <c r="G21" s="305">
        <v>217</v>
      </c>
      <c r="H21" s="305">
        <v>0</v>
      </c>
      <c r="I21" s="305">
        <v>3284</v>
      </c>
      <c r="J21" s="305">
        <v>5100</v>
      </c>
      <c r="K21" s="306">
        <v>-665</v>
      </c>
      <c r="L21" s="304">
        <v>250</v>
      </c>
      <c r="M21" s="305">
        <v>234</v>
      </c>
      <c r="N21" s="305">
        <v>-200</v>
      </c>
      <c r="O21" s="305">
        <f t="shared" si="0"/>
        <v>-381</v>
      </c>
      <c r="P21" s="305">
        <f t="shared" si="1"/>
        <v>25763</v>
      </c>
      <c r="Q21" s="242">
        <v>0.79166666666666663</v>
      </c>
      <c r="R21" s="243">
        <v>20830</v>
      </c>
      <c r="S21" s="305">
        <v>23111</v>
      </c>
      <c r="T21" s="305">
        <f t="shared" si="2"/>
        <v>2652</v>
      </c>
      <c r="U21" s="305">
        <v>23030</v>
      </c>
      <c r="V21" s="305">
        <v>500</v>
      </c>
      <c r="W21" s="306">
        <v>-1200</v>
      </c>
      <c r="X21" s="308">
        <v>-665</v>
      </c>
      <c r="Y21" s="306">
        <v>330</v>
      </c>
      <c r="Z21" s="308">
        <v>250</v>
      </c>
      <c r="AA21" s="306">
        <v>400</v>
      </c>
      <c r="AB21" s="308">
        <v>234</v>
      </c>
      <c r="AC21" s="306">
        <v>-2218</v>
      </c>
      <c r="AD21" s="308">
        <v>-200</v>
      </c>
      <c r="AE21" s="306" t="s">
        <v>43</v>
      </c>
      <c r="AF21" s="309" t="s">
        <v>178</v>
      </c>
      <c r="AG21" s="304">
        <v>17</v>
      </c>
      <c r="AH21" s="306" t="s">
        <v>43</v>
      </c>
      <c r="AI21" s="309" t="s">
        <v>192</v>
      </c>
      <c r="AJ21" s="304">
        <v>13</v>
      </c>
    </row>
    <row r="22" spans="1:36" x14ac:dyDescent="0.15">
      <c r="A22" s="302" t="s">
        <v>34</v>
      </c>
      <c r="B22" s="303" t="s">
        <v>15</v>
      </c>
      <c r="C22" s="304">
        <v>16</v>
      </c>
      <c r="D22" s="242">
        <v>0.75</v>
      </c>
      <c r="E22" s="243">
        <v>20323</v>
      </c>
      <c r="F22" s="305">
        <v>33549</v>
      </c>
      <c r="G22" s="305">
        <v>217</v>
      </c>
      <c r="H22" s="305">
        <v>0</v>
      </c>
      <c r="I22" s="305">
        <v>3094</v>
      </c>
      <c r="J22" s="305">
        <v>4755</v>
      </c>
      <c r="K22" s="306">
        <v>484</v>
      </c>
      <c r="L22" s="304">
        <v>250</v>
      </c>
      <c r="M22" s="305">
        <v>230</v>
      </c>
      <c r="N22" s="305">
        <v>-199</v>
      </c>
      <c r="O22" s="305">
        <f t="shared" si="0"/>
        <v>765</v>
      </c>
      <c r="P22" s="305">
        <f t="shared" si="1"/>
        <v>25152</v>
      </c>
      <c r="Q22" s="242">
        <v>0.75</v>
      </c>
      <c r="R22" s="243">
        <v>20900</v>
      </c>
      <c r="S22" s="305">
        <v>22898</v>
      </c>
      <c r="T22" s="305">
        <f t="shared" si="2"/>
        <v>2254</v>
      </c>
      <c r="U22" s="305">
        <v>23030</v>
      </c>
      <c r="V22" s="305">
        <v>500</v>
      </c>
      <c r="W22" s="306">
        <v>1300</v>
      </c>
      <c r="X22" s="308">
        <v>484</v>
      </c>
      <c r="Y22" s="306">
        <v>330</v>
      </c>
      <c r="Z22" s="308">
        <v>250</v>
      </c>
      <c r="AA22" s="306">
        <v>400</v>
      </c>
      <c r="AB22" s="308">
        <v>230</v>
      </c>
      <c r="AC22" s="306">
        <v>-2218</v>
      </c>
      <c r="AD22" s="308">
        <v>-199</v>
      </c>
      <c r="AE22" s="306" t="s">
        <v>43</v>
      </c>
      <c r="AF22" s="309" t="s">
        <v>51</v>
      </c>
      <c r="AG22" s="304">
        <v>18</v>
      </c>
      <c r="AH22" s="306" t="s">
        <v>43</v>
      </c>
      <c r="AI22" s="309" t="s">
        <v>54</v>
      </c>
      <c r="AJ22" s="304">
        <v>15</v>
      </c>
    </row>
    <row r="23" spans="1:36" x14ac:dyDescent="0.15">
      <c r="A23" s="302" t="s">
        <v>35</v>
      </c>
      <c r="B23" s="303" t="s">
        <v>15</v>
      </c>
      <c r="C23" s="304">
        <v>17</v>
      </c>
      <c r="D23" s="242">
        <v>0.75</v>
      </c>
      <c r="E23" s="243">
        <v>19152</v>
      </c>
      <c r="F23" s="305">
        <v>33549</v>
      </c>
      <c r="G23" s="305">
        <v>242</v>
      </c>
      <c r="H23" s="305">
        <v>0</v>
      </c>
      <c r="I23" s="305">
        <v>3838</v>
      </c>
      <c r="J23" s="305">
        <v>6127</v>
      </c>
      <c r="K23" s="306">
        <v>1135</v>
      </c>
      <c r="L23" s="304">
        <v>330</v>
      </c>
      <c r="M23" s="305">
        <v>250</v>
      </c>
      <c r="N23" s="305">
        <v>-765</v>
      </c>
      <c r="O23" s="305">
        <f t="shared" si="0"/>
        <v>950</v>
      </c>
      <c r="P23" s="305">
        <f t="shared" si="1"/>
        <v>22876</v>
      </c>
      <c r="Q23" s="242">
        <v>0.75</v>
      </c>
      <c r="R23" s="243">
        <v>19800</v>
      </c>
      <c r="S23" s="305">
        <v>21648</v>
      </c>
      <c r="T23" s="305">
        <f t="shared" si="2"/>
        <v>1228</v>
      </c>
      <c r="U23" s="305">
        <v>23030</v>
      </c>
      <c r="V23" s="305">
        <v>500</v>
      </c>
      <c r="W23" s="306">
        <v>1300</v>
      </c>
      <c r="X23" s="308">
        <v>1135</v>
      </c>
      <c r="Y23" s="306">
        <v>330</v>
      </c>
      <c r="Z23" s="308">
        <v>330</v>
      </c>
      <c r="AA23" s="306">
        <v>400</v>
      </c>
      <c r="AB23" s="308">
        <v>250</v>
      </c>
      <c r="AC23" s="306">
        <v>-2218</v>
      </c>
      <c r="AD23" s="308">
        <v>-765</v>
      </c>
      <c r="AE23" s="306" t="s">
        <v>43</v>
      </c>
      <c r="AF23" s="309" t="s">
        <v>89</v>
      </c>
      <c r="AG23" s="304">
        <v>19</v>
      </c>
      <c r="AH23" s="306" t="s">
        <v>43</v>
      </c>
      <c r="AI23" s="309" t="s">
        <v>195</v>
      </c>
      <c r="AJ23" s="304">
        <v>18</v>
      </c>
    </row>
    <row r="24" spans="1:36" x14ac:dyDescent="0.15">
      <c r="A24" s="302" t="s">
        <v>36</v>
      </c>
      <c r="B24" s="303" t="s">
        <v>15</v>
      </c>
      <c r="C24" s="304">
        <v>18</v>
      </c>
      <c r="D24" s="242">
        <v>0.75</v>
      </c>
      <c r="E24" s="243">
        <v>18859</v>
      </c>
      <c r="F24" s="305">
        <v>33549</v>
      </c>
      <c r="G24" s="305">
        <v>162</v>
      </c>
      <c r="H24" s="305">
        <v>0</v>
      </c>
      <c r="I24" s="305">
        <v>5615</v>
      </c>
      <c r="J24" s="305">
        <v>5980</v>
      </c>
      <c r="K24" s="306">
        <v>936</v>
      </c>
      <c r="L24" s="304">
        <v>330</v>
      </c>
      <c r="M24" s="305">
        <v>136</v>
      </c>
      <c r="N24" s="305">
        <v>-765</v>
      </c>
      <c r="O24" s="305">
        <f t="shared" si="0"/>
        <v>637</v>
      </c>
      <c r="P24" s="305">
        <f t="shared" si="1"/>
        <v>21479</v>
      </c>
      <c r="Q24" s="242">
        <v>0.75</v>
      </c>
      <c r="R24" s="243">
        <v>19030</v>
      </c>
      <c r="S24" s="305">
        <v>20893</v>
      </c>
      <c r="T24" s="305">
        <f t="shared" si="2"/>
        <v>586</v>
      </c>
      <c r="U24" s="305">
        <v>23030</v>
      </c>
      <c r="V24" s="305">
        <v>500</v>
      </c>
      <c r="W24" s="306">
        <v>1300</v>
      </c>
      <c r="X24" s="308">
        <v>936</v>
      </c>
      <c r="Y24" s="306">
        <v>330</v>
      </c>
      <c r="Z24" s="308">
        <v>330</v>
      </c>
      <c r="AA24" s="306">
        <v>400</v>
      </c>
      <c r="AB24" s="308">
        <v>136</v>
      </c>
      <c r="AC24" s="306">
        <v>-2218</v>
      </c>
      <c r="AD24" s="308">
        <v>-765</v>
      </c>
      <c r="AE24" s="306" t="s">
        <v>44</v>
      </c>
      <c r="AF24" s="309" t="s">
        <v>102</v>
      </c>
      <c r="AG24" s="304">
        <v>35</v>
      </c>
      <c r="AH24" s="306" t="s">
        <v>44</v>
      </c>
      <c r="AI24" s="309" t="s">
        <v>112</v>
      </c>
      <c r="AJ24" s="304">
        <v>31</v>
      </c>
    </row>
    <row r="25" spans="1:36" x14ac:dyDescent="0.15">
      <c r="A25" s="302" t="s">
        <v>30</v>
      </c>
      <c r="B25" s="303" t="s">
        <v>15</v>
      </c>
      <c r="C25" s="304">
        <v>19</v>
      </c>
      <c r="D25" s="242">
        <v>0.75</v>
      </c>
      <c r="E25" s="243">
        <v>19337</v>
      </c>
      <c r="F25" s="305">
        <v>33549</v>
      </c>
      <c r="G25" s="305">
        <v>139</v>
      </c>
      <c r="H25" s="305">
        <v>0</v>
      </c>
      <c r="I25" s="305">
        <v>4974</v>
      </c>
      <c r="J25" s="305">
        <v>6149</v>
      </c>
      <c r="K25" s="306">
        <v>718</v>
      </c>
      <c r="L25" s="304">
        <v>330</v>
      </c>
      <c r="M25" s="305">
        <v>40</v>
      </c>
      <c r="N25" s="305">
        <v>-962</v>
      </c>
      <c r="O25" s="305">
        <f t="shared" si="0"/>
        <v>126</v>
      </c>
      <c r="P25" s="305">
        <f t="shared" si="1"/>
        <v>22439</v>
      </c>
      <c r="Q25" s="242">
        <v>0.75</v>
      </c>
      <c r="R25" s="243">
        <v>19460</v>
      </c>
      <c r="S25" s="305">
        <v>21463</v>
      </c>
      <c r="T25" s="305">
        <f t="shared" si="2"/>
        <v>976</v>
      </c>
      <c r="U25" s="305">
        <v>23030</v>
      </c>
      <c r="V25" s="305">
        <v>500</v>
      </c>
      <c r="W25" s="306">
        <v>1300</v>
      </c>
      <c r="X25" s="308">
        <v>679</v>
      </c>
      <c r="Y25" s="306">
        <v>330</v>
      </c>
      <c r="Z25" s="308">
        <v>330</v>
      </c>
      <c r="AA25" s="306">
        <v>400</v>
      </c>
      <c r="AB25" s="308">
        <v>40</v>
      </c>
      <c r="AC25" s="306">
        <v>-2218</v>
      </c>
      <c r="AD25" s="308">
        <v>-962</v>
      </c>
      <c r="AE25" s="306" t="s">
        <v>45</v>
      </c>
      <c r="AF25" s="309" t="s">
        <v>180</v>
      </c>
      <c r="AG25" s="304">
        <v>34</v>
      </c>
      <c r="AH25" s="306" t="s">
        <v>45</v>
      </c>
      <c r="AI25" s="309" t="s">
        <v>193</v>
      </c>
      <c r="AJ25" s="304">
        <v>31</v>
      </c>
    </row>
    <row r="26" spans="1:36" x14ac:dyDescent="0.15">
      <c r="A26" s="302" t="s">
        <v>32</v>
      </c>
      <c r="B26" s="303" t="s">
        <v>15</v>
      </c>
      <c r="C26" s="304">
        <v>20</v>
      </c>
      <c r="D26" s="242">
        <v>0.79166666666666663</v>
      </c>
      <c r="E26" s="243">
        <v>19506</v>
      </c>
      <c r="F26" s="305">
        <v>33549</v>
      </c>
      <c r="G26" s="305">
        <v>148</v>
      </c>
      <c r="H26" s="305">
        <v>0</v>
      </c>
      <c r="I26" s="305">
        <v>4131</v>
      </c>
      <c r="J26" s="305">
        <v>7524</v>
      </c>
      <c r="K26" s="306">
        <v>31</v>
      </c>
      <c r="L26" s="304">
        <v>330</v>
      </c>
      <c r="M26" s="305">
        <v>-12</v>
      </c>
      <c r="N26" s="305">
        <v>-971</v>
      </c>
      <c r="O26" s="305">
        <f t="shared" si="0"/>
        <v>-622</v>
      </c>
      <c r="P26" s="305">
        <f t="shared" si="1"/>
        <v>22664</v>
      </c>
      <c r="Q26" s="242">
        <v>0.79166666666666663</v>
      </c>
      <c r="R26" s="243">
        <v>20030</v>
      </c>
      <c r="S26" s="305">
        <v>22033</v>
      </c>
      <c r="T26" s="305">
        <f t="shared" si="2"/>
        <v>631</v>
      </c>
      <c r="U26" s="305">
        <v>23030</v>
      </c>
      <c r="V26" s="305">
        <v>500</v>
      </c>
      <c r="W26" s="306">
        <v>1300</v>
      </c>
      <c r="X26" s="308">
        <v>31</v>
      </c>
      <c r="Y26" s="306">
        <v>330</v>
      </c>
      <c r="Z26" s="308">
        <v>330</v>
      </c>
      <c r="AA26" s="306">
        <v>-1000</v>
      </c>
      <c r="AB26" s="308">
        <v>-12</v>
      </c>
      <c r="AC26" s="306">
        <v>-2218</v>
      </c>
      <c r="AD26" s="308">
        <v>-971</v>
      </c>
      <c r="AE26" s="306" t="s">
        <v>398</v>
      </c>
      <c r="AF26" s="309" t="s">
        <v>59</v>
      </c>
      <c r="AG26" s="304">
        <v>27</v>
      </c>
      <c r="AH26" s="306" t="s">
        <v>390</v>
      </c>
      <c r="AI26" s="309" t="s">
        <v>58</v>
      </c>
      <c r="AJ26" s="304">
        <v>24</v>
      </c>
    </row>
    <row r="27" spans="1:36" x14ac:dyDescent="0.15">
      <c r="A27" s="302" t="s">
        <v>31</v>
      </c>
      <c r="B27" s="303" t="s">
        <v>15</v>
      </c>
      <c r="C27" s="304">
        <v>21</v>
      </c>
      <c r="D27" s="242">
        <v>0.79166666666666663</v>
      </c>
      <c r="E27" s="243">
        <v>19979</v>
      </c>
      <c r="F27" s="305">
        <v>33549</v>
      </c>
      <c r="G27" s="305">
        <v>191</v>
      </c>
      <c r="H27" s="305">
        <v>0</v>
      </c>
      <c r="I27" s="305">
        <v>4035</v>
      </c>
      <c r="J27" s="305">
        <v>7629</v>
      </c>
      <c r="K27" s="306">
        <v>236</v>
      </c>
      <c r="L27" s="304">
        <v>330</v>
      </c>
      <c r="M27" s="305">
        <v>-11</v>
      </c>
      <c r="N27" s="305">
        <v>-962</v>
      </c>
      <c r="O27" s="305">
        <f t="shared" si="0"/>
        <v>-407</v>
      </c>
      <c r="P27" s="305">
        <f t="shared" si="1"/>
        <v>22483</v>
      </c>
      <c r="Q27" s="242">
        <v>0.75</v>
      </c>
      <c r="R27" s="243">
        <v>19950</v>
      </c>
      <c r="S27" s="305">
        <v>21953</v>
      </c>
      <c r="T27" s="305">
        <f t="shared" si="2"/>
        <v>530</v>
      </c>
      <c r="U27" s="305">
        <v>23030</v>
      </c>
      <c r="V27" s="305">
        <v>500</v>
      </c>
      <c r="W27" s="306">
        <v>1300</v>
      </c>
      <c r="X27" s="308">
        <v>218</v>
      </c>
      <c r="Y27" s="306">
        <v>330</v>
      </c>
      <c r="Z27" s="308">
        <v>330</v>
      </c>
      <c r="AA27" s="306">
        <v>-1000</v>
      </c>
      <c r="AB27" s="308">
        <v>-11</v>
      </c>
      <c r="AC27" s="306">
        <v>-2150</v>
      </c>
      <c r="AD27" s="308">
        <v>-962</v>
      </c>
      <c r="AE27" s="306" t="s">
        <v>42</v>
      </c>
      <c r="AF27" s="309" t="s">
        <v>54</v>
      </c>
      <c r="AG27" s="304">
        <v>22</v>
      </c>
      <c r="AH27" s="306" t="s">
        <v>390</v>
      </c>
      <c r="AI27" s="309" t="s">
        <v>65</v>
      </c>
      <c r="AJ27" s="304">
        <v>20</v>
      </c>
    </row>
    <row r="28" spans="1:36" x14ac:dyDescent="0.15">
      <c r="A28" s="302" t="s">
        <v>33</v>
      </c>
      <c r="B28" s="303" t="s">
        <v>15</v>
      </c>
      <c r="C28" s="304">
        <v>22</v>
      </c>
      <c r="D28" s="242">
        <v>0.79166666666666663</v>
      </c>
      <c r="E28" s="243">
        <v>19406</v>
      </c>
      <c r="F28" s="305">
        <v>33549</v>
      </c>
      <c r="G28" s="305">
        <v>217</v>
      </c>
      <c r="H28" s="305">
        <v>0</v>
      </c>
      <c r="I28" s="305">
        <v>3359</v>
      </c>
      <c r="J28" s="305">
        <v>7094</v>
      </c>
      <c r="K28" s="306">
        <v>459</v>
      </c>
      <c r="L28" s="304">
        <v>330</v>
      </c>
      <c r="M28" s="305">
        <v>-311</v>
      </c>
      <c r="N28" s="305">
        <v>-1619</v>
      </c>
      <c r="O28" s="305">
        <f t="shared" si="0"/>
        <v>-1141</v>
      </c>
      <c r="P28" s="305">
        <f t="shared" si="1"/>
        <v>24454</v>
      </c>
      <c r="Q28" s="242">
        <v>0.79166666666666663</v>
      </c>
      <c r="R28" s="243">
        <v>19540</v>
      </c>
      <c r="S28" s="305">
        <v>21854</v>
      </c>
      <c r="T28" s="305">
        <f t="shared" si="2"/>
        <v>2600</v>
      </c>
      <c r="U28" s="305">
        <v>23030</v>
      </c>
      <c r="V28" s="305">
        <v>500</v>
      </c>
      <c r="W28" s="306">
        <v>1300</v>
      </c>
      <c r="X28" s="308">
        <v>459</v>
      </c>
      <c r="Y28" s="306">
        <v>330</v>
      </c>
      <c r="Z28" s="308">
        <v>330</v>
      </c>
      <c r="AA28" s="306">
        <v>-1000</v>
      </c>
      <c r="AB28" s="308">
        <v>-311</v>
      </c>
      <c r="AC28" s="306">
        <v>-2218</v>
      </c>
      <c r="AD28" s="308">
        <v>-1619</v>
      </c>
      <c r="AE28" s="306" t="s">
        <v>42</v>
      </c>
      <c r="AF28" s="309" t="s">
        <v>49</v>
      </c>
      <c r="AG28" s="304">
        <v>32</v>
      </c>
      <c r="AH28" s="306" t="s">
        <v>388</v>
      </c>
      <c r="AI28" s="309" t="s">
        <v>61</v>
      </c>
      <c r="AJ28" s="304">
        <v>29</v>
      </c>
    </row>
    <row r="29" spans="1:36" x14ac:dyDescent="0.15">
      <c r="A29" s="302" t="s">
        <v>34</v>
      </c>
      <c r="B29" s="303" t="s">
        <v>15</v>
      </c>
      <c r="C29" s="304">
        <v>23</v>
      </c>
      <c r="D29" s="242">
        <v>0.75</v>
      </c>
      <c r="E29" s="243">
        <v>18198</v>
      </c>
      <c r="F29" s="305">
        <v>33606</v>
      </c>
      <c r="G29" s="305">
        <v>166</v>
      </c>
      <c r="H29" s="305">
        <v>0</v>
      </c>
      <c r="I29" s="305">
        <v>2911</v>
      </c>
      <c r="J29" s="305">
        <v>8174</v>
      </c>
      <c r="K29" s="306">
        <v>85</v>
      </c>
      <c r="L29" s="304">
        <v>330</v>
      </c>
      <c r="M29" s="305">
        <v>-71</v>
      </c>
      <c r="N29" s="305">
        <v>-1271</v>
      </c>
      <c r="O29" s="305">
        <f t="shared" si="0"/>
        <v>-927</v>
      </c>
      <c r="P29" s="305">
        <f t="shared" si="1"/>
        <v>23614</v>
      </c>
      <c r="Q29" s="242">
        <v>0.75</v>
      </c>
      <c r="R29" s="243">
        <v>18500</v>
      </c>
      <c r="S29" s="305">
        <v>20365</v>
      </c>
      <c r="T29" s="305">
        <f t="shared" si="2"/>
        <v>3249</v>
      </c>
      <c r="U29" s="305">
        <v>23030</v>
      </c>
      <c r="V29" s="305">
        <v>500</v>
      </c>
      <c r="W29" s="306">
        <v>1300</v>
      </c>
      <c r="X29" s="308">
        <v>85</v>
      </c>
      <c r="Y29" s="306">
        <v>330</v>
      </c>
      <c r="Z29" s="308">
        <v>330</v>
      </c>
      <c r="AA29" s="306">
        <v>-1000</v>
      </c>
      <c r="AB29" s="308">
        <v>-71</v>
      </c>
      <c r="AC29" s="306">
        <v>-2218</v>
      </c>
      <c r="AD29" s="308">
        <v>-1271</v>
      </c>
      <c r="AE29" s="306" t="s">
        <v>43</v>
      </c>
      <c r="AF29" s="309" t="s">
        <v>52</v>
      </c>
      <c r="AG29" s="304">
        <v>34</v>
      </c>
      <c r="AH29" s="306" t="s">
        <v>43</v>
      </c>
      <c r="AI29" s="309" t="s">
        <v>102</v>
      </c>
      <c r="AJ29" s="304">
        <v>37</v>
      </c>
    </row>
    <row r="30" spans="1:36" x14ac:dyDescent="0.15">
      <c r="A30" s="302" t="s">
        <v>35</v>
      </c>
      <c r="B30" s="303" t="s">
        <v>15</v>
      </c>
      <c r="C30" s="304">
        <v>24</v>
      </c>
      <c r="D30" s="242">
        <v>0.79166666666666663</v>
      </c>
      <c r="E30" s="243">
        <v>18025</v>
      </c>
      <c r="F30" s="305">
        <v>33606</v>
      </c>
      <c r="G30" s="305">
        <v>171</v>
      </c>
      <c r="H30" s="305">
        <v>0</v>
      </c>
      <c r="I30" s="305">
        <v>3528</v>
      </c>
      <c r="J30" s="305">
        <v>9562</v>
      </c>
      <c r="K30" s="306">
        <v>-177</v>
      </c>
      <c r="L30" s="304">
        <v>330</v>
      </c>
      <c r="M30" s="305">
        <v>31</v>
      </c>
      <c r="N30" s="305">
        <v>-765</v>
      </c>
      <c r="O30" s="305">
        <f t="shared" si="0"/>
        <v>-581</v>
      </c>
      <c r="P30" s="305">
        <f t="shared" si="1"/>
        <v>21268</v>
      </c>
      <c r="Q30" s="242">
        <v>0.79166666666666663</v>
      </c>
      <c r="R30" s="243">
        <v>17840</v>
      </c>
      <c r="S30" s="305">
        <v>19705</v>
      </c>
      <c r="T30" s="305">
        <f t="shared" si="2"/>
        <v>1563</v>
      </c>
      <c r="U30" s="305">
        <v>22800</v>
      </c>
      <c r="V30" s="305">
        <v>400</v>
      </c>
      <c r="W30" s="306">
        <v>-1300</v>
      </c>
      <c r="X30" s="308">
        <v>-177</v>
      </c>
      <c r="Y30" s="306">
        <v>330</v>
      </c>
      <c r="Z30" s="308">
        <v>330</v>
      </c>
      <c r="AA30" s="306">
        <v>400</v>
      </c>
      <c r="AB30" s="308">
        <v>31</v>
      </c>
      <c r="AC30" s="306">
        <v>-2218</v>
      </c>
      <c r="AD30" s="308">
        <v>-765</v>
      </c>
      <c r="AE30" s="310" t="s">
        <v>42</v>
      </c>
      <c r="AF30" s="309" t="s">
        <v>48</v>
      </c>
      <c r="AG30" s="304">
        <v>21</v>
      </c>
      <c r="AH30" s="310" t="s">
        <v>42</v>
      </c>
      <c r="AI30" s="309" t="s">
        <v>184</v>
      </c>
      <c r="AJ30" s="304">
        <v>17</v>
      </c>
    </row>
    <row r="31" spans="1:36" x14ac:dyDescent="0.15">
      <c r="A31" s="302" t="s">
        <v>36</v>
      </c>
      <c r="B31" s="303" t="s">
        <v>15</v>
      </c>
      <c r="C31" s="304">
        <v>25</v>
      </c>
      <c r="D31" s="242">
        <v>0.79166666666666663</v>
      </c>
      <c r="E31" s="243">
        <v>18790</v>
      </c>
      <c r="F31" s="305">
        <v>33606</v>
      </c>
      <c r="G31" s="305">
        <v>181</v>
      </c>
      <c r="H31" s="305">
        <v>0</v>
      </c>
      <c r="I31" s="305">
        <v>3474</v>
      </c>
      <c r="J31" s="305">
        <v>9382</v>
      </c>
      <c r="K31" s="306">
        <v>-177</v>
      </c>
      <c r="L31" s="304">
        <v>330</v>
      </c>
      <c r="M31" s="305">
        <v>170</v>
      </c>
      <c r="N31" s="305">
        <v>-1417</v>
      </c>
      <c r="O31" s="305">
        <f t="shared" si="0"/>
        <v>-1094</v>
      </c>
      <c r="P31" s="305">
        <f t="shared" si="1"/>
        <v>22025</v>
      </c>
      <c r="Q31" s="242">
        <v>0.79166666666666663</v>
      </c>
      <c r="R31" s="243">
        <v>18770</v>
      </c>
      <c r="S31" s="305">
        <v>20635</v>
      </c>
      <c r="T31" s="305">
        <f t="shared" si="2"/>
        <v>1390</v>
      </c>
      <c r="U31" s="305">
        <v>22800</v>
      </c>
      <c r="V31" s="305">
        <v>400</v>
      </c>
      <c r="W31" s="306">
        <v>-1500</v>
      </c>
      <c r="X31" s="308">
        <v>-177</v>
      </c>
      <c r="Y31" s="306">
        <v>330</v>
      </c>
      <c r="Z31" s="308">
        <v>330</v>
      </c>
      <c r="AA31" s="306">
        <v>400</v>
      </c>
      <c r="AB31" s="308">
        <v>170</v>
      </c>
      <c r="AC31" s="306">
        <v>-2218</v>
      </c>
      <c r="AD31" s="308">
        <v>-1417</v>
      </c>
      <c r="AE31" s="306" t="s">
        <v>42</v>
      </c>
      <c r="AF31" s="309" t="s">
        <v>68</v>
      </c>
      <c r="AG31" s="304">
        <v>22</v>
      </c>
      <c r="AH31" s="306" t="s">
        <v>45</v>
      </c>
      <c r="AI31" s="309" t="s">
        <v>68</v>
      </c>
      <c r="AJ31" s="304">
        <v>21</v>
      </c>
    </row>
    <row r="32" spans="1:36" x14ac:dyDescent="0.15">
      <c r="A32" s="302" t="s">
        <v>30</v>
      </c>
      <c r="B32" s="303" t="s">
        <v>15</v>
      </c>
      <c r="C32" s="304">
        <v>26</v>
      </c>
      <c r="D32" s="242">
        <v>0.79166666666666663</v>
      </c>
      <c r="E32" s="243">
        <v>19965</v>
      </c>
      <c r="F32" s="305">
        <v>33606</v>
      </c>
      <c r="G32" s="305">
        <v>124</v>
      </c>
      <c r="H32" s="305">
        <v>0</v>
      </c>
      <c r="I32" s="305">
        <v>4792</v>
      </c>
      <c r="J32" s="305">
        <v>6367</v>
      </c>
      <c r="K32" s="306">
        <v>-20</v>
      </c>
      <c r="L32" s="304">
        <v>330</v>
      </c>
      <c r="M32" s="305">
        <v>300</v>
      </c>
      <c r="N32" s="305">
        <v>-674</v>
      </c>
      <c r="O32" s="305">
        <f t="shared" si="0"/>
        <v>-64</v>
      </c>
      <c r="P32" s="305">
        <f t="shared" si="1"/>
        <v>22635</v>
      </c>
      <c r="Q32" s="242">
        <v>0.79166666666666663</v>
      </c>
      <c r="R32" s="243">
        <v>20370</v>
      </c>
      <c r="S32" s="305">
        <v>22373</v>
      </c>
      <c r="T32" s="305">
        <f t="shared" si="2"/>
        <v>262</v>
      </c>
      <c r="U32" s="305">
        <v>22800</v>
      </c>
      <c r="V32" s="305">
        <v>400</v>
      </c>
      <c r="W32" s="306">
        <v>-1500</v>
      </c>
      <c r="X32" s="308">
        <v>-20</v>
      </c>
      <c r="Y32" s="306">
        <v>330</v>
      </c>
      <c r="Z32" s="308">
        <v>330</v>
      </c>
      <c r="AA32" s="306">
        <v>400</v>
      </c>
      <c r="AB32" s="308">
        <v>300</v>
      </c>
      <c r="AC32" s="306">
        <v>-2218</v>
      </c>
      <c r="AD32" s="308">
        <v>-674</v>
      </c>
      <c r="AE32" s="306" t="s">
        <v>42</v>
      </c>
      <c r="AF32" s="309" t="s">
        <v>180</v>
      </c>
      <c r="AG32" s="304">
        <v>19</v>
      </c>
      <c r="AH32" s="306" t="s">
        <v>42</v>
      </c>
      <c r="AI32" s="309" t="s">
        <v>74</v>
      </c>
      <c r="AJ32" s="304">
        <v>19</v>
      </c>
    </row>
    <row r="33" spans="1:36" x14ac:dyDescent="0.15">
      <c r="A33" s="302" t="s">
        <v>32</v>
      </c>
      <c r="B33" s="303" t="s">
        <v>15</v>
      </c>
      <c r="C33" s="304">
        <v>27</v>
      </c>
      <c r="D33" s="242">
        <v>0.79166666666666663</v>
      </c>
      <c r="E33" s="243">
        <v>19546</v>
      </c>
      <c r="F33" s="305">
        <v>33599</v>
      </c>
      <c r="G33" s="305">
        <v>117</v>
      </c>
      <c r="H33" s="305">
        <v>0</v>
      </c>
      <c r="I33" s="305">
        <v>3624</v>
      </c>
      <c r="J33" s="305">
        <v>7041</v>
      </c>
      <c r="K33" s="306">
        <v>566</v>
      </c>
      <c r="L33" s="304">
        <v>330</v>
      </c>
      <c r="M33" s="305">
        <v>174</v>
      </c>
      <c r="N33" s="305">
        <v>-674</v>
      </c>
      <c r="O33" s="305">
        <f t="shared" si="0"/>
        <v>396</v>
      </c>
      <c r="P33" s="305">
        <f t="shared" si="1"/>
        <v>22655</v>
      </c>
      <c r="Q33" s="242">
        <v>0.79166666666666663</v>
      </c>
      <c r="R33" s="243">
        <v>20000</v>
      </c>
      <c r="S33" s="305">
        <v>22003</v>
      </c>
      <c r="T33" s="305">
        <f t="shared" si="2"/>
        <v>652</v>
      </c>
      <c r="U33" s="305">
        <v>22800</v>
      </c>
      <c r="V33" s="305">
        <v>400</v>
      </c>
      <c r="W33" s="306">
        <v>1300</v>
      </c>
      <c r="X33" s="308">
        <v>566</v>
      </c>
      <c r="Y33" s="306">
        <v>330</v>
      </c>
      <c r="Z33" s="308">
        <v>330</v>
      </c>
      <c r="AA33" s="306">
        <v>400</v>
      </c>
      <c r="AB33" s="308">
        <v>174</v>
      </c>
      <c r="AC33" s="306">
        <v>-2218</v>
      </c>
      <c r="AD33" s="308">
        <v>-674</v>
      </c>
      <c r="AE33" s="306" t="s">
        <v>42</v>
      </c>
      <c r="AF33" s="309" t="s">
        <v>94</v>
      </c>
      <c r="AG33" s="304">
        <v>23</v>
      </c>
      <c r="AH33" s="306" t="s">
        <v>397</v>
      </c>
      <c r="AI33" s="309" t="s">
        <v>76</v>
      </c>
      <c r="AJ33" s="304">
        <v>22</v>
      </c>
    </row>
    <row r="34" spans="1:36" x14ac:dyDescent="0.15">
      <c r="A34" s="302" t="s">
        <v>31</v>
      </c>
      <c r="B34" s="303" t="s">
        <v>15</v>
      </c>
      <c r="C34" s="304">
        <v>28</v>
      </c>
      <c r="D34" s="242">
        <v>0.75</v>
      </c>
      <c r="E34" s="243">
        <v>19957</v>
      </c>
      <c r="F34" s="305">
        <v>33599</v>
      </c>
      <c r="G34" s="305">
        <v>109</v>
      </c>
      <c r="H34" s="305">
        <v>0</v>
      </c>
      <c r="I34" s="305">
        <v>2492</v>
      </c>
      <c r="J34" s="305">
        <v>7870</v>
      </c>
      <c r="K34" s="306">
        <v>132</v>
      </c>
      <c r="L34" s="304">
        <v>330</v>
      </c>
      <c r="M34" s="305">
        <v>137</v>
      </c>
      <c r="N34" s="305">
        <v>-875</v>
      </c>
      <c r="O34" s="305">
        <f t="shared" si="0"/>
        <v>-276</v>
      </c>
      <c r="P34" s="305">
        <f t="shared" si="1"/>
        <v>23622</v>
      </c>
      <c r="Q34" s="242">
        <v>0.75</v>
      </c>
      <c r="R34" s="243">
        <v>19540</v>
      </c>
      <c r="S34" s="305">
        <v>21543</v>
      </c>
      <c r="T34" s="305">
        <f t="shared" si="2"/>
        <v>2079</v>
      </c>
      <c r="U34" s="305">
        <v>22800</v>
      </c>
      <c r="V34" s="305">
        <v>400</v>
      </c>
      <c r="W34" s="306">
        <v>1300</v>
      </c>
      <c r="X34" s="308">
        <v>132</v>
      </c>
      <c r="Y34" s="306">
        <v>330</v>
      </c>
      <c r="Z34" s="308">
        <v>330</v>
      </c>
      <c r="AA34" s="306">
        <v>400</v>
      </c>
      <c r="AB34" s="308">
        <v>137</v>
      </c>
      <c r="AC34" s="306">
        <v>-2218</v>
      </c>
      <c r="AD34" s="308">
        <v>-875</v>
      </c>
      <c r="AE34" s="306" t="s">
        <v>44</v>
      </c>
      <c r="AF34" s="309" t="s">
        <v>167</v>
      </c>
      <c r="AG34" s="304">
        <v>31</v>
      </c>
      <c r="AH34" s="306" t="s">
        <v>44</v>
      </c>
      <c r="AI34" s="309" t="s">
        <v>104</v>
      </c>
      <c r="AJ34" s="304">
        <v>30</v>
      </c>
    </row>
    <row r="35" spans="1:36" x14ac:dyDescent="0.15">
      <c r="A35" s="302" t="s">
        <v>33</v>
      </c>
      <c r="B35" s="303" t="s">
        <v>15</v>
      </c>
      <c r="C35" s="304">
        <v>29</v>
      </c>
      <c r="D35" s="242">
        <v>0.79166666666666663</v>
      </c>
      <c r="E35" s="243">
        <v>18843</v>
      </c>
      <c r="F35" s="305">
        <v>33598</v>
      </c>
      <c r="G35" s="305">
        <v>88</v>
      </c>
      <c r="H35" s="305">
        <v>0</v>
      </c>
      <c r="I35" s="305">
        <v>3232</v>
      </c>
      <c r="J35" s="305">
        <v>7143</v>
      </c>
      <c r="K35" s="306">
        <v>291</v>
      </c>
      <c r="L35" s="304">
        <v>330</v>
      </c>
      <c r="M35" s="305">
        <v>-163</v>
      </c>
      <c r="N35" s="305">
        <v>-1571</v>
      </c>
      <c r="O35" s="305">
        <f t="shared" si="0"/>
        <v>-1113</v>
      </c>
      <c r="P35" s="305">
        <f t="shared" si="1"/>
        <v>24424</v>
      </c>
      <c r="Q35" s="242">
        <v>0.79166666666666663</v>
      </c>
      <c r="R35" s="243">
        <v>19150</v>
      </c>
      <c r="S35" s="305">
        <v>21428</v>
      </c>
      <c r="T35" s="305">
        <f t="shared" si="2"/>
        <v>2996</v>
      </c>
      <c r="U35" s="305">
        <v>22800</v>
      </c>
      <c r="V35" s="305">
        <v>400</v>
      </c>
      <c r="W35" s="306">
        <v>1300</v>
      </c>
      <c r="X35" s="308">
        <v>291</v>
      </c>
      <c r="Y35" s="306">
        <v>330</v>
      </c>
      <c r="Z35" s="308">
        <v>330</v>
      </c>
      <c r="AA35" s="306">
        <v>-1000</v>
      </c>
      <c r="AB35" s="308">
        <v>-163</v>
      </c>
      <c r="AC35" s="306">
        <v>-1818</v>
      </c>
      <c r="AD35" s="308">
        <v>-1571</v>
      </c>
      <c r="AE35" s="306" t="s">
        <v>390</v>
      </c>
      <c r="AF35" s="309" t="s">
        <v>54</v>
      </c>
      <c r="AG35" s="304">
        <v>29</v>
      </c>
      <c r="AH35" s="306" t="s">
        <v>390</v>
      </c>
      <c r="AI35" s="309" t="s">
        <v>180</v>
      </c>
      <c r="AJ35" s="304">
        <v>28</v>
      </c>
    </row>
    <row r="36" spans="1:36" x14ac:dyDescent="0.15">
      <c r="A36" s="302" t="s">
        <v>34</v>
      </c>
      <c r="B36" s="303" t="s">
        <v>15</v>
      </c>
      <c r="C36" s="304">
        <v>30</v>
      </c>
      <c r="D36" s="242">
        <v>0.79166666666666663</v>
      </c>
      <c r="E36" s="243">
        <v>18268</v>
      </c>
      <c r="F36" s="305">
        <v>33598</v>
      </c>
      <c r="G36" s="305">
        <v>174</v>
      </c>
      <c r="H36" s="305">
        <v>0</v>
      </c>
      <c r="I36" s="305">
        <v>2836</v>
      </c>
      <c r="J36" s="305">
        <v>8118</v>
      </c>
      <c r="K36" s="306">
        <v>766</v>
      </c>
      <c r="L36" s="304">
        <v>330</v>
      </c>
      <c r="M36" s="305">
        <v>-404</v>
      </c>
      <c r="N36" s="305">
        <v>-1571</v>
      </c>
      <c r="O36" s="305">
        <f t="shared" si="0"/>
        <v>-879</v>
      </c>
      <c r="P36" s="305">
        <f t="shared" si="1"/>
        <v>23697</v>
      </c>
      <c r="Q36" s="242">
        <v>0.79166666666666663</v>
      </c>
      <c r="R36" s="243">
        <v>18350</v>
      </c>
      <c r="S36" s="305">
        <v>20514</v>
      </c>
      <c r="T36" s="305">
        <f t="shared" si="2"/>
        <v>3183</v>
      </c>
      <c r="U36" s="305">
        <v>22800</v>
      </c>
      <c r="V36" s="305">
        <v>400</v>
      </c>
      <c r="W36" s="306">
        <v>1300</v>
      </c>
      <c r="X36" s="308">
        <v>766</v>
      </c>
      <c r="Y36" s="306">
        <v>330</v>
      </c>
      <c r="Z36" s="308">
        <v>330</v>
      </c>
      <c r="AA36" s="306">
        <v>-1000</v>
      </c>
      <c r="AB36" s="308">
        <v>-258</v>
      </c>
      <c r="AC36" s="306">
        <v>-1818</v>
      </c>
      <c r="AD36" s="308">
        <v>-1571</v>
      </c>
      <c r="AE36" s="306" t="s">
        <v>45</v>
      </c>
      <c r="AF36" s="309" t="s">
        <v>72</v>
      </c>
      <c r="AG36" s="304">
        <v>31</v>
      </c>
      <c r="AH36" s="306" t="s">
        <v>45</v>
      </c>
      <c r="AI36" s="309" t="s">
        <v>103</v>
      </c>
      <c r="AJ36" s="304">
        <v>29</v>
      </c>
    </row>
    <row r="37" spans="1:36" x14ac:dyDescent="0.15">
      <c r="A37" s="311" t="s">
        <v>35</v>
      </c>
      <c r="B37" s="312" t="s">
        <v>15</v>
      </c>
      <c r="C37" s="313">
        <v>31</v>
      </c>
      <c r="D37" s="244">
        <v>0.79166666666666663</v>
      </c>
      <c r="E37" s="245">
        <v>17982</v>
      </c>
      <c r="F37" s="314">
        <v>33613</v>
      </c>
      <c r="G37" s="314">
        <v>87</v>
      </c>
      <c r="H37" s="314">
        <v>0</v>
      </c>
      <c r="I37" s="314">
        <v>4976</v>
      </c>
      <c r="J37" s="314">
        <v>9261</v>
      </c>
      <c r="K37" s="315">
        <v>315</v>
      </c>
      <c r="L37" s="316">
        <v>330</v>
      </c>
      <c r="M37" s="314">
        <v>-264</v>
      </c>
      <c r="N37" s="314">
        <v>-1274</v>
      </c>
      <c r="O37" s="314">
        <f t="shared" si="0"/>
        <v>-893</v>
      </c>
      <c r="P37" s="314">
        <f t="shared" si="1"/>
        <v>20356</v>
      </c>
      <c r="Q37" s="244">
        <v>0.79166666666666663</v>
      </c>
      <c r="R37" s="245">
        <v>17930</v>
      </c>
      <c r="S37" s="314">
        <v>19795</v>
      </c>
      <c r="T37" s="314">
        <f t="shared" si="2"/>
        <v>561</v>
      </c>
      <c r="U37" s="314">
        <v>22523</v>
      </c>
      <c r="V37" s="314">
        <v>800</v>
      </c>
      <c r="W37" s="315">
        <v>1300</v>
      </c>
      <c r="X37" s="317">
        <v>315</v>
      </c>
      <c r="Y37" s="315">
        <v>330</v>
      </c>
      <c r="Z37" s="317">
        <v>330</v>
      </c>
      <c r="AA37" s="315">
        <v>-1000</v>
      </c>
      <c r="AB37" s="317">
        <v>-264</v>
      </c>
      <c r="AC37" s="315">
        <v>-1818</v>
      </c>
      <c r="AD37" s="317">
        <v>-1274</v>
      </c>
      <c r="AE37" s="315" t="s">
        <v>42</v>
      </c>
      <c r="AF37" s="318" t="s">
        <v>92</v>
      </c>
      <c r="AG37" s="316">
        <v>21</v>
      </c>
      <c r="AH37" s="315" t="s">
        <v>42</v>
      </c>
      <c r="AI37" s="318" t="s">
        <v>54</v>
      </c>
      <c r="AJ37" s="316">
        <v>20</v>
      </c>
    </row>
    <row r="38" spans="1:36" x14ac:dyDescent="0.15">
      <c r="A38" s="302" t="s">
        <v>36</v>
      </c>
      <c r="B38" s="303" t="s">
        <v>16</v>
      </c>
      <c r="C38" s="319">
        <v>1</v>
      </c>
      <c r="D38" s="242">
        <v>0.79166666666666663</v>
      </c>
      <c r="E38" s="243">
        <v>17166</v>
      </c>
      <c r="F38" s="305">
        <v>33675</v>
      </c>
      <c r="G38" s="305">
        <v>88</v>
      </c>
      <c r="H38" s="305">
        <v>0</v>
      </c>
      <c r="I38" s="305">
        <v>3920</v>
      </c>
      <c r="J38" s="305">
        <v>9686</v>
      </c>
      <c r="K38" s="306">
        <v>67</v>
      </c>
      <c r="L38" s="304">
        <v>330</v>
      </c>
      <c r="M38" s="305">
        <v>-255</v>
      </c>
      <c r="N38" s="305">
        <v>-1270</v>
      </c>
      <c r="O38" s="305">
        <f t="shared" si="0"/>
        <v>-1128</v>
      </c>
      <c r="P38" s="305">
        <f t="shared" si="1"/>
        <v>21285</v>
      </c>
      <c r="Q38" s="242">
        <v>0.79166666666666663</v>
      </c>
      <c r="R38" s="243">
        <v>17390</v>
      </c>
      <c r="S38" s="305">
        <v>19255</v>
      </c>
      <c r="T38" s="305">
        <f t="shared" si="2"/>
        <v>2030</v>
      </c>
      <c r="U38" s="305">
        <v>22523</v>
      </c>
      <c r="V38" s="320">
        <v>800</v>
      </c>
      <c r="W38" s="306">
        <v>1300</v>
      </c>
      <c r="X38" s="308">
        <v>-170</v>
      </c>
      <c r="Y38" s="306">
        <v>330</v>
      </c>
      <c r="Z38" s="308">
        <v>330</v>
      </c>
      <c r="AA38" s="306">
        <v>-1000</v>
      </c>
      <c r="AB38" s="308">
        <v>-255</v>
      </c>
      <c r="AC38" s="306">
        <v>-1818</v>
      </c>
      <c r="AD38" s="308">
        <v>-1270</v>
      </c>
      <c r="AE38" s="306" t="s">
        <v>42</v>
      </c>
      <c r="AF38" s="309" t="s">
        <v>51</v>
      </c>
      <c r="AG38" s="304">
        <v>34</v>
      </c>
      <c r="AH38" s="306" t="s">
        <v>45</v>
      </c>
      <c r="AI38" s="309" t="s">
        <v>72</v>
      </c>
      <c r="AJ38" s="304">
        <v>35</v>
      </c>
    </row>
    <row r="39" spans="1:36" x14ac:dyDescent="0.15">
      <c r="A39" s="302" t="s">
        <v>30</v>
      </c>
      <c r="B39" s="303" t="s">
        <v>16</v>
      </c>
      <c r="C39" s="304">
        <v>2</v>
      </c>
      <c r="D39" s="242">
        <v>0.79166666666666663</v>
      </c>
      <c r="E39" s="243">
        <v>18255</v>
      </c>
      <c r="F39" s="305">
        <v>33675</v>
      </c>
      <c r="G39" s="305">
        <v>89</v>
      </c>
      <c r="H39" s="305">
        <v>0</v>
      </c>
      <c r="I39" s="305">
        <v>3957</v>
      </c>
      <c r="J39" s="305">
        <v>7931</v>
      </c>
      <c r="K39" s="306">
        <v>899</v>
      </c>
      <c r="L39" s="304">
        <v>330</v>
      </c>
      <c r="M39" s="305">
        <v>-62</v>
      </c>
      <c r="N39" s="305">
        <v>-971</v>
      </c>
      <c r="O39" s="305">
        <f>SUM(K39:N39)</f>
        <v>196</v>
      </c>
      <c r="P39" s="305">
        <f>+F39+G39+H39-I39-J39-O39</f>
        <v>21680</v>
      </c>
      <c r="Q39" s="242">
        <v>0.79166666666666663</v>
      </c>
      <c r="R39" s="243">
        <v>18510</v>
      </c>
      <c r="S39" s="305">
        <v>20375</v>
      </c>
      <c r="T39" s="305">
        <f t="shared" si="2"/>
        <v>1305</v>
      </c>
      <c r="U39" s="305">
        <v>22523</v>
      </c>
      <c r="V39" s="305">
        <v>800</v>
      </c>
      <c r="W39" s="306">
        <v>1300</v>
      </c>
      <c r="X39" s="308">
        <v>613</v>
      </c>
      <c r="Y39" s="306">
        <v>330</v>
      </c>
      <c r="Z39" s="308">
        <v>330</v>
      </c>
      <c r="AA39" s="306">
        <v>-1000</v>
      </c>
      <c r="AB39" s="308">
        <v>-62</v>
      </c>
      <c r="AC39" s="306">
        <v>-1818</v>
      </c>
      <c r="AD39" s="308">
        <v>-971</v>
      </c>
      <c r="AE39" s="306" t="s">
        <v>43</v>
      </c>
      <c r="AF39" s="309" t="s">
        <v>94</v>
      </c>
      <c r="AG39" s="304">
        <v>36</v>
      </c>
      <c r="AH39" s="306" t="s">
        <v>43</v>
      </c>
      <c r="AI39" s="309" t="s">
        <v>135</v>
      </c>
      <c r="AJ39" s="304">
        <v>35</v>
      </c>
    </row>
    <row r="40" spans="1:36" x14ac:dyDescent="0.15">
      <c r="A40" s="302" t="s">
        <v>32</v>
      </c>
      <c r="B40" s="303" t="s">
        <v>16</v>
      </c>
      <c r="C40" s="304">
        <v>3</v>
      </c>
      <c r="D40" s="242">
        <v>0.79166666666666663</v>
      </c>
      <c r="E40" s="243">
        <v>19478</v>
      </c>
      <c r="F40" s="305">
        <v>33675</v>
      </c>
      <c r="G40" s="305">
        <v>96</v>
      </c>
      <c r="H40" s="305">
        <v>0</v>
      </c>
      <c r="I40" s="305">
        <v>3833</v>
      </c>
      <c r="J40" s="305">
        <v>7714</v>
      </c>
      <c r="K40" s="306">
        <v>631</v>
      </c>
      <c r="L40" s="304">
        <v>330</v>
      </c>
      <c r="M40" s="305">
        <v>37</v>
      </c>
      <c r="N40" s="305">
        <v>-971</v>
      </c>
      <c r="O40" s="305">
        <f t="shared" si="0"/>
        <v>27</v>
      </c>
      <c r="P40" s="305">
        <f t="shared" si="1"/>
        <v>22197</v>
      </c>
      <c r="Q40" s="242">
        <v>0.79166666666666663</v>
      </c>
      <c r="R40" s="243">
        <v>19250</v>
      </c>
      <c r="S40" s="305">
        <v>21115</v>
      </c>
      <c r="T40" s="305">
        <f t="shared" si="2"/>
        <v>1082</v>
      </c>
      <c r="U40" s="305">
        <v>22523</v>
      </c>
      <c r="V40" s="305">
        <v>800</v>
      </c>
      <c r="W40" s="306">
        <v>1300</v>
      </c>
      <c r="X40" s="308">
        <v>631</v>
      </c>
      <c r="Y40" s="306">
        <v>330</v>
      </c>
      <c r="Z40" s="308">
        <v>330</v>
      </c>
      <c r="AA40" s="306">
        <v>400</v>
      </c>
      <c r="AB40" s="308">
        <v>37</v>
      </c>
      <c r="AC40" s="306">
        <v>-1818</v>
      </c>
      <c r="AD40" s="308">
        <v>-971</v>
      </c>
      <c r="AE40" s="306" t="s">
        <v>44</v>
      </c>
      <c r="AF40" s="309" t="s">
        <v>53</v>
      </c>
      <c r="AG40" s="304">
        <v>28</v>
      </c>
      <c r="AH40" s="306" t="s">
        <v>44</v>
      </c>
      <c r="AI40" s="309" t="s">
        <v>67</v>
      </c>
      <c r="AJ40" s="304">
        <v>27</v>
      </c>
    </row>
    <row r="41" spans="1:36" x14ac:dyDescent="0.15">
      <c r="A41" s="302" t="s">
        <v>31</v>
      </c>
      <c r="B41" s="303" t="s">
        <v>16</v>
      </c>
      <c r="C41" s="304">
        <v>4</v>
      </c>
      <c r="D41" s="242">
        <v>0.79166666666666663</v>
      </c>
      <c r="E41" s="243">
        <v>19538</v>
      </c>
      <c r="F41" s="305">
        <v>33675</v>
      </c>
      <c r="G41" s="305">
        <v>96</v>
      </c>
      <c r="H41" s="305">
        <v>0</v>
      </c>
      <c r="I41" s="305">
        <v>3170</v>
      </c>
      <c r="J41" s="305">
        <v>6923</v>
      </c>
      <c r="K41" s="306">
        <v>395</v>
      </c>
      <c r="L41" s="304">
        <v>330</v>
      </c>
      <c r="M41" s="305">
        <v>-123</v>
      </c>
      <c r="N41" s="305">
        <v>-815</v>
      </c>
      <c r="O41" s="305">
        <f t="shared" si="0"/>
        <v>-213</v>
      </c>
      <c r="P41" s="305">
        <f t="shared" si="1"/>
        <v>23891</v>
      </c>
      <c r="Q41" s="242">
        <v>0.79166666666666663</v>
      </c>
      <c r="R41" s="243">
        <v>19500</v>
      </c>
      <c r="S41" s="305">
        <v>21753</v>
      </c>
      <c r="T41" s="305">
        <f t="shared" si="2"/>
        <v>2138</v>
      </c>
      <c r="U41" s="305">
        <v>22523</v>
      </c>
      <c r="V41" s="305">
        <v>800</v>
      </c>
      <c r="W41" s="306">
        <v>1300</v>
      </c>
      <c r="X41" s="308">
        <v>395</v>
      </c>
      <c r="Y41" s="306">
        <v>330</v>
      </c>
      <c r="Z41" s="308">
        <v>330</v>
      </c>
      <c r="AA41" s="306">
        <v>-1000</v>
      </c>
      <c r="AB41" s="308">
        <v>-123</v>
      </c>
      <c r="AC41" s="306">
        <v>-1818</v>
      </c>
      <c r="AD41" s="308">
        <v>-815</v>
      </c>
      <c r="AE41" s="306" t="s">
        <v>42</v>
      </c>
      <c r="AF41" s="309" t="s">
        <v>178</v>
      </c>
      <c r="AG41" s="304">
        <v>22</v>
      </c>
      <c r="AH41" s="306" t="s">
        <v>42</v>
      </c>
      <c r="AI41" s="309" t="s">
        <v>192</v>
      </c>
      <c r="AJ41" s="304">
        <v>20</v>
      </c>
    </row>
    <row r="42" spans="1:36" x14ac:dyDescent="0.15">
      <c r="A42" s="302" t="s">
        <v>33</v>
      </c>
      <c r="B42" s="303" t="s">
        <v>16</v>
      </c>
      <c r="C42" s="304">
        <v>5</v>
      </c>
      <c r="D42" s="242">
        <v>0.79166666666666663</v>
      </c>
      <c r="E42" s="243">
        <v>20317</v>
      </c>
      <c r="F42" s="305">
        <v>33679</v>
      </c>
      <c r="G42" s="305">
        <v>99</v>
      </c>
      <c r="H42" s="305">
        <v>0</v>
      </c>
      <c r="I42" s="305">
        <v>4142</v>
      </c>
      <c r="J42" s="305">
        <v>7423</v>
      </c>
      <c r="K42" s="306">
        <v>192</v>
      </c>
      <c r="L42" s="304">
        <v>330</v>
      </c>
      <c r="M42" s="305">
        <v>-350</v>
      </c>
      <c r="N42" s="305">
        <v>-1561</v>
      </c>
      <c r="O42" s="305">
        <f t="shared" si="0"/>
        <v>-1389</v>
      </c>
      <c r="P42" s="305">
        <f t="shared" si="1"/>
        <v>23602</v>
      </c>
      <c r="Q42" s="242">
        <v>0.79166666666666663</v>
      </c>
      <c r="R42" s="243">
        <v>20050</v>
      </c>
      <c r="S42" s="305">
        <v>22109</v>
      </c>
      <c r="T42" s="305">
        <f t="shared" si="2"/>
        <v>1493</v>
      </c>
      <c r="U42" s="305">
        <v>22523</v>
      </c>
      <c r="V42" s="305">
        <v>800</v>
      </c>
      <c r="W42" s="306">
        <v>1300</v>
      </c>
      <c r="X42" s="308">
        <v>192</v>
      </c>
      <c r="Y42" s="306">
        <v>330</v>
      </c>
      <c r="Z42" s="308">
        <v>330</v>
      </c>
      <c r="AA42" s="306">
        <v>-1000</v>
      </c>
      <c r="AB42" s="308">
        <v>-350</v>
      </c>
      <c r="AC42" s="306">
        <v>-1818</v>
      </c>
      <c r="AD42" s="308">
        <v>-1561</v>
      </c>
      <c r="AE42" s="306" t="s">
        <v>42</v>
      </c>
      <c r="AF42" s="309" t="s">
        <v>98</v>
      </c>
      <c r="AG42" s="304">
        <v>18</v>
      </c>
      <c r="AH42" s="306" t="s">
        <v>42</v>
      </c>
      <c r="AI42" s="309" t="s">
        <v>50</v>
      </c>
      <c r="AJ42" s="304">
        <v>16</v>
      </c>
    </row>
    <row r="43" spans="1:36" x14ac:dyDescent="0.15">
      <c r="A43" s="302" t="s">
        <v>34</v>
      </c>
      <c r="B43" s="303" t="s">
        <v>16</v>
      </c>
      <c r="C43" s="304">
        <v>6</v>
      </c>
      <c r="D43" s="242">
        <v>0.79166666666666663</v>
      </c>
      <c r="E43" s="243">
        <v>18994</v>
      </c>
      <c r="F43" s="305">
        <v>33679</v>
      </c>
      <c r="G43" s="305">
        <v>92</v>
      </c>
      <c r="H43" s="305">
        <v>0</v>
      </c>
      <c r="I43" s="305">
        <v>4848</v>
      </c>
      <c r="J43" s="305">
        <v>8267</v>
      </c>
      <c r="K43" s="306">
        <v>644</v>
      </c>
      <c r="L43" s="304">
        <v>330</v>
      </c>
      <c r="M43" s="305">
        <v>-349</v>
      </c>
      <c r="N43" s="305">
        <v>-1561</v>
      </c>
      <c r="O43" s="305">
        <f t="shared" si="0"/>
        <v>-936</v>
      </c>
      <c r="P43" s="305">
        <f t="shared" si="1"/>
        <v>21592</v>
      </c>
      <c r="Q43" s="242">
        <v>0.79166666666666663</v>
      </c>
      <c r="R43" s="243">
        <v>18830</v>
      </c>
      <c r="S43" s="305">
        <v>20889</v>
      </c>
      <c r="T43" s="305">
        <f t="shared" si="2"/>
        <v>703</v>
      </c>
      <c r="U43" s="305">
        <v>22523</v>
      </c>
      <c r="V43" s="305">
        <v>800</v>
      </c>
      <c r="W43" s="306">
        <v>1300</v>
      </c>
      <c r="X43" s="308">
        <v>644</v>
      </c>
      <c r="Y43" s="306">
        <v>330</v>
      </c>
      <c r="Z43" s="308">
        <v>330</v>
      </c>
      <c r="AA43" s="306">
        <v>-1000</v>
      </c>
      <c r="AB43" s="308">
        <v>-249</v>
      </c>
      <c r="AC43" s="306">
        <v>-2218</v>
      </c>
      <c r="AD43" s="308">
        <v>-1561</v>
      </c>
      <c r="AE43" s="306" t="s">
        <v>42</v>
      </c>
      <c r="AF43" s="309" t="s">
        <v>72</v>
      </c>
      <c r="AG43" s="304">
        <v>25</v>
      </c>
      <c r="AH43" s="306" t="s">
        <v>42</v>
      </c>
      <c r="AI43" s="309" t="s">
        <v>151</v>
      </c>
      <c r="AJ43" s="304">
        <v>24</v>
      </c>
    </row>
    <row r="44" spans="1:36" x14ac:dyDescent="0.15">
      <c r="A44" s="302" t="s">
        <v>35</v>
      </c>
      <c r="B44" s="303" t="s">
        <v>16</v>
      </c>
      <c r="C44" s="304">
        <v>7</v>
      </c>
      <c r="D44" s="242">
        <v>0.79166666666666663</v>
      </c>
      <c r="E44" s="243">
        <v>17069</v>
      </c>
      <c r="F44" s="305">
        <v>33679</v>
      </c>
      <c r="G44" s="305">
        <v>91</v>
      </c>
      <c r="H44" s="305">
        <v>0</v>
      </c>
      <c r="I44" s="305">
        <v>4194</v>
      </c>
      <c r="J44" s="305">
        <v>9635</v>
      </c>
      <c r="K44" s="306">
        <v>520</v>
      </c>
      <c r="L44" s="304">
        <v>330</v>
      </c>
      <c r="M44" s="305">
        <v>-257</v>
      </c>
      <c r="N44" s="305">
        <v>-1569</v>
      </c>
      <c r="O44" s="305">
        <f t="shared" si="0"/>
        <v>-976</v>
      </c>
      <c r="P44" s="305">
        <f t="shared" si="1"/>
        <v>20917</v>
      </c>
      <c r="Q44" s="242">
        <v>0.79166666666666663</v>
      </c>
      <c r="R44" s="243">
        <v>16960</v>
      </c>
      <c r="S44" s="305">
        <v>18948</v>
      </c>
      <c r="T44" s="305">
        <f t="shared" si="2"/>
        <v>1969</v>
      </c>
      <c r="U44" s="305">
        <v>22493</v>
      </c>
      <c r="V44" s="305">
        <v>600</v>
      </c>
      <c r="W44" s="306">
        <v>1300</v>
      </c>
      <c r="X44" s="308">
        <v>369</v>
      </c>
      <c r="Y44" s="306">
        <v>330</v>
      </c>
      <c r="Z44" s="308">
        <v>330</v>
      </c>
      <c r="AA44" s="306">
        <v>-1000</v>
      </c>
      <c r="AB44" s="308">
        <v>-257</v>
      </c>
      <c r="AC44" s="306">
        <v>-2218</v>
      </c>
      <c r="AD44" s="308">
        <v>-1569</v>
      </c>
      <c r="AE44" s="306" t="s">
        <v>43</v>
      </c>
      <c r="AF44" s="309" t="s">
        <v>56</v>
      </c>
      <c r="AG44" s="304">
        <v>40</v>
      </c>
      <c r="AH44" s="306" t="s">
        <v>43</v>
      </c>
      <c r="AI44" s="309" t="s">
        <v>70</v>
      </c>
      <c r="AJ44" s="304">
        <v>38</v>
      </c>
    </row>
    <row r="45" spans="1:36" x14ac:dyDescent="0.15">
      <c r="A45" s="302" t="s">
        <v>36</v>
      </c>
      <c r="B45" s="303" t="s">
        <v>16</v>
      </c>
      <c r="C45" s="304">
        <v>8</v>
      </c>
      <c r="D45" s="242">
        <v>0.79166666666666663</v>
      </c>
      <c r="E45" s="243">
        <v>17034</v>
      </c>
      <c r="F45" s="305">
        <v>33678</v>
      </c>
      <c r="G45" s="305">
        <v>76</v>
      </c>
      <c r="H45" s="305">
        <v>0</v>
      </c>
      <c r="I45" s="305">
        <v>4107</v>
      </c>
      <c r="J45" s="305">
        <v>9868</v>
      </c>
      <c r="K45" s="306">
        <v>105</v>
      </c>
      <c r="L45" s="304">
        <v>330</v>
      </c>
      <c r="M45" s="305">
        <v>-254</v>
      </c>
      <c r="N45" s="305">
        <v>-1569</v>
      </c>
      <c r="O45" s="305">
        <f t="shared" si="0"/>
        <v>-1388</v>
      </c>
      <c r="P45" s="305">
        <f t="shared" si="1"/>
        <v>21167</v>
      </c>
      <c r="Q45" s="242">
        <v>0.79166666666666663</v>
      </c>
      <c r="R45" s="243">
        <v>16940</v>
      </c>
      <c r="S45" s="305">
        <v>18928</v>
      </c>
      <c r="T45" s="305">
        <f t="shared" si="2"/>
        <v>2239</v>
      </c>
      <c r="U45" s="305">
        <v>22493</v>
      </c>
      <c r="V45" s="305">
        <v>600</v>
      </c>
      <c r="W45" s="306">
        <v>1300</v>
      </c>
      <c r="X45" s="308">
        <v>105</v>
      </c>
      <c r="Y45" s="306">
        <v>330</v>
      </c>
      <c r="Z45" s="308">
        <v>330</v>
      </c>
      <c r="AA45" s="306">
        <v>-1000</v>
      </c>
      <c r="AB45" s="308">
        <v>-254</v>
      </c>
      <c r="AC45" s="306">
        <v>-2218</v>
      </c>
      <c r="AD45" s="308">
        <v>-1569</v>
      </c>
      <c r="AE45" s="306" t="s">
        <v>42</v>
      </c>
      <c r="AF45" s="309" t="s">
        <v>143</v>
      </c>
      <c r="AG45" s="304">
        <v>37</v>
      </c>
      <c r="AH45" s="306" t="s">
        <v>42</v>
      </c>
      <c r="AI45" s="309" t="s">
        <v>106</v>
      </c>
      <c r="AJ45" s="304">
        <v>36</v>
      </c>
    </row>
    <row r="46" spans="1:36" x14ac:dyDescent="0.15">
      <c r="A46" s="302" t="s">
        <v>30</v>
      </c>
      <c r="B46" s="303" t="s">
        <v>16</v>
      </c>
      <c r="C46" s="304">
        <v>9</v>
      </c>
      <c r="D46" s="242">
        <v>0.79166666666666663</v>
      </c>
      <c r="E46" s="243">
        <v>18471</v>
      </c>
      <c r="F46" s="305">
        <v>33678</v>
      </c>
      <c r="G46" s="305">
        <v>88</v>
      </c>
      <c r="H46" s="305">
        <v>0</v>
      </c>
      <c r="I46" s="305">
        <v>3360</v>
      </c>
      <c r="J46" s="305">
        <v>8352</v>
      </c>
      <c r="K46" s="306">
        <v>46</v>
      </c>
      <c r="L46" s="304">
        <v>330</v>
      </c>
      <c r="M46" s="305">
        <v>39</v>
      </c>
      <c r="N46" s="305">
        <v>-1542</v>
      </c>
      <c r="O46" s="305">
        <f t="shared" si="0"/>
        <v>-1127</v>
      </c>
      <c r="P46" s="305">
        <f t="shared" si="1"/>
        <v>23181</v>
      </c>
      <c r="Q46" s="242">
        <v>0.79166666666666663</v>
      </c>
      <c r="R46" s="243">
        <v>18630</v>
      </c>
      <c r="S46" s="305">
        <v>20780</v>
      </c>
      <c r="T46" s="305">
        <f t="shared" si="2"/>
        <v>2401</v>
      </c>
      <c r="U46" s="305">
        <v>22493</v>
      </c>
      <c r="V46" s="305">
        <v>600</v>
      </c>
      <c r="W46" s="306">
        <v>1300</v>
      </c>
      <c r="X46" s="308">
        <v>46</v>
      </c>
      <c r="Y46" s="306">
        <v>330</v>
      </c>
      <c r="Z46" s="308">
        <v>330</v>
      </c>
      <c r="AA46" s="306">
        <v>400</v>
      </c>
      <c r="AB46" s="308">
        <v>39</v>
      </c>
      <c r="AC46" s="306">
        <v>-2218</v>
      </c>
      <c r="AD46" s="308">
        <v>-1542</v>
      </c>
      <c r="AE46" s="306" t="s">
        <v>42</v>
      </c>
      <c r="AF46" s="309" t="s">
        <v>150</v>
      </c>
      <c r="AG46" s="304">
        <v>30</v>
      </c>
      <c r="AH46" s="306" t="s">
        <v>42</v>
      </c>
      <c r="AI46" s="309" t="s">
        <v>207</v>
      </c>
      <c r="AJ46" s="304">
        <v>31</v>
      </c>
    </row>
    <row r="47" spans="1:36" x14ac:dyDescent="0.15">
      <c r="A47" s="302" t="s">
        <v>32</v>
      </c>
      <c r="B47" s="303" t="s">
        <v>16</v>
      </c>
      <c r="C47" s="304">
        <v>10</v>
      </c>
      <c r="D47" s="242">
        <v>0.79166666666666663</v>
      </c>
      <c r="E47" s="243">
        <v>18483</v>
      </c>
      <c r="F47" s="305">
        <v>33678</v>
      </c>
      <c r="G47" s="305">
        <v>85</v>
      </c>
      <c r="H47" s="305">
        <v>0</v>
      </c>
      <c r="I47" s="305">
        <v>3558</v>
      </c>
      <c r="J47" s="305">
        <v>9388</v>
      </c>
      <c r="K47" s="306">
        <v>596</v>
      </c>
      <c r="L47" s="304">
        <v>330</v>
      </c>
      <c r="M47" s="305">
        <v>-248</v>
      </c>
      <c r="N47" s="305">
        <v>-1542</v>
      </c>
      <c r="O47" s="305">
        <f t="shared" si="0"/>
        <v>-864</v>
      </c>
      <c r="P47" s="305">
        <f t="shared" si="1"/>
        <v>21681</v>
      </c>
      <c r="Q47" s="242">
        <v>0.79166666666666663</v>
      </c>
      <c r="R47" s="243">
        <v>18410</v>
      </c>
      <c r="S47" s="305">
        <v>20560</v>
      </c>
      <c r="T47" s="305">
        <f t="shared" si="2"/>
        <v>1121</v>
      </c>
      <c r="U47" s="305">
        <v>22493</v>
      </c>
      <c r="V47" s="305">
        <v>600</v>
      </c>
      <c r="W47" s="306">
        <v>1300</v>
      </c>
      <c r="X47" s="308">
        <v>596</v>
      </c>
      <c r="Y47" s="306">
        <v>330</v>
      </c>
      <c r="Z47" s="308">
        <v>330</v>
      </c>
      <c r="AA47" s="306">
        <v>-1000</v>
      </c>
      <c r="AB47" s="308">
        <v>-248</v>
      </c>
      <c r="AC47" s="306">
        <v>-2218</v>
      </c>
      <c r="AD47" s="308">
        <v>-1542</v>
      </c>
      <c r="AE47" s="306" t="s">
        <v>46</v>
      </c>
      <c r="AF47" s="309" t="s">
        <v>72</v>
      </c>
      <c r="AG47" s="304">
        <v>38</v>
      </c>
      <c r="AH47" s="306" t="s">
        <v>43</v>
      </c>
      <c r="AI47" s="309" t="s">
        <v>197</v>
      </c>
      <c r="AJ47" s="304">
        <v>38</v>
      </c>
    </row>
    <row r="48" spans="1:36" x14ac:dyDescent="0.15">
      <c r="A48" s="302" t="s">
        <v>31</v>
      </c>
      <c r="B48" s="303" t="s">
        <v>16</v>
      </c>
      <c r="C48" s="304">
        <v>11</v>
      </c>
      <c r="D48" s="242">
        <v>0.79166666666666663</v>
      </c>
      <c r="E48" s="243">
        <v>17307</v>
      </c>
      <c r="F48" s="305">
        <v>33678</v>
      </c>
      <c r="G48" s="305">
        <v>100</v>
      </c>
      <c r="H48" s="305">
        <v>0</v>
      </c>
      <c r="I48" s="305">
        <v>3856</v>
      </c>
      <c r="J48" s="305">
        <v>10000</v>
      </c>
      <c r="K48" s="306">
        <v>461</v>
      </c>
      <c r="L48" s="304">
        <v>330</v>
      </c>
      <c r="M48" s="305">
        <v>-250</v>
      </c>
      <c r="N48" s="305">
        <v>-1542</v>
      </c>
      <c r="O48" s="305">
        <f t="shared" si="0"/>
        <v>-1001</v>
      </c>
      <c r="P48" s="305">
        <f t="shared" si="1"/>
        <v>20923</v>
      </c>
      <c r="Q48" s="242">
        <v>0.79166666666666663</v>
      </c>
      <c r="R48" s="243">
        <v>17640</v>
      </c>
      <c r="S48" s="305">
        <v>19790</v>
      </c>
      <c r="T48" s="305">
        <f t="shared" si="2"/>
        <v>1133</v>
      </c>
      <c r="U48" s="305">
        <v>0</v>
      </c>
      <c r="V48" s="305">
        <v>600</v>
      </c>
      <c r="W48" s="306">
        <v>1300</v>
      </c>
      <c r="X48" s="308">
        <v>461</v>
      </c>
      <c r="Y48" s="306">
        <v>330</v>
      </c>
      <c r="Z48" s="308">
        <v>330</v>
      </c>
      <c r="AA48" s="306">
        <v>-1000</v>
      </c>
      <c r="AB48" s="308">
        <v>-250</v>
      </c>
      <c r="AC48" s="306">
        <v>-2218</v>
      </c>
      <c r="AD48" s="308">
        <v>-1542</v>
      </c>
      <c r="AE48" s="306" t="s">
        <v>43</v>
      </c>
      <c r="AF48" s="309" t="s">
        <v>122</v>
      </c>
      <c r="AG48" s="304">
        <v>47</v>
      </c>
      <c r="AH48" s="306" t="s">
        <v>43</v>
      </c>
      <c r="AI48" s="309" t="s">
        <v>197</v>
      </c>
      <c r="AJ48" s="304">
        <v>47</v>
      </c>
    </row>
    <row r="49" spans="1:36" x14ac:dyDescent="0.15">
      <c r="A49" s="302" t="s">
        <v>33</v>
      </c>
      <c r="B49" s="303" t="s">
        <v>16</v>
      </c>
      <c r="C49" s="304">
        <v>12</v>
      </c>
      <c r="D49" s="242">
        <v>0.79166666666666663</v>
      </c>
      <c r="E49" s="243">
        <v>17738</v>
      </c>
      <c r="F49" s="305">
        <v>33678</v>
      </c>
      <c r="G49" s="305">
        <v>94</v>
      </c>
      <c r="H49" s="305">
        <v>0</v>
      </c>
      <c r="I49" s="305">
        <v>4767</v>
      </c>
      <c r="J49" s="305">
        <v>9100</v>
      </c>
      <c r="K49" s="306">
        <v>113</v>
      </c>
      <c r="L49" s="304">
        <v>330</v>
      </c>
      <c r="M49" s="305">
        <v>-250</v>
      </c>
      <c r="N49" s="305">
        <v>-1542</v>
      </c>
      <c r="O49" s="305">
        <f t="shared" si="0"/>
        <v>-1349</v>
      </c>
      <c r="P49" s="305">
        <f t="shared" si="1"/>
        <v>21254</v>
      </c>
      <c r="Q49" s="242">
        <v>0.79166666666666663</v>
      </c>
      <c r="R49" s="243">
        <v>17590</v>
      </c>
      <c r="S49" s="305">
        <v>19766</v>
      </c>
      <c r="T49" s="305">
        <f t="shared" si="2"/>
        <v>1488</v>
      </c>
      <c r="U49" s="305">
        <v>22493</v>
      </c>
      <c r="V49" s="305">
        <v>600</v>
      </c>
      <c r="W49" s="306">
        <v>1300</v>
      </c>
      <c r="X49" s="308">
        <v>-157</v>
      </c>
      <c r="Y49" s="306">
        <v>330</v>
      </c>
      <c r="Z49" s="308">
        <v>330</v>
      </c>
      <c r="AA49" s="306">
        <v>-1000</v>
      </c>
      <c r="AB49" s="308">
        <v>-250</v>
      </c>
      <c r="AC49" s="306">
        <v>-2218</v>
      </c>
      <c r="AD49" s="308">
        <v>-1542</v>
      </c>
      <c r="AE49" s="306" t="s">
        <v>43</v>
      </c>
      <c r="AF49" s="309" t="s">
        <v>57</v>
      </c>
      <c r="AG49" s="304">
        <v>45</v>
      </c>
      <c r="AH49" s="306" t="s">
        <v>46</v>
      </c>
      <c r="AI49" s="309" t="s">
        <v>161</v>
      </c>
      <c r="AJ49" s="304">
        <v>42</v>
      </c>
    </row>
    <row r="50" spans="1:36" x14ac:dyDescent="0.15">
      <c r="A50" s="302" t="s">
        <v>34</v>
      </c>
      <c r="B50" s="303" t="s">
        <v>16</v>
      </c>
      <c r="C50" s="304">
        <v>13</v>
      </c>
      <c r="D50" s="242">
        <v>0.79166666666666663</v>
      </c>
      <c r="E50" s="243">
        <v>17696</v>
      </c>
      <c r="F50" s="305">
        <v>33688</v>
      </c>
      <c r="G50" s="305">
        <v>89</v>
      </c>
      <c r="H50" s="305">
        <v>0</v>
      </c>
      <c r="I50" s="305">
        <v>3825</v>
      </c>
      <c r="J50" s="305">
        <v>8576</v>
      </c>
      <c r="K50" s="306">
        <v>-204</v>
      </c>
      <c r="L50" s="304">
        <v>330</v>
      </c>
      <c r="M50" s="305">
        <v>32</v>
      </c>
      <c r="N50" s="305">
        <v>-1392</v>
      </c>
      <c r="O50" s="305">
        <f t="shared" si="0"/>
        <v>-1234</v>
      </c>
      <c r="P50" s="305">
        <f t="shared" si="1"/>
        <v>22610</v>
      </c>
      <c r="Q50" s="242">
        <v>0.79166666666666663</v>
      </c>
      <c r="R50" s="243">
        <v>17980</v>
      </c>
      <c r="S50" s="305">
        <v>20191</v>
      </c>
      <c r="T50" s="305">
        <f t="shared" si="2"/>
        <v>2419</v>
      </c>
      <c r="U50" s="305">
        <v>22493</v>
      </c>
      <c r="V50" s="305">
        <v>600</v>
      </c>
      <c r="W50" s="306">
        <v>-1300</v>
      </c>
      <c r="X50" s="308">
        <v>-204</v>
      </c>
      <c r="Y50" s="306">
        <v>330</v>
      </c>
      <c r="Z50" s="308">
        <v>330</v>
      </c>
      <c r="AA50" s="306">
        <v>400</v>
      </c>
      <c r="AB50" s="308">
        <v>32</v>
      </c>
      <c r="AC50" s="306">
        <v>-2218</v>
      </c>
      <c r="AD50" s="308">
        <v>-1392</v>
      </c>
      <c r="AE50" s="306" t="s">
        <v>42</v>
      </c>
      <c r="AF50" s="309" t="s">
        <v>88</v>
      </c>
      <c r="AG50" s="304">
        <v>29</v>
      </c>
      <c r="AH50" s="306" t="s">
        <v>42</v>
      </c>
      <c r="AI50" s="309" t="s">
        <v>184</v>
      </c>
      <c r="AJ50" s="304">
        <v>27</v>
      </c>
    </row>
    <row r="51" spans="1:36" x14ac:dyDescent="0.15">
      <c r="A51" s="302" t="s">
        <v>35</v>
      </c>
      <c r="B51" s="303" t="s">
        <v>16</v>
      </c>
      <c r="C51" s="304">
        <v>14</v>
      </c>
      <c r="D51" s="242">
        <v>0.79166666666666663</v>
      </c>
      <c r="E51" s="243">
        <v>16492</v>
      </c>
      <c r="F51" s="305">
        <v>33688</v>
      </c>
      <c r="G51" s="305">
        <v>86</v>
      </c>
      <c r="H51" s="305">
        <v>0</v>
      </c>
      <c r="I51" s="305">
        <v>5267</v>
      </c>
      <c r="J51" s="305">
        <v>9310</v>
      </c>
      <c r="K51" s="306">
        <v>95</v>
      </c>
      <c r="L51" s="304">
        <v>330</v>
      </c>
      <c r="M51" s="305">
        <v>-266</v>
      </c>
      <c r="N51" s="305">
        <v>-1585</v>
      </c>
      <c r="O51" s="305">
        <f t="shared" si="0"/>
        <v>-1426</v>
      </c>
      <c r="P51" s="305">
        <f t="shared" si="1"/>
        <v>20623</v>
      </c>
      <c r="Q51" s="242">
        <v>0.79166666666666663</v>
      </c>
      <c r="R51" s="243">
        <v>16630</v>
      </c>
      <c r="S51" s="305">
        <v>18630</v>
      </c>
      <c r="T51" s="305">
        <f t="shared" si="2"/>
        <v>1993</v>
      </c>
      <c r="U51" s="305">
        <v>22222</v>
      </c>
      <c r="V51" s="305">
        <v>600</v>
      </c>
      <c r="W51" s="306">
        <v>1300</v>
      </c>
      <c r="X51" s="308">
        <v>95</v>
      </c>
      <c r="Y51" s="306">
        <v>330</v>
      </c>
      <c r="Z51" s="308">
        <v>330</v>
      </c>
      <c r="AA51" s="306">
        <v>-1000</v>
      </c>
      <c r="AB51" s="308">
        <v>-266</v>
      </c>
      <c r="AC51" s="306">
        <v>-2218</v>
      </c>
      <c r="AD51" s="308">
        <v>-1585</v>
      </c>
      <c r="AE51" s="306" t="s">
        <v>42</v>
      </c>
      <c r="AF51" s="309" t="s">
        <v>49</v>
      </c>
      <c r="AG51" s="304">
        <v>35</v>
      </c>
      <c r="AH51" s="306" t="s">
        <v>42</v>
      </c>
      <c r="AI51" s="309" t="s">
        <v>192</v>
      </c>
      <c r="AJ51" s="304">
        <v>33</v>
      </c>
    </row>
    <row r="52" spans="1:36" x14ac:dyDescent="0.15">
      <c r="A52" s="302" t="s">
        <v>36</v>
      </c>
      <c r="B52" s="303" t="s">
        <v>16</v>
      </c>
      <c r="C52" s="304">
        <v>15</v>
      </c>
      <c r="D52" s="242">
        <v>0.79166666666666663</v>
      </c>
      <c r="E52" s="243">
        <v>16453</v>
      </c>
      <c r="F52" s="305">
        <v>33688</v>
      </c>
      <c r="G52" s="305">
        <v>96</v>
      </c>
      <c r="H52" s="305">
        <v>0</v>
      </c>
      <c r="I52" s="305">
        <v>5007</v>
      </c>
      <c r="J52" s="305">
        <v>9311</v>
      </c>
      <c r="K52" s="306">
        <v>-55</v>
      </c>
      <c r="L52" s="304">
        <v>330</v>
      </c>
      <c r="M52" s="305">
        <v>-261</v>
      </c>
      <c r="N52" s="305">
        <v>-1585</v>
      </c>
      <c r="O52" s="305">
        <f t="shared" si="0"/>
        <v>-1571</v>
      </c>
      <c r="P52" s="305">
        <f t="shared" si="1"/>
        <v>21037</v>
      </c>
      <c r="Q52" s="242">
        <v>0.79166666666666663</v>
      </c>
      <c r="R52" s="243">
        <v>16920</v>
      </c>
      <c r="S52" s="305">
        <v>18920</v>
      </c>
      <c r="T52" s="305">
        <f t="shared" si="2"/>
        <v>2117</v>
      </c>
      <c r="U52" s="305">
        <v>22222</v>
      </c>
      <c r="V52" s="305">
        <v>600</v>
      </c>
      <c r="W52" s="306">
        <v>-1500</v>
      </c>
      <c r="X52" s="308">
        <v>-55</v>
      </c>
      <c r="Y52" s="306">
        <v>330</v>
      </c>
      <c r="Z52" s="308">
        <v>330</v>
      </c>
      <c r="AA52" s="306">
        <v>-1000</v>
      </c>
      <c r="AB52" s="308">
        <v>-261</v>
      </c>
      <c r="AC52" s="306">
        <v>-2218</v>
      </c>
      <c r="AD52" s="308">
        <v>-1585</v>
      </c>
      <c r="AE52" s="306" t="s">
        <v>42</v>
      </c>
      <c r="AF52" s="309" t="s">
        <v>98</v>
      </c>
      <c r="AG52" s="304">
        <v>32</v>
      </c>
      <c r="AH52" s="306" t="s">
        <v>42</v>
      </c>
      <c r="AI52" s="309" t="s">
        <v>150</v>
      </c>
      <c r="AJ52" s="304">
        <v>32</v>
      </c>
    </row>
    <row r="53" spans="1:36" x14ac:dyDescent="0.15">
      <c r="A53" s="302" t="s">
        <v>30</v>
      </c>
      <c r="B53" s="303" t="s">
        <v>16</v>
      </c>
      <c r="C53" s="304">
        <v>16</v>
      </c>
      <c r="D53" s="242">
        <v>0.79166666666666663</v>
      </c>
      <c r="E53" s="243">
        <v>17683</v>
      </c>
      <c r="F53" s="305">
        <v>33686</v>
      </c>
      <c r="G53" s="305">
        <v>96</v>
      </c>
      <c r="H53" s="305">
        <v>0</v>
      </c>
      <c r="I53" s="305">
        <v>4310</v>
      </c>
      <c r="J53" s="305">
        <v>8868</v>
      </c>
      <c r="K53" s="306">
        <v>-83</v>
      </c>
      <c r="L53" s="304">
        <v>330</v>
      </c>
      <c r="M53" s="305">
        <v>31</v>
      </c>
      <c r="N53" s="305">
        <v>-1491</v>
      </c>
      <c r="O53" s="305">
        <f t="shared" si="0"/>
        <v>-1213</v>
      </c>
      <c r="P53" s="305">
        <f t="shared" si="1"/>
        <v>21817</v>
      </c>
      <c r="Q53" s="242">
        <v>0.79166666666666663</v>
      </c>
      <c r="R53" s="243">
        <v>17530</v>
      </c>
      <c r="S53" s="305">
        <v>19768</v>
      </c>
      <c r="T53" s="305">
        <f t="shared" si="2"/>
        <v>2049</v>
      </c>
      <c r="U53" s="305">
        <v>22222</v>
      </c>
      <c r="V53" s="305">
        <v>600</v>
      </c>
      <c r="W53" s="306">
        <v>-1500</v>
      </c>
      <c r="X53" s="308">
        <v>-83</v>
      </c>
      <c r="Y53" s="306">
        <v>330</v>
      </c>
      <c r="Z53" s="308">
        <v>330</v>
      </c>
      <c r="AA53" s="306">
        <v>400</v>
      </c>
      <c r="AB53" s="308">
        <v>31</v>
      </c>
      <c r="AC53" s="306">
        <v>-2218</v>
      </c>
      <c r="AD53" s="308">
        <v>-1491</v>
      </c>
      <c r="AE53" s="306" t="s">
        <v>42</v>
      </c>
      <c r="AF53" s="309" t="s">
        <v>59</v>
      </c>
      <c r="AG53" s="304">
        <v>32</v>
      </c>
      <c r="AH53" s="306" t="s">
        <v>42</v>
      </c>
      <c r="AI53" s="309" t="s">
        <v>104</v>
      </c>
      <c r="AJ53" s="304">
        <v>31</v>
      </c>
    </row>
    <row r="54" spans="1:36" x14ac:dyDescent="0.15">
      <c r="A54" s="302" t="s">
        <v>32</v>
      </c>
      <c r="B54" s="303" t="s">
        <v>16</v>
      </c>
      <c r="C54" s="304">
        <v>17</v>
      </c>
      <c r="D54" s="242">
        <v>0.79166666666666663</v>
      </c>
      <c r="E54" s="243">
        <v>18011</v>
      </c>
      <c r="F54" s="305">
        <v>33686</v>
      </c>
      <c r="G54" s="305">
        <v>95</v>
      </c>
      <c r="H54" s="305">
        <v>0</v>
      </c>
      <c r="I54" s="305">
        <v>3235</v>
      </c>
      <c r="J54" s="305">
        <v>9084</v>
      </c>
      <c r="K54" s="306">
        <v>-108</v>
      </c>
      <c r="L54" s="304">
        <v>330</v>
      </c>
      <c r="M54" s="305">
        <v>-257</v>
      </c>
      <c r="N54" s="305">
        <v>-1583</v>
      </c>
      <c r="O54" s="305">
        <f t="shared" si="0"/>
        <v>-1618</v>
      </c>
      <c r="P54" s="305">
        <f t="shared" si="1"/>
        <v>23080</v>
      </c>
      <c r="Q54" s="242">
        <v>0.79166666666666663</v>
      </c>
      <c r="R54" s="243">
        <v>18200</v>
      </c>
      <c r="S54" s="305">
        <v>20370</v>
      </c>
      <c r="T54" s="305">
        <f t="shared" si="2"/>
        <v>2710</v>
      </c>
      <c r="U54" s="305">
        <v>22222</v>
      </c>
      <c r="V54" s="305">
        <v>600</v>
      </c>
      <c r="W54" s="306">
        <v>-1500</v>
      </c>
      <c r="X54" s="308">
        <v>-108</v>
      </c>
      <c r="Y54" s="306">
        <v>330</v>
      </c>
      <c r="Z54" s="308">
        <v>330</v>
      </c>
      <c r="AA54" s="306">
        <v>-1000</v>
      </c>
      <c r="AB54" s="308">
        <v>-257</v>
      </c>
      <c r="AC54" s="306">
        <v>-2218</v>
      </c>
      <c r="AD54" s="308">
        <v>-1583</v>
      </c>
      <c r="AE54" s="306" t="s">
        <v>42</v>
      </c>
      <c r="AF54" s="309" t="s">
        <v>202</v>
      </c>
      <c r="AG54" s="304">
        <v>32</v>
      </c>
      <c r="AH54" s="306" t="s">
        <v>42</v>
      </c>
      <c r="AI54" s="309" t="s">
        <v>382</v>
      </c>
      <c r="AJ54" s="304">
        <v>29</v>
      </c>
    </row>
    <row r="55" spans="1:36" x14ac:dyDescent="0.15">
      <c r="A55" s="302" t="s">
        <v>31</v>
      </c>
      <c r="B55" s="303" t="s">
        <v>16</v>
      </c>
      <c r="C55" s="304">
        <v>18</v>
      </c>
      <c r="D55" s="242">
        <v>0.79166666666666663</v>
      </c>
      <c r="E55" s="243">
        <v>18301</v>
      </c>
      <c r="F55" s="305">
        <v>33686</v>
      </c>
      <c r="G55" s="305">
        <v>88</v>
      </c>
      <c r="H55" s="305">
        <v>0</v>
      </c>
      <c r="I55" s="305">
        <v>2889</v>
      </c>
      <c r="J55" s="305">
        <v>8669</v>
      </c>
      <c r="K55" s="306">
        <v>288</v>
      </c>
      <c r="L55" s="304">
        <v>330</v>
      </c>
      <c r="M55" s="305">
        <v>27</v>
      </c>
      <c r="N55" s="305">
        <v>-1583</v>
      </c>
      <c r="O55" s="305">
        <f t="shared" si="0"/>
        <v>-938</v>
      </c>
      <c r="P55" s="305">
        <f t="shared" si="1"/>
        <v>23154</v>
      </c>
      <c r="Q55" s="242">
        <v>0.79166666666666663</v>
      </c>
      <c r="R55" s="243">
        <v>17910</v>
      </c>
      <c r="S55" s="305">
        <v>20188</v>
      </c>
      <c r="T55" s="305">
        <f t="shared" si="2"/>
        <v>2966</v>
      </c>
      <c r="U55" s="305">
        <v>22222</v>
      </c>
      <c r="V55" s="305">
        <v>600</v>
      </c>
      <c r="W55" s="306">
        <v>1300</v>
      </c>
      <c r="X55" s="308">
        <v>288</v>
      </c>
      <c r="Y55" s="306">
        <v>330</v>
      </c>
      <c r="Z55" s="308">
        <v>330</v>
      </c>
      <c r="AA55" s="306">
        <v>400</v>
      </c>
      <c r="AB55" s="308">
        <v>27</v>
      </c>
      <c r="AC55" s="306">
        <v>-2218</v>
      </c>
      <c r="AD55" s="308">
        <v>-1583</v>
      </c>
      <c r="AE55" s="306" t="s">
        <v>44</v>
      </c>
      <c r="AF55" s="309" t="s">
        <v>210</v>
      </c>
      <c r="AG55" s="304">
        <v>36</v>
      </c>
      <c r="AH55" s="306" t="s">
        <v>46</v>
      </c>
      <c r="AI55" s="309" t="s">
        <v>134</v>
      </c>
      <c r="AJ55" s="304">
        <v>35</v>
      </c>
    </row>
    <row r="56" spans="1:36" x14ac:dyDescent="0.15">
      <c r="A56" s="302" t="s">
        <v>33</v>
      </c>
      <c r="B56" s="303" t="s">
        <v>16</v>
      </c>
      <c r="C56" s="304">
        <v>19</v>
      </c>
      <c r="D56" s="242">
        <v>0.79166666666666663</v>
      </c>
      <c r="E56" s="243">
        <v>17512</v>
      </c>
      <c r="F56" s="305">
        <v>33686</v>
      </c>
      <c r="G56" s="305">
        <v>90</v>
      </c>
      <c r="H56" s="305">
        <v>0</v>
      </c>
      <c r="I56" s="305">
        <v>2837</v>
      </c>
      <c r="J56" s="305">
        <v>10029</v>
      </c>
      <c r="K56" s="306">
        <v>185</v>
      </c>
      <c r="L56" s="304">
        <v>330</v>
      </c>
      <c r="M56" s="305">
        <v>35</v>
      </c>
      <c r="N56" s="305">
        <v>-1583</v>
      </c>
      <c r="O56" s="305">
        <f t="shared" si="0"/>
        <v>-1033</v>
      </c>
      <c r="P56" s="305">
        <f t="shared" si="1"/>
        <v>21943</v>
      </c>
      <c r="Q56" s="242">
        <v>0.79166666666666663</v>
      </c>
      <c r="R56" s="243">
        <v>17710</v>
      </c>
      <c r="S56" s="305">
        <v>19938</v>
      </c>
      <c r="T56" s="305">
        <f t="shared" si="2"/>
        <v>2005</v>
      </c>
      <c r="U56" s="305">
        <v>22222</v>
      </c>
      <c r="V56" s="305">
        <v>600</v>
      </c>
      <c r="W56" s="306">
        <v>1300</v>
      </c>
      <c r="X56" s="308">
        <v>185</v>
      </c>
      <c r="Y56" s="306">
        <v>330</v>
      </c>
      <c r="Z56" s="308">
        <v>330</v>
      </c>
      <c r="AA56" s="306">
        <v>400</v>
      </c>
      <c r="AB56" s="308">
        <v>35</v>
      </c>
      <c r="AC56" s="306">
        <v>-2218</v>
      </c>
      <c r="AD56" s="308">
        <v>-1583</v>
      </c>
      <c r="AE56" s="306" t="s">
        <v>45</v>
      </c>
      <c r="AF56" s="309" t="s">
        <v>49</v>
      </c>
      <c r="AG56" s="304">
        <v>39</v>
      </c>
      <c r="AH56" s="306" t="s">
        <v>44</v>
      </c>
      <c r="AI56" s="309" t="s">
        <v>49</v>
      </c>
      <c r="AJ56" s="304">
        <v>36</v>
      </c>
    </row>
    <row r="57" spans="1:36" x14ac:dyDescent="0.15">
      <c r="A57" s="302" t="s">
        <v>34</v>
      </c>
      <c r="B57" s="303" t="s">
        <v>16</v>
      </c>
      <c r="C57" s="304">
        <v>20</v>
      </c>
      <c r="D57" s="242">
        <v>0.79166666666666663</v>
      </c>
      <c r="E57" s="243">
        <v>18113</v>
      </c>
      <c r="F57" s="305">
        <v>33685</v>
      </c>
      <c r="G57" s="305">
        <v>89</v>
      </c>
      <c r="H57" s="305">
        <v>0</v>
      </c>
      <c r="I57" s="305">
        <v>2482</v>
      </c>
      <c r="J57" s="305">
        <v>9762</v>
      </c>
      <c r="K57" s="306">
        <v>19</v>
      </c>
      <c r="L57" s="304">
        <v>330</v>
      </c>
      <c r="M57" s="305">
        <v>29</v>
      </c>
      <c r="N57" s="305">
        <v>-1241</v>
      </c>
      <c r="O57" s="305">
        <f t="shared" si="0"/>
        <v>-863</v>
      </c>
      <c r="P57" s="305">
        <f t="shared" si="1"/>
        <v>22393</v>
      </c>
      <c r="Q57" s="242">
        <v>0.79166666666666663</v>
      </c>
      <c r="R57" s="243">
        <v>17810</v>
      </c>
      <c r="S57" s="305">
        <v>20005</v>
      </c>
      <c r="T57" s="305">
        <f t="shared" si="2"/>
        <v>2388</v>
      </c>
      <c r="U57" s="305">
        <v>22222</v>
      </c>
      <c r="V57" s="305">
        <v>600</v>
      </c>
      <c r="W57" s="306">
        <v>1300</v>
      </c>
      <c r="X57" s="308">
        <v>19</v>
      </c>
      <c r="Y57" s="306">
        <v>330</v>
      </c>
      <c r="Z57" s="308">
        <v>330</v>
      </c>
      <c r="AA57" s="306">
        <v>400</v>
      </c>
      <c r="AB57" s="308">
        <v>29</v>
      </c>
      <c r="AC57" s="306">
        <v>-2218</v>
      </c>
      <c r="AD57" s="308">
        <v>-1241</v>
      </c>
      <c r="AE57" s="306" t="s">
        <v>390</v>
      </c>
      <c r="AF57" s="309" t="s">
        <v>143</v>
      </c>
      <c r="AG57" s="304">
        <v>32</v>
      </c>
      <c r="AH57" s="306" t="s">
        <v>398</v>
      </c>
      <c r="AI57" s="309" t="s">
        <v>48</v>
      </c>
      <c r="AJ57" s="304">
        <v>27</v>
      </c>
    </row>
    <row r="58" spans="1:36" x14ac:dyDescent="0.15">
      <c r="A58" s="302" t="s">
        <v>35</v>
      </c>
      <c r="B58" s="303" t="s">
        <v>16</v>
      </c>
      <c r="C58" s="304">
        <v>21</v>
      </c>
      <c r="D58" s="242">
        <v>0.79166666666666663</v>
      </c>
      <c r="E58" s="243">
        <v>16454</v>
      </c>
      <c r="F58" s="305">
        <v>33685</v>
      </c>
      <c r="G58" s="305">
        <v>95</v>
      </c>
      <c r="H58" s="305">
        <v>0</v>
      </c>
      <c r="I58" s="305">
        <v>4103</v>
      </c>
      <c r="J58" s="305">
        <v>10278</v>
      </c>
      <c r="K58" s="306">
        <v>133</v>
      </c>
      <c r="L58" s="304">
        <v>0</v>
      </c>
      <c r="M58" s="305">
        <v>27</v>
      </c>
      <c r="N58" s="305">
        <v>-1443</v>
      </c>
      <c r="O58" s="305">
        <f t="shared" si="0"/>
        <v>-1283</v>
      </c>
      <c r="P58" s="305">
        <f t="shared" si="1"/>
        <v>20682</v>
      </c>
      <c r="Q58" s="242">
        <v>0.79166666666666663</v>
      </c>
      <c r="R58" s="243">
        <v>16460</v>
      </c>
      <c r="S58" s="305">
        <v>18325</v>
      </c>
      <c r="T58" s="305">
        <f t="shared" si="2"/>
        <v>2357</v>
      </c>
      <c r="U58" s="305">
        <v>21199</v>
      </c>
      <c r="V58" s="305">
        <v>400</v>
      </c>
      <c r="W58" s="306">
        <v>1300</v>
      </c>
      <c r="X58" s="308">
        <v>133</v>
      </c>
      <c r="Y58" s="306">
        <v>330</v>
      </c>
      <c r="Z58" s="308">
        <v>0</v>
      </c>
      <c r="AA58" s="306">
        <v>400</v>
      </c>
      <c r="AB58" s="308">
        <v>27</v>
      </c>
      <c r="AC58" s="306">
        <v>-2218</v>
      </c>
      <c r="AD58" s="308">
        <v>-1443</v>
      </c>
      <c r="AE58" s="306" t="s">
        <v>42</v>
      </c>
      <c r="AF58" s="309" t="s">
        <v>62</v>
      </c>
      <c r="AG58" s="304">
        <v>33</v>
      </c>
      <c r="AH58" s="306" t="s">
        <v>42</v>
      </c>
      <c r="AI58" s="309" t="s">
        <v>197</v>
      </c>
      <c r="AJ58" s="304">
        <v>33</v>
      </c>
    </row>
    <row r="59" spans="1:36" x14ac:dyDescent="0.15">
      <c r="A59" s="302" t="s">
        <v>36</v>
      </c>
      <c r="B59" s="303" t="s">
        <v>16</v>
      </c>
      <c r="C59" s="304">
        <v>22</v>
      </c>
      <c r="D59" s="242">
        <v>0.79166666666666663</v>
      </c>
      <c r="E59" s="243">
        <v>17180</v>
      </c>
      <c r="F59" s="305">
        <v>33685</v>
      </c>
      <c r="G59" s="305">
        <v>102</v>
      </c>
      <c r="H59" s="305">
        <v>0</v>
      </c>
      <c r="I59" s="305">
        <v>4112</v>
      </c>
      <c r="J59" s="305">
        <v>10803</v>
      </c>
      <c r="K59" s="306">
        <v>136</v>
      </c>
      <c r="L59" s="304">
        <v>330</v>
      </c>
      <c r="M59" s="305">
        <v>-261</v>
      </c>
      <c r="N59" s="305">
        <v>-1445</v>
      </c>
      <c r="O59" s="305">
        <f t="shared" si="0"/>
        <v>-1240</v>
      </c>
      <c r="P59" s="305">
        <f t="shared" si="1"/>
        <v>20112</v>
      </c>
      <c r="Q59" s="242">
        <v>0.79166666666666663</v>
      </c>
      <c r="R59" s="243">
        <v>16830</v>
      </c>
      <c r="S59" s="305">
        <v>18695</v>
      </c>
      <c r="T59" s="305">
        <f t="shared" si="2"/>
        <v>1417</v>
      </c>
      <c r="U59" s="305">
        <v>21199</v>
      </c>
      <c r="V59" s="305">
        <v>400</v>
      </c>
      <c r="W59" s="306">
        <v>1300</v>
      </c>
      <c r="X59" s="308">
        <v>136</v>
      </c>
      <c r="Y59" s="306">
        <v>330</v>
      </c>
      <c r="Z59" s="308">
        <v>330</v>
      </c>
      <c r="AA59" s="306">
        <v>-1000</v>
      </c>
      <c r="AB59" s="308">
        <v>-261</v>
      </c>
      <c r="AC59" s="306">
        <v>-2218</v>
      </c>
      <c r="AD59" s="308">
        <v>-1445</v>
      </c>
      <c r="AE59" s="306" t="s">
        <v>46</v>
      </c>
      <c r="AF59" s="309" t="s">
        <v>167</v>
      </c>
      <c r="AG59" s="304">
        <v>37</v>
      </c>
      <c r="AH59" s="306" t="s">
        <v>44</v>
      </c>
      <c r="AI59" s="309" t="s">
        <v>97</v>
      </c>
      <c r="AJ59" s="304">
        <v>35</v>
      </c>
    </row>
    <row r="60" spans="1:36" x14ac:dyDescent="0.15">
      <c r="A60" s="302" t="s">
        <v>30</v>
      </c>
      <c r="B60" s="303" t="s">
        <v>16</v>
      </c>
      <c r="C60" s="304">
        <v>23</v>
      </c>
      <c r="D60" s="242">
        <v>0.79166666666666663</v>
      </c>
      <c r="E60" s="243">
        <v>18865</v>
      </c>
      <c r="F60" s="305">
        <v>33685</v>
      </c>
      <c r="G60" s="305">
        <v>100</v>
      </c>
      <c r="H60" s="305">
        <v>0</v>
      </c>
      <c r="I60" s="305">
        <v>4115</v>
      </c>
      <c r="J60" s="305">
        <v>8092</v>
      </c>
      <c r="K60" s="306">
        <v>931</v>
      </c>
      <c r="L60" s="304">
        <v>330</v>
      </c>
      <c r="M60" s="305">
        <v>-255</v>
      </c>
      <c r="N60" s="305">
        <v>-1585</v>
      </c>
      <c r="O60" s="305">
        <f t="shared" si="0"/>
        <v>-579</v>
      </c>
      <c r="P60" s="305">
        <f t="shared" si="1"/>
        <v>22157</v>
      </c>
      <c r="Q60" s="242">
        <v>0.79166666666666663</v>
      </c>
      <c r="R60" s="243">
        <v>18890</v>
      </c>
      <c r="S60" s="305">
        <v>21161</v>
      </c>
      <c r="T60" s="305">
        <f t="shared" si="2"/>
        <v>996</v>
      </c>
      <c r="U60" s="305">
        <v>21199</v>
      </c>
      <c r="V60" s="305">
        <v>400</v>
      </c>
      <c r="W60" s="306">
        <v>1300</v>
      </c>
      <c r="X60" s="308">
        <v>931</v>
      </c>
      <c r="Y60" s="306">
        <v>330</v>
      </c>
      <c r="Z60" s="308">
        <v>330</v>
      </c>
      <c r="AA60" s="306">
        <v>-1000</v>
      </c>
      <c r="AB60" s="308">
        <v>-255</v>
      </c>
      <c r="AC60" s="306">
        <v>-2218</v>
      </c>
      <c r="AD60" s="308">
        <v>-1585</v>
      </c>
      <c r="AE60" s="306" t="s">
        <v>398</v>
      </c>
      <c r="AF60" s="309" t="s">
        <v>143</v>
      </c>
      <c r="AG60" s="304">
        <v>32</v>
      </c>
      <c r="AH60" s="306" t="s">
        <v>43</v>
      </c>
      <c r="AI60" s="309" t="s">
        <v>108</v>
      </c>
      <c r="AJ60" s="304">
        <v>26</v>
      </c>
    </row>
    <row r="61" spans="1:36" x14ac:dyDescent="0.15">
      <c r="A61" s="302" t="s">
        <v>32</v>
      </c>
      <c r="B61" s="303" t="s">
        <v>16</v>
      </c>
      <c r="C61" s="304">
        <v>24</v>
      </c>
      <c r="D61" s="242">
        <v>0.79166666666666663</v>
      </c>
      <c r="E61" s="243">
        <v>18579</v>
      </c>
      <c r="F61" s="305">
        <v>33685</v>
      </c>
      <c r="G61" s="305">
        <v>82</v>
      </c>
      <c r="H61" s="305">
        <v>0</v>
      </c>
      <c r="I61" s="305">
        <v>4484</v>
      </c>
      <c r="J61" s="305">
        <v>8571</v>
      </c>
      <c r="K61" s="306">
        <v>395</v>
      </c>
      <c r="L61" s="304">
        <v>330</v>
      </c>
      <c r="M61" s="305">
        <v>-254</v>
      </c>
      <c r="N61" s="305">
        <v>-1581</v>
      </c>
      <c r="O61" s="305">
        <f t="shared" si="0"/>
        <v>-1110</v>
      </c>
      <c r="P61" s="305">
        <f t="shared" si="1"/>
        <v>21822</v>
      </c>
      <c r="Q61" s="242">
        <v>0.79166666666666663</v>
      </c>
      <c r="R61" s="243">
        <v>19020</v>
      </c>
      <c r="S61" s="305">
        <v>21189</v>
      </c>
      <c r="T61" s="305">
        <f t="shared" si="2"/>
        <v>633</v>
      </c>
      <c r="U61" s="305">
        <v>21199</v>
      </c>
      <c r="V61" s="305">
        <v>400</v>
      </c>
      <c r="W61" s="306">
        <v>1300</v>
      </c>
      <c r="X61" s="308">
        <v>395</v>
      </c>
      <c r="Y61" s="306">
        <v>330</v>
      </c>
      <c r="Z61" s="308">
        <v>330</v>
      </c>
      <c r="AA61" s="306">
        <v>-1000</v>
      </c>
      <c r="AB61" s="308">
        <v>-254</v>
      </c>
      <c r="AC61" s="306">
        <v>-2218</v>
      </c>
      <c r="AD61" s="308">
        <v>-1581</v>
      </c>
      <c r="AE61" s="306" t="s">
        <v>42</v>
      </c>
      <c r="AF61" s="309" t="s">
        <v>98</v>
      </c>
      <c r="AG61" s="304">
        <v>29</v>
      </c>
      <c r="AH61" s="306" t="s">
        <v>42</v>
      </c>
      <c r="AI61" s="309" t="s">
        <v>50</v>
      </c>
      <c r="AJ61" s="304">
        <v>27</v>
      </c>
    </row>
    <row r="62" spans="1:36" x14ac:dyDescent="0.15">
      <c r="A62" s="302" t="s">
        <v>31</v>
      </c>
      <c r="B62" s="303" t="s">
        <v>16</v>
      </c>
      <c r="C62" s="304">
        <v>25</v>
      </c>
      <c r="D62" s="242">
        <v>0.79166666666666663</v>
      </c>
      <c r="E62" s="243">
        <v>18230</v>
      </c>
      <c r="F62" s="305">
        <v>33685</v>
      </c>
      <c r="G62" s="305">
        <v>95</v>
      </c>
      <c r="H62" s="305">
        <v>0</v>
      </c>
      <c r="I62" s="305">
        <v>3738</v>
      </c>
      <c r="J62" s="305">
        <v>8832</v>
      </c>
      <c r="K62" s="306">
        <v>236</v>
      </c>
      <c r="L62" s="304">
        <v>330</v>
      </c>
      <c r="M62" s="305">
        <v>-256</v>
      </c>
      <c r="N62" s="305">
        <v>-1587</v>
      </c>
      <c r="O62" s="305">
        <f t="shared" si="0"/>
        <v>-1277</v>
      </c>
      <c r="P62" s="305">
        <f t="shared" si="1"/>
        <v>22487</v>
      </c>
      <c r="Q62" s="242">
        <v>0.79166666666666663</v>
      </c>
      <c r="R62" s="243">
        <v>18520</v>
      </c>
      <c r="S62" s="305">
        <v>20594</v>
      </c>
      <c r="T62" s="305">
        <f t="shared" si="2"/>
        <v>1893</v>
      </c>
      <c r="U62" s="305">
        <v>21199</v>
      </c>
      <c r="V62" s="305">
        <v>400</v>
      </c>
      <c r="W62" s="306">
        <v>1300</v>
      </c>
      <c r="X62" s="308">
        <v>236</v>
      </c>
      <c r="Y62" s="306">
        <v>330</v>
      </c>
      <c r="Z62" s="308">
        <v>330</v>
      </c>
      <c r="AA62" s="306">
        <v>-1000</v>
      </c>
      <c r="AB62" s="308">
        <v>-256</v>
      </c>
      <c r="AC62" s="306">
        <v>-2218</v>
      </c>
      <c r="AD62" s="308">
        <v>-1587</v>
      </c>
      <c r="AE62" s="306" t="s">
        <v>42</v>
      </c>
      <c r="AF62" s="309" t="s">
        <v>216</v>
      </c>
      <c r="AG62" s="304">
        <v>32</v>
      </c>
      <c r="AH62" s="306" t="s">
        <v>42</v>
      </c>
      <c r="AI62" s="309" t="s">
        <v>197</v>
      </c>
      <c r="AJ62" s="304">
        <v>31</v>
      </c>
    </row>
    <row r="63" spans="1:36" x14ac:dyDescent="0.15">
      <c r="A63" s="302" t="s">
        <v>33</v>
      </c>
      <c r="B63" s="303" t="s">
        <v>16</v>
      </c>
      <c r="C63" s="304">
        <v>26</v>
      </c>
      <c r="D63" s="242">
        <v>0.79166666666666663</v>
      </c>
      <c r="E63" s="243">
        <v>17720</v>
      </c>
      <c r="F63" s="305">
        <v>33685</v>
      </c>
      <c r="G63" s="305">
        <v>87</v>
      </c>
      <c r="H63" s="305">
        <v>0</v>
      </c>
      <c r="I63" s="305">
        <v>4488</v>
      </c>
      <c r="J63" s="305">
        <v>9082</v>
      </c>
      <c r="K63" s="306">
        <v>706</v>
      </c>
      <c r="L63" s="304">
        <v>330</v>
      </c>
      <c r="M63" s="305">
        <v>-113</v>
      </c>
      <c r="N63" s="305">
        <v>-1612</v>
      </c>
      <c r="O63" s="305">
        <f t="shared" si="0"/>
        <v>-689</v>
      </c>
      <c r="P63" s="305">
        <f t="shared" si="1"/>
        <v>20891</v>
      </c>
      <c r="Q63" s="242">
        <v>0.79166666666666663</v>
      </c>
      <c r="R63" s="243">
        <v>17690</v>
      </c>
      <c r="S63" s="305">
        <v>19959</v>
      </c>
      <c r="T63" s="305">
        <f t="shared" si="2"/>
        <v>932</v>
      </c>
      <c r="U63" s="305">
        <v>21199</v>
      </c>
      <c r="V63" s="305">
        <v>400</v>
      </c>
      <c r="W63" s="306">
        <v>1300</v>
      </c>
      <c r="X63" s="308">
        <v>706</v>
      </c>
      <c r="Y63" s="306">
        <v>330</v>
      </c>
      <c r="Z63" s="308">
        <v>330</v>
      </c>
      <c r="AA63" s="306">
        <v>-1000</v>
      </c>
      <c r="AB63" s="308">
        <v>-113</v>
      </c>
      <c r="AC63" s="306">
        <v>-2218</v>
      </c>
      <c r="AD63" s="308">
        <v>-1612</v>
      </c>
      <c r="AE63" s="306" t="s">
        <v>42</v>
      </c>
      <c r="AF63" s="309" t="s">
        <v>89</v>
      </c>
      <c r="AG63" s="304">
        <v>41</v>
      </c>
      <c r="AH63" s="306" t="s">
        <v>42</v>
      </c>
      <c r="AI63" s="309" t="s">
        <v>197</v>
      </c>
      <c r="AJ63" s="304">
        <v>40</v>
      </c>
    </row>
    <row r="64" spans="1:36" x14ac:dyDescent="0.15">
      <c r="A64" s="302" t="s">
        <v>34</v>
      </c>
      <c r="B64" s="303" t="s">
        <v>16</v>
      </c>
      <c r="C64" s="304">
        <v>27</v>
      </c>
      <c r="D64" s="242">
        <v>0.79166666666666663</v>
      </c>
      <c r="E64" s="243">
        <v>16598</v>
      </c>
      <c r="F64" s="305">
        <v>33679</v>
      </c>
      <c r="G64" s="305">
        <v>93</v>
      </c>
      <c r="H64" s="305">
        <v>0</v>
      </c>
      <c r="I64" s="305">
        <v>2988</v>
      </c>
      <c r="J64" s="305">
        <v>9594</v>
      </c>
      <c r="K64" s="306">
        <v>280</v>
      </c>
      <c r="L64" s="304">
        <v>330</v>
      </c>
      <c r="M64" s="305">
        <v>-261</v>
      </c>
      <c r="N64" s="305">
        <v>-1587</v>
      </c>
      <c r="O64" s="305">
        <f t="shared" si="0"/>
        <v>-1238</v>
      </c>
      <c r="P64" s="305">
        <f t="shared" si="1"/>
        <v>22428</v>
      </c>
      <c r="Q64" s="242">
        <v>0.79166666666666663</v>
      </c>
      <c r="R64" s="243">
        <v>16870</v>
      </c>
      <c r="S64" s="305">
        <v>19092</v>
      </c>
      <c r="T64" s="305">
        <f t="shared" si="2"/>
        <v>3336</v>
      </c>
      <c r="U64" s="305">
        <v>21199</v>
      </c>
      <c r="V64" s="305">
        <v>400</v>
      </c>
      <c r="W64" s="306">
        <v>1300</v>
      </c>
      <c r="X64" s="308">
        <v>280</v>
      </c>
      <c r="Y64" s="306">
        <v>330</v>
      </c>
      <c r="Z64" s="308">
        <v>330</v>
      </c>
      <c r="AA64" s="306">
        <v>-1000</v>
      </c>
      <c r="AB64" s="308">
        <v>-261</v>
      </c>
      <c r="AC64" s="306">
        <v>-2218</v>
      </c>
      <c r="AD64" s="308">
        <v>-1587</v>
      </c>
      <c r="AE64" s="306" t="s">
        <v>43</v>
      </c>
      <c r="AF64" s="309" t="s">
        <v>114</v>
      </c>
      <c r="AG64" s="304">
        <v>51</v>
      </c>
      <c r="AH64" s="306" t="s">
        <v>46</v>
      </c>
      <c r="AI64" s="309" t="s">
        <v>99</v>
      </c>
      <c r="AJ64" s="304">
        <v>49</v>
      </c>
    </row>
    <row r="65" spans="1:36" x14ac:dyDescent="0.15">
      <c r="A65" s="311" t="s">
        <v>35</v>
      </c>
      <c r="B65" s="303" t="s">
        <v>16</v>
      </c>
      <c r="C65" s="304">
        <v>28</v>
      </c>
      <c r="D65" s="244">
        <v>0.79166666666666663</v>
      </c>
      <c r="E65" s="245">
        <v>16152</v>
      </c>
      <c r="F65" s="305">
        <v>33685</v>
      </c>
      <c r="G65" s="305">
        <v>94</v>
      </c>
      <c r="H65" s="305">
        <v>0</v>
      </c>
      <c r="I65" s="305">
        <v>5230</v>
      </c>
      <c r="J65" s="305">
        <v>9787</v>
      </c>
      <c r="K65" s="306">
        <v>105</v>
      </c>
      <c r="L65" s="304">
        <v>330</v>
      </c>
      <c r="M65" s="305">
        <v>-198</v>
      </c>
      <c r="N65" s="305">
        <v>-1426</v>
      </c>
      <c r="O65" s="305">
        <f t="shared" si="0"/>
        <v>-1189</v>
      </c>
      <c r="P65" s="305">
        <f t="shared" si="1"/>
        <v>19951</v>
      </c>
      <c r="Q65" s="242">
        <v>0.79166666666666663</v>
      </c>
      <c r="R65" s="243">
        <v>16000</v>
      </c>
      <c r="S65" s="305">
        <v>17865</v>
      </c>
      <c r="T65" s="305">
        <f t="shared" si="2"/>
        <v>2086</v>
      </c>
      <c r="U65" s="305">
        <v>20838</v>
      </c>
      <c r="V65" s="305">
        <v>1600</v>
      </c>
      <c r="W65" s="306">
        <v>1300</v>
      </c>
      <c r="X65" s="308">
        <v>105</v>
      </c>
      <c r="Y65" s="306">
        <v>330</v>
      </c>
      <c r="Z65" s="308">
        <v>330</v>
      </c>
      <c r="AA65" s="306">
        <v>-1000</v>
      </c>
      <c r="AB65" s="308">
        <v>-198</v>
      </c>
      <c r="AC65" s="306">
        <v>-2218</v>
      </c>
      <c r="AD65" s="308">
        <v>-1426</v>
      </c>
      <c r="AE65" s="306" t="s">
        <v>43</v>
      </c>
      <c r="AF65" s="309" t="s">
        <v>167</v>
      </c>
      <c r="AG65" s="304">
        <v>36</v>
      </c>
      <c r="AH65" s="306" t="s">
        <v>43</v>
      </c>
      <c r="AI65" s="309" t="s">
        <v>58</v>
      </c>
      <c r="AJ65" s="304">
        <v>35</v>
      </c>
    </row>
    <row r="66" spans="1:36" x14ac:dyDescent="0.15">
      <c r="A66" s="321" t="s">
        <v>36</v>
      </c>
      <c r="B66" s="322" t="s">
        <v>17</v>
      </c>
      <c r="C66" s="323">
        <v>1</v>
      </c>
      <c r="D66" s="252">
        <v>0.79166666666666663</v>
      </c>
      <c r="E66" s="251">
        <v>17651</v>
      </c>
      <c r="F66" s="320">
        <v>33724</v>
      </c>
      <c r="G66" s="320">
        <v>74</v>
      </c>
      <c r="H66" s="320">
        <v>0</v>
      </c>
      <c r="I66" s="320">
        <v>4861</v>
      </c>
      <c r="J66" s="320">
        <v>9119</v>
      </c>
      <c r="K66" s="307">
        <v>492</v>
      </c>
      <c r="L66" s="323">
        <v>330</v>
      </c>
      <c r="M66" s="320">
        <v>-421</v>
      </c>
      <c r="N66" s="320">
        <v>-1401</v>
      </c>
      <c r="O66" s="320">
        <f>SUM(K66:N66)</f>
        <v>-1000</v>
      </c>
      <c r="P66" s="320">
        <f t="shared" si="1"/>
        <v>20818</v>
      </c>
      <c r="Q66" s="242">
        <v>0.79166666666666663</v>
      </c>
      <c r="R66" s="243">
        <v>17260</v>
      </c>
      <c r="S66" s="320">
        <v>19125</v>
      </c>
      <c r="T66" s="320">
        <f t="shared" si="2"/>
        <v>1693</v>
      </c>
      <c r="U66" s="320">
        <v>20838</v>
      </c>
      <c r="V66" s="305">
        <v>1600</v>
      </c>
      <c r="W66" s="307">
        <v>1300</v>
      </c>
      <c r="X66" s="324">
        <v>492</v>
      </c>
      <c r="Y66" s="307">
        <v>330</v>
      </c>
      <c r="Z66" s="324">
        <v>330</v>
      </c>
      <c r="AA66" s="307">
        <v>-1000</v>
      </c>
      <c r="AB66" s="324">
        <v>6</v>
      </c>
      <c r="AC66" s="307">
        <v>-2218</v>
      </c>
      <c r="AD66" s="324">
        <v>-1401</v>
      </c>
      <c r="AE66" s="307" t="s">
        <v>44</v>
      </c>
      <c r="AF66" s="325" t="s">
        <v>148</v>
      </c>
      <c r="AG66" s="323">
        <v>31</v>
      </c>
      <c r="AH66" s="307" t="s">
        <v>43</v>
      </c>
      <c r="AI66" s="325" t="s">
        <v>67</v>
      </c>
      <c r="AJ66" s="323">
        <v>31</v>
      </c>
    </row>
    <row r="67" spans="1:36" x14ac:dyDescent="0.15">
      <c r="A67" s="302" t="s">
        <v>30</v>
      </c>
      <c r="B67" s="303" t="s">
        <v>17</v>
      </c>
      <c r="C67" s="304">
        <v>2</v>
      </c>
      <c r="D67" s="242">
        <v>0.79166666666666663</v>
      </c>
      <c r="E67" s="243">
        <v>19507</v>
      </c>
      <c r="F67" s="305">
        <v>33724</v>
      </c>
      <c r="G67" s="305">
        <v>73</v>
      </c>
      <c r="H67" s="305">
        <v>0</v>
      </c>
      <c r="I67" s="305">
        <v>4015</v>
      </c>
      <c r="J67" s="305">
        <v>7982</v>
      </c>
      <c r="K67" s="306">
        <v>1247</v>
      </c>
      <c r="L67" s="304">
        <v>330</v>
      </c>
      <c r="M67" s="305">
        <v>-421</v>
      </c>
      <c r="N67" s="305">
        <v>-1339</v>
      </c>
      <c r="O67" s="305">
        <f>SUM(K67:N67)</f>
        <v>-183</v>
      </c>
      <c r="P67" s="305">
        <f t="shared" si="1"/>
        <v>21983</v>
      </c>
      <c r="Q67" s="242">
        <v>0.79166666666666663</v>
      </c>
      <c r="R67" s="243">
        <v>19380</v>
      </c>
      <c r="S67" s="305">
        <v>21383</v>
      </c>
      <c r="T67" s="305">
        <f t="shared" si="2"/>
        <v>600</v>
      </c>
      <c r="U67" s="305">
        <v>20838</v>
      </c>
      <c r="V67" s="305">
        <v>1600</v>
      </c>
      <c r="W67" s="306">
        <v>1300</v>
      </c>
      <c r="X67" s="308">
        <v>1247</v>
      </c>
      <c r="Y67" s="306">
        <v>330</v>
      </c>
      <c r="Z67" s="308">
        <v>330</v>
      </c>
      <c r="AA67" s="306">
        <v>-1000</v>
      </c>
      <c r="AB67" s="308">
        <v>-421</v>
      </c>
      <c r="AC67" s="306">
        <v>-2218</v>
      </c>
      <c r="AD67" s="308">
        <v>-1339</v>
      </c>
      <c r="AE67" s="306" t="s">
        <v>44</v>
      </c>
      <c r="AF67" s="309" t="s">
        <v>73</v>
      </c>
      <c r="AG67" s="304">
        <v>27</v>
      </c>
      <c r="AH67" s="306" t="s">
        <v>45</v>
      </c>
      <c r="AI67" s="309" t="s">
        <v>71</v>
      </c>
      <c r="AJ67" s="304">
        <v>20</v>
      </c>
    </row>
    <row r="68" spans="1:36" x14ac:dyDescent="0.15">
      <c r="A68" s="302" t="s">
        <v>32</v>
      </c>
      <c r="B68" s="303" t="s">
        <v>17</v>
      </c>
      <c r="C68" s="304">
        <v>3</v>
      </c>
      <c r="D68" s="242">
        <v>0.79166666666666663</v>
      </c>
      <c r="E68" s="243">
        <v>19126</v>
      </c>
      <c r="F68" s="305">
        <v>33724</v>
      </c>
      <c r="G68" s="305">
        <v>83</v>
      </c>
      <c r="H68" s="305">
        <v>0</v>
      </c>
      <c r="I68" s="305">
        <v>4271</v>
      </c>
      <c r="J68" s="305">
        <v>7970</v>
      </c>
      <c r="K68" s="306">
        <v>-102</v>
      </c>
      <c r="L68" s="304">
        <v>330</v>
      </c>
      <c r="M68" s="305">
        <v>-420</v>
      </c>
      <c r="N68" s="305">
        <v>-1598</v>
      </c>
      <c r="O68" s="305">
        <f>SUM(K68:N68)</f>
        <v>-1790</v>
      </c>
      <c r="P68" s="305">
        <f t="shared" si="1"/>
        <v>23356</v>
      </c>
      <c r="Q68" s="242">
        <v>0.79166666666666663</v>
      </c>
      <c r="R68" s="243">
        <v>19590</v>
      </c>
      <c r="S68" s="305">
        <v>21919</v>
      </c>
      <c r="T68" s="305">
        <f t="shared" si="2"/>
        <v>1437</v>
      </c>
      <c r="U68" s="305">
        <v>20838</v>
      </c>
      <c r="V68" s="305">
        <v>1600</v>
      </c>
      <c r="W68" s="306">
        <v>-1500</v>
      </c>
      <c r="X68" s="308">
        <v>-102</v>
      </c>
      <c r="Y68" s="306">
        <v>330</v>
      </c>
      <c r="Z68" s="308">
        <v>330</v>
      </c>
      <c r="AA68" s="306">
        <v>-1000</v>
      </c>
      <c r="AB68" s="308">
        <v>-420</v>
      </c>
      <c r="AC68" s="306">
        <v>-2218</v>
      </c>
      <c r="AD68" s="308">
        <v>-1598</v>
      </c>
      <c r="AE68" s="306" t="s">
        <v>42</v>
      </c>
      <c r="AF68" s="309" t="s">
        <v>97</v>
      </c>
      <c r="AG68" s="304">
        <v>21</v>
      </c>
      <c r="AH68" s="306" t="s">
        <v>42</v>
      </c>
      <c r="AI68" s="309" t="s">
        <v>178</v>
      </c>
      <c r="AJ68" s="304">
        <v>16</v>
      </c>
    </row>
    <row r="69" spans="1:36" x14ac:dyDescent="0.15">
      <c r="A69" s="302" t="s">
        <v>31</v>
      </c>
      <c r="B69" s="303" t="s">
        <v>17</v>
      </c>
      <c r="C69" s="304">
        <v>4</v>
      </c>
      <c r="D69" s="242">
        <v>0.79166666666666663</v>
      </c>
      <c r="E69" s="243">
        <v>18802</v>
      </c>
      <c r="F69" s="305">
        <v>33724</v>
      </c>
      <c r="G69" s="305">
        <v>83</v>
      </c>
      <c r="H69" s="305">
        <v>0</v>
      </c>
      <c r="I69" s="305">
        <v>4225</v>
      </c>
      <c r="J69" s="305">
        <v>8111</v>
      </c>
      <c r="K69" s="306">
        <v>-53</v>
      </c>
      <c r="L69" s="304">
        <v>330</v>
      </c>
      <c r="M69" s="305">
        <v>-527</v>
      </c>
      <c r="N69" s="305">
        <v>-1611</v>
      </c>
      <c r="O69" s="305">
        <f>SUM(K69:N69)</f>
        <v>-1861</v>
      </c>
      <c r="P69" s="305">
        <f t="shared" si="1"/>
        <v>23332</v>
      </c>
      <c r="Q69" s="242">
        <v>0.79166666666666663</v>
      </c>
      <c r="R69" s="243">
        <v>19280</v>
      </c>
      <c r="S69" s="305">
        <v>21460</v>
      </c>
      <c r="T69" s="305">
        <f t="shared" si="2"/>
        <v>1872</v>
      </c>
      <c r="U69" s="305">
        <v>20838</v>
      </c>
      <c r="V69" s="305">
        <v>1600</v>
      </c>
      <c r="W69" s="306">
        <v>-1400</v>
      </c>
      <c r="X69" s="308">
        <v>-340</v>
      </c>
      <c r="Y69" s="306">
        <v>330</v>
      </c>
      <c r="Z69" s="308">
        <v>330</v>
      </c>
      <c r="AA69" s="306">
        <v>-1000</v>
      </c>
      <c r="AB69" s="308">
        <v>-527</v>
      </c>
      <c r="AC69" s="306">
        <v>-2218</v>
      </c>
      <c r="AD69" s="308">
        <v>-1611</v>
      </c>
      <c r="AE69" s="306" t="s">
        <v>42</v>
      </c>
      <c r="AF69" s="309" t="s">
        <v>51</v>
      </c>
      <c r="AG69" s="304">
        <v>23</v>
      </c>
      <c r="AH69" s="306" t="s">
        <v>390</v>
      </c>
      <c r="AI69" s="309" t="s">
        <v>66</v>
      </c>
      <c r="AJ69" s="304">
        <v>22</v>
      </c>
    </row>
    <row r="70" spans="1:36" x14ac:dyDescent="0.15">
      <c r="A70" s="302" t="s">
        <v>33</v>
      </c>
      <c r="B70" s="303" t="s">
        <v>17</v>
      </c>
      <c r="C70" s="304">
        <v>5</v>
      </c>
      <c r="D70" s="242">
        <v>0.79166666666666663</v>
      </c>
      <c r="E70" s="243">
        <v>17973</v>
      </c>
      <c r="F70" s="305">
        <v>33724</v>
      </c>
      <c r="G70" s="305">
        <v>80</v>
      </c>
      <c r="H70" s="305">
        <v>0</v>
      </c>
      <c r="I70" s="305">
        <v>4658</v>
      </c>
      <c r="J70" s="305">
        <v>7588</v>
      </c>
      <c r="K70" s="306">
        <v>653</v>
      </c>
      <c r="L70" s="304">
        <v>330</v>
      </c>
      <c r="M70" s="305">
        <v>-421</v>
      </c>
      <c r="N70" s="305">
        <v>-1601</v>
      </c>
      <c r="O70" s="305">
        <f t="shared" ref="O70:O75" si="3">SUM(K70:N70)</f>
        <v>-1039</v>
      </c>
      <c r="P70" s="305">
        <f t="shared" si="1"/>
        <v>22597</v>
      </c>
      <c r="Q70" s="242">
        <v>0.79166666666666663</v>
      </c>
      <c r="R70" s="243">
        <v>18400</v>
      </c>
      <c r="S70" s="305">
        <v>20716</v>
      </c>
      <c r="T70" s="305">
        <f t="shared" si="2"/>
        <v>1881</v>
      </c>
      <c r="U70" s="305">
        <v>20838</v>
      </c>
      <c r="V70" s="305">
        <v>1600</v>
      </c>
      <c r="W70" s="306">
        <v>1200</v>
      </c>
      <c r="X70" s="308">
        <v>653</v>
      </c>
      <c r="Y70" s="306">
        <v>330</v>
      </c>
      <c r="Z70" s="308">
        <v>330</v>
      </c>
      <c r="AA70" s="306">
        <v>-1000</v>
      </c>
      <c r="AB70" s="308">
        <v>6</v>
      </c>
      <c r="AC70" s="306">
        <v>-2218</v>
      </c>
      <c r="AD70" s="308">
        <v>-1351</v>
      </c>
      <c r="AE70" s="306" t="s">
        <v>43</v>
      </c>
      <c r="AF70" s="309" t="s">
        <v>89</v>
      </c>
      <c r="AG70" s="304">
        <v>30</v>
      </c>
      <c r="AH70" s="306" t="s">
        <v>43</v>
      </c>
      <c r="AI70" s="309" t="s">
        <v>195</v>
      </c>
      <c r="AJ70" s="304">
        <v>31</v>
      </c>
    </row>
    <row r="71" spans="1:36" x14ac:dyDescent="0.15">
      <c r="A71" s="302" t="s">
        <v>34</v>
      </c>
      <c r="B71" s="303" t="s">
        <v>17</v>
      </c>
      <c r="C71" s="304">
        <v>6</v>
      </c>
      <c r="D71" s="242">
        <v>0.79166666666666663</v>
      </c>
      <c r="E71" s="243">
        <v>16748</v>
      </c>
      <c r="F71" s="305">
        <v>33724</v>
      </c>
      <c r="G71" s="305">
        <v>63</v>
      </c>
      <c r="H71" s="305">
        <v>0</v>
      </c>
      <c r="I71" s="305">
        <v>5068</v>
      </c>
      <c r="J71" s="305">
        <v>7667</v>
      </c>
      <c r="K71" s="306">
        <v>548</v>
      </c>
      <c r="L71" s="304">
        <v>330</v>
      </c>
      <c r="M71" s="305">
        <v>-422</v>
      </c>
      <c r="N71" s="305">
        <v>-1593</v>
      </c>
      <c r="O71" s="305">
        <f t="shared" si="3"/>
        <v>-1137</v>
      </c>
      <c r="P71" s="305">
        <f t="shared" ref="P71:P126" si="4">+F71+G71+H71-I71-J71-O71</f>
        <v>22189</v>
      </c>
      <c r="Q71" s="242">
        <v>0.79166666666666663</v>
      </c>
      <c r="R71" s="243">
        <v>17200</v>
      </c>
      <c r="S71" s="305">
        <v>19202</v>
      </c>
      <c r="T71" s="305">
        <f t="shared" ref="T71:T126" si="5">+P71-S71</f>
        <v>2987</v>
      </c>
      <c r="U71" s="305">
        <v>20838</v>
      </c>
      <c r="V71" s="305">
        <v>1600</v>
      </c>
      <c r="W71" s="306">
        <v>1200</v>
      </c>
      <c r="X71" s="308">
        <v>548</v>
      </c>
      <c r="Y71" s="306">
        <v>330</v>
      </c>
      <c r="Z71" s="308">
        <v>330</v>
      </c>
      <c r="AA71" s="306">
        <v>-1000</v>
      </c>
      <c r="AB71" s="308">
        <v>5</v>
      </c>
      <c r="AC71" s="306">
        <v>-2218</v>
      </c>
      <c r="AD71" s="308">
        <v>-1593</v>
      </c>
      <c r="AE71" s="306" t="s">
        <v>43</v>
      </c>
      <c r="AF71" s="309" t="s">
        <v>56</v>
      </c>
      <c r="AG71" s="304">
        <v>45</v>
      </c>
      <c r="AH71" s="306" t="s">
        <v>43</v>
      </c>
      <c r="AI71" s="309" t="s">
        <v>115</v>
      </c>
      <c r="AJ71" s="304">
        <v>43</v>
      </c>
    </row>
    <row r="72" spans="1:36" x14ac:dyDescent="0.15">
      <c r="A72" s="302" t="s">
        <v>35</v>
      </c>
      <c r="B72" s="303" t="s">
        <v>17</v>
      </c>
      <c r="C72" s="304">
        <v>7</v>
      </c>
      <c r="D72" s="242">
        <v>0.79166666666666663</v>
      </c>
      <c r="E72" s="243">
        <v>15054</v>
      </c>
      <c r="F72" s="305">
        <v>33724</v>
      </c>
      <c r="G72" s="305">
        <v>62</v>
      </c>
      <c r="H72" s="305">
        <v>0</v>
      </c>
      <c r="I72" s="305">
        <v>5880</v>
      </c>
      <c r="J72" s="305">
        <v>9177</v>
      </c>
      <c r="K72" s="306">
        <v>21</v>
      </c>
      <c r="L72" s="304">
        <v>330</v>
      </c>
      <c r="M72" s="305">
        <v>-435</v>
      </c>
      <c r="N72" s="305">
        <v>-1536</v>
      </c>
      <c r="O72" s="305">
        <f t="shared" si="3"/>
        <v>-1620</v>
      </c>
      <c r="P72" s="305">
        <f t="shared" si="4"/>
        <v>20349</v>
      </c>
      <c r="Q72" s="242">
        <v>0.79166666666666663</v>
      </c>
      <c r="R72" s="243">
        <v>15210</v>
      </c>
      <c r="S72" s="305">
        <v>17153</v>
      </c>
      <c r="T72" s="305">
        <f t="shared" si="5"/>
        <v>3196</v>
      </c>
      <c r="U72" s="305">
        <v>20010</v>
      </c>
      <c r="V72" s="305">
        <v>2000</v>
      </c>
      <c r="W72" s="306">
        <v>1300</v>
      </c>
      <c r="X72" s="308">
        <v>21</v>
      </c>
      <c r="Y72" s="306">
        <v>330</v>
      </c>
      <c r="Z72" s="308">
        <v>330</v>
      </c>
      <c r="AA72" s="306">
        <v>-1000</v>
      </c>
      <c r="AB72" s="308">
        <v>-8</v>
      </c>
      <c r="AC72" s="306">
        <v>-2218</v>
      </c>
      <c r="AD72" s="308">
        <v>-1031</v>
      </c>
      <c r="AE72" s="306" t="s">
        <v>45</v>
      </c>
      <c r="AF72" s="309" t="s">
        <v>216</v>
      </c>
      <c r="AG72" s="304">
        <v>53</v>
      </c>
      <c r="AH72" s="306" t="s">
        <v>45</v>
      </c>
      <c r="AI72" s="309" t="s">
        <v>197</v>
      </c>
      <c r="AJ72" s="304">
        <v>51</v>
      </c>
    </row>
    <row r="73" spans="1:36" x14ac:dyDescent="0.15">
      <c r="A73" s="302" t="s">
        <v>36</v>
      </c>
      <c r="B73" s="303" t="s">
        <v>17</v>
      </c>
      <c r="C73" s="304">
        <v>8</v>
      </c>
      <c r="D73" s="242">
        <v>0.83333333333333337</v>
      </c>
      <c r="E73" s="243">
        <v>15124</v>
      </c>
      <c r="F73" s="305">
        <v>33724</v>
      </c>
      <c r="G73" s="305">
        <v>64</v>
      </c>
      <c r="H73" s="305">
        <v>0</v>
      </c>
      <c r="I73" s="305">
        <v>4419</v>
      </c>
      <c r="J73" s="305">
        <v>9820</v>
      </c>
      <c r="K73" s="306">
        <v>112</v>
      </c>
      <c r="L73" s="304">
        <v>330</v>
      </c>
      <c r="M73" s="305">
        <v>-435</v>
      </c>
      <c r="N73" s="305">
        <v>-1546</v>
      </c>
      <c r="O73" s="305">
        <f t="shared" si="3"/>
        <v>-1539</v>
      </c>
      <c r="P73" s="305">
        <f t="shared" si="4"/>
        <v>21088</v>
      </c>
      <c r="Q73" s="242">
        <v>0.83333333333333337</v>
      </c>
      <c r="R73" s="243">
        <v>15720</v>
      </c>
      <c r="S73" s="305">
        <v>17673</v>
      </c>
      <c r="T73" s="305">
        <f t="shared" si="5"/>
        <v>3415</v>
      </c>
      <c r="U73" s="305">
        <v>20010</v>
      </c>
      <c r="V73" s="305">
        <v>2000</v>
      </c>
      <c r="W73" s="306">
        <v>1300</v>
      </c>
      <c r="X73" s="308">
        <v>112</v>
      </c>
      <c r="Y73" s="306">
        <v>330</v>
      </c>
      <c r="Z73" s="308">
        <v>330</v>
      </c>
      <c r="AA73" s="306">
        <v>-1000</v>
      </c>
      <c r="AB73" s="308">
        <v>-8</v>
      </c>
      <c r="AC73" s="306">
        <v>-2218</v>
      </c>
      <c r="AD73" s="308">
        <v>-1041</v>
      </c>
      <c r="AE73" s="306" t="s">
        <v>43</v>
      </c>
      <c r="AF73" s="309" t="s">
        <v>58</v>
      </c>
      <c r="AG73" s="304">
        <v>48</v>
      </c>
      <c r="AH73" s="306" t="s">
        <v>43</v>
      </c>
      <c r="AI73" s="309" t="s">
        <v>126</v>
      </c>
      <c r="AJ73" s="304">
        <v>51</v>
      </c>
    </row>
    <row r="74" spans="1:36" x14ac:dyDescent="0.15">
      <c r="A74" s="302" t="s">
        <v>30</v>
      </c>
      <c r="B74" s="303" t="s">
        <v>17</v>
      </c>
      <c r="C74" s="304">
        <v>9</v>
      </c>
      <c r="D74" s="242">
        <v>0.83333333333333337</v>
      </c>
      <c r="E74" s="243">
        <v>17561</v>
      </c>
      <c r="F74" s="305">
        <v>33724</v>
      </c>
      <c r="G74" s="305">
        <v>65</v>
      </c>
      <c r="H74" s="305">
        <v>0</v>
      </c>
      <c r="I74" s="305">
        <v>3894</v>
      </c>
      <c r="J74" s="305">
        <v>9127</v>
      </c>
      <c r="K74" s="306">
        <v>319</v>
      </c>
      <c r="L74" s="304">
        <v>330</v>
      </c>
      <c r="M74" s="305">
        <v>-423</v>
      </c>
      <c r="N74" s="305">
        <v>-1814</v>
      </c>
      <c r="O74" s="305">
        <f t="shared" si="3"/>
        <v>-1588</v>
      </c>
      <c r="P74" s="305">
        <f t="shared" si="4"/>
        <v>22356</v>
      </c>
      <c r="Q74" s="242">
        <v>0.83333333333333337</v>
      </c>
      <c r="R74" s="243">
        <v>17200</v>
      </c>
      <c r="S74" s="305">
        <v>19585</v>
      </c>
      <c r="T74" s="305">
        <f t="shared" si="5"/>
        <v>2771</v>
      </c>
      <c r="U74" s="305">
        <v>20010</v>
      </c>
      <c r="V74" s="305">
        <v>2000</v>
      </c>
      <c r="W74" s="306">
        <v>1300</v>
      </c>
      <c r="X74" s="308">
        <v>319</v>
      </c>
      <c r="Y74" s="306">
        <v>330</v>
      </c>
      <c r="Z74" s="308">
        <v>330</v>
      </c>
      <c r="AA74" s="306">
        <v>-1000</v>
      </c>
      <c r="AB74" s="308">
        <v>-246</v>
      </c>
      <c r="AC74" s="306">
        <v>-2218</v>
      </c>
      <c r="AD74" s="308">
        <v>-2083</v>
      </c>
      <c r="AE74" s="306" t="s">
        <v>44</v>
      </c>
      <c r="AF74" s="309" t="s">
        <v>53</v>
      </c>
      <c r="AG74" s="304">
        <v>34</v>
      </c>
      <c r="AH74" s="306" t="s">
        <v>43</v>
      </c>
      <c r="AI74" s="309" t="s">
        <v>59</v>
      </c>
      <c r="AJ74" s="304">
        <v>34</v>
      </c>
    </row>
    <row r="75" spans="1:36" x14ac:dyDescent="0.15">
      <c r="A75" s="302" t="s">
        <v>32</v>
      </c>
      <c r="B75" s="303" t="s">
        <v>17</v>
      </c>
      <c r="C75" s="304">
        <v>10</v>
      </c>
      <c r="D75" s="242">
        <v>0.83333333333333337</v>
      </c>
      <c r="E75" s="243">
        <v>16908</v>
      </c>
      <c r="F75" s="305">
        <v>33724</v>
      </c>
      <c r="G75" s="305">
        <v>72</v>
      </c>
      <c r="H75" s="305">
        <v>0</v>
      </c>
      <c r="I75" s="305">
        <v>3789</v>
      </c>
      <c r="J75" s="305">
        <v>8415</v>
      </c>
      <c r="K75" s="306">
        <v>348</v>
      </c>
      <c r="L75" s="304">
        <v>330</v>
      </c>
      <c r="M75" s="305">
        <v>-426</v>
      </c>
      <c r="N75" s="305">
        <v>-1814</v>
      </c>
      <c r="O75" s="305">
        <f t="shared" si="3"/>
        <v>-1562</v>
      </c>
      <c r="P75" s="305">
        <f t="shared" si="4"/>
        <v>23154</v>
      </c>
      <c r="Q75" s="242">
        <v>0.83333333333333337</v>
      </c>
      <c r="R75" s="243">
        <v>17200</v>
      </c>
      <c r="S75" s="305">
        <v>19583</v>
      </c>
      <c r="T75" s="305">
        <f t="shared" si="5"/>
        <v>3571</v>
      </c>
      <c r="U75" s="305">
        <v>20010</v>
      </c>
      <c r="V75" s="305">
        <v>2000</v>
      </c>
      <c r="W75" s="306">
        <v>1300</v>
      </c>
      <c r="X75" s="308">
        <v>348</v>
      </c>
      <c r="Y75" s="306">
        <v>330</v>
      </c>
      <c r="Z75" s="308">
        <v>330</v>
      </c>
      <c r="AA75" s="306">
        <v>-1000</v>
      </c>
      <c r="AB75" s="308">
        <v>1</v>
      </c>
      <c r="AC75" s="306">
        <v>-2218</v>
      </c>
      <c r="AD75" s="308">
        <v>-1523</v>
      </c>
      <c r="AE75" s="306" t="s">
        <v>398</v>
      </c>
      <c r="AF75" s="309" t="s">
        <v>175</v>
      </c>
      <c r="AG75" s="304">
        <v>41</v>
      </c>
      <c r="AH75" s="306" t="s">
        <v>398</v>
      </c>
      <c r="AI75" s="309" t="s">
        <v>172</v>
      </c>
      <c r="AJ75" s="304">
        <v>40</v>
      </c>
    </row>
    <row r="76" spans="1:36" x14ac:dyDescent="0.15">
      <c r="A76" s="302" t="s">
        <v>31</v>
      </c>
      <c r="B76" s="303" t="s">
        <v>17</v>
      </c>
      <c r="C76" s="304">
        <v>11</v>
      </c>
      <c r="D76" s="242">
        <v>0.83333333333333337</v>
      </c>
      <c r="E76" s="243">
        <v>16691</v>
      </c>
      <c r="F76" s="305">
        <v>33724</v>
      </c>
      <c r="G76" s="305">
        <v>70</v>
      </c>
      <c r="H76" s="305">
        <v>0</v>
      </c>
      <c r="I76" s="305">
        <v>3999</v>
      </c>
      <c r="J76" s="305">
        <v>8367</v>
      </c>
      <c r="K76" s="306">
        <v>904</v>
      </c>
      <c r="L76" s="304">
        <v>330</v>
      </c>
      <c r="M76" s="305">
        <v>-430</v>
      </c>
      <c r="N76" s="305">
        <v>-1732</v>
      </c>
      <c r="O76" s="305">
        <f>SUM(K76:N76)</f>
        <v>-928</v>
      </c>
      <c r="P76" s="305">
        <f t="shared" si="4"/>
        <v>22356</v>
      </c>
      <c r="Q76" s="242">
        <v>0.83333333333333337</v>
      </c>
      <c r="R76" s="243">
        <v>16780</v>
      </c>
      <c r="S76" s="305">
        <v>19069</v>
      </c>
      <c r="T76" s="305">
        <f t="shared" si="5"/>
        <v>3287</v>
      </c>
      <c r="U76" s="305">
        <v>20010</v>
      </c>
      <c r="V76" s="305">
        <v>2000</v>
      </c>
      <c r="W76" s="306">
        <v>1300</v>
      </c>
      <c r="X76" s="308">
        <v>904</v>
      </c>
      <c r="Y76" s="306">
        <v>330</v>
      </c>
      <c r="Z76" s="308">
        <v>330</v>
      </c>
      <c r="AA76" s="306">
        <v>-1000</v>
      </c>
      <c r="AB76" s="308">
        <v>-3</v>
      </c>
      <c r="AC76" s="306">
        <v>-2218</v>
      </c>
      <c r="AD76" s="308">
        <v>-1272</v>
      </c>
      <c r="AE76" s="306" t="s">
        <v>398</v>
      </c>
      <c r="AF76" s="309" t="s">
        <v>92</v>
      </c>
      <c r="AG76" s="304">
        <v>45</v>
      </c>
      <c r="AH76" s="306" t="s">
        <v>397</v>
      </c>
      <c r="AI76" s="309" t="s">
        <v>49</v>
      </c>
      <c r="AJ76" s="304">
        <v>44</v>
      </c>
    </row>
    <row r="77" spans="1:36" x14ac:dyDescent="0.15">
      <c r="A77" s="302" t="s">
        <v>33</v>
      </c>
      <c r="B77" s="303" t="s">
        <v>17</v>
      </c>
      <c r="C77" s="304">
        <v>12</v>
      </c>
      <c r="D77" s="242">
        <v>0.83333333333333337</v>
      </c>
      <c r="E77" s="243">
        <v>17133</v>
      </c>
      <c r="F77" s="305">
        <v>33724</v>
      </c>
      <c r="G77" s="305">
        <v>78</v>
      </c>
      <c r="H77" s="305">
        <v>0</v>
      </c>
      <c r="I77" s="305">
        <v>5016</v>
      </c>
      <c r="J77" s="305">
        <v>7946</v>
      </c>
      <c r="K77" s="306">
        <v>1126</v>
      </c>
      <c r="L77" s="304">
        <v>330</v>
      </c>
      <c r="M77" s="305">
        <v>-429</v>
      </c>
      <c r="N77" s="305">
        <v>-2006</v>
      </c>
      <c r="O77" s="305">
        <f>SUM(K77:N77)</f>
        <v>-979</v>
      </c>
      <c r="P77" s="305">
        <f t="shared" si="4"/>
        <v>21819</v>
      </c>
      <c r="Q77" s="242">
        <v>0.83333333333333337</v>
      </c>
      <c r="R77" s="243">
        <v>16860</v>
      </c>
      <c r="S77" s="305">
        <v>19451</v>
      </c>
      <c r="T77" s="305">
        <f t="shared" si="5"/>
        <v>2368</v>
      </c>
      <c r="U77" s="305">
        <v>20010</v>
      </c>
      <c r="V77" s="305">
        <v>2000</v>
      </c>
      <c r="W77" s="306">
        <v>1300</v>
      </c>
      <c r="X77" s="308">
        <v>1126</v>
      </c>
      <c r="Y77" s="306">
        <v>330</v>
      </c>
      <c r="Z77" s="308">
        <v>330</v>
      </c>
      <c r="AA77" s="306">
        <v>-1000</v>
      </c>
      <c r="AB77" s="308">
        <v>-27</v>
      </c>
      <c r="AC77" s="306">
        <v>-2218</v>
      </c>
      <c r="AD77" s="308">
        <v>-2006</v>
      </c>
      <c r="AE77" s="306" t="s">
        <v>42</v>
      </c>
      <c r="AF77" s="309" t="s">
        <v>49</v>
      </c>
      <c r="AG77" s="304">
        <v>31</v>
      </c>
      <c r="AH77" s="306" t="s">
        <v>397</v>
      </c>
      <c r="AI77" s="309" t="s">
        <v>178</v>
      </c>
      <c r="AJ77" s="304">
        <v>28</v>
      </c>
    </row>
    <row r="78" spans="1:36" x14ac:dyDescent="0.15">
      <c r="A78" s="302" t="s">
        <v>34</v>
      </c>
      <c r="B78" s="303" t="s">
        <v>17</v>
      </c>
      <c r="C78" s="304">
        <v>13</v>
      </c>
      <c r="D78" s="242">
        <v>0.375</v>
      </c>
      <c r="E78" s="243">
        <v>16641</v>
      </c>
      <c r="F78" s="305">
        <v>33724</v>
      </c>
      <c r="G78" s="305">
        <v>93</v>
      </c>
      <c r="H78" s="305">
        <v>0</v>
      </c>
      <c r="I78" s="305">
        <v>4568</v>
      </c>
      <c r="J78" s="305">
        <v>7638</v>
      </c>
      <c r="K78" s="306">
        <v>308</v>
      </c>
      <c r="L78" s="304">
        <v>330</v>
      </c>
      <c r="M78" s="305">
        <v>-184</v>
      </c>
      <c r="N78" s="305">
        <v>-1706</v>
      </c>
      <c r="O78" s="305">
        <f>SUM(K78:N78)</f>
        <v>-1252</v>
      </c>
      <c r="P78" s="305">
        <f t="shared" si="4"/>
        <v>22863</v>
      </c>
      <c r="Q78" s="242">
        <v>0.45833333333333331</v>
      </c>
      <c r="R78" s="243">
        <v>16540</v>
      </c>
      <c r="S78" s="305">
        <v>18897</v>
      </c>
      <c r="T78" s="305">
        <f t="shared" si="5"/>
        <v>3966</v>
      </c>
      <c r="U78" s="305">
        <v>20010</v>
      </c>
      <c r="V78" s="305">
        <v>2000</v>
      </c>
      <c r="W78" s="306">
        <v>1300</v>
      </c>
      <c r="X78" s="308">
        <v>308</v>
      </c>
      <c r="Y78" s="306">
        <v>330</v>
      </c>
      <c r="Z78" s="308">
        <v>330</v>
      </c>
      <c r="AA78" s="306">
        <v>-1000</v>
      </c>
      <c r="AB78" s="308">
        <v>243</v>
      </c>
      <c r="AC78" s="306">
        <v>-2218</v>
      </c>
      <c r="AD78" s="308">
        <v>-1223</v>
      </c>
      <c r="AE78" s="306" t="s">
        <v>42</v>
      </c>
      <c r="AF78" s="309" t="s">
        <v>202</v>
      </c>
      <c r="AG78" s="304">
        <v>28</v>
      </c>
      <c r="AH78" s="306" t="s">
        <v>42</v>
      </c>
      <c r="AI78" s="309" t="s">
        <v>382</v>
      </c>
      <c r="AJ78" s="304">
        <v>28</v>
      </c>
    </row>
    <row r="79" spans="1:36" x14ac:dyDescent="0.15">
      <c r="A79" s="302" t="s">
        <v>35</v>
      </c>
      <c r="B79" s="303" t="s">
        <v>17</v>
      </c>
      <c r="C79" s="304">
        <v>14</v>
      </c>
      <c r="D79" s="242">
        <v>0.45833333333333331</v>
      </c>
      <c r="E79" s="243">
        <v>14920</v>
      </c>
      <c r="F79" s="305">
        <v>33724</v>
      </c>
      <c r="G79" s="305">
        <v>79</v>
      </c>
      <c r="H79" s="305">
        <v>0</v>
      </c>
      <c r="I79" s="305">
        <v>5500</v>
      </c>
      <c r="J79" s="305">
        <v>8055</v>
      </c>
      <c r="K79" s="306">
        <v>985</v>
      </c>
      <c r="L79" s="304">
        <v>330</v>
      </c>
      <c r="M79" s="305">
        <v>-434</v>
      </c>
      <c r="N79" s="305">
        <v>-1551</v>
      </c>
      <c r="O79" s="305">
        <f t="shared" ref="O79:O126" si="6">SUM(K79:N79)</f>
        <v>-670</v>
      </c>
      <c r="P79" s="305">
        <f t="shared" si="4"/>
        <v>20918</v>
      </c>
      <c r="Q79" s="242">
        <v>0.83333333333333337</v>
      </c>
      <c r="R79" s="243">
        <v>14950</v>
      </c>
      <c r="S79" s="305">
        <v>16908</v>
      </c>
      <c r="T79" s="305">
        <f t="shared" si="5"/>
        <v>4010</v>
      </c>
      <c r="U79" s="305">
        <v>19815</v>
      </c>
      <c r="V79" s="305">
        <v>2200</v>
      </c>
      <c r="W79" s="306">
        <v>1300</v>
      </c>
      <c r="X79" s="308">
        <v>985</v>
      </c>
      <c r="Y79" s="306">
        <v>330</v>
      </c>
      <c r="Z79" s="308">
        <v>330</v>
      </c>
      <c r="AA79" s="306">
        <v>-1000</v>
      </c>
      <c r="AB79" s="308">
        <v>-7</v>
      </c>
      <c r="AC79" s="306">
        <v>-2218</v>
      </c>
      <c r="AD79" s="308">
        <v>-1068</v>
      </c>
      <c r="AE79" s="306" t="s">
        <v>42</v>
      </c>
      <c r="AF79" s="309" t="s">
        <v>62</v>
      </c>
      <c r="AG79" s="304">
        <v>42</v>
      </c>
      <c r="AH79" s="306" t="s">
        <v>42</v>
      </c>
      <c r="AI79" s="309" t="s">
        <v>216</v>
      </c>
      <c r="AJ79" s="304">
        <v>43</v>
      </c>
    </row>
    <row r="80" spans="1:36" x14ac:dyDescent="0.15">
      <c r="A80" s="302" t="s">
        <v>36</v>
      </c>
      <c r="B80" s="303" t="s">
        <v>17</v>
      </c>
      <c r="C80" s="304">
        <v>15</v>
      </c>
      <c r="D80" s="242">
        <v>0.83333333333333337</v>
      </c>
      <c r="E80" s="243">
        <v>14882</v>
      </c>
      <c r="F80" s="305">
        <v>33724</v>
      </c>
      <c r="G80" s="305">
        <v>107</v>
      </c>
      <c r="H80" s="305">
        <v>0</v>
      </c>
      <c r="I80" s="305">
        <v>4270</v>
      </c>
      <c r="J80" s="305">
        <v>9180</v>
      </c>
      <c r="K80" s="306">
        <v>1176</v>
      </c>
      <c r="L80" s="304">
        <v>330</v>
      </c>
      <c r="M80" s="305">
        <v>-434</v>
      </c>
      <c r="N80" s="305">
        <v>-1551</v>
      </c>
      <c r="O80" s="305">
        <f t="shared" si="6"/>
        <v>-479</v>
      </c>
      <c r="P80" s="305">
        <f t="shared" si="4"/>
        <v>20860</v>
      </c>
      <c r="Q80" s="242">
        <v>0.83333333333333337</v>
      </c>
      <c r="R80" s="243">
        <v>14720</v>
      </c>
      <c r="S80" s="305">
        <v>16918</v>
      </c>
      <c r="T80" s="305">
        <f t="shared" si="5"/>
        <v>3942</v>
      </c>
      <c r="U80" s="305">
        <v>19815</v>
      </c>
      <c r="V80" s="305">
        <v>2200</v>
      </c>
      <c r="W80" s="306">
        <v>1300</v>
      </c>
      <c r="X80" s="308">
        <v>1176</v>
      </c>
      <c r="Y80" s="306">
        <v>330</v>
      </c>
      <c r="Z80" s="308">
        <v>330</v>
      </c>
      <c r="AA80" s="306">
        <v>-1000</v>
      </c>
      <c r="AB80" s="308">
        <v>-7</v>
      </c>
      <c r="AC80" s="306">
        <v>-2218</v>
      </c>
      <c r="AD80" s="308">
        <v>-1068</v>
      </c>
      <c r="AE80" s="306" t="s">
        <v>42</v>
      </c>
      <c r="AF80" s="309" t="s">
        <v>103</v>
      </c>
      <c r="AG80" s="304">
        <v>46</v>
      </c>
      <c r="AH80" s="306" t="s">
        <v>42</v>
      </c>
      <c r="AI80" s="309" t="s">
        <v>197</v>
      </c>
      <c r="AJ80" s="304">
        <v>47</v>
      </c>
    </row>
    <row r="81" spans="1:36" x14ac:dyDescent="0.15">
      <c r="A81" s="302" t="s">
        <v>30</v>
      </c>
      <c r="B81" s="303" t="s">
        <v>17</v>
      </c>
      <c r="C81" s="304">
        <v>16</v>
      </c>
      <c r="D81" s="242">
        <v>0.83333333333333337</v>
      </c>
      <c r="E81" s="243">
        <v>16690</v>
      </c>
      <c r="F81" s="305">
        <v>33723</v>
      </c>
      <c r="G81" s="305">
        <v>79</v>
      </c>
      <c r="H81" s="305">
        <v>0</v>
      </c>
      <c r="I81" s="305">
        <v>4422</v>
      </c>
      <c r="J81" s="305">
        <v>8287</v>
      </c>
      <c r="K81" s="306">
        <v>662</v>
      </c>
      <c r="L81" s="304">
        <v>330</v>
      </c>
      <c r="M81" s="305">
        <v>-429</v>
      </c>
      <c r="N81" s="305">
        <v>-2055</v>
      </c>
      <c r="O81" s="305">
        <f t="shared" si="6"/>
        <v>-1492</v>
      </c>
      <c r="P81" s="305">
        <f t="shared" si="4"/>
        <v>22585</v>
      </c>
      <c r="Q81" s="242">
        <v>0.83333333333333337</v>
      </c>
      <c r="R81" s="243">
        <v>16630</v>
      </c>
      <c r="S81" s="305">
        <v>19266</v>
      </c>
      <c r="T81" s="305">
        <f t="shared" si="5"/>
        <v>3319</v>
      </c>
      <c r="U81" s="305">
        <v>19815</v>
      </c>
      <c r="V81" s="305">
        <v>2200</v>
      </c>
      <c r="W81" s="306">
        <v>1300</v>
      </c>
      <c r="X81" s="308">
        <v>662</v>
      </c>
      <c r="Y81" s="306">
        <v>330</v>
      </c>
      <c r="Z81" s="308">
        <v>330</v>
      </c>
      <c r="AA81" s="306">
        <v>-1000</v>
      </c>
      <c r="AB81" s="308">
        <v>-2</v>
      </c>
      <c r="AC81" s="306">
        <v>-2218</v>
      </c>
      <c r="AD81" s="308">
        <v>-1572</v>
      </c>
      <c r="AE81" s="306" t="s">
        <v>388</v>
      </c>
      <c r="AF81" s="309" t="s">
        <v>141</v>
      </c>
      <c r="AG81" s="304">
        <v>36</v>
      </c>
      <c r="AH81" s="306" t="s">
        <v>389</v>
      </c>
      <c r="AI81" s="309" t="s">
        <v>175</v>
      </c>
      <c r="AJ81" s="304">
        <v>43</v>
      </c>
    </row>
    <row r="82" spans="1:36" x14ac:dyDescent="0.15">
      <c r="A82" s="302" t="s">
        <v>32</v>
      </c>
      <c r="B82" s="303" t="s">
        <v>17</v>
      </c>
      <c r="C82" s="304">
        <v>17</v>
      </c>
      <c r="D82" s="242">
        <v>0.83333333333333337</v>
      </c>
      <c r="E82" s="243">
        <v>15945</v>
      </c>
      <c r="F82" s="305">
        <v>33723</v>
      </c>
      <c r="G82" s="305">
        <v>79</v>
      </c>
      <c r="H82" s="305">
        <v>0</v>
      </c>
      <c r="I82" s="305">
        <v>3894</v>
      </c>
      <c r="J82" s="305">
        <v>8797</v>
      </c>
      <c r="K82" s="306">
        <v>592</v>
      </c>
      <c r="L82" s="304">
        <v>330</v>
      </c>
      <c r="M82" s="305">
        <v>-429</v>
      </c>
      <c r="N82" s="305">
        <v>-2040</v>
      </c>
      <c r="O82" s="305">
        <f t="shared" si="6"/>
        <v>-1547</v>
      </c>
      <c r="P82" s="305">
        <f t="shared" si="4"/>
        <v>22658</v>
      </c>
      <c r="Q82" s="242">
        <v>0.83333333333333337</v>
      </c>
      <c r="R82" s="243">
        <v>16340</v>
      </c>
      <c r="S82" s="305">
        <v>18948</v>
      </c>
      <c r="T82" s="305">
        <f t="shared" si="5"/>
        <v>3710</v>
      </c>
      <c r="U82" s="305">
        <v>19815</v>
      </c>
      <c r="V82" s="305">
        <v>2200</v>
      </c>
      <c r="W82" s="306">
        <v>1300</v>
      </c>
      <c r="X82" s="308">
        <v>592</v>
      </c>
      <c r="Y82" s="306">
        <v>330</v>
      </c>
      <c r="Z82" s="308">
        <v>330</v>
      </c>
      <c r="AA82" s="306">
        <v>-1000</v>
      </c>
      <c r="AB82" s="308">
        <v>-2</v>
      </c>
      <c r="AC82" s="306">
        <v>-2218</v>
      </c>
      <c r="AD82" s="308">
        <v>-1557</v>
      </c>
      <c r="AE82" s="306" t="s">
        <v>42</v>
      </c>
      <c r="AF82" s="309" t="s">
        <v>173</v>
      </c>
      <c r="AG82" s="304">
        <v>41</v>
      </c>
      <c r="AH82" s="306" t="s">
        <v>42</v>
      </c>
      <c r="AI82" s="309" t="s">
        <v>89</v>
      </c>
      <c r="AJ82" s="304">
        <v>47</v>
      </c>
    </row>
    <row r="83" spans="1:36" x14ac:dyDescent="0.15">
      <c r="A83" s="302" t="s">
        <v>31</v>
      </c>
      <c r="B83" s="303" t="s">
        <v>17</v>
      </c>
      <c r="C83" s="304">
        <v>18</v>
      </c>
      <c r="D83" s="242">
        <v>0.83333333333333337</v>
      </c>
      <c r="E83" s="243">
        <v>16023</v>
      </c>
      <c r="F83" s="305">
        <v>33679</v>
      </c>
      <c r="G83" s="305">
        <v>74</v>
      </c>
      <c r="H83" s="305">
        <v>0</v>
      </c>
      <c r="I83" s="305">
        <v>4477</v>
      </c>
      <c r="J83" s="305">
        <v>8703</v>
      </c>
      <c r="K83" s="306">
        <v>932</v>
      </c>
      <c r="L83" s="304">
        <v>330</v>
      </c>
      <c r="M83" s="305">
        <v>-429</v>
      </c>
      <c r="N83" s="305">
        <v>-1608</v>
      </c>
      <c r="O83" s="305">
        <f t="shared" si="6"/>
        <v>-775</v>
      </c>
      <c r="P83" s="305">
        <f t="shared" si="4"/>
        <v>21348</v>
      </c>
      <c r="Q83" s="242">
        <v>0.83333333333333337</v>
      </c>
      <c r="R83" s="243">
        <v>16060</v>
      </c>
      <c r="S83" s="305">
        <v>18264</v>
      </c>
      <c r="T83" s="305">
        <f t="shared" si="5"/>
        <v>3084</v>
      </c>
      <c r="U83" s="305">
        <v>19815</v>
      </c>
      <c r="V83" s="305">
        <v>2200</v>
      </c>
      <c r="W83" s="306">
        <v>1300</v>
      </c>
      <c r="X83" s="308">
        <v>932</v>
      </c>
      <c r="Y83" s="306">
        <v>330</v>
      </c>
      <c r="Z83" s="308">
        <v>330</v>
      </c>
      <c r="AA83" s="306">
        <v>-1000</v>
      </c>
      <c r="AB83" s="308">
        <v>-2</v>
      </c>
      <c r="AC83" s="306">
        <v>-2218</v>
      </c>
      <c r="AD83" s="308">
        <v>-1134</v>
      </c>
      <c r="AE83" s="306" t="s">
        <v>43</v>
      </c>
      <c r="AF83" s="309" t="s">
        <v>69</v>
      </c>
      <c r="AG83" s="304">
        <v>51</v>
      </c>
      <c r="AH83" s="306" t="s">
        <v>43</v>
      </c>
      <c r="AI83" s="309" t="s">
        <v>90</v>
      </c>
      <c r="AJ83" s="304">
        <v>54</v>
      </c>
    </row>
    <row r="84" spans="1:36" x14ac:dyDescent="0.15">
      <c r="A84" s="302" t="s">
        <v>33</v>
      </c>
      <c r="B84" s="303" t="s">
        <v>17</v>
      </c>
      <c r="C84" s="304">
        <v>19</v>
      </c>
      <c r="D84" s="242">
        <v>0.83333333333333337</v>
      </c>
      <c r="E84" s="243">
        <v>16215</v>
      </c>
      <c r="F84" s="305">
        <v>33679</v>
      </c>
      <c r="G84" s="305">
        <v>70</v>
      </c>
      <c r="H84" s="305">
        <v>0</v>
      </c>
      <c r="I84" s="305">
        <v>4618</v>
      </c>
      <c r="J84" s="305">
        <v>9494</v>
      </c>
      <c r="K84" s="306">
        <v>721</v>
      </c>
      <c r="L84" s="304">
        <v>330</v>
      </c>
      <c r="M84" s="305">
        <v>-433</v>
      </c>
      <c r="N84" s="305">
        <v>-1997</v>
      </c>
      <c r="O84" s="305">
        <f t="shared" si="6"/>
        <v>-1379</v>
      </c>
      <c r="P84" s="305">
        <f t="shared" si="4"/>
        <v>21016</v>
      </c>
      <c r="Q84" s="242">
        <v>0.83333333333333337</v>
      </c>
      <c r="R84" s="243">
        <v>16040</v>
      </c>
      <c r="S84" s="305">
        <v>18588</v>
      </c>
      <c r="T84" s="305">
        <f t="shared" si="5"/>
        <v>2428</v>
      </c>
      <c r="U84" s="305">
        <v>19815</v>
      </c>
      <c r="V84" s="305">
        <v>2200</v>
      </c>
      <c r="W84" s="306">
        <v>1300</v>
      </c>
      <c r="X84" s="308">
        <v>721</v>
      </c>
      <c r="Y84" s="306">
        <v>330</v>
      </c>
      <c r="Z84" s="308">
        <v>330</v>
      </c>
      <c r="AA84" s="306">
        <v>-1000</v>
      </c>
      <c r="AB84" s="308">
        <v>-6</v>
      </c>
      <c r="AC84" s="306">
        <v>-2218</v>
      </c>
      <c r="AD84" s="308">
        <v>-1787</v>
      </c>
      <c r="AE84" s="306" t="s">
        <v>43</v>
      </c>
      <c r="AF84" s="309" t="s">
        <v>101</v>
      </c>
      <c r="AG84" s="304">
        <v>43</v>
      </c>
      <c r="AH84" s="306" t="s">
        <v>43</v>
      </c>
      <c r="AI84" s="309" t="s">
        <v>72</v>
      </c>
      <c r="AJ84" s="304">
        <v>41</v>
      </c>
    </row>
    <row r="85" spans="1:36" x14ac:dyDescent="0.15">
      <c r="A85" s="302" t="s">
        <v>34</v>
      </c>
      <c r="B85" s="303" t="s">
        <v>17</v>
      </c>
      <c r="C85" s="304">
        <v>20</v>
      </c>
      <c r="D85" s="242">
        <v>0.45833333333333331</v>
      </c>
      <c r="E85" s="243">
        <v>15783</v>
      </c>
      <c r="F85" s="305">
        <v>33679</v>
      </c>
      <c r="G85" s="305">
        <v>89</v>
      </c>
      <c r="H85" s="305">
        <v>0</v>
      </c>
      <c r="I85" s="305">
        <v>3447</v>
      </c>
      <c r="J85" s="305">
        <v>9522</v>
      </c>
      <c r="K85" s="306">
        <v>646</v>
      </c>
      <c r="L85" s="304">
        <v>330</v>
      </c>
      <c r="M85" s="305">
        <v>-426</v>
      </c>
      <c r="N85" s="305">
        <v>-1721</v>
      </c>
      <c r="O85" s="305">
        <f t="shared" si="6"/>
        <v>-1171</v>
      </c>
      <c r="P85" s="305">
        <f t="shared" si="4"/>
        <v>21970</v>
      </c>
      <c r="Q85" s="242">
        <v>0.45833333333333331</v>
      </c>
      <c r="R85" s="243">
        <v>15870</v>
      </c>
      <c r="S85" s="305">
        <v>18213</v>
      </c>
      <c r="T85" s="305">
        <f t="shared" si="5"/>
        <v>3757</v>
      </c>
      <c r="U85" s="305">
        <v>19815</v>
      </c>
      <c r="V85" s="305">
        <v>2200</v>
      </c>
      <c r="W85" s="306">
        <v>1300</v>
      </c>
      <c r="X85" s="308">
        <v>646</v>
      </c>
      <c r="Y85" s="306">
        <v>330</v>
      </c>
      <c r="Z85" s="308">
        <v>330</v>
      </c>
      <c r="AA85" s="306">
        <v>-1000</v>
      </c>
      <c r="AB85" s="308">
        <v>1</v>
      </c>
      <c r="AC85" s="306">
        <v>-2218</v>
      </c>
      <c r="AD85" s="308">
        <v>-1238</v>
      </c>
      <c r="AE85" s="306" t="s">
        <v>397</v>
      </c>
      <c r="AF85" s="309" t="s">
        <v>155</v>
      </c>
      <c r="AG85" s="304">
        <v>35</v>
      </c>
      <c r="AH85" s="306" t="s">
        <v>397</v>
      </c>
      <c r="AI85" s="309" t="s">
        <v>67</v>
      </c>
      <c r="AJ85" s="304">
        <v>38</v>
      </c>
    </row>
    <row r="86" spans="1:36" x14ac:dyDescent="0.15">
      <c r="A86" s="302" t="s">
        <v>35</v>
      </c>
      <c r="B86" s="303" t="s">
        <v>17</v>
      </c>
      <c r="C86" s="304">
        <v>21</v>
      </c>
      <c r="D86" s="242">
        <v>0.45833333333333331</v>
      </c>
      <c r="E86" s="243">
        <v>14704</v>
      </c>
      <c r="F86" s="305">
        <v>33679</v>
      </c>
      <c r="G86" s="305">
        <v>89</v>
      </c>
      <c r="H86" s="305">
        <v>0</v>
      </c>
      <c r="I86" s="305">
        <v>5149</v>
      </c>
      <c r="J86" s="305">
        <v>9768</v>
      </c>
      <c r="K86" s="306">
        <v>463</v>
      </c>
      <c r="L86" s="304">
        <v>330</v>
      </c>
      <c r="M86" s="305">
        <v>-422</v>
      </c>
      <c r="N86" s="305">
        <v>-1735</v>
      </c>
      <c r="O86" s="305">
        <f t="shared" si="6"/>
        <v>-1364</v>
      </c>
      <c r="P86" s="305">
        <f t="shared" si="4"/>
        <v>20215</v>
      </c>
      <c r="Q86" s="242">
        <v>0.875</v>
      </c>
      <c r="R86" s="243">
        <v>14540</v>
      </c>
      <c r="S86" s="305">
        <v>16682</v>
      </c>
      <c r="T86" s="305">
        <f t="shared" si="5"/>
        <v>3533</v>
      </c>
      <c r="U86" s="305">
        <v>19452</v>
      </c>
      <c r="V86" s="305">
        <v>3300</v>
      </c>
      <c r="W86" s="306">
        <v>1300</v>
      </c>
      <c r="X86" s="308">
        <v>463</v>
      </c>
      <c r="Y86" s="306">
        <v>330</v>
      </c>
      <c r="Z86" s="308">
        <v>330</v>
      </c>
      <c r="AA86" s="306">
        <v>-1000</v>
      </c>
      <c r="AB86" s="308">
        <v>5</v>
      </c>
      <c r="AC86" s="306">
        <v>-2218</v>
      </c>
      <c r="AD86" s="308">
        <v>-1252</v>
      </c>
      <c r="AE86" s="306" t="s">
        <v>388</v>
      </c>
      <c r="AF86" s="309" t="s">
        <v>90</v>
      </c>
      <c r="AG86" s="304">
        <v>33</v>
      </c>
      <c r="AH86" s="306" t="s">
        <v>43</v>
      </c>
      <c r="AI86" s="309" t="s">
        <v>195</v>
      </c>
      <c r="AJ86" s="304">
        <v>39</v>
      </c>
    </row>
    <row r="87" spans="1:36" x14ac:dyDescent="0.15">
      <c r="A87" s="302" t="s">
        <v>36</v>
      </c>
      <c r="B87" s="303" t="s">
        <v>17</v>
      </c>
      <c r="C87" s="304">
        <v>22</v>
      </c>
      <c r="D87" s="242">
        <v>0.83333333333333337</v>
      </c>
      <c r="E87" s="243">
        <v>15391</v>
      </c>
      <c r="F87" s="305">
        <v>33679</v>
      </c>
      <c r="G87" s="305">
        <v>94</v>
      </c>
      <c r="H87" s="305">
        <v>0</v>
      </c>
      <c r="I87" s="305">
        <v>6202</v>
      </c>
      <c r="J87" s="305">
        <v>9820</v>
      </c>
      <c r="K87" s="306">
        <v>325</v>
      </c>
      <c r="L87" s="304">
        <v>330</v>
      </c>
      <c r="M87" s="305">
        <v>-433</v>
      </c>
      <c r="N87" s="305">
        <v>-1589</v>
      </c>
      <c r="O87" s="305">
        <f t="shared" si="6"/>
        <v>-1367</v>
      </c>
      <c r="P87" s="305">
        <f t="shared" si="4"/>
        <v>19118</v>
      </c>
      <c r="Q87" s="242">
        <v>0.875</v>
      </c>
      <c r="R87" s="243">
        <v>14960</v>
      </c>
      <c r="S87" s="305">
        <v>16956</v>
      </c>
      <c r="T87" s="305">
        <f t="shared" si="5"/>
        <v>2162</v>
      </c>
      <c r="U87" s="305">
        <v>19452</v>
      </c>
      <c r="V87" s="305">
        <v>3300</v>
      </c>
      <c r="W87" s="306">
        <v>1300</v>
      </c>
      <c r="X87" s="308">
        <v>260</v>
      </c>
      <c r="Y87" s="306">
        <v>330</v>
      </c>
      <c r="Z87" s="308">
        <v>330</v>
      </c>
      <c r="AA87" s="306">
        <v>-1000</v>
      </c>
      <c r="AB87" s="308">
        <v>-433</v>
      </c>
      <c r="AC87" s="306">
        <v>-2218</v>
      </c>
      <c r="AD87" s="308">
        <v>-1589</v>
      </c>
      <c r="AE87" s="306" t="s">
        <v>42</v>
      </c>
      <c r="AF87" s="309" t="s">
        <v>106</v>
      </c>
      <c r="AG87" s="304">
        <v>38</v>
      </c>
      <c r="AH87" s="306" t="s">
        <v>42</v>
      </c>
      <c r="AI87" s="309" t="s">
        <v>97</v>
      </c>
      <c r="AJ87" s="304">
        <v>39</v>
      </c>
    </row>
    <row r="88" spans="1:36" x14ac:dyDescent="0.15">
      <c r="A88" s="302" t="s">
        <v>30</v>
      </c>
      <c r="B88" s="303" t="s">
        <v>17</v>
      </c>
      <c r="C88" s="304">
        <v>23</v>
      </c>
      <c r="D88" s="242">
        <v>0.83333333333333337</v>
      </c>
      <c r="E88" s="243">
        <v>17285</v>
      </c>
      <c r="F88" s="305">
        <v>33679</v>
      </c>
      <c r="G88" s="305">
        <v>90</v>
      </c>
      <c r="H88" s="305">
        <v>0</v>
      </c>
      <c r="I88" s="305">
        <v>4513</v>
      </c>
      <c r="J88" s="305">
        <v>8124</v>
      </c>
      <c r="K88" s="306">
        <v>825</v>
      </c>
      <c r="L88" s="304">
        <v>330</v>
      </c>
      <c r="M88" s="305">
        <v>-223</v>
      </c>
      <c r="N88" s="305">
        <v>-2055</v>
      </c>
      <c r="O88" s="305">
        <f t="shared" si="6"/>
        <v>-1123</v>
      </c>
      <c r="P88" s="305">
        <f t="shared" si="4"/>
        <v>22255</v>
      </c>
      <c r="Q88" s="242">
        <v>0.83333333333333337</v>
      </c>
      <c r="R88" s="243">
        <v>17210</v>
      </c>
      <c r="S88" s="305">
        <v>19841</v>
      </c>
      <c r="T88" s="305">
        <f t="shared" si="5"/>
        <v>2414</v>
      </c>
      <c r="U88" s="305">
        <v>19452</v>
      </c>
      <c r="V88" s="305">
        <v>3300</v>
      </c>
      <c r="W88" s="306">
        <v>1300</v>
      </c>
      <c r="X88" s="308">
        <v>825</v>
      </c>
      <c r="Y88" s="306">
        <v>330</v>
      </c>
      <c r="Z88" s="308">
        <v>330</v>
      </c>
      <c r="AA88" s="306">
        <v>-1000</v>
      </c>
      <c r="AB88" s="308">
        <v>99</v>
      </c>
      <c r="AC88" s="306">
        <v>-2218</v>
      </c>
      <c r="AD88" s="308">
        <v>-2055</v>
      </c>
      <c r="AE88" s="306" t="s">
        <v>42</v>
      </c>
      <c r="AF88" s="309" t="s">
        <v>174</v>
      </c>
      <c r="AG88" s="304">
        <v>26</v>
      </c>
      <c r="AH88" s="306" t="s">
        <v>42</v>
      </c>
      <c r="AI88" s="309" t="s">
        <v>156</v>
      </c>
      <c r="AJ88" s="304">
        <v>29</v>
      </c>
    </row>
    <row r="89" spans="1:36" x14ac:dyDescent="0.15">
      <c r="A89" s="302" t="s">
        <v>32</v>
      </c>
      <c r="B89" s="303" t="s">
        <v>17</v>
      </c>
      <c r="C89" s="304">
        <v>24</v>
      </c>
      <c r="D89" s="242">
        <v>0.375</v>
      </c>
      <c r="E89" s="243">
        <v>16703</v>
      </c>
      <c r="F89" s="305">
        <v>33679</v>
      </c>
      <c r="G89" s="305">
        <v>86</v>
      </c>
      <c r="H89" s="305">
        <v>0</v>
      </c>
      <c r="I89" s="305">
        <v>4702</v>
      </c>
      <c r="J89" s="305">
        <v>8600</v>
      </c>
      <c r="K89" s="306">
        <v>604</v>
      </c>
      <c r="L89" s="304">
        <v>330</v>
      </c>
      <c r="M89" s="305">
        <v>-416</v>
      </c>
      <c r="N89" s="305">
        <v>-2083</v>
      </c>
      <c r="O89" s="305">
        <f t="shared" si="6"/>
        <v>-1565</v>
      </c>
      <c r="P89" s="305">
        <f t="shared" si="4"/>
        <v>22028</v>
      </c>
      <c r="Q89" s="242">
        <v>0.83333333333333337</v>
      </c>
      <c r="R89" s="243">
        <v>16720</v>
      </c>
      <c r="S89" s="305">
        <v>19379</v>
      </c>
      <c r="T89" s="305">
        <f t="shared" si="5"/>
        <v>2649</v>
      </c>
      <c r="U89" s="305">
        <v>19452</v>
      </c>
      <c r="V89" s="305">
        <v>3300</v>
      </c>
      <c r="W89" s="306">
        <v>1300</v>
      </c>
      <c r="X89" s="308">
        <v>604</v>
      </c>
      <c r="Y89" s="306">
        <v>330</v>
      </c>
      <c r="Z89" s="308">
        <v>330</v>
      </c>
      <c r="AA89" s="306">
        <v>-1000</v>
      </c>
      <c r="AB89" s="308">
        <v>11</v>
      </c>
      <c r="AC89" s="306">
        <v>-2218</v>
      </c>
      <c r="AD89" s="308">
        <v>-1767</v>
      </c>
      <c r="AE89" s="306" t="s">
        <v>42</v>
      </c>
      <c r="AF89" s="309" t="s">
        <v>177</v>
      </c>
      <c r="AG89" s="304">
        <v>33</v>
      </c>
      <c r="AH89" s="306" t="s">
        <v>42</v>
      </c>
      <c r="AI89" s="309" t="s">
        <v>116</v>
      </c>
      <c r="AJ89" s="304">
        <v>38</v>
      </c>
    </row>
    <row r="90" spans="1:36" x14ac:dyDescent="0.15">
      <c r="A90" s="302" t="s">
        <v>31</v>
      </c>
      <c r="B90" s="303" t="s">
        <v>17</v>
      </c>
      <c r="C90" s="304">
        <v>25</v>
      </c>
      <c r="D90" s="242">
        <v>0.375</v>
      </c>
      <c r="E90" s="243">
        <v>15959</v>
      </c>
      <c r="F90" s="305">
        <v>33679</v>
      </c>
      <c r="G90" s="305">
        <v>78</v>
      </c>
      <c r="H90" s="305">
        <v>0</v>
      </c>
      <c r="I90" s="305">
        <v>5096</v>
      </c>
      <c r="J90" s="305">
        <v>8098</v>
      </c>
      <c r="K90" s="306">
        <v>933</v>
      </c>
      <c r="L90" s="304">
        <v>0</v>
      </c>
      <c r="M90" s="305">
        <v>-179</v>
      </c>
      <c r="N90" s="305">
        <v>-1816</v>
      </c>
      <c r="O90" s="305">
        <f t="shared" si="6"/>
        <v>-1062</v>
      </c>
      <c r="P90" s="305">
        <f t="shared" si="4"/>
        <v>21625</v>
      </c>
      <c r="Q90" s="242">
        <v>0.375</v>
      </c>
      <c r="R90" s="243">
        <v>16160</v>
      </c>
      <c r="S90" s="305">
        <v>18538</v>
      </c>
      <c r="T90" s="305">
        <f t="shared" si="5"/>
        <v>3087</v>
      </c>
      <c r="U90" s="305">
        <v>19452</v>
      </c>
      <c r="V90" s="305">
        <v>3300</v>
      </c>
      <c r="W90" s="306">
        <v>1300</v>
      </c>
      <c r="X90" s="308">
        <v>933</v>
      </c>
      <c r="Y90" s="306">
        <v>0</v>
      </c>
      <c r="Z90" s="308">
        <v>0</v>
      </c>
      <c r="AA90" s="306">
        <v>-1000</v>
      </c>
      <c r="AB90" s="308">
        <v>248</v>
      </c>
      <c r="AC90" s="306">
        <v>-2218</v>
      </c>
      <c r="AD90" s="308">
        <v>-1589</v>
      </c>
      <c r="AE90" s="306" t="s">
        <v>42</v>
      </c>
      <c r="AF90" s="309" t="s">
        <v>154</v>
      </c>
      <c r="AG90" s="304">
        <v>33</v>
      </c>
      <c r="AH90" s="306" t="s">
        <v>42</v>
      </c>
      <c r="AI90" s="309" t="s">
        <v>135</v>
      </c>
      <c r="AJ90" s="304">
        <v>32</v>
      </c>
    </row>
    <row r="91" spans="1:36" x14ac:dyDescent="0.15">
      <c r="A91" s="302" t="s">
        <v>33</v>
      </c>
      <c r="B91" s="303" t="s">
        <v>17</v>
      </c>
      <c r="C91" s="304">
        <v>26</v>
      </c>
      <c r="D91" s="242">
        <v>0.83333333333333337</v>
      </c>
      <c r="E91" s="243">
        <v>16298</v>
      </c>
      <c r="F91" s="305">
        <v>33679</v>
      </c>
      <c r="G91" s="305">
        <v>82</v>
      </c>
      <c r="H91" s="305">
        <v>0</v>
      </c>
      <c r="I91" s="305">
        <v>4419</v>
      </c>
      <c r="J91" s="305">
        <v>9214</v>
      </c>
      <c r="K91" s="306">
        <v>1069</v>
      </c>
      <c r="L91" s="304">
        <v>330</v>
      </c>
      <c r="M91" s="305">
        <v>-439</v>
      </c>
      <c r="N91" s="305">
        <v>-2071</v>
      </c>
      <c r="O91" s="305">
        <f t="shared" si="6"/>
        <v>-1111</v>
      </c>
      <c r="P91" s="305">
        <f t="shared" si="4"/>
        <v>21239</v>
      </c>
      <c r="Q91" s="242">
        <v>0.83333333333333337</v>
      </c>
      <c r="R91" s="243">
        <v>16110</v>
      </c>
      <c r="S91" s="305">
        <v>18733</v>
      </c>
      <c r="T91" s="305">
        <f t="shared" si="5"/>
        <v>2506</v>
      </c>
      <c r="U91" s="305">
        <v>19452</v>
      </c>
      <c r="V91" s="305">
        <v>3300</v>
      </c>
      <c r="W91" s="306">
        <v>1300</v>
      </c>
      <c r="X91" s="308">
        <v>1069</v>
      </c>
      <c r="Y91" s="306">
        <v>330</v>
      </c>
      <c r="Z91" s="308">
        <v>330</v>
      </c>
      <c r="AA91" s="306">
        <v>-1000</v>
      </c>
      <c r="AB91" s="308">
        <v>62</v>
      </c>
      <c r="AC91" s="306">
        <v>-2218</v>
      </c>
      <c r="AD91" s="308">
        <v>-1620</v>
      </c>
      <c r="AE91" s="306" t="s">
        <v>397</v>
      </c>
      <c r="AF91" s="309" t="s">
        <v>64</v>
      </c>
      <c r="AG91" s="304">
        <v>45</v>
      </c>
      <c r="AH91" s="306" t="s">
        <v>46</v>
      </c>
      <c r="AI91" s="309" t="s">
        <v>168</v>
      </c>
      <c r="AJ91" s="304">
        <v>48</v>
      </c>
    </row>
    <row r="92" spans="1:36" x14ac:dyDescent="0.15">
      <c r="A92" s="302" t="s">
        <v>34</v>
      </c>
      <c r="B92" s="303" t="s">
        <v>17</v>
      </c>
      <c r="C92" s="304">
        <v>27</v>
      </c>
      <c r="D92" s="242">
        <v>0.45833333333333331</v>
      </c>
      <c r="E92" s="243">
        <v>15277</v>
      </c>
      <c r="F92" s="305">
        <v>33674</v>
      </c>
      <c r="G92" s="305">
        <v>87</v>
      </c>
      <c r="H92" s="305">
        <v>0</v>
      </c>
      <c r="I92" s="305">
        <v>5169</v>
      </c>
      <c r="J92" s="305">
        <v>9462</v>
      </c>
      <c r="K92" s="306">
        <v>327</v>
      </c>
      <c r="L92" s="304">
        <v>330</v>
      </c>
      <c r="M92" s="305">
        <v>-314</v>
      </c>
      <c r="N92" s="305">
        <v>-1636</v>
      </c>
      <c r="O92" s="305">
        <f t="shared" si="6"/>
        <v>-1293</v>
      </c>
      <c r="P92" s="305">
        <f t="shared" si="4"/>
        <v>20423</v>
      </c>
      <c r="Q92" s="242">
        <v>0.375</v>
      </c>
      <c r="R92" s="243">
        <v>15400</v>
      </c>
      <c r="S92" s="305">
        <v>17632</v>
      </c>
      <c r="T92" s="305">
        <f t="shared" si="5"/>
        <v>2791</v>
      </c>
      <c r="U92" s="305">
        <v>19452</v>
      </c>
      <c r="V92" s="305">
        <v>3300</v>
      </c>
      <c r="W92" s="306">
        <v>1300</v>
      </c>
      <c r="X92" s="308">
        <v>327</v>
      </c>
      <c r="Y92" s="306">
        <v>330</v>
      </c>
      <c r="Z92" s="308">
        <v>330</v>
      </c>
      <c r="AA92" s="306">
        <v>-1000</v>
      </c>
      <c r="AB92" s="308">
        <v>113</v>
      </c>
      <c r="AC92" s="306">
        <v>-1618</v>
      </c>
      <c r="AD92" s="308">
        <v>-1583</v>
      </c>
      <c r="AE92" s="306" t="s">
        <v>43</v>
      </c>
      <c r="AF92" s="309" t="s">
        <v>67</v>
      </c>
      <c r="AG92" s="304">
        <v>41</v>
      </c>
      <c r="AH92" s="306" t="s">
        <v>43</v>
      </c>
      <c r="AI92" s="309" t="s">
        <v>104</v>
      </c>
      <c r="AJ92" s="304">
        <v>41</v>
      </c>
    </row>
    <row r="93" spans="1:36" x14ac:dyDescent="0.15">
      <c r="A93" s="302" t="s">
        <v>35</v>
      </c>
      <c r="B93" s="303" t="s">
        <v>17</v>
      </c>
      <c r="C93" s="304">
        <v>28</v>
      </c>
      <c r="D93" s="242">
        <v>0.83333333333333337</v>
      </c>
      <c r="E93" s="243">
        <v>13946</v>
      </c>
      <c r="F93" s="305">
        <v>33674</v>
      </c>
      <c r="G93" s="305">
        <v>79</v>
      </c>
      <c r="H93" s="305">
        <v>0</v>
      </c>
      <c r="I93" s="305">
        <v>6373</v>
      </c>
      <c r="J93" s="305">
        <v>10384</v>
      </c>
      <c r="K93" s="306">
        <v>617</v>
      </c>
      <c r="L93" s="304">
        <v>330</v>
      </c>
      <c r="M93" s="305">
        <v>-420</v>
      </c>
      <c r="N93" s="305">
        <v>-1737</v>
      </c>
      <c r="O93" s="305">
        <f t="shared" si="6"/>
        <v>-1210</v>
      </c>
      <c r="P93" s="305">
        <f t="shared" si="4"/>
        <v>18206</v>
      </c>
      <c r="Q93" s="242">
        <v>0.83333333333333337</v>
      </c>
      <c r="R93" s="243">
        <v>14080</v>
      </c>
      <c r="S93" s="305">
        <v>16222</v>
      </c>
      <c r="T93" s="305">
        <f t="shared" si="5"/>
        <v>1984</v>
      </c>
      <c r="U93" s="305">
        <v>18891</v>
      </c>
      <c r="V93" s="305">
        <v>3200</v>
      </c>
      <c r="W93" s="306">
        <v>1300</v>
      </c>
      <c r="X93" s="308">
        <v>617</v>
      </c>
      <c r="Y93" s="306">
        <v>330</v>
      </c>
      <c r="Z93" s="308">
        <v>330</v>
      </c>
      <c r="AA93" s="306">
        <v>-1000</v>
      </c>
      <c r="AB93" s="308">
        <v>-51</v>
      </c>
      <c r="AC93" s="306">
        <v>-2218</v>
      </c>
      <c r="AD93" s="308">
        <v>-1737</v>
      </c>
      <c r="AE93" s="306" t="s">
        <v>397</v>
      </c>
      <c r="AF93" s="309" t="s">
        <v>134</v>
      </c>
      <c r="AG93" s="304">
        <v>48</v>
      </c>
      <c r="AH93" s="306" t="s">
        <v>398</v>
      </c>
      <c r="AI93" s="309" t="s">
        <v>127</v>
      </c>
      <c r="AJ93" s="304">
        <v>57</v>
      </c>
    </row>
    <row r="94" spans="1:36" x14ac:dyDescent="0.15">
      <c r="A94" s="302" t="s">
        <v>36</v>
      </c>
      <c r="B94" s="303" t="s">
        <v>17</v>
      </c>
      <c r="C94" s="304">
        <v>29</v>
      </c>
      <c r="D94" s="242">
        <v>0.83333333333333337</v>
      </c>
      <c r="E94" s="243">
        <v>15054</v>
      </c>
      <c r="F94" s="305">
        <v>33674</v>
      </c>
      <c r="G94" s="305">
        <v>68</v>
      </c>
      <c r="H94" s="305">
        <v>0</v>
      </c>
      <c r="I94" s="305">
        <v>6129</v>
      </c>
      <c r="J94" s="305">
        <v>10052</v>
      </c>
      <c r="K94" s="306">
        <v>344</v>
      </c>
      <c r="L94" s="304">
        <v>330</v>
      </c>
      <c r="M94" s="305">
        <v>-420</v>
      </c>
      <c r="N94" s="305">
        <v>-1778</v>
      </c>
      <c r="O94" s="305">
        <f t="shared" si="6"/>
        <v>-1524</v>
      </c>
      <c r="P94" s="305">
        <f t="shared" si="4"/>
        <v>19085</v>
      </c>
      <c r="Q94" s="242">
        <v>0.83333333333333337</v>
      </c>
      <c r="R94" s="243">
        <v>14960</v>
      </c>
      <c r="S94" s="305">
        <v>17145</v>
      </c>
      <c r="T94" s="305">
        <f t="shared" si="5"/>
        <v>1940</v>
      </c>
      <c r="U94" s="305">
        <v>18891</v>
      </c>
      <c r="V94" s="305">
        <v>3200</v>
      </c>
      <c r="W94" s="306">
        <v>1300</v>
      </c>
      <c r="X94" s="308">
        <v>344</v>
      </c>
      <c r="Y94" s="306">
        <v>330</v>
      </c>
      <c r="Z94" s="308">
        <v>330</v>
      </c>
      <c r="AA94" s="306">
        <v>-1000</v>
      </c>
      <c r="AB94" s="308">
        <v>-186</v>
      </c>
      <c r="AC94" s="306">
        <v>-2218</v>
      </c>
      <c r="AD94" s="308">
        <v>-1778</v>
      </c>
      <c r="AE94" s="306" t="s">
        <v>387</v>
      </c>
      <c r="AF94" s="309" t="s">
        <v>164</v>
      </c>
      <c r="AG94" s="304">
        <v>44</v>
      </c>
      <c r="AH94" s="306" t="s">
        <v>387</v>
      </c>
      <c r="AI94" s="309" t="s">
        <v>189</v>
      </c>
      <c r="AJ94" s="304">
        <v>45</v>
      </c>
    </row>
    <row r="95" spans="1:36" x14ac:dyDescent="0.15">
      <c r="A95" s="302" t="s">
        <v>30</v>
      </c>
      <c r="B95" s="303" t="s">
        <v>17</v>
      </c>
      <c r="C95" s="304">
        <v>30</v>
      </c>
      <c r="D95" s="242">
        <v>0.83333333333333337</v>
      </c>
      <c r="E95" s="243">
        <v>16263</v>
      </c>
      <c r="F95" s="305">
        <v>33673</v>
      </c>
      <c r="G95" s="305">
        <v>80</v>
      </c>
      <c r="H95" s="305">
        <v>0</v>
      </c>
      <c r="I95" s="305">
        <v>5891</v>
      </c>
      <c r="J95" s="305">
        <v>9804</v>
      </c>
      <c r="K95" s="306">
        <v>293</v>
      </c>
      <c r="L95" s="304">
        <v>330</v>
      </c>
      <c r="M95" s="305">
        <v>-410</v>
      </c>
      <c r="N95" s="305">
        <v>-2057</v>
      </c>
      <c r="O95" s="305">
        <f t="shared" si="6"/>
        <v>-1844</v>
      </c>
      <c r="P95" s="305">
        <f t="shared" si="4"/>
        <v>19902</v>
      </c>
      <c r="Q95" s="242">
        <v>0.83333333333333337</v>
      </c>
      <c r="R95" s="243">
        <v>16190</v>
      </c>
      <c r="S95" s="305">
        <v>18774</v>
      </c>
      <c r="T95" s="305">
        <f t="shared" si="5"/>
        <v>1128</v>
      </c>
      <c r="U95" s="305">
        <v>18891</v>
      </c>
      <c r="V95" s="305">
        <v>3200</v>
      </c>
      <c r="W95" s="306">
        <v>1300</v>
      </c>
      <c r="X95" s="308">
        <v>293</v>
      </c>
      <c r="Y95" s="306">
        <v>330</v>
      </c>
      <c r="Z95" s="308">
        <v>330</v>
      </c>
      <c r="AA95" s="306">
        <v>-1000</v>
      </c>
      <c r="AB95" s="308">
        <v>-52</v>
      </c>
      <c r="AC95" s="306">
        <v>-2218</v>
      </c>
      <c r="AD95" s="308">
        <v>-2057</v>
      </c>
      <c r="AE95" s="306" t="s">
        <v>398</v>
      </c>
      <c r="AF95" s="309" t="s">
        <v>106</v>
      </c>
      <c r="AG95" s="304">
        <v>47</v>
      </c>
      <c r="AH95" s="306" t="s">
        <v>398</v>
      </c>
      <c r="AI95" s="309" t="s">
        <v>156</v>
      </c>
      <c r="AJ95" s="304">
        <v>44</v>
      </c>
    </row>
    <row r="96" spans="1:36" x14ac:dyDescent="0.15">
      <c r="A96" s="311" t="s">
        <v>32</v>
      </c>
      <c r="B96" s="312" t="s">
        <v>17</v>
      </c>
      <c r="C96" s="316">
        <v>31</v>
      </c>
      <c r="D96" s="244">
        <v>0.875</v>
      </c>
      <c r="E96" s="245">
        <v>15541</v>
      </c>
      <c r="F96" s="314">
        <v>33673</v>
      </c>
      <c r="G96" s="314">
        <v>78</v>
      </c>
      <c r="H96" s="314">
        <v>0</v>
      </c>
      <c r="I96" s="314">
        <v>5824</v>
      </c>
      <c r="J96" s="314">
        <v>9784</v>
      </c>
      <c r="K96" s="315">
        <v>454</v>
      </c>
      <c r="L96" s="316">
        <v>330</v>
      </c>
      <c r="M96" s="314">
        <v>-426</v>
      </c>
      <c r="N96" s="314">
        <v>-1635</v>
      </c>
      <c r="O96" s="314">
        <f t="shared" si="6"/>
        <v>-1277</v>
      </c>
      <c r="P96" s="314">
        <f t="shared" si="4"/>
        <v>19420</v>
      </c>
      <c r="Q96" s="244">
        <v>0.83333333333333337</v>
      </c>
      <c r="R96" s="245">
        <v>15920</v>
      </c>
      <c r="S96" s="314">
        <v>17963</v>
      </c>
      <c r="T96" s="314">
        <f t="shared" si="5"/>
        <v>1457</v>
      </c>
      <c r="U96" s="314">
        <v>18891</v>
      </c>
      <c r="V96" s="314">
        <v>3200</v>
      </c>
      <c r="W96" s="315">
        <v>1300</v>
      </c>
      <c r="X96" s="317">
        <v>345</v>
      </c>
      <c r="Y96" s="315">
        <v>330</v>
      </c>
      <c r="Z96" s="317">
        <v>330</v>
      </c>
      <c r="AA96" s="315">
        <v>-1000</v>
      </c>
      <c r="AB96" s="317">
        <v>-426</v>
      </c>
      <c r="AC96" s="315">
        <v>-2218</v>
      </c>
      <c r="AD96" s="317">
        <v>-1635</v>
      </c>
      <c r="AE96" s="315" t="s">
        <v>42</v>
      </c>
      <c r="AF96" s="318" t="s">
        <v>118</v>
      </c>
      <c r="AG96" s="316">
        <v>45</v>
      </c>
      <c r="AH96" s="315" t="s">
        <v>42</v>
      </c>
      <c r="AI96" s="318" t="s">
        <v>195</v>
      </c>
      <c r="AJ96" s="316">
        <v>50</v>
      </c>
    </row>
    <row r="97" spans="1:36" x14ac:dyDescent="0.15">
      <c r="A97" s="302" t="s">
        <v>31</v>
      </c>
      <c r="B97" s="303" t="s">
        <v>18</v>
      </c>
      <c r="C97" s="304">
        <v>1</v>
      </c>
      <c r="D97" s="242">
        <v>0.83333333333333337</v>
      </c>
      <c r="E97" s="251">
        <v>16406</v>
      </c>
      <c r="F97" s="305">
        <v>33684</v>
      </c>
      <c r="G97" s="305">
        <v>70</v>
      </c>
      <c r="H97" s="305">
        <v>0</v>
      </c>
      <c r="I97" s="305">
        <v>5308</v>
      </c>
      <c r="J97" s="305">
        <v>9856</v>
      </c>
      <c r="K97" s="306">
        <v>-249</v>
      </c>
      <c r="L97" s="304">
        <v>330</v>
      </c>
      <c r="M97" s="305">
        <v>-550</v>
      </c>
      <c r="N97" s="305">
        <v>-1731</v>
      </c>
      <c r="O97" s="305">
        <f t="shared" si="6"/>
        <v>-2200</v>
      </c>
      <c r="P97" s="305">
        <f t="shared" si="4"/>
        <v>20790</v>
      </c>
      <c r="Q97" s="242">
        <v>0.83333333333333337</v>
      </c>
      <c r="R97" s="243">
        <v>16030</v>
      </c>
      <c r="S97" s="305">
        <v>18384</v>
      </c>
      <c r="T97" s="305">
        <f t="shared" si="5"/>
        <v>2406</v>
      </c>
      <c r="U97" s="305">
        <v>18891</v>
      </c>
      <c r="V97" s="305">
        <v>3200</v>
      </c>
      <c r="W97" s="306">
        <v>-1500</v>
      </c>
      <c r="X97" s="308">
        <v>-249</v>
      </c>
      <c r="Y97" s="306">
        <v>330</v>
      </c>
      <c r="Z97" s="308">
        <v>330</v>
      </c>
      <c r="AA97" s="306">
        <v>-1000</v>
      </c>
      <c r="AB97" s="308">
        <v>-123</v>
      </c>
      <c r="AC97" s="306">
        <v>-2000</v>
      </c>
      <c r="AD97" s="308">
        <v>-1691</v>
      </c>
      <c r="AE97" s="306" t="s">
        <v>45</v>
      </c>
      <c r="AF97" s="309" t="s">
        <v>165</v>
      </c>
      <c r="AG97" s="304">
        <v>43</v>
      </c>
      <c r="AH97" s="306" t="s">
        <v>46</v>
      </c>
      <c r="AI97" s="309" t="s">
        <v>134</v>
      </c>
      <c r="AJ97" s="304">
        <v>48</v>
      </c>
    </row>
    <row r="98" spans="1:36" x14ac:dyDescent="0.15">
      <c r="A98" s="302" t="s">
        <v>33</v>
      </c>
      <c r="B98" s="303" t="s">
        <v>18</v>
      </c>
      <c r="C98" s="304">
        <v>2</v>
      </c>
      <c r="D98" s="242">
        <v>0.83333333333333337</v>
      </c>
      <c r="E98" s="243">
        <v>15527</v>
      </c>
      <c r="F98" s="305">
        <v>33684</v>
      </c>
      <c r="G98" s="305">
        <v>80</v>
      </c>
      <c r="H98" s="305">
        <v>0</v>
      </c>
      <c r="I98" s="305">
        <v>5661</v>
      </c>
      <c r="J98" s="305">
        <v>9970</v>
      </c>
      <c r="K98" s="306">
        <v>66</v>
      </c>
      <c r="L98" s="304">
        <v>330</v>
      </c>
      <c r="M98" s="305">
        <v>-666</v>
      </c>
      <c r="N98" s="305">
        <v>-1330</v>
      </c>
      <c r="O98" s="305">
        <f t="shared" si="6"/>
        <v>-1600</v>
      </c>
      <c r="P98" s="305">
        <f t="shared" si="4"/>
        <v>19733</v>
      </c>
      <c r="Q98" s="242">
        <v>0.45833333333333331</v>
      </c>
      <c r="R98" s="243">
        <v>15390</v>
      </c>
      <c r="S98" s="305">
        <v>17255</v>
      </c>
      <c r="T98" s="305">
        <f t="shared" si="5"/>
        <v>2478</v>
      </c>
      <c r="U98" s="305">
        <v>18891</v>
      </c>
      <c r="V98" s="305">
        <v>3200</v>
      </c>
      <c r="W98" s="306">
        <v>1300</v>
      </c>
      <c r="X98" s="308">
        <v>66</v>
      </c>
      <c r="Y98" s="306">
        <v>330</v>
      </c>
      <c r="Z98" s="308">
        <v>330</v>
      </c>
      <c r="AA98" s="306">
        <v>-1000</v>
      </c>
      <c r="AB98" s="308">
        <v>-359</v>
      </c>
      <c r="AC98" s="306">
        <v>-2218</v>
      </c>
      <c r="AD98" s="308">
        <v>-1330</v>
      </c>
      <c r="AE98" s="306" t="s">
        <v>46</v>
      </c>
      <c r="AF98" s="309" t="s">
        <v>141</v>
      </c>
      <c r="AG98" s="304">
        <v>50</v>
      </c>
      <c r="AH98" s="306" t="s">
        <v>397</v>
      </c>
      <c r="AI98" s="309" t="s">
        <v>135</v>
      </c>
      <c r="AJ98" s="304">
        <v>52</v>
      </c>
    </row>
    <row r="99" spans="1:36" x14ac:dyDescent="0.15">
      <c r="A99" s="302" t="s">
        <v>34</v>
      </c>
      <c r="B99" s="303" t="s">
        <v>18</v>
      </c>
      <c r="C99" s="304">
        <v>3</v>
      </c>
      <c r="D99" s="242">
        <v>0.5</v>
      </c>
      <c r="E99" s="243">
        <v>15337</v>
      </c>
      <c r="F99" s="305">
        <v>33701</v>
      </c>
      <c r="G99" s="305">
        <v>75</v>
      </c>
      <c r="H99" s="305">
        <v>0</v>
      </c>
      <c r="I99" s="305">
        <v>6172</v>
      </c>
      <c r="J99" s="305">
        <v>9958</v>
      </c>
      <c r="K99" s="306">
        <v>-33</v>
      </c>
      <c r="L99" s="304">
        <v>330</v>
      </c>
      <c r="M99" s="305">
        <v>-669</v>
      </c>
      <c r="N99" s="305">
        <v>-1326</v>
      </c>
      <c r="O99" s="305">
        <f t="shared" si="6"/>
        <v>-1698</v>
      </c>
      <c r="P99" s="305">
        <f t="shared" si="4"/>
        <v>19344</v>
      </c>
      <c r="Q99" s="242">
        <v>0.5</v>
      </c>
      <c r="R99" s="243">
        <v>15450</v>
      </c>
      <c r="S99" s="305">
        <v>17315</v>
      </c>
      <c r="T99" s="305">
        <f t="shared" si="5"/>
        <v>2029</v>
      </c>
      <c r="U99" s="305">
        <v>18891</v>
      </c>
      <c r="V99" s="305">
        <v>3200</v>
      </c>
      <c r="W99" s="306">
        <v>-1500</v>
      </c>
      <c r="X99" s="308">
        <v>-33</v>
      </c>
      <c r="Y99" s="306">
        <v>330</v>
      </c>
      <c r="Z99" s="308">
        <v>330</v>
      </c>
      <c r="AA99" s="306">
        <v>-1000</v>
      </c>
      <c r="AB99" s="308">
        <v>-242</v>
      </c>
      <c r="AC99" s="306">
        <v>-2218</v>
      </c>
      <c r="AD99" s="308">
        <v>-944</v>
      </c>
      <c r="AE99" s="306" t="s">
        <v>46</v>
      </c>
      <c r="AF99" s="309" t="s">
        <v>233</v>
      </c>
      <c r="AG99" s="304">
        <v>49</v>
      </c>
      <c r="AH99" s="306" t="s">
        <v>46</v>
      </c>
      <c r="AI99" s="309" t="s">
        <v>167</v>
      </c>
      <c r="AJ99" s="304">
        <v>51</v>
      </c>
    </row>
    <row r="100" spans="1:36" x14ac:dyDescent="0.15">
      <c r="A100" s="302" t="s">
        <v>35</v>
      </c>
      <c r="B100" s="303" t="s">
        <v>18</v>
      </c>
      <c r="C100" s="304">
        <v>4</v>
      </c>
      <c r="D100" s="242">
        <v>0.83333333333333337</v>
      </c>
      <c r="E100" s="243">
        <v>14337</v>
      </c>
      <c r="F100" s="305">
        <v>33710</v>
      </c>
      <c r="G100" s="305">
        <v>69</v>
      </c>
      <c r="H100" s="305">
        <v>0</v>
      </c>
      <c r="I100" s="305">
        <v>6455</v>
      </c>
      <c r="J100" s="305">
        <v>9812</v>
      </c>
      <c r="K100" s="306">
        <v>312</v>
      </c>
      <c r="L100" s="304">
        <v>330</v>
      </c>
      <c r="M100" s="305">
        <v>-675</v>
      </c>
      <c r="N100" s="305">
        <v>-1817</v>
      </c>
      <c r="O100" s="305">
        <f t="shared" si="6"/>
        <v>-1850</v>
      </c>
      <c r="P100" s="305">
        <f t="shared" si="4"/>
        <v>19362</v>
      </c>
      <c r="Q100" s="242">
        <v>0.83333333333333337</v>
      </c>
      <c r="R100" s="243">
        <v>14430</v>
      </c>
      <c r="S100" s="305">
        <v>16653</v>
      </c>
      <c r="T100" s="305">
        <f t="shared" si="5"/>
        <v>2709</v>
      </c>
      <c r="U100" s="305">
        <v>18400</v>
      </c>
      <c r="V100" s="305">
        <v>4900</v>
      </c>
      <c r="W100" s="306">
        <v>1300</v>
      </c>
      <c r="X100" s="308">
        <v>312</v>
      </c>
      <c r="Y100" s="306">
        <v>330</v>
      </c>
      <c r="Z100" s="308">
        <v>330</v>
      </c>
      <c r="AA100" s="306">
        <v>-1000</v>
      </c>
      <c r="AB100" s="308">
        <v>-248</v>
      </c>
      <c r="AC100" s="306">
        <v>-2218</v>
      </c>
      <c r="AD100" s="308">
        <v>-1550</v>
      </c>
      <c r="AE100" s="306" t="s">
        <v>398</v>
      </c>
      <c r="AF100" s="309" t="s">
        <v>166</v>
      </c>
      <c r="AG100" s="304">
        <v>45</v>
      </c>
      <c r="AH100" s="306" t="s">
        <v>397</v>
      </c>
      <c r="AI100" s="309" t="s">
        <v>161</v>
      </c>
      <c r="AJ100" s="304">
        <v>42</v>
      </c>
    </row>
    <row r="101" spans="1:36" x14ac:dyDescent="0.15">
      <c r="A101" s="302" t="s">
        <v>36</v>
      </c>
      <c r="B101" s="303" t="s">
        <v>18</v>
      </c>
      <c r="C101" s="304">
        <v>5</v>
      </c>
      <c r="D101" s="242">
        <v>0.875</v>
      </c>
      <c r="E101" s="243">
        <v>14358</v>
      </c>
      <c r="F101" s="305">
        <v>33710</v>
      </c>
      <c r="G101" s="305">
        <v>69</v>
      </c>
      <c r="H101" s="305">
        <v>0</v>
      </c>
      <c r="I101" s="305">
        <v>6404</v>
      </c>
      <c r="J101" s="305">
        <v>9808</v>
      </c>
      <c r="K101" s="306">
        <v>692</v>
      </c>
      <c r="L101" s="304">
        <v>330</v>
      </c>
      <c r="M101" s="305">
        <v>-675</v>
      </c>
      <c r="N101" s="305">
        <v>-1817</v>
      </c>
      <c r="O101" s="305">
        <f t="shared" si="6"/>
        <v>-1470</v>
      </c>
      <c r="P101" s="305">
        <f t="shared" si="4"/>
        <v>19037</v>
      </c>
      <c r="Q101" s="242">
        <v>0.875</v>
      </c>
      <c r="R101" s="243">
        <v>14320</v>
      </c>
      <c r="S101" s="305">
        <v>16543</v>
      </c>
      <c r="T101" s="305">
        <f t="shared" si="5"/>
        <v>2494</v>
      </c>
      <c r="U101" s="305">
        <v>18400</v>
      </c>
      <c r="V101" s="305">
        <v>3000</v>
      </c>
      <c r="W101" s="306">
        <v>1300</v>
      </c>
      <c r="X101" s="308">
        <v>692</v>
      </c>
      <c r="Y101" s="306">
        <v>330</v>
      </c>
      <c r="Z101" s="308">
        <v>330</v>
      </c>
      <c r="AA101" s="306">
        <v>-1000</v>
      </c>
      <c r="AB101" s="308">
        <v>-248</v>
      </c>
      <c r="AC101" s="306">
        <v>-2218</v>
      </c>
      <c r="AD101" s="308">
        <v>-1581</v>
      </c>
      <c r="AE101" s="306" t="s">
        <v>397</v>
      </c>
      <c r="AF101" s="309" t="s">
        <v>49</v>
      </c>
      <c r="AG101" s="304">
        <v>49</v>
      </c>
      <c r="AH101" s="306" t="s">
        <v>397</v>
      </c>
      <c r="AI101" s="309" t="s">
        <v>54</v>
      </c>
      <c r="AJ101" s="304">
        <v>49</v>
      </c>
    </row>
    <row r="102" spans="1:36" x14ac:dyDescent="0.15">
      <c r="A102" s="302" t="s">
        <v>30</v>
      </c>
      <c r="B102" s="303" t="s">
        <v>18</v>
      </c>
      <c r="C102" s="304">
        <v>6</v>
      </c>
      <c r="D102" s="242">
        <v>0.79166666666666663</v>
      </c>
      <c r="E102" s="243">
        <v>16454</v>
      </c>
      <c r="F102" s="305">
        <v>33711</v>
      </c>
      <c r="G102" s="305">
        <v>64</v>
      </c>
      <c r="H102" s="305">
        <v>0</v>
      </c>
      <c r="I102" s="305">
        <v>6372</v>
      </c>
      <c r="J102" s="305">
        <v>8137</v>
      </c>
      <c r="K102" s="306">
        <v>1018</v>
      </c>
      <c r="L102" s="304">
        <v>330</v>
      </c>
      <c r="M102" s="305">
        <v>-668</v>
      </c>
      <c r="N102" s="305">
        <v>-2092</v>
      </c>
      <c r="O102" s="305">
        <f t="shared" si="6"/>
        <v>-1412</v>
      </c>
      <c r="P102" s="305">
        <f t="shared" si="4"/>
        <v>20678</v>
      </c>
      <c r="Q102" s="242">
        <v>0.83333333333333337</v>
      </c>
      <c r="R102" s="243">
        <v>16000</v>
      </c>
      <c r="S102" s="305">
        <v>18500</v>
      </c>
      <c r="T102" s="305">
        <f t="shared" si="5"/>
        <v>2178</v>
      </c>
      <c r="U102" s="305">
        <v>18400</v>
      </c>
      <c r="V102" s="305">
        <v>3000</v>
      </c>
      <c r="W102" s="306">
        <v>1300</v>
      </c>
      <c r="X102" s="308">
        <v>1018</v>
      </c>
      <c r="Y102" s="306">
        <v>330</v>
      </c>
      <c r="Z102" s="308">
        <v>330</v>
      </c>
      <c r="AA102" s="306">
        <v>-1000</v>
      </c>
      <c r="AB102" s="308">
        <v>-241</v>
      </c>
      <c r="AC102" s="306">
        <v>-2218</v>
      </c>
      <c r="AD102" s="308">
        <v>-1587</v>
      </c>
      <c r="AE102" s="306" t="s">
        <v>387</v>
      </c>
      <c r="AF102" s="309" t="s">
        <v>129</v>
      </c>
      <c r="AG102" s="304">
        <v>48</v>
      </c>
      <c r="AH102" s="306" t="s">
        <v>46</v>
      </c>
      <c r="AI102" s="309" t="s">
        <v>173</v>
      </c>
      <c r="AJ102" s="304">
        <v>51</v>
      </c>
    </row>
    <row r="103" spans="1:36" x14ac:dyDescent="0.15">
      <c r="A103" s="302" t="s">
        <v>32</v>
      </c>
      <c r="B103" s="303" t="s">
        <v>18</v>
      </c>
      <c r="C103" s="304">
        <v>7</v>
      </c>
      <c r="D103" s="242">
        <v>0.83333333333333337</v>
      </c>
      <c r="E103" s="243">
        <v>16152</v>
      </c>
      <c r="F103" s="305">
        <v>33708</v>
      </c>
      <c r="G103" s="305">
        <v>59</v>
      </c>
      <c r="H103" s="305">
        <v>0</v>
      </c>
      <c r="I103" s="305">
        <v>4493</v>
      </c>
      <c r="J103" s="305">
        <v>8931</v>
      </c>
      <c r="K103" s="306">
        <v>587</v>
      </c>
      <c r="L103" s="304">
        <v>330</v>
      </c>
      <c r="M103" s="305">
        <v>-664</v>
      </c>
      <c r="N103" s="305">
        <v>-2099</v>
      </c>
      <c r="O103" s="305">
        <f t="shared" si="6"/>
        <v>-1846</v>
      </c>
      <c r="P103" s="305">
        <f t="shared" si="4"/>
        <v>22189</v>
      </c>
      <c r="Q103" s="242">
        <v>0.83333333333333337</v>
      </c>
      <c r="R103" s="243">
        <v>16170</v>
      </c>
      <c r="S103" s="305">
        <v>18797</v>
      </c>
      <c r="T103" s="305">
        <f t="shared" si="5"/>
        <v>3392</v>
      </c>
      <c r="U103" s="305">
        <v>18400</v>
      </c>
      <c r="V103" s="305">
        <v>3000</v>
      </c>
      <c r="W103" s="306">
        <v>1300</v>
      </c>
      <c r="X103" s="308">
        <v>587</v>
      </c>
      <c r="Y103" s="306">
        <v>330</v>
      </c>
      <c r="Z103" s="308">
        <v>330</v>
      </c>
      <c r="AA103" s="306">
        <v>-1000</v>
      </c>
      <c r="AB103" s="308">
        <v>-237</v>
      </c>
      <c r="AC103" s="306">
        <v>-2218</v>
      </c>
      <c r="AD103" s="308">
        <v>-1594</v>
      </c>
      <c r="AE103" s="306" t="s">
        <v>43</v>
      </c>
      <c r="AF103" s="309" t="s">
        <v>56</v>
      </c>
      <c r="AG103" s="304">
        <v>42</v>
      </c>
      <c r="AH103" s="306" t="s">
        <v>46</v>
      </c>
      <c r="AI103" s="309" t="s">
        <v>153</v>
      </c>
      <c r="AJ103" s="304">
        <v>41</v>
      </c>
    </row>
    <row r="104" spans="1:36" x14ac:dyDescent="0.15">
      <c r="A104" s="302" t="s">
        <v>31</v>
      </c>
      <c r="B104" s="303" t="s">
        <v>18</v>
      </c>
      <c r="C104" s="304">
        <v>8</v>
      </c>
      <c r="D104" s="242">
        <v>0.875</v>
      </c>
      <c r="E104" s="243">
        <v>16040</v>
      </c>
      <c r="F104" s="305">
        <v>33708</v>
      </c>
      <c r="G104" s="305">
        <v>63</v>
      </c>
      <c r="H104" s="305">
        <v>0</v>
      </c>
      <c r="I104" s="305">
        <v>5188</v>
      </c>
      <c r="J104" s="305">
        <v>9023</v>
      </c>
      <c r="K104" s="306">
        <v>1066</v>
      </c>
      <c r="L104" s="304">
        <v>330</v>
      </c>
      <c r="M104" s="305">
        <v>-447</v>
      </c>
      <c r="N104" s="305">
        <v>-2099</v>
      </c>
      <c r="O104" s="305">
        <f t="shared" si="6"/>
        <v>-1150</v>
      </c>
      <c r="P104" s="305">
        <f t="shared" si="4"/>
        <v>20710</v>
      </c>
      <c r="Q104" s="242">
        <v>0.83333333333333337</v>
      </c>
      <c r="R104" s="243">
        <v>15950</v>
      </c>
      <c r="S104" s="305">
        <v>18590</v>
      </c>
      <c r="T104" s="305">
        <f t="shared" si="5"/>
        <v>2120</v>
      </c>
      <c r="U104" s="305">
        <v>18400</v>
      </c>
      <c r="V104" s="305">
        <v>3000</v>
      </c>
      <c r="W104" s="306">
        <v>1300</v>
      </c>
      <c r="X104" s="308">
        <v>1066</v>
      </c>
      <c r="Y104" s="306">
        <v>330</v>
      </c>
      <c r="Z104" s="308">
        <v>330</v>
      </c>
      <c r="AA104" s="306">
        <v>-1000</v>
      </c>
      <c r="AB104" s="308">
        <v>-20</v>
      </c>
      <c r="AC104" s="306">
        <v>-2218</v>
      </c>
      <c r="AD104" s="308">
        <v>-1594</v>
      </c>
      <c r="AE104" s="306" t="s">
        <v>43</v>
      </c>
      <c r="AF104" s="309" t="s">
        <v>69</v>
      </c>
      <c r="AG104" s="304">
        <v>45</v>
      </c>
      <c r="AH104" s="306" t="s">
        <v>43</v>
      </c>
      <c r="AI104" s="309" t="s">
        <v>69</v>
      </c>
      <c r="AJ104" s="304">
        <v>44</v>
      </c>
    </row>
    <row r="105" spans="1:36" x14ac:dyDescent="0.15">
      <c r="A105" s="302" t="s">
        <v>33</v>
      </c>
      <c r="B105" s="303" t="s">
        <v>18</v>
      </c>
      <c r="C105" s="304">
        <v>9</v>
      </c>
      <c r="D105" s="242">
        <v>0.375</v>
      </c>
      <c r="E105" s="243">
        <v>15229</v>
      </c>
      <c r="F105" s="305">
        <v>33708</v>
      </c>
      <c r="G105" s="305">
        <v>55</v>
      </c>
      <c r="H105" s="305">
        <v>0</v>
      </c>
      <c r="I105" s="305">
        <v>5209</v>
      </c>
      <c r="J105" s="305">
        <v>8492</v>
      </c>
      <c r="K105" s="306">
        <v>1214</v>
      </c>
      <c r="L105" s="304">
        <v>330</v>
      </c>
      <c r="M105" s="305">
        <v>-447</v>
      </c>
      <c r="N105" s="305">
        <v>-2099</v>
      </c>
      <c r="O105" s="305">
        <f t="shared" si="6"/>
        <v>-1002</v>
      </c>
      <c r="P105" s="305">
        <f t="shared" si="4"/>
        <v>21064</v>
      </c>
      <c r="Q105" s="242">
        <v>0.875</v>
      </c>
      <c r="R105" s="243">
        <v>15430</v>
      </c>
      <c r="S105" s="305">
        <v>18052</v>
      </c>
      <c r="T105" s="305">
        <f t="shared" si="5"/>
        <v>3012</v>
      </c>
      <c r="U105" s="305">
        <v>18400</v>
      </c>
      <c r="V105" s="305">
        <v>3000</v>
      </c>
      <c r="W105" s="306">
        <v>1300</v>
      </c>
      <c r="X105" s="308">
        <v>1214</v>
      </c>
      <c r="Y105" s="306">
        <v>330</v>
      </c>
      <c r="Z105" s="308">
        <v>330</v>
      </c>
      <c r="AA105" s="306">
        <v>-1000</v>
      </c>
      <c r="AB105" s="308">
        <v>-285</v>
      </c>
      <c r="AC105" s="306">
        <v>-2218</v>
      </c>
      <c r="AD105" s="308">
        <v>-1966</v>
      </c>
      <c r="AE105" s="306" t="s">
        <v>43</v>
      </c>
      <c r="AF105" s="309" t="s">
        <v>52</v>
      </c>
      <c r="AG105" s="304">
        <v>52</v>
      </c>
      <c r="AH105" s="306" t="s">
        <v>43</v>
      </c>
      <c r="AI105" s="309" t="s">
        <v>122</v>
      </c>
      <c r="AJ105" s="304">
        <v>50</v>
      </c>
    </row>
    <row r="106" spans="1:36" x14ac:dyDescent="0.15">
      <c r="A106" s="302" t="s">
        <v>34</v>
      </c>
      <c r="B106" s="303" t="s">
        <v>18</v>
      </c>
      <c r="C106" s="304">
        <v>10</v>
      </c>
      <c r="D106" s="242">
        <v>0.45833333333333331</v>
      </c>
      <c r="E106" s="243">
        <v>14493</v>
      </c>
      <c r="F106" s="305">
        <v>33708</v>
      </c>
      <c r="G106" s="305">
        <v>72</v>
      </c>
      <c r="H106" s="305">
        <v>0</v>
      </c>
      <c r="I106" s="305">
        <v>5745</v>
      </c>
      <c r="J106" s="305">
        <v>9868</v>
      </c>
      <c r="K106" s="306">
        <v>760</v>
      </c>
      <c r="L106" s="304">
        <v>330</v>
      </c>
      <c r="M106" s="305">
        <v>-454</v>
      </c>
      <c r="N106" s="305">
        <v>-1526</v>
      </c>
      <c r="O106" s="305">
        <f t="shared" si="6"/>
        <v>-890</v>
      </c>
      <c r="P106" s="305">
        <f t="shared" si="4"/>
        <v>19057</v>
      </c>
      <c r="Q106" s="242">
        <v>0.45833333333333331</v>
      </c>
      <c r="R106" s="243">
        <v>14550</v>
      </c>
      <c r="S106" s="305">
        <v>16699</v>
      </c>
      <c r="T106" s="305">
        <f t="shared" si="5"/>
        <v>2358</v>
      </c>
      <c r="U106" s="305">
        <v>18400</v>
      </c>
      <c r="V106" s="305">
        <v>3000</v>
      </c>
      <c r="W106" s="306">
        <v>1300</v>
      </c>
      <c r="X106" s="308">
        <v>760</v>
      </c>
      <c r="Y106" s="306">
        <v>330</v>
      </c>
      <c r="Z106" s="308">
        <v>330</v>
      </c>
      <c r="AA106" s="306">
        <v>-1000</v>
      </c>
      <c r="AB106" s="308">
        <v>-91</v>
      </c>
      <c r="AC106" s="306">
        <v>-2218</v>
      </c>
      <c r="AD106" s="308">
        <v>-1021</v>
      </c>
      <c r="AE106" s="306" t="s">
        <v>43</v>
      </c>
      <c r="AF106" s="309" t="s">
        <v>122</v>
      </c>
      <c r="AG106" s="304">
        <v>55</v>
      </c>
      <c r="AH106" s="306" t="s">
        <v>43</v>
      </c>
      <c r="AI106" s="309" t="s">
        <v>77</v>
      </c>
      <c r="AJ106" s="304">
        <v>51</v>
      </c>
    </row>
    <row r="107" spans="1:36" x14ac:dyDescent="0.15">
      <c r="A107" s="302" t="s">
        <v>35</v>
      </c>
      <c r="B107" s="303" t="s">
        <v>18</v>
      </c>
      <c r="C107" s="304">
        <v>11</v>
      </c>
      <c r="D107" s="242">
        <v>0.875</v>
      </c>
      <c r="E107" s="243">
        <v>14513</v>
      </c>
      <c r="F107" s="305">
        <v>33708</v>
      </c>
      <c r="G107" s="305">
        <v>66</v>
      </c>
      <c r="H107" s="305">
        <v>0</v>
      </c>
      <c r="I107" s="305">
        <v>6423</v>
      </c>
      <c r="J107" s="305">
        <v>10418</v>
      </c>
      <c r="K107" s="306">
        <v>222</v>
      </c>
      <c r="L107" s="304">
        <v>330</v>
      </c>
      <c r="M107" s="305">
        <v>-449</v>
      </c>
      <c r="N107" s="305">
        <v>-1974</v>
      </c>
      <c r="O107" s="305">
        <f t="shared" si="6"/>
        <v>-1871</v>
      </c>
      <c r="P107" s="305">
        <f t="shared" si="4"/>
        <v>18804</v>
      </c>
      <c r="Q107" s="242">
        <v>0.875</v>
      </c>
      <c r="R107" s="243">
        <v>13970</v>
      </c>
      <c r="S107" s="305">
        <v>16350</v>
      </c>
      <c r="T107" s="305">
        <f t="shared" si="5"/>
        <v>2454</v>
      </c>
      <c r="U107" s="305">
        <v>18150</v>
      </c>
      <c r="V107" s="305">
        <v>3000</v>
      </c>
      <c r="W107" s="306">
        <v>1300</v>
      </c>
      <c r="X107" s="308">
        <v>222</v>
      </c>
      <c r="Y107" s="306">
        <v>330</v>
      </c>
      <c r="Z107" s="308">
        <v>330</v>
      </c>
      <c r="AA107" s="306">
        <v>-1000</v>
      </c>
      <c r="AB107" s="308">
        <v>-22</v>
      </c>
      <c r="AC107" s="306">
        <v>-2218</v>
      </c>
      <c r="AD107" s="308">
        <v>-1469</v>
      </c>
      <c r="AE107" s="306" t="s">
        <v>43</v>
      </c>
      <c r="AF107" s="309" t="s">
        <v>147</v>
      </c>
      <c r="AG107" s="304">
        <v>40</v>
      </c>
      <c r="AH107" s="306" t="s">
        <v>43</v>
      </c>
      <c r="AI107" s="309" t="s">
        <v>116</v>
      </c>
      <c r="AJ107" s="304">
        <v>42</v>
      </c>
    </row>
    <row r="108" spans="1:36" x14ac:dyDescent="0.15">
      <c r="A108" s="302" t="s">
        <v>36</v>
      </c>
      <c r="B108" s="303" t="s">
        <v>18</v>
      </c>
      <c r="C108" s="304">
        <v>12</v>
      </c>
      <c r="D108" s="242">
        <v>0.875</v>
      </c>
      <c r="E108" s="243">
        <v>14407</v>
      </c>
      <c r="F108" s="305">
        <v>33708</v>
      </c>
      <c r="G108" s="305">
        <v>64</v>
      </c>
      <c r="H108" s="305">
        <v>0</v>
      </c>
      <c r="I108" s="305">
        <v>6358</v>
      </c>
      <c r="J108" s="305">
        <v>10755</v>
      </c>
      <c r="K108" s="306">
        <v>-17</v>
      </c>
      <c r="L108" s="304">
        <v>330</v>
      </c>
      <c r="M108" s="305">
        <v>-449</v>
      </c>
      <c r="N108" s="305">
        <v>-1062</v>
      </c>
      <c r="O108" s="305">
        <f t="shared" si="6"/>
        <v>-1198</v>
      </c>
      <c r="P108" s="305">
        <f t="shared" si="4"/>
        <v>17857</v>
      </c>
      <c r="Q108" s="242">
        <v>0.875</v>
      </c>
      <c r="R108" s="243">
        <v>14360</v>
      </c>
      <c r="S108" s="305">
        <v>16225</v>
      </c>
      <c r="T108" s="305">
        <f t="shared" si="5"/>
        <v>1632</v>
      </c>
      <c r="U108" s="305">
        <v>18150</v>
      </c>
      <c r="V108" s="305">
        <v>3900</v>
      </c>
      <c r="W108" s="306">
        <v>-1500</v>
      </c>
      <c r="X108" s="308">
        <v>-17</v>
      </c>
      <c r="Y108" s="306">
        <v>330</v>
      </c>
      <c r="Z108" s="308">
        <v>330</v>
      </c>
      <c r="AA108" s="306">
        <v>-1000</v>
      </c>
      <c r="AB108" s="308">
        <v>-22</v>
      </c>
      <c r="AC108" s="306">
        <v>-2218</v>
      </c>
      <c r="AD108" s="308">
        <v>-557</v>
      </c>
      <c r="AE108" s="306" t="s">
        <v>42</v>
      </c>
      <c r="AF108" s="309" t="s">
        <v>174</v>
      </c>
      <c r="AG108" s="304">
        <v>40</v>
      </c>
      <c r="AH108" s="306" t="s">
        <v>42</v>
      </c>
      <c r="AI108" s="309" t="s">
        <v>97</v>
      </c>
      <c r="AJ108" s="304">
        <v>36</v>
      </c>
    </row>
    <row r="109" spans="1:36" x14ac:dyDescent="0.15">
      <c r="A109" s="302" t="s">
        <v>30</v>
      </c>
      <c r="B109" s="303" t="s">
        <v>18</v>
      </c>
      <c r="C109" s="304">
        <v>13</v>
      </c>
      <c r="D109" s="242">
        <v>0.45833333333333331</v>
      </c>
      <c r="E109" s="243">
        <v>15585</v>
      </c>
      <c r="F109" s="305">
        <v>33707</v>
      </c>
      <c r="G109" s="305">
        <v>71</v>
      </c>
      <c r="H109" s="305">
        <v>0</v>
      </c>
      <c r="I109" s="305">
        <v>6439</v>
      </c>
      <c r="J109" s="305">
        <v>8361</v>
      </c>
      <c r="K109" s="306">
        <v>600</v>
      </c>
      <c r="L109" s="304">
        <v>330</v>
      </c>
      <c r="M109" s="305">
        <v>-440</v>
      </c>
      <c r="N109" s="305">
        <v>-2015</v>
      </c>
      <c r="O109" s="305">
        <f t="shared" si="6"/>
        <v>-1525</v>
      </c>
      <c r="P109" s="305">
        <f t="shared" si="4"/>
        <v>20503</v>
      </c>
      <c r="Q109" s="242">
        <v>0.875</v>
      </c>
      <c r="R109" s="243">
        <v>15700</v>
      </c>
      <c r="S109" s="305">
        <v>18328</v>
      </c>
      <c r="T109" s="305">
        <f t="shared" si="5"/>
        <v>2175</v>
      </c>
      <c r="U109" s="305">
        <v>18150</v>
      </c>
      <c r="V109" s="305">
        <v>3900</v>
      </c>
      <c r="W109" s="306">
        <v>1300</v>
      </c>
      <c r="X109" s="308">
        <v>600</v>
      </c>
      <c r="Y109" s="306">
        <v>330</v>
      </c>
      <c r="Z109" s="308">
        <v>330</v>
      </c>
      <c r="AA109" s="306">
        <v>-1000</v>
      </c>
      <c r="AB109" s="308">
        <v>-193</v>
      </c>
      <c r="AC109" s="306">
        <v>-2150</v>
      </c>
      <c r="AD109" s="308">
        <v>-1874</v>
      </c>
      <c r="AE109" s="306" t="s">
        <v>42</v>
      </c>
      <c r="AF109" s="309" t="s">
        <v>98</v>
      </c>
      <c r="AG109" s="304">
        <v>46</v>
      </c>
      <c r="AH109" s="306" t="s">
        <v>390</v>
      </c>
      <c r="AI109" s="309" t="s">
        <v>54</v>
      </c>
      <c r="AJ109" s="304">
        <v>42</v>
      </c>
    </row>
    <row r="110" spans="1:36" x14ac:dyDescent="0.15">
      <c r="A110" s="302" t="s">
        <v>32</v>
      </c>
      <c r="B110" s="303" t="s">
        <v>18</v>
      </c>
      <c r="C110" s="304">
        <v>14</v>
      </c>
      <c r="D110" s="242">
        <v>0.875</v>
      </c>
      <c r="E110" s="243">
        <v>15353</v>
      </c>
      <c r="F110" s="305">
        <v>33707</v>
      </c>
      <c r="G110" s="305">
        <v>75</v>
      </c>
      <c r="H110" s="305">
        <v>0</v>
      </c>
      <c r="I110" s="305">
        <v>5031</v>
      </c>
      <c r="J110" s="305">
        <v>8848</v>
      </c>
      <c r="K110" s="306">
        <v>650</v>
      </c>
      <c r="L110" s="304">
        <v>330</v>
      </c>
      <c r="M110" s="305">
        <v>-664</v>
      </c>
      <c r="N110" s="305">
        <v>-1325</v>
      </c>
      <c r="O110" s="305">
        <f t="shared" si="6"/>
        <v>-1009</v>
      </c>
      <c r="P110" s="305">
        <f t="shared" si="4"/>
        <v>20912</v>
      </c>
      <c r="Q110" s="242">
        <v>0.875</v>
      </c>
      <c r="R110" s="243">
        <v>15200</v>
      </c>
      <c r="S110" s="305">
        <v>17334</v>
      </c>
      <c r="T110" s="305">
        <f t="shared" si="5"/>
        <v>3578</v>
      </c>
      <c r="U110" s="305">
        <v>18150</v>
      </c>
      <c r="V110" s="305">
        <v>3900</v>
      </c>
      <c r="W110" s="306">
        <v>1300</v>
      </c>
      <c r="X110" s="308">
        <v>650</v>
      </c>
      <c r="Y110" s="306">
        <v>330</v>
      </c>
      <c r="Z110" s="308">
        <v>330</v>
      </c>
      <c r="AA110" s="306">
        <v>-1000</v>
      </c>
      <c r="AB110" s="308">
        <v>-237</v>
      </c>
      <c r="AC110" s="306">
        <v>-2150</v>
      </c>
      <c r="AD110" s="308">
        <v>-842</v>
      </c>
      <c r="AE110" s="306" t="s">
        <v>42</v>
      </c>
      <c r="AF110" s="309" t="s">
        <v>64</v>
      </c>
      <c r="AG110" s="304">
        <v>45</v>
      </c>
      <c r="AH110" s="306" t="s">
        <v>397</v>
      </c>
      <c r="AI110" s="309" t="s">
        <v>64</v>
      </c>
      <c r="AJ110" s="304">
        <v>49</v>
      </c>
    </row>
    <row r="111" spans="1:36" x14ac:dyDescent="0.15">
      <c r="A111" s="302" t="s">
        <v>31</v>
      </c>
      <c r="B111" s="303" t="s">
        <v>18</v>
      </c>
      <c r="C111" s="304">
        <v>15</v>
      </c>
      <c r="D111" s="242">
        <v>0.875</v>
      </c>
      <c r="E111" s="243">
        <v>15306</v>
      </c>
      <c r="F111" s="305">
        <v>33705</v>
      </c>
      <c r="G111" s="305">
        <v>59</v>
      </c>
      <c r="H111" s="305">
        <v>0</v>
      </c>
      <c r="I111" s="305">
        <v>6498</v>
      </c>
      <c r="J111" s="305">
        <v>7721</v>
      </c>
      <c r="K111" s="306">
        <v>325</v>
      </c>
      <c r="L111" s="304">
        <v>330</v>
      </c>
      <c r="M111" s="305">
        <v>-665</v>
      </c>
      <c r="N111" s="305">
        <v>-1315</v>
      </c>
      <c r="O111" s="305">
        <f t="shared" si="6"/>
        <v>-1325</v>
      </c>
      <c r="P111" s="305">
        <f t="shared" si="4"/>
        <v>20870</v>
      </c>
      <c r="Q111" s="242">
        <v>0.875</v>
      </c>
      <c r="R111" s="243">
        <v>15250</v>
      </c>
      <c r="S111" s="305">
        <v>17400</v>
      </c>
      <c r="T111" s="305">
        <f t="shared" si="5"/>
        <v>3470</v>
      </c>
      <c r="U111" s="305">
        <v>18150</v>
      </c>
      <c r="V111" s="305">
        <v>3900</v>
      </c>
      <c r="W111" s="306">
        <v>1300</v>
      </c>
      <c r="X111" s="308">
        <v>325</v>
      </c>
      <c r="Y111" s="306">
        <v>330</v>
      </c>
      <c r="Z111" s="308">
        <v>330</v>
      </c>
      <c r="AA111" s="306">
        <v>-1000</v>
      </c>
      <c r="AB111" s="308">
        <v>-238</v>
      </c>
      <c r="AC111" s="306">
        <v>-2150</v>
      </c>
      <c r="AD111" s="308">
        <v>-832</v>
      </c>
      <c r="AE111" s="306" t="s">
        <v>42</v>
      </c>
      <c r="AF111" s="309" t="s">
        <v>189</v>
      </c>
      <c r="AG111" s="304">
        <v>43</v>
      </c>
      <c r="AH111" s="306" t="s">
        <v>397</v>
      </c>
      <c r="AI111" s="309" t="s">
        <v>111</v>
      </c>
      <c r="AJ111" s="304">
        <v>43</v>
      </c>
    </row>
    <row r="112" spans="1:36" x14ac:dyDescent="0.15">
      <c r="A112" s="302" t="s">
        <v>33</v>
      </c>
      <c r="B112" s="303" t="s">
        <v>18</v>
      </c>
      <c r="C112" s="304">
        <v>16</v>
      </c>
      <c r="D112" s="242">
        <v>0.875</v>
      </c>
      <c r="E112" s="243">
        <v>15156</v>
      </c>
      <c r="F112" s="305">
        <v>33705</v>
      </c>
      <c r="G112" s="305">
        <v>62</v>
      </c>
      <c r="H112" s="305">
        <v>0</v>
      </c>
      <c r="I112" s="305">
        <v>6209</v>
      </c>
      <c r="J112" s="305">
        <v>8626</v>
      </c>
      <c r="K112" s="306">
        <v>500</v>
      </c>
      <c r="L112" s="304">
        <v>330</v>
      </c>
      <c r="M112" s="305">
        <v>-680</v>
      </c>
      <c r="N112" s="305">
        <v>-1532</v>
      </c>
      <c r="O112" s="305">
        <f t="shared" si="6"/>
        <v>-1382</v>
      </c>
      <c r="P112" s="305">
        <f t="shared" si="4"/>
        <v>20314</v>
      </c>
      <c r="Q112" s="242">
        <v>0.875</v>
      </c>
      <c r="R112" s="243">
        <v>15280</v>
      </c>
      <c r="S112" s="305">
        <v>17510</v>
      </c>
      <c r="T112" s="305">
        <f t="shared" si="5"/>
        <v>2804</v>
      </c>
      <c r="U112" s="305">
        <v>18150</v>
      </c>
      <c r="V112" s="305">
        <v>3900</v>
      </c>
      <c r="W112" s="306">
        <v>1300</v>
      </c>
      <c r="X112" s="308">
        <v>500</v>
      </c>
      <c r="Y112" s="306">
        <v>330</v>
      </c>
      <c r="Z112" s="308">
        <v>330</v>
      </c>
      <c r="AA112" s="306">
        <v>-1000</v>
      </c>
      <c r="AB112" s="308">
        <v>-253</v>
      </c>
      <c r="AC112" s="306">
        <v>-2150</v>
      </c>
      <c r="AD112" s="308">
        <v>-1027</v>
      </c>
      <c r="AE112" s="306" t="s">
        <v>42</v>
      </c>
      <c r="AF112" s="309" t="s">
        <v>159</v>
      </c>
      <c r="AG112" s="304">
        <v>42</v>
      </c>
      <c r="AH112" s="306" t="s">
        <v>42</v>
      </c>
      <c r="AI112" s="309" t="s">
        <v>77</v>
      </c>
      <c r="AJ112" s="304">
        <v>47</v>
      </c>
    </row>
    <row r="113" spans="1:36" x14ac:dyDescent="0.15">
      <c r="A113" s="302" t="s">
        <v>34</v>
      </c>
      <c r="B113" s="303" t="s">
        <v>18</v>
      </c>
      <c r="C113" s="304">
        <v>17</v>
      </c>
      <c r="D113" s="242">
        <v>0.45833333333333331</v>
      </c>
      <c r="E113" s="243">
        <v>14825</v>
      </c>
      <c r="F113" s="305">
        <v>33696</v>
      </c>
      <c r="G113" s="305">
        <v>63</v>
      </c>
      <c r="H113" s="305">
        <v>0</v>
      </c>
      <c r="I113" s="305">
        <v>7031</v>
      </c>
      <c r="J113" s="305">
        <v>8691</v>
      </c>
      <c r="K113" s="306">
        <v>126</v>
      </c>
      <c r="L113" s="304">
        <v>330</v>
      </c>
      <c r="M113" s="305">
        <v>-245</v>
      </c>
      <c r="N113" s="305">
        <v>-1316</v>
      </c>
      <c r="O113" s="305">
        <f t="shared" si="6"/>
        <v>-1105</v>
      </c>
      <c r="P113" s="305">
        <f t="shared" si="4"/>
        <v>19142</v>
      </c>
      <c r="Q113" s="242">
        <v>0.41666666666666669</v>
      </c>
      <c r="R113" s="243">
        <v>14780</v>
      </c>
      <c r="S113" s="305">
        <v>16645</v>
      </c>
      <c r="T113" s="305">
        <f t="shared" si="5"/>
        <v>2497</v>
      </c>
      <c r="U113" s="305">
        <v>18150</v>
      </c>
      <c r="V113" s="305">
        <v>3900</v>
      </c>
      <c r="W113" s="306">
        <v>1300</v>
      </c>
      <c r="X113" s="308">
        <v>126</v>
      </c>
      <c r="Y113" s="306">
        <v>330</v>
      </c>
      <c r="Z113" s="308">
        <v>330</v>
      </c>
      <c r="AA113" s="306">
        <v>-1000</v>
      </c>
      <c r="AB113" s="308">
        <v>-245</v>
      </c>
      <c r="AC113" s="306">
        <v>-2150</v>
      </c>
      <c r="AD113" s="308">
        <v>-811</v>
      </c>
      <c r="AE113" s="306" t="s">
        <v>42</v>
      </c>
      <c r="AF113" s="309" t="s">
        <v>61</v>
      </c>
      <c r="AG113" s="304">
        <v>56</v>
      </c>
      <c r="AH113" s="306" t="s">
        <v>42</v>
      </c>
      <c r="AI113" s="309" t="s">
        <v>150</v>
      </c>
      <c r="AJ113" s="304">
        <v>54</v>
      </c>
    </row>
    <row r="114" spans="1:36" x14ac:dyDescent="0.15">
      <c r="A114" s="302" t="s">
        <v>35</v>
      </c>
      <c r="B114" s="303" t="s">
        <v>18</v>
      </c>
      <c r="C114" s="304">
        <v>18</v>
      </c>
      <c r="D114" s="242">
        <v>0.875</v>
      </c>
      <c r="E114" s="243">
        <v>13447</v>
      </c>
      <c r="F114" s="305">
        <v>33696</v>
      </c>
      <c r="G114" s="305">
        <v>65</v>
      </c>
      <c r="H114" s="305">
        <v>0</v>
      </c>
      <c r="I114" s="305">
        <v>8055</v>
      </c>
      <c r="J114" s="305">
        <v>8076</v>
      </c>
      <c r="K114" s="306">
        <v>255</v>
      </c>
      <c r="L114" s="304">
        <v>330</v>
      </c>
      <c r="M114" s="305">
        <v>-258</v>
      </c>
      <c r="N114" s="305">
        <v>-1044</v>
      </c>
      <c r="O114" s="305">
        <f t="shared" si="6"/>
        <v>-717</v>
      </c>
      <c r="P114" s="305">
        <f t="shared" si="4"/>
        <v>18347</v>
      </c>
      <c r="Q114" s="242">
        <v>0.875</v>
      </c>
      <c r="R114" s="243">
        <v>13610</v>
      </c>
      <c r="S114" s="305">
        <v>15753</v>
      </c>
      <c r="T114" s="305">
        <f t="shared" si="5"/>
        <v>2594</v>
      </c>
      <c r="U114" s="305">
        <v>17643</v>
      </c>
      <c r="V114" s="305">
        <v>6700</v>
      </c>
      <c r="W114" s="306">
        <v>1300</v>
      </c>
      <c r="X114" s="308">
        <v>255</v>
      </c>
      <c r="Y114" s="306">
        <v>330</v>
      </c>
      <c r="Z114" s="308">
        <v>330</v>
      </c>
      <c r="AA114" s="306">
        <v>-1000</v>
      </c>
      <c r="AB114" s="308">
        <v>-258</v>
      </c>
      <c r="AC114" s="306">
        <v>-2218</v>
      </c>
      <c r="AD114" s="308">
        <v>-539</v>
      </c>
      <c r="AE114" s="306" t="s">
        <v>46</v>
      </c>
      <c r="AF114" s="309" t="s">
        <v>159</v>
      </c>
      <c r="AG114" s="304">
        <v>52</v>
      </c>
      <c r="AH114" s="306" t="s">
        <v>46</v>
      </c>
      <c r="AI114" s="309" t="s">
        <v>75</v>
      </c>
      <c r="AJ114" s="304">
        <v>59</v>
      </c>
    </row>
    <row r="115" spans="1:36" x14ac:dyDescent="0.15">
      <c r="A115" s="302" t="s">
        <v>36</v>
      </c>
      <c r="B115" s="303" t="s">
        <v>18</v>
      </c>
      <c r="C115" s="304">
        <v>19</v>
      </c>
      <c r="D115" s="242">
        <v>0.875</v>
      </c>
      <c r="E115" s="243">
        <v>13661</v>
      </c>
      <c r="F115" s="305">
        <v>33696</v>
      </c>
      <c r="G115" s="305">
        <v>63</v>
      </c>
      <c r="H115" s="305">
        <v>0</v>
      </c>
      <c r="I115" s="305">
        <v>8020</v>
      </c>
      <c r="J115" s="305">
        <v>8154</v>
      </c>
      <c r="K115" s="306">
        <v>141</v>
      </c>
      <c r="L115" s="304">
        <v>330</v>
      </c>
      <c r="M115" s="305">
        <v>-681</v>
      </c>
      <c r="N115" s="305">
        <v>-1049</v>
      </c>
      <c r="O115" s="305">
        <f t="shared" si="6"/>
        <v>-1259</v>
      </c>
      <c r="P115" s="305">
        <f t="shared" si="4"/>
        <v>18844</v>
      </c>
      <c r="Q115" s="242">
        <v>0.875</v>
      </c>
      <c r="R115" s="243">
        <v>13758</v>
      </c>
      <c r="S115" s="305">
        <v>15921</v>
      </c>
      <c r="T115" s="305">
        <f t="shared" si="5"/>
        <v>2923</v>
      </c>
      <c r="U115" s="305">
        <v>17643</v>
      </c>
      <c r="V115" s="305">
        <v>6700</v>
      </c>
      <c r="W115" s="306">
        <v>1300</v>
      </c>
      <c r="X115" s="308">
        <v>141</v>
      </c>
      <c r="Y115" s="306">
        <v>330</v>
      </c>
      <c r="Z115" s="308">
        <v>330</v>
      </c>
      <c r="AA115" s="306">
        <v>-1000</v>
      </c>
      <c r="AB115" s="308">
        <v>-254</v>
      </c>
      <c r="AC115" s="306">
        <v>-2218</v>
      </c>
      <c r="AD115" s="308">
        <v>-544</v>
      </c>
      <c r="AE115" s="306" t="s">
        <v>42</v>
      </c>
      <c r="AF115" s="309" t="s">
        <v>118</v>
      </c>
      <c r="AG115" s="304">
        <v>42</v>
      </c>
      <c r="AH115" s="306" t="s">
        <v>45</v>
      </c>
      <c r="AI115" s="309" t="s">
        <v>64</v>
      </c>
      <c r="AJ115" s="304">
        <v>50</v>
      </c>
    </row>
    <row r="116" spans="1:36" x14ac:dyDescent="0.15">
      <c r="A116" s="302" t="s">
        <v>30</v>
      </c>
      <c r="B116" s="303" t="s">
        <v>18</v>
      </c>
      <c r="C116" s="304">
        <v>20</v>
      </c>
      <c r="D116" s="242">
        <v>0.875</v>
      </c>
      <c r="E116" s="243">
        <v>15236</v>
      </c>
      <c r="F116" s="305">
        <v>33696</v>
      </c>
      <c r="G116" s="305">
        <v>61</v>
      </c>
      <c r="H116" s="305">
        <v>0</v>
      </c>
      <c r="I116" s="305">
        <v>7916</v>
      </c>
      <c r="J116" s="305">
        <v>6859</v>
      </c>
      <c r="K116" s="306">
        <v>-96</v>
      </c>
      <c r="L116" s="304">
        <v>152</v>
      </c>
      <c r="M116" s="305">
        <v>-672</v>
      </c>
      <c r="N116" s="305">
        <v>-1349</v>
      </c>
      <c r="O116" s="305">
        <f t="shared" si="6"/>
        <v>-1965</v>
      </c>
      <c r="P116" s="305">
        <f t="shared" si="4"/>
        <v>20947</v>
      </c>
      <c r="Q116" s="242">
        <v>0.875</v>
      </c>
      <c r="R116" s="243">
        <v>15660</v>
      </c>
      <c r="S116" s="305">
        <v>17831</v>
      </c>
      <c r="T116" s="305">
        <f t="shared" si="5"/>
        <v>3116</v>
      </c>
      <c r="U116" s="305">
        <v>17643</v>
      </c>
      <c r="V116" s="305">
        <v>6700</v>
      </c>
      <c r="W116" s="306">
        <v>-1500</v>
      </c>
      <c r="X116" s="308">
        <v>-96</v>
      </c>
      <c r="Y116" s="306">
        <v>330</v>
      </c>
      <c r="Z116" s="308">
        <v>152</v>
      </c>
      <c r="AA116" s="306">
        <v>-1000</v>
      </c>
      <c r="AB116" s="308">
        <v>-196</v>
      </c>
      <c r="AC116" s="306">
        <v>-2218</v>
      </c>
      <c r="AD116" s="308">
        <v>-866</v>
      </c>
      <c r="AE116" s="306" t="s">
        <v>46</v>
      </c>
      <c r="AF116" s="309" t="s">
        <v>221</v>
      </c>
      <c r="AG116" s="304">
        <v>43</v>
      </c>
      <c r="AH116" s="306" t="s">
        <v>46</v>
      </c>
      <c r="AI116" s="309" t="s">
        <v>221</v>
      </c>
      <c r="AJ116" s="304">
        <v>46</v>
      </c>
    </row>
    <row r="117" spans="1:36" x14ac:dyDescent="0.15">
      <c r="A117" s="302" t="s">
        <v>32</v>
      </c>
      <c r="B117" s="303" t="s">
        <v>18</v>
      </c>
      <c r="C117" s="304">
        <v>21</v>
      </c>
      <c r="D117" s="242">
        <v>0.83333333333333337</v>
      </c>
      <c r="E117" s="243">
        <v>15483</v>
      </c>
      <c r="F117" s="305">
        <v>33696</v>
      </c>
      <c r="G117" s="305">
        <v>67</v>
      </c>
      <c r="H117" s="305">
        <v>0</v>
      </c>
      <c r="I117" s="305">
        <v>8471</v>
      </c>
      <c r="J117" s="305">
        <v>7235</v>
      </c>
      <c r="K117" s="306">
        <v>11</v>
      </c>
      <c r="L117" s="304">
        <v>250</v>
      </c>
      <c r="M117" s="305">
        <v>-508</v>
      </c>
      <c r="N117" s="305">
        <v>-1312</v>
      </c>
      <c r="O117" s="305">
        <f t="shared" si="6"/>
        <v>-1559</v>
      </c>
      <c r="P117" s="305">
        <f t="shared" si="4"/>
        <v>19616</v>
      </c>
      <c r="Q117" s="242">
        <v>0.45833333333333331</v>
      </c>
      <c r="R117" s="243">
        <v>15430</v>
      </c>
      <c r="S117" s="305">
        <v>17482</v>
      </c>
      <c r="T117" s="305">
        <f t="shared" si="5"/>
        <v>2134</v>
      </c>
      <c r="U117" s="305">
        <v>17643</v>
      </c>
      <c r="V117" s="305">
        <v>6700</v>
      </c>
      <c r="W117" s="306">
        <v>1300</v>
      </c>
      <c r="X117" s="308">
        <v>11</v>
      </c>
      <c r="Y117" s="306">
        <v>330</v>
      </c>
      <c r="Z117" s="308">
        <v>250</v>
      </c>
      <c r="AA117" s="306">
        <v>-1000</v>
      </c>
      <c r="AB117" s="308">
        <v>-81</v>
      </c>
      <c r="AC117" s="306">
        <v>-2218</v>
      </c>
      <c r="AD117" s="308">
        <v>-840</v>
      </c>
      <c r="AE117" s="306" t="s">
        <v>396</v>
      </c>
      <c r="AF117" s="309" t="s">
        <v>123</v>
      </c>
      <c r="AG117" s="304">
        <v>53</v>
      </c>
      <c r="AH117" s="306" t="s">
        <v>46</v>
      </c>
      <c r="AI117" s="309" t="s">
        <v>181</v>
      </c>
      <c r="AJ117" s="304">
        <v>49</v>
      </c>
    </row>
    <row r="118" spans="1:36" x14ac:dyDescent="0.15">
      <c r="A118" s="302" t="s">
        <v>31</v>
      </c>
      <c r="B118" s="303" t="s">
        <v>18</v>
      </c>
      <c r="C118" s="304">
        <v>22</v>
      </c>
      <c r="D118" s="242">
        <v>0.83333333333333337</v>
      </c>
      <c r="E118" s="243">
        <v>14989</v>
      </c>
      <c r="F118" s="305">
        <v>33686</v>
      </c>
      <c r="G118" s="305">
        <v>64</v>
      </c>
      <c r="H118" s="305">
        <v>0</v>
      </c>
      <c r="I118" s="305">
        <v>8566</v>
      </c>
      <c r="J118" s="305">
        <v>6630</v>
      </c>
      <c r="K118" s="306">
        <v>-21</v>
      </c>
      <c r="L118" s="304">
        <v>330</v>
      </c>
      <c r="M118" s="305">
        <v>-456</v>
      </c>
      <c r="N118" s="305">
        <v>-1334</v>
      </c>
      <c r="O118" s="305">
        <f t="shared" si="6"/>
        <v>-1481</v>
      </c>
      <c r="P118" s="305">
        <f t="shared" si="4"/>
        <v>20035</v>
      </c>
      <c r="Q118" s="242">
        <v>0.875</v>
      </c>
      <c r="R118" s="243">
        <v>15260</v>
      </c>
      <c r="S118" s="305">
        <v>17369</v>
      </c>
      <c r="T118" s="305">
        <f t="shared" si="5"/>
        <v>2666</v>
      </c>
      <c r="U118" s="305">
        <v>17643</v>
      </c>
      <c r="V118" s="305">
        <v>6700</v>
      </c>
      <c r="W118" s="306">
        <v>-1500</v>
      </c>
      <c r="X118" s="308">
        <v>-21</v>
      </c>
      <c r="Y118" s="306">
        <v>330</v>
      </c>
      <c r="Z118" s="308">
        <v>330</v>
      </c>
      <c r="AA118" s="306">
        <v>-1000</v>
      </c>
      <c r="AB118" s="308">
        <v>-29</v>
      </c>
      <c r="AC118" s="306">
        <v>-2218</v>
      </c>
      <c r="AD118" s="308">
        <v>-1163</v>
      </c>
      <c r="AE118" s="306" t="s">
        <v>46</v>
      </c>
      <c r="AF118" s="309" t="s">
        <v>175</v>
      </c>
      <c r="AG118" s="304">
        <v>52</v>
      </c>
      <c r="AH118" s="306" t="s">
        <v>46</v>
      </c>
      <c r="AI118" s="309" t="s">
        <v>62</v>
      </c>
      <c r="AJ118" s="304">
        <v>53</v>
      </c>
    </row>
    <row r="119" spans="1:36" x14ac:dyDescent="0.15">
      <c r="A119" s="302" t="s">
        <v>33</v>
      </c>
      <c r="B119" s="303" t="s">
        <v>18</v>
      </c>
      <c r="C119" s="304">
        <v>23</v>
      </c>
      <c r="D119" s="242">
        <v>0.875</v>
      </c>
      <c r="E119" s="243">
        <v>14927</v>
      </c>
      <c r="F119" s="305">
        <v>33675</v>
      </c>
      <c r="G119" s="305">
        <v>62</v>
      </c>
      <c r="H119" s="305">
        <v>0</v>
      </c>
      <c r="I119" s="305">
        <v>9077</v>
      </c>
      <c r="J119" s="305">
        <v>5829</v>
      </c>
      <c r="K119" s="306">
        <v>594</v>
      </c>
      <c r="L119" s="304">
        <v>250</v>
      </c>
      <c r="M119" s="305">
        <v>-406</v>
      </c>
      <c r="N119" s="305">
        <v>-1334</v>
      </c>
      <c r="O119" s="305">
        <f t="shared" si="6"/>
        <v>-896</v>
      </c>
      <c r="P119" s="305">
        <f t="shared" si="4"/>
        <v>19727</v>
      </c>
      <c r="Q119" s="242">
        <v>0.875</v>
      </c>
      <c r="R119" s="243">
        <v>15120</v>
      </c>
      <c r="S119" s="305">
        <v>17253</v>
      </c>
      <c r="T119" s="305">
        <f t="shared" si="5"/>
        <v>2474</v>
      </c>
      <c r="U119" s="305">
        <v>17643</v>
      </c>
      <c r="V119" s="305">
        <v>6700</v>
      </c>
      <c r="W119" s="306">
        <v>1300</v>
      </c>
      <c r="X119" s="308">
        <v>594</v>
      </c>
      <c r="Y119" s="306">
        <v>250</v>
      </c>
      <c r="Z119" s="308">
        <v>250</v>
      </c>
      <c r="AA119" s="306">
        <v>-1000</v>
      </c>
      <c r="AB119" s="308">
        <v>-58</v>
      </c>
      <c r="AC119" s="306">
        <v>-2218</v>
      </c>
      <c r="AD119" s="308">
        <v>-1334</v>
      </c>
      <c r="AE119" s="306" t="s">
        <v>42</v>
      </c>
      <c r="AF119" s="309" t="s">
        <v>88</v>
      </c>
      <c r="AG119" s="304">
        <v>51</v>
      </c>
      <c r="AH119" s="306" t="s">
        <v>42</v>
      </c>
      <c r="AI119" s="309" t="s">
        <v>51</v>
      </c>
      <c r="AJ119" s="304">
        <v>48</v>
      </c>
    </row>
    <row r="120" spans="1:36" x14ac:dyDescent="0.15">
      <c r="A120" s="302" t="s">
        <v>34</v>
      </c>
      <c r="B120" s="303" t="s">
        <v>18</v>
      </c>
      <c r="C120" s="304">
        <v>24</v>
      </c>
      <c r="D120" s="242">
        <v>0.45833333333333331</v>
      </c>
      <c r="E120" s="243">
        <v>14590</v>
      </c>
      <c r="F120" s="305">
        <v>33675</v>
      </c>
      <c r="G120" s="305">
        <v>62</v>
      </c>
      <c r="H120" s="305">
        <v>0</v>
      </c>
      <c r="I120" s="305">
        <v>8880</v>
      </c>
      <c r="J120" s="305">
        <v>6751</v>
      </c>
      <c r="K120" s="306">
        <v>316</v>
      </c>
      <c r="L120" s="304">
        <v>250</v>
      </c>
      <c r="M120" s="305">
        <v>-666</v>
      </c>
      <c r="N120" s="305">
        <v>-1313</v>
      </c>
      <c r="O120" s="305">
        <f t="shared" si="6"/>
        <v>-1413</v>
      </c>
      <c r="P120" s="305">
        <f t="shared" si="4"/>
        <v>19519</v>
      </c>
      <c r="Q120" s="242">
        <v>0.45833333333333331</v>
      </c>
      <c r="R120" s="243">
        <v>14730</v>
      </c>
      <c r="S120" s="305">
        <v>16865</v>
      </c>
      <c r="T120" s="305">
        <f t="shared" si="5"/>
        <v>2654</v>
      </c>
      <c r="U120" s="305">
        <v>17643</v>
      </c>
      <c r="V120" s="305">
        <v>6700</v>
      </c>
      <c r="W120" s="306">
        <v>1300</v>
      </c>
      <c r="X120" s="308">
        <v>316</v>
      </c>
      <c r="Y120" s="306">
        <v>330</v>
      </c>
      <c r="Z120" s="308">
        <v>250</v>
      </c>
      <c r="AA120" s="306">
        <v>-1000</v>
      </c>
      <c r="AB120" s="308">
        <v>-239</v>
      </c>
      <c r="AC120" s="306">
        <v>-2150</v>
      </c>
      <c r="AD120" s="308">
        <v>-1073</v>
      </c>
      <c r="AE120" s="306" t="s">
        <v>42</v>
      </c>
      <c r="AF120" s="309" t="s">
        <v>51</v>
      </c>
      <c r="AG120" s="304">
        <v>59</v>
      </c>
      <c r="AH120" s="306" t="s">
        <v>42</v>
      </c>
      <c r="AI120" s="309" t="s">
        <v>66</v>
      </c>
      <c r="AJ120" s="304">
        <v>57</v>
      </c>
    </row>
    <row r="121" spans="1:36" x14ac:dyDescent="0.15">
      <c r="A121" s="302" t="s">
        <v>35</v>
      </c>
      <c r="B121" s="303" t="s">
        <v>18</v>
      </c>
      <c r="C121" s="304">
        <v>25</v>
      </c>
      <c r="D121" s="242">
        <v>0.875</v>
      </c>
      <c r="E121" s="243">
        <v>13955</v>
      </c>
      <c r="F121" s="305">
        <v>33675</v>
      </c>
      <c r="G121" s="305">
        <v>56</v>
      </c>
      <c r="H121" s="305">
        <v>0</v>
      </c>
      <c r="I121" s="305">
        <v>10697</v>
      </c>
      <c r="J121" s="305">
        <v>5544</v>
      </c>
      <c r="K121" s="306">
        <v>512</v>
      </c>
      <c r="L121" s="304">
        <v>330</v>
      </c>
      <c r="M121" s="305">
        <v>-679</v>
      </c>
      <c r="N121" s="305">
        <v>-1044</v>
      </c>
      <c r="O121" s="305">
        <f t="shared" si="6"/>
        <v>-881</v>
      </c>
      <c r="P121" s="305">
        <f t="shared" si="4"/>
        <v>18371</v>
      </c>
      <c r="Q121" s="242">
        <v>0.875</v>
      </c>
      <c r="R121" s="243">
        <v>13830</v>
      </c>
      <c r="S121" s="305">
        <v>15695</v>
      </c>
      <c r="T121" s="305">
        <f t="shared" si="5"/>
        <v>2676</v>
      </c>
      <c r="U121" s="305">
        <v>17380</v>
      </c>
      <c r="V121" s="305">
        <v>7100</v>
      </c>
      <c r="W121" s="306">
        <v>1300</v>
      </c>
      <c r="X121" s="308">
        <v>512</v>
      </c>
      <c r="Y121" s="306">
        <v>330</v>
      </c>
      <c r="Z121" s="308">
        <v>330</v>
      </c>
      <c r="AA121" s="306">
        <v>-1000</v>
      </c>
      <c r="AB121" s="308">
        <v>-252</v>
      </c>
      <c r="AC121" s="306">
        <v>-2150</v>
      </c>
      <c r="AD121" s="308">
        <v>-561</v>
      </c>
      <c r="AE121" s="306" t="s">
        <v>42</v>
      </c>
      <c r="AF121" s="309" t="s">
        <v>115</v>
      </c>
      <c r="AG121" s="304">
        <v>69</v>
      </c>
      <c r="AH121" s="306" t="s">
        <v>42</v>
      </c>
      <c r="AI121" s="309" t="s">
        <v>131</v>
      </c>
      <c r="AJ121" s="304">
        <v>74</v>
      </c>
    </row>
    <row r="122" spans="1:36" x14ac:dyDescent="0.15">
      <c r="A122" s="302" t="s">
        <v>36</v>
      </c>
      <c r="B122" s="303" t="s">
        <v>18</v>
      </c>
      <c r="C122" s="304">
        <v>26</v>
      </c>
      <c r="D122" s="242">
        <v>0.875</v>
      </c>
      <c r="E122" s="243">
        <v>15019</v>
      </c>
      <c r="F122" s="305">
        <v>33675</v>
      </c>
      <c r="G122" s="305">
        <v>61</v>
      </c>
      <c r="H122" s="305">
        <v>0</v>
      </c>
      <c r="I122" s="305">
        <v>10183</v>
      </c>
      <c r="J122" s="305">
        <v>5594</v>
      </c>
      <c r="K122" s="306">
        <v>567</v>
      </c>
      <c r="L122" s="304">
        <v>330</v>
      </c>
      <c r="M122" s="305">
        <v>-679</v>
      </c>
      <c r="N122" s="305">
        <v>-1222</v>
      </c>
      <c r="O122" s="305">
        <f t="shared" si="6"/>
        <v>-1004</v>
      </c>
      <c r="P122" s="305">
        <f t="shared" si="4"/>
        <v>18963</v>
      </c>
      <c r="Q122" s="242">
        <v>0.875</v>
      </c>
      <c r="R122" s="243">
        <v>14680</v>
      </c>
      <c r="S122" s="305">
        <v>16545</v>
      </c>
      <c r="T122" s="305">
        <f t="shared" si="5"/>
        <v>2418</v>
      </c>
      <c r="U122" s="305">
        <v>17380</v>
      </c>
      <c r="V122" s="305">
        <v>7100</v>
      </c>
      <c r="W122" s="306">
        <v>1300</v>
      </c>
      <c r="X122" s="308">
        <v>567</v>
      </c>
      <c r="Y122" s="306">
        <v>330</v>
      </c>
      <c r="Z122" s="308">
        <v>330</v>
      </c>
      <c r="AA122" s="306">
        <v>-1000</v>
      </c>
      <c r="AB122" s="308">
        <v>-252</v>
      </c>
      <c r="AC122" s="306">
        <v>-2150</v>
      </c>
      <c r="AD122" s="308">
        <v>-739</v>
      </c>
      <c r="AE122" s="306" t="s">
        <v>45</v>
      </c>
      <c r="AF122" s="309" t="s">
        <v>189</v>
      </c>
      <c r="AG122" s="304">
        <v>63</v>
      </c>
      <c r="AH122" s="306" t="s">
        <v>46</v>
      </c>
      <c r="AI122" s="309" t="s">
        <v>126</v>
      </c>
      <c r="AJ122" s="304">
        <v>72</v>
      </c>
    </row>
    <row r="123" spans="1:36" x14ac:dyDescent="0.15">
      <c r="A123" s="302" t="s">
        <v>30</v>
      </c>
      <c r="B123" s="303" t="s">
        <v>18</v>
      </c>
      <c r="C123" s="304">
        <v>27</v>
      </c>
      <c r="D123" s="242">
        <v>0.875</v>
      </c>
      <c r="E123" s="243">
        <v>16002</v>
      </c>
      <c r="F123" s="305">
        <v>33703</v>
      </c>
      <c r="G123" s="305">
        <v>82</v>
      </c>
      <c r="H123" s="305">
        <v>0</v>
      </c>
      <c r="I123" s="305">
        <v>8800</v>
      </c>
      <c r="J123" s="305">
        <v>4644</v>
      </c>
      <c r="K123" s="306">
        <v>395</v>
      </c>
      <c r="L123" s="304">
        <v>330</v>
      </c>
      <c r="M123" s="305">
        <v>-591</v>
      </c>
      <c r="N123" s="305">
        <v>-1348</v>
      </c>
      <c r="O123" s="305">
        <f t="shared" si="6"/>
        <v>-1214</v>
      </c>
      <c r="P123" s="305">
        <f t="shared" si="4"/>
        <v>21555</v>
      </c>
      <c r="Q123" s="242">
        <v>0.70833333333333337</v>
      </c>
      <c r="R123" s="243">
        <v>15940</v>
      </c>
      <c r="S123" s="305">
        <v>18043</v>
      </c>
      <c r="T123" s="305">
        <f t="shared" si="5"/>
        <v>3512</v>
      </c>
      <c r="U123" s="305">
        <v>17380</v>
      </c>
      <c r="V123" s="305">
        <v>7100</v>
      </c>
      <c r="W123" s="306">
        <v>1300</v>
      </c>
      <c r="X123" s="308">
        <v>395</v>
      </c>
      <c r="Y123" s="306">
        <v>330</v>
      </c>
      <c r="Z123" s="308">
        <v>330</v>
      </c>
      <c r="AA123" s="306">
        <v>-1000</v>
      </c>
      <c r="AB123" s="308">
        <v>-164</v>
      </c>
      <c r="AC123" s="306">
        <v>-2218</v>
      </c>
      <c r="AD123" s="308">
        <v>-952</v>
      </c>
      <c r="AE123" s="306" t="s">
        <v>42</v>
      </c>
      <c r="AF123" s="309" t="s">
        <v>129</v>
      </c>
      <c r="AG123" s="304">
        <v>65</v>
      </c>
      <c r="AH123" s="306" t="s">
        <v>42</v>
      </c>
      <c r="AI123" s="309" t="s">
        <v>99</v>
      </c>
      <c r="AJ123" s="304">
        <v>78</v>
      </c>
    </row>
    <row r="124" spans="1:36" x14ac:dyDescent="0.15">
      <c r="A124" s="302" t="s">
        <v>32</v>
      </c>
      <c r="B124" s="303" t="s">
        <v>18</v>
      </c>
      <c r="C124" s="304">
        <v>28</v>
      </c>
      <c r="D124" s="242">
        <v>0.66666666666666663</v>
      </c>
      <c r="E124" s="243">
        <v>17928</v>
      </c>
      <c r="F124" s="305">
        <v>33630</v>
      </c>
      <c r="G124" s="305">
        <v>157</v>
      </c>
      <c r="H124" s="305">
        <v>0</v>
      </c>
      <c r="I124" s="305">
        <v>7698</v>
      </c>
      <c r="J124" s="305">
        <v>4729</v>
      </c>
      <c r="K124" s="306">
        <v>266</v>
      </c>
      <c r="L124" s="304">
        <v>330</v>
      </c>
      <c r="M124" s="305">
        <v>-643</v>
      </c>
      <c r="N124" s="305">
        <v>-1536</v>
      </c>
      <c r="O124" s="305">
        <f t="shared" si="6"/>
        <v>-1583</v>
      </c>
      <c r="P124" s="305">
        <f t="shared" si="4"/>
        <v>22943</v>
      </c>
      <c r="Q124" s="242">
        <v>0.66666666666666663</v>
      </c>
      <c r="R124" s="243">
        <v>17950</v>
      </c>
      <c r="S124" s="305">
        <v>20213</v>
      </c>
      <c r="T124" s="305">
        <f t="shared" si="5"/>
        <v>2730</v>
      </c>
      <c r="U124" s="305">
        <v>17380</v>
      </c>
      <c r="V124" s="305">
        <v>7100</v>
      </c>
      <c r="W124" s="306">
        <v>700</v>
      </c>
      <c r="X124" s="308">
        <v>266</v>
      </c>
      <c r="Y124" s="306">
        <v>330</v>
      </c>
      <c r="Z124" s="308">
        <v>330</v>
      </c>
      <c r="AA124" s="306">
        <v>-1000</v>
      </c>
      <c r="AB124" s="308">
        <v>-216</v>
      </c>
      <c r="AC124" s="306">
        <v>-2000</v>
      </c>
      <c r="AD124" s="308">
        <v>-1536</v>
      </c>
      <c r="AE124" s="306" t="s">
        <v>42</v>
      </c>
      <c r="AF124" s="309" t="s">
        <v>176</v>
      </c>
      <c r="AG124" s="304">
        <v>88</v>
      </c>
      <c r="AH124" s="306" t="s">
        <v>42</v>
      </c>
      <c r="AI124" s="309" t="s">
        <v>109</v>
      </c>
      <c r="AJ124" s="304">
        <v>88</v>
      </c>
    </row>
    <row r="125" spans="1:36" x14ac:dyDescent="0.15">
      <c r="A125" s="302" t="s">
        <v>31</v>
      </c>
      <c r="B125" s="303" t="s">
        <v>18</v>
      </c>
      <c r="C125" s="304">
        <v>29</v>
      </c>
      <c r="D125" s="242">
        <v>0.875</v>
      </c>
      <c r="E125" s="243">
        <v>14918</v>
      </c>
      <c r="F125" s="305">
        <v>33630</v>
      </c>
      <c r="G125" s="305">
        <v>161</v>
      </c>
      <c r="H125" s="305">
        <v>0</v>
      </c>
      <c r="I125" s="305">
        <v>7842</v>
      </c>
      <c r="J125" s="305">
        <v>5949</v>
      </c>
      <c r="K125" s="306">
        <v>546</v>
      </c>
      <c r="L125" s="304">
        <v>330</v>
      </c>
      <c r="M125" s="305">
        <v>-627</v>
      </c>
      <c r="N125" s="305">
        <v>-1216</v>
      </c>
      <c r="O125" s="305">
        <f t="shared" si="6"/>
        <v>-967</v>
      </c>
      <c r="P125" s="305">
        <f t="shared" si="4"/>
        <v>20967</v>
      </c>
      <c r="Q125" s="242">
        <v>0.875</v>
      </c>
      <c r="R125" s="243">
        <v>15500</v>
      </c>
      <c r="S125" s="305">
        <v>17694</v>
      </c>
      <c r="T125" s="305">
        <f t="shared" si="5"/>
        <v>3273</v>
      </c>
      <c r="U125" s="305">
        <v>17380</v>
      </c>
      <c r="V125" s="305">
        <v>7100</v>
      </c>
      <c r="W125" s="306">
        <v>700</v>
      </c>
      <c r="X125" s="308">
        <v>546</v>
      </c>
      <c r="Y125" s="306">
        <v>330</v>
      </c>
      <c r="Z125" s="308">
        <v>330</v>
      </c>
      <c r="AA125" s="306">
        <v>-1000</v>
      </c>
      <c r="AB125" s="308">
        <v>-200</v>
      </c>
      <c r="AC125" s="306">
        <v>-2000</v>
      </c>
      <c r="AD125" s="308">
        <v>-733</v>
      </c>
      <c r="AE125" s="306" t="s">
        <v>42</v>
      </c>
      <c r="AF125" s="309" t="s">
        <v>102</v>
      </c>
      <c r="AG125" s="304">
        <v>53</v>
      </c>
      <c r="AH125" s="306" t="s">
        <v>42</v>
      </c>
      <c r="AI125" s="309" t="s">
        <v>195</v>
      </c>
      <c r="AJ125" s="304">
        <v>55</v>
      </c>
    </row>
    <row r="126" spans="1:36" x14ac:dyDescent="0.15">
      <c r="A126" s="311" t="s">
        <v>33</v>
      </c>
      <c r="B126" s="312" t="s">
        <v>18</v>
      </c>
      <c r="C126" s="316">
        <v>30</v>
      </c>
      <c r="D126" s="244">
        <v>0.875</v>
      </c>
      <c r="E126" s="245">
        <v>14899</v>
      </c>
      <c r="F126" s="314">
        <v>33630</v>
      </c>
      <c r="G126" s="314">
        <v>165</v>
      </c>
      <c r="H126" s="314">
        <v>0</v>
      </c>
      <c r="I126" s="314">
        <v>7502</v>
      </c>
      <c r="J126" s="314">
        <v>7236</v>
      </c>
      <c r="K126" s="315">
        <v>389</v>
      </c>
      <c r="L126" s="316">
        <v>330</v>
      </c>
      <c r="M126" s="314">
        <v>-680</v>
      </c>
      <c r="N126" s="314">
        <v>-1216</v>
      </c>
      <c r="O126" s="314">
        <f t="shared" si="6"/>
        <v>-1177</v>
      </c>
      <c r="P126" s="314">
        <f t="shared" si="4"/>
        <v>20234</v>
      </c>
      <c r="Q126" s="244">
        <v>0.5</v>
      </c>
      <c r="R126" s="245">
        <v>14890</v>
      </c>
      <c r="S126" s="314">
        <v>16893</v>
      </c>
      <c r="T126" s="314">
        <f t="shared" si="5"/>
        <v>3341</v>
      </c>
      <c r="U126" s="314">
        <v>17380</v>
      </c>
      <c r="V126" s="314">
        <v>7100</v>
      </c>
      <c r="W126" s="315">
        <v>1100</v>
      </c>
      <c r="X126" s="317">
        <v>389</v>
      </c>
      <c r="Y126" s="315">
        <v>330</v>
      </c>
      <c r="Z126" s="317">
        <v>330</v>
      </c>
      <c r="AA126" s="315">
        <v>-1000</v>
      </c>
      <c r="AB126" s="317">
        <v>-253</v>
      </c>
      <c r="AC126" s="315">
        <v>-2000</v>
      </c>
      <c r="AD126" s="317">
        <v>-711</v>
      </c>
      <c r="AE126" s="315" t="s">
        <v>42</v>
      </c>
      <c r="AF126" s="318" t="s">
        <v>99</v>
      </c>
      <c r="AG126" s="316">
        <v>61</v>
      </c>
      <c r="AH126" s="315" t="s">
        <v>42</v>
      </c>
      <c r="AI126" s="318" t="s">
        <v>90</v>
      </c>
      <c r="AJ126" s="316">
        <v>63</v>
      </c>
    </row>
    <row r="127" spans="1:36" x14ac:dyDescent="0.15">
      <c r="A127" s="302" t="s">
        <v>34</v>
      </c>
      <c r="B127" s="303" t="s">
        <v>19</v>
      </c>
      <c r="C127" s="304">
        <v>1</v>
      </c>
      <c r="D127" s="242">
        <v>0.5</v>
      </c>
      <c r="E127" s="251">
        <v>15179</v>
      </c>
      <c r="F127" s="305">
        <v>33705</v>
      </c>
      <c r="G127" s="305">
        <v>97</v>
      </c>
      <c r="H127" s="305">
        <v>0</v>
      </c>
      <c r="I127" s="305">
        <v>7380</v>
      </c>
      <c r="J127" s="305">
        <v>8056</v>
      </c>
      <c r="K127" s="306">
        <v>-66</v>
      </c>
      <c r="L127" s="304">
        <v>330</v>
      </c>
      <c r="M127" s="305">
        <v>-852</v>
      </c>
      <c r="N127" s="305">
        <v>-1167</v>
      </c>
      <c r="O127" s="305">
        <v>-1755</v>
      </c>
      <c r="P127" s="305">
        <v>20121</v>
      </c>
      <c r="Q127" s="242">
        <v>0.45833333333333331</v>
      </c>
      <c r="R127" s="243">
        <v>14850</v>
      </c>
      <c r="S127" s="305">
        <v>16942</v>
      </c>
      <c r="T127" s="305">
        <v>3179</v>
      </c>
      <c r="U127" s="305">
        <v>17380</v>
      </c>
      <c r="V127" s="320">
        <v>7100</v>
      </c>
      <c r="W127" s="306">
        <v>-1500</v>
      </c>
      <c r="X127" s="308">
        <v>-66</v>
      </c>
      <c r="Y127" s="306">
        <v>330</v>
      </c>
      <c r="Z127" s="308">
        <v>330</v>
      </c>
      <c r="AA127" s="306">
        <v>-1000</v>
      </c>
      <c r="AB127" s="308">
        <v>-252</v>
      </c>
      <c r="AC127" s="306">
        <v>-2000</v>
      </c>
      <c r="AD127" s="308">
        <v>-683</v>
      </c>
      <c r="AE127" s="306" t="s">
        <v>46</v>
      </c>
      <c r="AF127" s="309" t="s">
        <v>107</v>
      </c>
      <c r="AG127" s="304">
        <v>64</v>
      </c>
      <c r="AH127" s="306" t="s">
        <v>46</v>
      </c>
      <c r="AI127" s="309" t="s">
        <v>149</v>
      </c>
      <c r="AJ127" s="304">
        <v>61</v>
      </c>
    </row>
    <row r="128" spans="1:36" x14ac:dyDescent="0.15">
      <c r="A128" s="302" t="s">
        <v>35</v>
      </c>
      <c r="B128" s="303" t="s">
        <v>19</v>
      </c>
      <c r="C128" s="304">
        <v>2</v>
      </c>
      <c r="D128" s="242">
        <v>0.875</v>
      </c>
      <c r="E128" s="243">
        <v>13553</v>
      </c>
      <c r="F128" s="305">
        <v>33705</v>
      </c>
      <c r="G128" s="305">
        <v>89</v>
      </c>
      <c r="H128" s="305">
        <v>0</v>
      </c>
      <c r="I128" s="305">
        <v>9397</v>
      </c>
      <c r="J128" s="305">
        <v>8289</v>
      </c>
      <c r="K128" s="306">
        <v>-147</v>
      </c>
      <c r="L128" s="304">
        <v>330</v>
      </c>
      <c r="M128" s="305">
        <v>-827</v>
      </c>
      <c r="N128" s="305">
        <v>-1091</v>
      </c>
      <c r="O128" s="305">
        <v>-1735</v>
      </c>
      <c r="P128" s="305">
        <v>17843</v>
      </c>
      <c r="Q128" s="242">
        <v>0.5</v>
      </c>
      <c r="R128" s="243">
        <v>13400</v>
      </c>
      <c r="S128" s="305">
        <v>15265</v>
      </c>
      <c r="T128" s="305">
        <v>2578</v>
      </c>
      <c r="U128" s="305">
        <v>17354</v>
      </c>
      <c r="V128" s="305">
        <v>6000</v>
      </c>
      <c r="W128" s="306">
        <v>-1450</v>
      </c>
      <c r="X128" s="308">
        <v>-147</v>
      </c>
      <c r="Y128" s="306">
        <v>330</v>
      </c>
      <c r="Z128" s="308">
        <v>330</v>
      </c>
      <c r="AA128" s="306">
        <v>-1000</v>
      </c>
      <c r="AB128" s="308">
        <v>-227</v>
      </c>
      <c r="AC128" s="306">
        <v>-2000</v>
      </c>
      <c r="AD128" s="308">
        <v>-1055</v>
      </c>
      <c r="AE128" s="306" t="s">
        <v>46</v>
      </c>
      <c r="AF128" s="309" t="s">
        <v>65</v>
      </c>
      <c r="AG128" s="304">
        <v>59</v>
      </c>
      <c r="AH128" s="306" t="s">
        <v>43</v>
      </c>
      <c r="AI128" s="309" t="s">
        <v>50</v>
      </c>
      <c r="AJ128" s="304">
        <v>60</v>
      </c>
    </row>
    <row r="129" spans="1:36" x14ac:dyDescent="0.15">
      <c r="A129" s="302" t="s">
        <v>36</v>
      </c>
      <c r="B129" s="303" t="s">
        <v>19</v>
      </c>
      <c r="C129" s="304">
        <v>3</v>
      </c>
      <c r="D129" s="242">
        <v>0.875</v>
      </c>
      <c r="E129" s="243">
        <v>13946</v>
      </c>
      <c r="F129" s="305">
        <v>33705</v>
      </c>
      <c r="G129" s="305">
        <v>104</v>
      </c>
      <c r="H129" s="305">
        <v>0</v>
      </c>
      <c r="I129" s="305">
        <v>7332</v>
      </c>
      <c r="J129" s="305">
        <v>10198</v>
      </c>
      <c r="K129" s="306">
        <v>-39</v>
      </c>
      <c r="L129" s="304">
        <v>330</v>
      </c>
      <c r="M129" s="305">
        <v>-827</v>
      </c>
      <c r="N129" s="305">
        <v>-1951</v>
      </c>
      <c r="O129" s="305">
        <v>-2487</v>
      </c>
      <c r="P129" s="305">
        <v>18766</v>
      </c>
      <c r="Q129" s="242">
        <v>0.875</v>
      </c>
      <c r="R129" s="243">
        <v>13480</v>
      </c>
      <c r="S129" s="305">
        <v>15836</v>
      </c>
      <c r="T129" s="305">
        <v>2930</v>
      </c>
      <c r="U129" s="305">
        <v>17354</v>
      </c>
      <c r="V129" s="305">
        <v>6000</v>
      </c>
      <c r="W129" s="306">
        <v>-1500</v>
      </c>
      <c r="X129" s="308">
        <v>-39</v>
      </c>
      <c r="Y129" s="306">
        <v>330</v>
      </c>
      <c r="Z129" s="308">
        <v>330</v>
      </c>
      <c r="AA129" s="306">
        <v>-1000</v>
      </c>
      <c r="AB129" s="308">
        <v>-227</v>
      </c>
      <c r="AC129" s="306">
        <v>-2218</v>
      </c>
      <c r="AD129" s="308">
        <v>-1467</v>
      </c>
      <c r="AE129" s="306" t="s">
        <v>46</v>
      </c>
      <c r="AF129" s="309" t="s">
        <v>102</v>
      </c>
      <c r="AG129" s="304">
        <v>56</v>
      </c>
      <c r="AH129" s="306" t="s">
        <v>46</v>
      </c>
      <c r="AI129" s="309" t="s">
        <v>216</v>
      </c>
      <c r="AJ129" s="304">
        <v>56</v>
      </c>
    </row>
    <row r="130" spans="1:36" x14ac:dyDescent="0.15">
      <c r="A130" s="302" t="s">
        <v>30</v>
      </c>
      <c r="B130" s="303" t="s">
        <v>19</v>
      </c>
      <c r="C130" s="304">
        <v>4</v>
      </c>
      <c r="D130" s="242">
        <v>0.875</v>
      </c>
      <c r="E130" s="243">
        <v>15164</v>
      </c>
      <c r="F130" s="305">
        <v>33705</v>
      </c>
      <c r="G130" s="305">
        <v>97</v>
      </c>
      <c r="H130" s="305">
        <v>0</v>
      </c>
      <c r="I130" s="305">
        <v>9099</v>
      </c>
      <c r="J130" s="305">
        <v>7679</v>
      </c>
      <c r="K130" s="306">
        <v>149</v>
      </c>
      <c r="L130" s="304">
        <v>330</v>
      </c>
      <c r="M130" s="305">
        <v>-827</v>
      </c>
      <c r="N130" s="305">
        <v>-1668</v>
      </c>
      <c r="O130" s="305">
        <v>-2016</v>
      </c>
      <c r="P130" s="305">
        <v>19040</v>
      </c>
      <c r="Q130" s="242">
        <v>0.5</v>
      </c>
      <c r="R130" s="243">
        <v>15240</v>
      </c>
      <c r="S130" s="305">
        <v>17315</v>
      </c>
      <c r="T130" s="305">
        <v>1725</v>
      </c>
      <c r="U130" s="305">
        <v>17354</v>
      </c>
      <c r="V130" s="305">
        <v>6000</v>
      </c>
      <c r="W130" s="306">
        <v>1100</v>
      </c>
      <c r="X130" s="308">
        <v>149</v>
      </c>
      <c r="Y130" s="306">
        <v>330</v>
      </c>
      <c r="Z130" s="308">
        <v>330</v>
      </c>
      <c r="AA130" s="306">
        <v>-1000</v>
      </c>
      <c r="AB130" s="308">
        <v>-227</v>
      </c>
      <c r="AC130" s="306">
        <v>-2218</v>
      </c>
      <c r="AD130" s="308">
        <v>-1668</v>
      </c>
      <c r="AE130" s="306" t="s">
        <v>43</v>
      </c>
      <c r="AF130" s="309" t="s">
        <v>102</v>
      </c>
      <c r="AG130" s="304">
        <v>58</v>
      </c>
      <c r="AH130" s="306" t="s">
        <v>43</v>
      </c>
      <c r="AI130" s="309" t="s">
        <v>208</v>
      </c>
      <c r="AJ130" s="304">
        <v>58</v>
      </c>
    </row>
    <row r="131" spans="1:36" x14ac:dyDescent="0.15">
      <c r="A131" s="302" t="s">
        <v>32</v>
      </c>
      <c r="B131" s="303" t="s">
        <v>19</v>
      </c>
      <c r="C131" s="304">
        <v>5</v>
      </c>
      <c r="D131" s="242">
        <v>0.5</v>
      </c>
      <c r="E131" s="243">
        <v>15252</v>
      </c>
      <c r="F131" s="305">
        <v>33705</v>
      </c>
      <c r="G131" s="305">
        <v>85</v>
      </c>
      <c r="H131" s="305">
        <v>0</v>
      </c>
      <c r="I131" s="305">
        <v>7898</v>
      </c>
      <c r="J131" s="305">
        <v>6730</v>
      </c>
      <c r="K131" s="306">
        <v>843</v>
      </c>
      <c r="L131" s="304">
        <v>330</v>
      </c>
      <c r="M131" s="305">
        <v>-828</v>
      </c>
      <c r="N131" s="305">
        <v>-1936</v>
      </c>
      <c r="O131" s="305">
        <v>-1591</v>
      </c>
      <c r="P131" s="305">
        <v>20753</v>
      </c>
      <c r="Q131" s="242">
        <v>0.5</v>
      </c>
      <c r="R131" s="243">
        <v>15290</v>
      </c>
      <c r="S131" s="305">
        <v>17631</v>
      </c>
      <c r="T131" s="305">
        <v>3122</v>
      </c>
      <c r="U131" s="305">
        <v>17354</v>
      </c>
      <c r="V131" s="305">
        <v>6000</v>
      </c>
      <c r="W131" s="306">
        <v>900</v>
      </c>
      <c r="X131" s="308">
        <v>843</v>
      </c>
      <c r="Y131" s="306">
        <v>330</v>
      </c>
      <c r="Z131" s="308">
        <v>330</v>
      </c>
      <c r="AA131" s="306">
        <v>-1000</v>
      </c>
      <c r="AB131" s="308">
        <v>-228</v>
      </c>
      <c r="AC131" s="306">
        <v>-2218</v>
      </c>
      <c r="AD131" s="308">
        <v>-1522</v>
      </c>
      <c r="AE131" s="306" t="s">
        <v>46</v>
      </c>
      <c r="AF131" s="309" t="s">
        <v>95</v>
      </c>
      <c r="AG131" s="304">
        <v>50</v>
      </c>
      <c r="AH131" s="306" t="s">
        <v>46</v>
      </c>
      <c r="AI131" s="309" t="s">
        <v>111</v>
      </c>
      <c r="AJ131" s="304">
        <v>51</v>
      </c>
    </row>
    <row r="132" spans="1:36" x14ac:dyDescent="0.15">
      <c r="A132" s="302" t="s">
        <v>31</v>
      </c>
      <c r="B132" s="303" t="s">
        <v>19</v>
      </c>
      <c r="C132" s="304">
        <v>6</v>
      </c>
      <c r="D132" s="242">
        <v>0.875</v>
      </c>
      <c r="E132" s="243">
        <v>15200</v>
      </c>
      <c r="F132" s="305">
        <v>33705</v>
      </c>
      <c r="G132" s="305">
        <v>104</v>
      </c>
      <c r="H132" s="305">
        <v>0</v>
      </c>
      <c r="I132" s="305">
        <v>9090</v>
      </c>
      <c r="J132" s="305">
        <v>6947</v>
      </c>
      <c r="K132" s="306">
        <v>99</v>
      </c>
      <c r="L132" s="304">
        <v>330</v>
      </c>
      <c r="M132" s="305">
        <v>-824</v>
      </c>
      <c r="N132" s="305">
        <v>-2040</v>
      </c>
      <c r="O132" s="305">
        <v>-2435</v>
      </c>
      <c r="P132" s="305">
        <v>20207</v>
      </c>
      <c r="Q132" s="242">
        <v>0.5</v>
      </c>
      <c r="R132" s="243">
        <v>15090</v>
      </c>
      <c r="S132" s="305">
        <v>17537</v>
      </c>
      <c r="T132" s="305">
        <v>2670</v>
      </c>
      <c r="U132" s="305">
        <v>17354</v>
      </c>
      <c r="V132" s="305">
        <v>6000</v>
      </c>
      <c r="W132" s="306">
        <v>1100</v>
      </c>
      <c r="X132" s="308">
        <v>99</v>
      </c>
      <c r="Y132" s="306">
        <v>330</v>
      </c>
      <c r="Z132" s="308">
        <v>330</v>
      </c>
      <c r="AA132" s="306">
        <v>-1000</v>
      </c>
      <c r="AB132" s="308">
        <v>-224</v>
      </c>
      <c r="AC132" s="306">
        <v>-2218</v>
      </c>
      <c r="AD132" s="308">
        <v>-1925</v>
      </c>
      <c r="AE132" s="306" t="s">
        <v>43</v>
      </c>
      <c r="AF132" s="309" t="s">
        <v>104</v>
      </c>
      <c r="AG132" s="304">
        <v>57</v>
      </c>
      <c r="AH132" s="306" t="s">
        <v>43</v>
      </c>
      <c r="AI132" s="309" t="s">
        <v>207</v>
      </c>
      <c r="AJ132" s="304">
        <v>63</v>
      </c>
    </row>
    <row r="133" spans="1:36" x14ac:dyDescent="0.15">
      <c r="A133" s="302" t="s">
        <v>33</v>
      </c>
      <c r="B133" s="303" t="s">
        <v>19</v>
      </c>
      <c r="C133" s="304">
        <v>7</v>
      </c>
      <c r="D133" s="242">
        <v>0.58333333333333337</v>
      </c>
      <c r="E133" s="243">
        <v>15396</v>
      </c>
      <c r="F133" s="305">
        <v>33705</v>
      </c>
      <c r="G133" s="305">
        <v>100</v>
      </c>
      <c r="H133" s="305">
        <v>0</v>
      </c>
      <c r="I133" s="305">
        <v>7890</v>
      </c>
      <c r="J133" s="305">
        <v>8426</v>
      </c>
      <c r="K133" s="306">
        <v>-230</v>
      </c>
      <c r="L133" s="304">
        <v>330</v>
      </c>
      <c r="M133" s="305">
        <v>-668</v>
      </c>
      <c r="N133" s="305">
        <v>-2040</v>
      </c>
      <c r="O133" s="305">
        <v>-2608</v>
      </c>
      <c r="P133" s="305">
        <v>20097</v>
      </c>
      <c r="Q133" s="242">
        <v>0.5</v>
      </c>
      <c r="R133" s="243">
        <v>15090</v>
      </c>
      <c r="S133" s="305">
        <v>17537</v>
      </c>
      <c r="T133" s="305">
        <v>2560</v>
      </c>
      <c r="U133" s="305">
        <v>17354</v>
      </c>
      <c r="V133" s="305">
        <v>6000</v>
      </c>
      <c r="W133" s="306">
        <v>-950</v>
      </c>
      <c r="X133" s="308">
        <v>-230</v>
      </c>
      <c r="Y133" s="306">
        <v>330</v>
      </c>
      <c r="Z133" s="308">
        <v>330</v>
      </c>
      <c r="AA133" s="306">
        <v>-1000</v>
      </c>
      <c r="AB133" s="308">
        <v>-68</v>
      </c>
      <c r="AC133" s="306">
        <v>-2218</v>
      </c>
      <c r="AD133" s="308">
        <v>-1559</v>
      </c>
      <c r="AE133" s="306" t="s">
        <v>46</v>
      </c>
      <c r="AF133" s="309" t="s">
        <v>69</v>
      </c>
      <c r="AG133" s="304">
        <v>64</v>
      </c>
      <c r="AH133" s="306" t="s">
        <v>46</v>
      </c>
      <c r="AI133" s="309" t="s">
        <v>70</v>
      </c>
      <c r="AJ133" s="304">
        <v>63</v>
      </c>
    </row>
    <row r="134" spans="1:36" x14ac:dyDescent="0.15">
      <c r="A134" s="302" t="s">
        <v>34</v>
      </c>
      <c r="B134" s="303" t="s">
        <v>19</v>
      </c>
      <c r="C134" s="304">
        <v>8</v>
      </c>
      <c r="D134" s="242">
        <v>0.5</v>
      </c>
      <c r="E134" s="243">
        <v>15359</v>
      </c>
      <c r="F134" s="305">
        <v>33705</v>
      </c>
      <c r="G134" s="305">
        <v>88</v>
      </c>
      <c r="H134" s="305">
        <v>0</v>
      </c>
      <c r="I134" s="305">
        <v>7413</v>
      </c>
      <c r="J134" s="305">
        <v>8663</v>
      </c>
      <c r="K134" s="306">
        <v>706</v>
      </c>
      <c r="L134" s="304">
        <v>330</v>
      </c>
      <c r="M134" s="305">
        <v>-769</v>
      </c>
      <c r="N134" s="305">
        <v>-1769</v>
      </c>
      <c r="O134" s="305">
        <v>-1502</v>
      </c>
      <c r="P134" s="305">
        <v>19219</v>
      </c>
      <c r="Q134" s="242">
        <v>0.5</v>
      </c>
      <c r="R134" s="243">
        <v>15060</v>
      </c>
      <c r="S134" s="305">
        <v>17233</v>
      </c>
      <c r="T134" s="305">
        <v>1986</v>
      </c>
      <c r="U134" s="305">
        <v>17354</v>
      </c>
      <c r="V134" s="305">
        <v>6000</v>
      </c>
      <c r="W134" s="306">
        <v>1100</v>
      </c>
      <c r="X134" s="308">
        <v>706</v>
      </c>
      <c r="Y134" s="306">
        <v>330</v>
      </c>
      <c r="Z134" s="308">
        <v>330</v>
      </c>
      <c r="AA134" s="306">
        <v>-1000</v>
      </c>
      <c r="AB134" s="308">
        <v>-482</v>
      </c>
      <c r="AC134" s="306">
        <v>-2218</v>
      </c>
      <c r="AD134" s="308">
        <v>-1769</v>
      </c>
      <c r="AE134" s="306" t="s">
        <v>46</v>
      </c>
      <c r="AF134" s="309" t="s">
        <v>131</v>
      </c>
      <c r="AG134" s="304">
        <v>72</v>
      </c>
      <c r="AH134" s="306" t="s">
        <v>46</v>
      </c>
      <c r="AI134" s="309" t="s">
        <v>62</v>
      </c>
      <c r="AJ134" s="304">
        <v>72</v>
      </c>
    </row>
    <row r="135" spans="1:36" x14ac:dyDescent="0.15">
      <c r="A135" s="302" t="s">
        <v>35</v>
      </c>
      <c r="B135" s="303" t="s">
        <v>19</v>
      </c>
      <c r="C135" s="304">
        <v>9</v>
      </c>
      <c r="D135" s="242">
        <v>0.875</v>
      </c>
      <c r="E135" s="243">
        <v>14018</v>
      </c>
      <c r="F135" s="305">
        <v>33705</v>
      </c>
      <c r="G135" s="305">
        <v>113</v>
      </c>
      <c r="H135" s="305">
        <v>0</v>
      </c>
      <c r="I135" s="305">
        <v>8705</v>
      </c>
      <c r="J135" s="305">
        <v>9857</v>
      </c>
      <c r="K135" s="306">
        <v>853</v>
      </c>
      <c r="L135" s="304">
        <v>330</v>
      </c>
      <c r="M135" s="305">
        <v>-405</v>
      </c>
      <c r="N135" s="305">
        <v>-2065</v>
      </c>
      <c r="O135" s="305">
        <v>-1287</v>
      </c>
      <c r="P135" s="305">
        <v>16543</v>
      </c>
      <c r="Q135" s="242">
        <v>0.875</v>
      </c>
      <c r="R135" s="243">
        <v>13930</v>
      </c>
      <c r="S135" s="305">
        <v>16400</v>
      </c>
      <c r="T135" s="305">
        <v>143</v>
      </c>
      <c r="U135" s="305">
        <v>21060</v>
      </c>
      <c r="V135" s="305">
        <v>4500</v>
      </c>
      <c r="W135" s="306">
        <v>1100</v>
      </c>
      <c r="X135" s="308">
        <v>448</v>
      </c>
      <c r="Y135" s="306">
        <v>330</v>
      </c>
      <c r="Z135" s="308">
        <v>330</v>
      </c>
      <c r="AA135" s="306">
        <v>-1000</v>
      </c>
      <c r="AB135" s="308">
        <v>-655</v>
      </c>
      <c r="AC135" s="306">
        <v>-2218</v>
      </c>
      <c r="AD135" s="308">
        <v>-2065</v>
      </c>
      <c r="AE135" s="306" t="s">
        <v>46</v>
      </c>
      <c r="AF135" s="309" t="s">
        <v>65</v>
      </c>
      <c r="AG135" s="304">
        <v>62</v>
      </c>
      <c r="AH135" s="306" t="s">
        <v>46</v>
      </c>
      <c r="AI135" s="309" t="s">
        <v>90</v>
      </c>
      <c r="AJ135" s="304">
        <v>66</v>
      </c>
    </row>
    <row r="136" spans="1:36" x14ac:dyDescent="0.15">
      <c r="A136" s="302" t="s">
        <v>36</v>
      </c>
      <c r="B136" s="303" t="s">
        <v>19</v>
      </c>
      <c r="C136" s="304">
        <v>10</v>
      </c>
      <c r="D136" s="242">
        <v>0.875</v>
      </c>
      <c r="E136" s="243">
        <v>13555</v>
      </c>
      <c r="F136" s="305">
        <v>33705</v>
      </c>
      <c r="G136" s="305">
        <v>91</v>
      </c>
      <c r="H136" s="305">
        <v>0</v>
      </c>
      <c r="I136" s="305">
        <v>7871</v>
      </c>
      <c r="J136" s="305">
        <v>10117</v>
      </c>
      <c r="K136" s="306">
        <v>1055</v>
      </c>
      <c r="L136" s="304">
        <v>330</v>
      </c>
      <c r="M136" s="305">
        <v>-405</v>
      </c>
      <c r="N136" s="305">
        <v>-2092</v>
      </c>
      <c r="O136" s="305">
        <v>-1112</v>
      </c>
      <c r="P136" s="305">
        <v>16920</v>
      </c>
      <c r="Q136" s="242">
        <v>0.875</v>
      </c>
      <c r="R136" s="243">
        <v>13860</v>
      </c>
      <c r="S136" s="305">
        <v>16357</v>
      </c>
      <c r="T136" s="305">
        <v>563</v>
      </c>
      <c r="U136" s="305">
        <v>21060</v>
      </c>
      <c r="V136" s="305">
        <v>4500</v>
      </c>
      <c r="W136" s="306">
        <v>1100</v>
      </c>
      <c r="X136" s="308">
        <v>1055</v>
      </c>
      <c r="Y136" s="306">
        <v>330</v>
      </c>
      <c r="Z136" s="308">
        <v>330</v>
      </c>
      <c r="AA136" s="306">
        <v>-1000</v>
      </c>
      <c r="AB136" s="308">
        <v>-529</v>
      </c>
      <c r="AC136" s="306">
        <v>-2218</v>
      </c>
      <c r="AD136" s="308">
        <v>-2092</v>
      </c>
      <c r="AE136" s="306" t="s">
        <v>390</v>
      </c>
      <c r="AF136" s="309" t="s">
        <v>88</v>
      </c>
      <c r="AG136" s="304">
        <v>57</v>
      </c>
      <c r="AH136" s="306" t="s">
        <v>397</v>
      </c>
      <c r="AI136" s="309" t="s">
        <v>98</v>
      </c>
      <c r="AJ136" s="304">
        <v>56</v>
      </c>
    </row>
    <row r="137" spans="1:36" x14ac:dyDescent="0.15">
      <c r="A137" s="302" t="s">
        <v>30</v>
      </c>
      <c r="B137" s="303" t="s">
        <v>19</v>
      </c>
      <c r="C137" s="304">
        <v>11</v>
      </c>
      <c r="D137" s="242">
        <v>0.875</v>
      </c>
      <c r="E137" s="243">
        <v>14952</v>
      </c>
      <c r="F137" s="305">
        <v>33705</v>
      </c>
      <c r="G137" s="305">
        <v>115</v>
      </c>
      <c r="H137" s="305">
        <v>0</v>
      </c>
      <c r="I137" s="305">
        <v>7274</v>
      </c>
      <c r="J137" s="305">
        <v>9886</v>
      </c>
      <c r="K137" s="306">
        <v>440</v>
      </c>
      <c r="L137" s="304">
        <v>330</v>
      </c>
      <c r="M137" s="305">
        <v>-245</v>
      </c>
      <c r="N137" s="305">
        <v>-1916</v>
      </c>
      <c r="O137" s="305">
        <v>-1391</v>
      </c>
      <c r="P137" s="305">
        <v>18051</v>
      </c>
      <c r="Q137" s="242">
        <v>0.875</v>
      </c>
      <c r="R137" s="243">
        <v>15120</v>
      </c>
      <c r="S137" s="305">
        <v>17443</v>
      </c>
      <c r="T137" s="305">
        <v>608</v>
      </c>
      <c r="U137" s="305">
        <v>21060</v>
      </c>
      <c r="V137" s="305">
        <v>4500</v>
      </c>
      <c r="W137" s="306">
        <v>1000</v>
      </c>
      <c r="X137" s="308">
        <v>397</v>
      </c>
      <c r="Y137" s="306">
        <v>330</v>
      </c>
      <c r="Z137" s="308">
        <v>330</v>
      </c>
      <c r="AA137" s="306">
        <v>-1000</v>
      </c>
      <c r="AB137" s="308">
        <v>-495</v>
      </c>
      <c r="AC137" s="306">
        <v>-1918</v>
      </c>
      <c r="AD137" s="308">
        <v>-1916</v>
      </c>
      <c r="AE137" s="306" t="s">
        <v>398</v>
      </c>
      <c r="AF137" s="309" t="s">
        <v>175</v>
      </c>
      <c r="AG137" s="304">
        <v>55</v>
      </c>
      <c r="AH137" s="306" t="s">
        <v>398</v>
      </c>
      <c r="AI137" s="309" t="s">
        <v>180</v>
      </c>
      <c r="AJ137" s="304">
        <v>57</v>
      </c>
    </row>
    <row r="138" spans="1:36" x14ac:dyDescent="0.15">
      <c r="A138" s="302" t="s">
        <v>32</v>
      </c>
      <c r="B138" s="303" t="s">
        <v>19</v>
      </c>
      <c r="C138" s="304">
        <v>12</v>
      </c>
      <c r="D138" s="242">
        <v>0.54166666666666663</v>
      </c>
      <c r="E138" s="243">
        <v>15039</v>
      </c>
      <c r="F138" s="305">
        <v>33705</v>
      </c>
      <c r="G138" s="305">
        <v>70</v>
      </c>
      <c r="H138" s="305">
        <v>0</v>
      </c>
      <c r="I138" s="305">
        <v>7484</v>
      </c>
      <c r="J138" s="305">
        <v>8900</v>
      </c>
      <c r="K138" s="306">
        <v>565</v>
      </c>
      <c r="L138" s="304">
        <v>0</v>
      </c>
      <c r="M138" s="305">
        <v>-508</v>
      </c>
      <c r="N138" s="305">
        <v>-1916</v>
      </c>
      <c r="O138" s="305">
        <v>-1859</v>
      </c>
      <c r="P138" s="305">
        <v>19250</v>
      </c>
      <c r="Q138" s="242">
        <v>0.875</v>
      </c>
      <c r="R138" s="243">
        <v>14970</v>
      </c>
      <c r="S138" s="305">
        <v>17293</v>
      </c>
      <c r="T138" s="305">
        <v>1957</v>
      </c>
      <c r="U138" s="305">
        <v>21060</v>
      </c>
      <c r="V138" s="305">
        <v>4500</v>
      </c>
      <c r="W138" s="306">
        <v>1000</v>
      </c>
      <c r="X138" s="308">
        <v>565</v>
      </c>
      <c r="Y138" s="306">
        <v>0</v>
      </c>
      <c r="Z138" s="308">
        <v>0</v>
      </c>
      <c r="AA138" s="306">
        <v>-1000</v>
      </c>
      <c r="AB138" s="308">
        <v>-440</v>
      </c>
      <c r="AC138" s="306">
        <v>-1918</v>
      </c>
      <c r="AD138" s="308">
        <v>-1916</v>
      </c>
      <c r="AE138" s="306" t="s">
        <v>390</v>
      </c>
      <c r="AF138" s="309" t="s">
        <v>172</v>
      </c>
      <c r="AG138" s="304">
        <v>51</v>
      </c>
      <c r="AH138" s="306" t="s">
        <v>397</v>
      </c>
      <c r="AI138" s="309" t="s">
        <v>68</v>
      </c>
      <c r="AJ138" s="304">
        <v>55</v>
      </c>
    </row>
    <row r="139" spans="1:36" x14ac:dyDescent="0.15">
      <c r="A139" s="302" t="s">
        <v>31</v>
      </c>
      <c r="B139" s="303" t="s">
        <v>19</v>
      </c>
      <c r="C139" s="304">
        <v>13</v>
      </c>
      <c r="D139" s="242">
        <v>0.5</v>
      </c>
      <c r="E139" s="243">
        <v>15235</v>
      </c>
      <c r="F139" s="305">
        <v>33705</v>
      </c>
      <c r="G139" s="305">
        <v>74</v>
      </c>
      <c r="H139" s="305">
        <v>0</v>
      </c>
      <c r="I139" s="305">
        <v>6941</v>
      </c>
      <c r="J139" s="305">
        <v>9653</v>
      </c>
      <c r="K139" s="306">
        <v>269</v>
      </c>
      <c r="L139" s="304">
        <v>0</v>
      </c>
      <c r="M139" s="305">
        <v>-538</v>
      </c>
      <c r="N139" s="305">
        <v>-1917</v>
      </c>
      <c r="O139" s="305">
        <v>-2186</v>
      </c>
      <c r="P139" s="305">
        <v>19371</v>
      </c>
      <c r="Q139" s="242">
        <v>0.5</v>
      </c>
      <c r="R139" s="243">
        <v>15000</v>
      </c>
      <c r="S139" s="305">
        <v>17323</v>
      </c>
      <c r="T139" s="305">
        <v>2048</v>
      </c>
      <c r="U139" s="305">
        <v>21060</v>
      </c>
      <c r="V139" s="305">
        <v>4500</v>
      </c>
      <c r="W139" s="306">
        <v>1000</v>
      </c>
      <c r="X139" s="308">
        <v>269</v>
      </c>
      <c r="Y139" s="306">
        <v>0</v>
      </c>
      <c r="Z139" s="308">
        <v>0</v>
      </c>
      <c r="AA139" s="306">
        <v>-1000</v>
      </c>
      <c r="AB139" s="308">
        <v>-688</v>
      </c>
      <c r="AC139" s="306">
        <v>-1918</v>
      </c>
      <c r="AD139" s="308">
        <v>-1917</v>
      </c>
      <c r="AE139" s="306" t="s">
        <v>42</v>
      </c>
      <c r="AF139" s="309" t="s">
        <v>91</v>
      </c>
      <c r="AG139" s="304">
        <v>58</v>
      </c>
      <c r="AH139" s="306" t="s">
        <v>42</v>
      </c>
      <c r="AI139" s="309" t="s">
        <v>91</v>
      </c>
      <c r="AJ139" s="304">
        <v>60</v>
      </c>
    </row>
    <row r="140" spans="1:36" x14ac:dyDescent="0.15">
      <c r="A140" s="302" t="s">
        <v>33</v>
      </c>
      <c r="B140" s="303" t="s">
        <v>19</v>
      </c>
      <c r="C140" s="304">
        <v>14</v>
      </c>
      <c r="D140" s="242">
        <v>0.875</v>
      </c>
      <c r="E140" s="243">
        <v>15287</v>
      </c>
      <c r="F140" s="305">
        <v>33705</v>
      </c>
      <c r="G140" s="305">
        <v>78</v>
      </c>
      <c r="H140" s="305">
        <v>0</v>
      </c>
      <c r="I140" s="305">
        <v>6736</v>
      </c>
      <c r="J140" s="305">
        <v>9634</v>
      </c>
      <c r="K140" s="306">
        <v>525</v>
      </c>
      <c r="L140" s="304">
        <v>0</v>
      </c>
      <c r="M140" s="305">
        <v>-558</v>
      </c>
      <c r="N140" s="305">
        <v>-1917</v>
      </c>
      <c r="O140" s="305">
        <v>-1950</v>
      </c>
      <c r="P140" s="305">
        <v>19363</v>
      </c>
      <c r="Q140" s="242">
        <v>0.5</v>
      </c>
      <c r="R140" s="243">
        <v>15240</v>
      </c>
      <c r="S140" s="305">
        <v>17563</v>
      </c>
      <c r="T140" s="305">
        <v>1800</v>
      </c>
      <c r="U140" s="305">
        <v>21060</v>
      </c>
      <c r="V140" s="305">
        <v>4500</v>
      </c>
      <c r="W140" s="306">
        <v>1000</v>
      </c>
      <c r="X140" s="308">
        <v>525</v>
      </c>
      <c r="Y140" s="306">
        <v>0</v>
      </c>
      <c r="Z140" s="308">
        <v>0</v>
      </c>
      <c r="AA140" s="306">
        <v>-1000</v>
      </c>
      <c r="AB140" s="308">
        <v>-482</v>
      </c>
      <c r="AC140" s="306">
        <v>-1918</v>
      </c>
      <c r="AD140" s="308">
        <v>-1917</v>
      </c>
      <c r="AE140" s="306" t="s">
        <v>398</v>
      </c>
      <c r="AF140" s="309" t="s">
        <v>227</v>
      </c>
      <c r="AG140" s="304">
        <v>62</v>
      </c>
      <c r="AH140" s="306" t="s">
        <v>45</v>
      </c>
      <c r="AI140" s="309" t="s">
        <v>128</v>
      </c>
      <c r="AJ140" s="304">
        <v>61</v>
      </c>
    </row>
    <row r="141" spans="1:36" x14ac:dyDescent="0.15">
      <c r="A141" s="302" t="s">
        <v>34</v>
      </c>
      <c r="B141" s="303" t="s">
        <v>19</v>
      </c>
      <c r="C141" s="304">
        <v>15</v>
      </c>
      <c r="D141" s="242">
        <v>0.58333333333333337</v>
      </c>
      <c r="E141" s="243">
        <v>15505</v>
      </c>
      <c r="F141" s="305">
        <v>33705</v>
      </c>
      <c r="G141" s="305">
        <v>79</v>
      </c>
      <c r="H141" s="305">
        <v>0</v>
      </c>
      <c r="I141" s="305">
        <v>8432</v>
      </c>
      <c r="J141" s="305">
        <v>8040</v>
      </c>
      <c r="K141" s="306">
        <v>762</v>
      </c>
      <c r="L141" s="304">
        <v>330</v>
      </c>
      <c r="M141" s="305">
        <v>-562</v>
      </c>
      <c r="N141" s="305">
        <v>-1917</v>
      </c>
      <c r="O141" s="305">
        <v>-1387</v>
      </c>
      <c r="P141" s="305">
        <v>18699</v>
      </c>
      <c r="Q141" s="242">
        <v>0.5</v>
      </c>
      <c r="R141" s="243">
        <v>15450</v>
      </c>
      <c r="S141" s="305">
        <v>17773</v>
      </c>
      <c r="T141" s="305">
        <v>926</v>
      </c>
      <c r="U141" s="305">
        <v>21060</v>
      </c>
      <c r="V141" s="305">
        <v>4500</v>
      </c>
      <c r="W141" s="306">
        <v>1000</v>
      </c>
      <c r="X141" s="308">
        <v>762</v>
      </c>
      <c r="Y141" s="306">
        <v>330</v>
      </c>
      <c r="Z141" s="308">
        <v>330</v>
      </c>
      <c r="AA141" s="306">
        <v>-1000</v>
      </c>
      <c r="AB141" s="308">
        <v>-612</v>
      </c>
      <c r="AC141" s="306">
        <v>-1918</v>
      </c>
      <c r="AD141" s="308">
        <v>-1917</v>
      </c>
      <c r="AE141" s="306" t="s">
        <v>390</v>
      </c>
      <c r="AF141" s="309" t="s">
        <v>70</v>
      </c>
      <c r="AG141" s="304">
        <v>64</v>
      </c>
      <c r="AH141" s="306" t="s">
        <v>390</v>
      </c>
      <c r="AI141" s="309" t="s">
        <v>75</v>
      </c>
      <c r="AJ141" s="304">
        <v>68</v>
      </c>
    </row>
    <row r="142" spans="1:36" x14ac:dyDescent="0.15">
      <c r="A142" s="302" t="s">
        <v>35</v>
      </c>
      <c r="B142" s="303" t="s">
        <v>19</v>
      </c>
      <c r="C142" s="304">
        <v>16</v>
      </c>
      <c r="D142" s="242">
        <v>0.875</v>
      </c>
      <c r="E142" s="243">
        <v>13944</v>
      </c>
      <c r="F142" s="305">
        <v>33705</v>
      </c>
      <c r="G142" s="305">
        <v>65</v>
      </c>
      <c r="H142" s="305">
        <v>0</v>
      </c>
      <c r="I142" s="305">
        <v>7401</v>
      </c>
      <c r="J142" s="305">
        <v>10195</v>
      </c>
      <c r="K142" s="306">
        <v>966</v>
      </c>
      <c r="L142" s="304">
        <v>330</v>
      </c>
      <c r="M142" s="305">
        <v>-526</v>
      </c>
      <c r="N142" s="305">
        <v>-1918</v>
      </c>
      <c r="O142" s="305">
        <v>-1148</v>
      </c>
      <c r="P142" s="305">
        <v>17322</v>
      </c>
      <c r="Q142" s="242">
        <v>0.875</v>
      </c>
      <c r="R142" s="243">
        <v>13600</v>
      </c>
      <c r="S142" s="305">
        <v>15923</v>
      </c>
      <c r="T142" s="305">
        <v>1399</v>
      </c>
      <c r="U142" s="305">
        <v>22038</v>
      </c>
      <c r="V142" s="305">
        <v>4200</v>
      </c>
      <c r="W142" s="306">
        <v>1000</v>
      </c>
      <c r="X142" s="308">
        <v>966</v>
      </c>
      <c r="Y142" s="306">
        <v>330</v>
      </c>
      <c r="Z142" s="308">
        <v>330</v>
      </c>
      <c r="AA142" s="306">
        <v>-1000</v>
      </c>
      <c r="AB142" s="308">
        <v>-720</v>
      </c>
      <c r="AC142" s="306">
        <v>-1918</v>
      </c>
      <c r="AD142" s="308">
        <v>-1918</v>
      </c>
      <c r="AE142" s="306" t="s">
        <v>398</v>
      </c>
      <c r="AF142" s="309" t="s">
        <v>99</v>
      </c>
      <c r="AG142" s="304">
        <v>63</v>
      </c>
      <c r="AH142" s="306" t="s">
        <v>46</v>
      </c>
      <c r="AI142" s="309" t="s">
        <v>91</v>
      </c>
      <c r="AJ142" s="304">
        <v>66</v>
      </c>
    </row>
    <row r="143" spans="1:36" x14ac:dyDescent="0.15">
      <c r="A143" s="302" t="s">
        <v>36</v>
      </c>
      <c r="B143" s="303" t="s">
        <v>19</v>
      </c>
      <c r="C143" s="304">
        <v>17</v>
      </c>
      <c r="D143" s="242">
        <v>0.875</v>
      </c>
      <c r="E143" s="243">
        <v>13996</v>
      </c>
      <c r="F143" s="305">
        <v>33705</v>
      </c>
      <c r="G143" s="305">
        <v>63</v>
      </c>
      <c r="H143" s="305">
        <v>0</v>
      </c>
      <c r="I143" s="305">
        <v>6720</v>
      </c>
      <c r="J143" s="305">
        <v>11138</v>
      </c>
      <c r="K143" s="306">
        <v>-17</v>
      </c>
      <c r="L143" s="304">
        <v>330</v>
      </c>
      <c r="M143" s="305">
        <v>-300</v>
      </c>
      <c r="N143" s="305">
        <v>-1918</v>
      </c>
      <c r="O143" s="305">
        <v>-1905</v>
      </c>
      <c r="P143" s="305">
        <v>17815</v>
      </c>
      <c r="Q143" s="242">
        <v>0.875</v>
      </c>
      <c r="R143" s="243">
        <v>13930</v>
      </c>
      <c r="S143" s="305">
        <v>16253</v>
      </c>
      <c r="T143" s="305">
        <v>1562</v>
      </c>
      <c r="U143" s="305">
        <v>22038</v>
      </c>
      <c r="V143" s="305">
        <v>4200</v>
      </c>
      <c r="W143" s="306">
        <v>-1400</v>
      </c>
      <c r="X143" s="308">
        <v>-17</v>
      </c>
      <c r="Y143" s="306">
        <v>330</v>
      </c>
      <c r="Z143" s="308">
        <v>330</v>
      </c>
      <c r="AA143" s="306">
        <v>-1000</v>
      </c>
      <c r="AB143" s="308">
        <v>-486</v>
      </c>
      <c r="AC143" s="306">
        <v>-1918</v>
      </c>
      <c r="AD143" s="308">
        <v>-1918</v>
      </c>
      <c r="AE143" s="306" t="s">
        <v>398</v>
      </c>
      <c r="AF143" s="309" t="s">
        <v>51</v>
      </c>
      <c r="AG143" s="304">
        <v>55</v>
      </c>
      <c r="AH143" s="306" t="s">
        <v>398</v>
      </c>
      <c r="AI143" s="309" t="s">
        <v>178</v>
      </c>
      <c r="AJ143" s="304">
        <v>51</v>
      </c>
    </row>
    <row r="144" spans="1:36" x14ac:dyDescent="0.15">
      <c r="A144" s="302" t="s">
        <v>30</v>
      </c>
      <c r="B144" s="303" t="s">
        <v>19</v>
      </c>
      <c r="C144" s="304">
        <v>18</v>
      </c>
      <c r="D144" s="242">
        <v>0.5</v>
      </c>
      <c r="E144" s="243">
        <v>15160</v>
      </c>
      <c r="F144" s="305">
        <v>33705</v>
      </c>
      <c r="G144" s="305">
        <v>80</v>
      </c>
      <c r="H144" s="305">
        <v>0</v>
      </c>
      <c r="I144" s="305">
        <v>7437</v>
      </c>
      <c r="J144" s="305">
        <v>8801</v>
      </c>
      <c r="K144" s="306">
        <v>928</v>
      </c>
      <c r="L144" s="304">
        <v>330</v>
      </c>
      <c r="M144" s="305">
        <v>-691</v>
      </c>
      <c r="N144" s="305">
        <v>-1917</v>
      </c>
      <c r="O144" s="305">
        <v>-1350</v>
      </c>
      <c r="P144" s="305">
        <v>18897</v>
      </c>
      <c r="Q144" s="242">
        <v>0.5</v>
      </c>
      <c r="R144" s="243">
        <v>15130</v>
      </c>
      <c r="S144" s="305">
        <v>17453</v>
      </c>
      <c r="T144" s="305">
        <v>1444</v>
      </c>
      <c r="U144" s="305">
        <v>22038</v>
      </c>
      <c r="V144" s="305">
        <v>4200</v>
      </c>
      <c r="W144" s="306">
        <v>1200</v>
      </c>
      <c r="X144" s="308">
        <v>928</v>
      </c>
      <c r="Y144" s="306">
        <v>330</v>
      </c>
      <c r="Z144" s="308">
        <v>330</v>
      </c>
      <c r="AA144" s="306">
        <v>-1000</v>
      </c>
      <c r="AB144" s="308">
        <v>-241</v>
      </c>
      <c r="AC144" s="306">
        <v>-1918</v>
      </c>
      <c r="AD144" s="308">
        <v>-1618</v>
      </c>
      <c r="AE144" s="306" t="s">
        <v>42</v>
      </c>
      <c r="AF144" s="309" t="s">
        <v>173</v>
      </c>
      <c r="AG144" s="304">
        <v>61</v>
      </c>
      <c r="AH144" s="306" t="s">
        <v>42</v>
      </c>
      <c r="AI144" s="309" t="s">
        <v>103</v>
      </c>
      <c r="AJ144" s="304">
        <v>63</v>
      </c>
    </row>
    <row r="145" spans="1:36" x14ac:dyDescent="0.15">
      <c r="A145" s="302" t="s">
        <v>32</v>
      </c>
      <c r="B145" s="303" t="s">
        <v>19</v>
      </c>
      <c r="C145" s="304">
        <v>19</v>
      </c>
      <c r="D145" s="242">
        <v>0.5</v>
      </c>
      <c r="E145" s="243">
        <v>15210</v>
      </c>
      <c r="F145" s="305">
        <v>33705</v>
      </c>
      <c r="G145" s="305">
        <v>80</v>
      </c>
      <c r="H145" s="305">
        <v>0</v>
      </c>
      <c r="I145" s="305">
        <v>7405</v>
      </c>
      <c r="J145" s="305">
        <v>9223</v>
      </c>
      <c r="K145" s="306">
        <v>329</v>
      </c>
      <c r="L145" s="304">
        <v>330</v>
      </c>
      <c r="M145" s="305">
        <v>-378</v>
      </c>
      <c r="N145" s="305">
        <v>-1917</v>
      </c>
      <c r="O145" s="305">
        <v>-1636</v>
      </c>
      <c r="P145" s="305">
        <v>18793</v>
      </c>
      <c r="Q145" s="242">
        <v>0.5</v>
      </c>
      <c r="R145" s="243">
        <v>15090</v>
      </c>
      <c r="S145" s="305">
        <v>17413</v>
      </c>
      <c r="T145" s="305">
        <v>1380</v>
      </c>
      <c r="U145" s="305">
        <v>22038</v>
      </c>
      <c r="V145" s="305">
        <v>4200</v>
      </c>
      <c r="W145" s="306">
        <v>1200</v>
      </c>
      <c r="X145" s="308">
        <v>329</v>
      </c>
      <c r="Y145" s="306">
        <v>330</v>
      </c>
      <c r="Z145" s="308">
        <v>330</v>
      </c>
      <c r="AA145" s="306">
        <v>-1000</v>
      </c>
      <c r="AB145" s="308">
        <v>72</v>
      </c>
      <c r="AC145" s="306">
        <v>-1918</v>
      </c>
      <c r="AD145" s="308">
        <v>-1508</v>
      </c>
      <c r="AE145" s="306" t="s">
        <v>42</v>
      </c>
      <c r="AF145" s="309" t="s">
        <v>172</v>
      </c>
      <c r="AG145" s="304">
        <v>61</v>
      </c>
      <c r="AH145" s="306" t="s">
        <v>42</v>
      </c>
      <c r="AI145" s="309" t="s">
        <v>103</v>
      </c>
      <c r="AJ145" s="304">
        <v>63</v>
      </c>
    </row>
    <row r="146" spans="1:36" x14ac:dyDescent="0.15">
      <c r="A146" s="302" t="s">
        <v>31</v>
      </c>
      <c r="B146" s="303" t="s">
        <v>19</v>
      </c>
      <c r="C146" s="304">
        <v>20</v>
      </c>
      <c r="D146" s="242">
        <v>0.58333333333333337</v>
      </c>
      <c r="E146" s="243">
        <v>16185</v>
      </c>
      <c r="F146" s="305">
        <v>33705</v>
      </c>
      <c r="G146" s="305">
        <v>72</v>
      </c>
      <c r="H146" s="305">
        <v>0</v>
      </c>
      <c r="I146" s="305">
        <v>6934</v>
      </c>
      <c r="J146" s="305">
        <v>9196</v>
      </c>
      <c r="K146" s="306">
        <v>316</v>
      </c>
      <c r="L146" s="304">
        <v>330</v>
      </c>
      <c r="M146" s="305">
        <v>-477</v>
      </c>
      <c r="N146" s="305">
        <v>-1917</v>
      </c>
      <c r="O146" s="305">
        <v>-1748</v>
      </c>
      <c r="P146" s="305">
        <v>19395</v>
      </c>
      <c r="Q146" s="242">
        <v>0.58333333333333337</v>
      </c>
      <c r="R146" s="243">
        <v>15490</v>
      </c>
      <c r="S146" s="305">
        <v>17813</v>
      </c>
      <c r="T146" s="305">
        <v>1582</v>
      </c>
      <c r="U146" s="305">
        <v>22038</v>
      </c>
      <c r="V146" s="305">
        <v>4200</v>
      </c>
      <c r="W146" s="306">
        <v>1300</v>
      </c>
      <c r="X146" s="308">
        <v>316</v>
      </c>
      <c r="Y146" s="306">
        <v>330</v>
      </c>
      <c r="Z146" s="308">
        <v>330</v>
      </c>
      <c r="AA146" s="306">
        <v>-1000</v>
      </c>
      <c r="AB146" s="308">
        <v>-27</v>
      </c>
      <c r="AC146" s="306">
        <v>-1918</v>
      </c>
      <c r="AD146" s="308">
        <v>-1554</v>
      </c>
      <c r="AE146" s="306" t="s">
        <v>42</v>
      </c>
      <c r="AF146" s="309" t="s">
        <v>118</v>
      </c>
      <c r="AG146" s="304">
        <v>71</v>
      </c>
      <c r="AH146" s="306" t="s">
        <v>42</v>
      </c>
      <c r="AI146" s="309" t="s">
        <v>62</v>
      </c>
      <c r="AJ146" s="304">
        <v>78</v>
      </c>
    </row>
    <row r="147" spans="1:36" x14ac:dyDescent="0.15">
      <c r="A147" s="302" t="s">
        <v>33</v>
      </c>
      <c r="B147" s="303" t="s">
        <v>19</v>
      </c>
      <c r="C147" s="304">
        <v>21</v>
      </c>
      <c r="D147" s="242">
        <v>0.66666666666666663</v>
      </c>
      <c r="E147" s="243">
        <v>17685</v>
      </c>
      <c r="F147" s="305">
        <v>33705</v>
      </c>
      <c r="G147" s="305">
        <v>85</v>
      </c>
      <c r="H147" s="305">
        <v>0</v>
      </c>
      <c r="I147" s="305">
        <v>5776</v>
      </c>
      <c r="J147" s="305">
        <v>7407</v>
      </c>
      <c r="K147" s="306">
        <v>1029</v>
      </c>
      <c r="L147" s="304">
        <v>330</v>
      </c>
      <c r="M147" s="305">
        <v>-757</v>
      </c>
      <c r="N147" s="305">
        <v>-1917</v>
      </c>
      <c r="O147" s="305">
        <v>-1315</v>
      </c>
      <c r="P147" s="305">
        <v>21922</v>
      </c>
      <c r="Q147" s="242">
        <v>0.70833333333333337</v>
      </c>
      <c r="R147" s="243">
        <v>17500</v>
      </c>
      <c r="S147" s="305">
        <v>19823</v>
      </c>
      <c r="T147" s="305">
        <v>2099</v>
      </c>
      <c r="U147" s="305">
        <v>22038</v>
      </c>
      <c r="V147" s="305">
        <v>4200</v>
      </c>
      <c r="W147" s="306">
        <v>1300</v>
      </c>
      <c r="X147" s="308">
        <v>1029</v>
      </c>
      <c r="Y147" s="306">
        <v>330</v>
      </c>
      <c r="Z147" s="308">
        <v>330</v>
      </c>
      <c r="AA147" s="306">
        <v>-1000</v>
      </c>
      <c r="AB147" s="308">
        <v>-447</v>
      </c>
      <c r="AC147" s="306">
        <v>-1918</v>
      </c>
      <c r="AD147" s="308">
        <v>-1917</v>
      </c>
      <c r="AE147" s="306" t="s">
        <v>42</v>
      </c>
      <c r="AF147" s="309" t="s">
        <v>107</v>
      </c>
      <c r="AG147" s="304">
        <v>89</v>
      </c>
      <c r="AH147" s="306" t="s">
        <v>42</v>
      </c>
      <c r="AI147" s="309" t="s">
        <v>128</v>
      </c>
      <c r="AJ147" s="304">
        <v>88</v>
      </c>
    </row>
    <row r="148" spans="1:36" x14ac:dyDescent="0.15">
      <c r="A148" s="302" t="s">
        <v>34</v>
      </c>
      <c r="B148" s="303" t="s">
        <v>19</v>
      </c>
      <c r="C148" s="304">
        <v>22</v>
      </c>
      <c r="D148" s="242">
        <v>0.625</v>
      </c>
      <c r="E148" s="243">
        <v>17731</v>
      </c>
      <c r="F148" s="305">
        <v>33705</v>
      </c>
      <c r="G148" s="305">
        <v>79</v>
      </c>
      <c r="H148" s="305">
        <v>0</v>
      </c>
      <c r="I148" s="305">
        <v>5505</v>
      </c>
      <c r="J148" s="305">
        <v>7217</v>
      </c>
      <c r="K148" s="306">
        <v>1179</v>
      </c>
      <c r="L148" s="304">
        <v>330</v>
      </c>
      <c r="M148" s="305">
        <v>-741</v>
      </c>
      <c r="N148" s="305">
        <v>-1917</v>
      </c>
      <c r="O148" s="305">
        <v>-1149</v>
      </c>
      <c r="P148" s="305">
        <v>22211</v>
      </c>
      <c r="Q148" s="242">
        <v>0.625</v>
      </c>
      <c r="R148" s="243">
        <v>17890</v>
      </c>
      <c r="S148" s="305">
        <v>20213</v>
      </c>
      <c r="T148" s="305">
        <v>1998</v>
      </c>
      <c r="U148" s="305">
        <v>22038</v>
      </c>
      <c r="V148" s="305">
        <v>4200</v>
      </c>
      <c r="W148" s="306">
        <v>1300</v>
      </c>
      <c r="X148" s="308">
        <v>1179</v>
      </c>
      <c r="Y148" s="306">
        <v>330</v>
      </c>
      <c r="Z148" s="308">
        <v>330</v>
      </c>
      <c r="AA148" s="306">
        <v>-1000</v>
      </c>
      <c r="AB148" s="308">
        <v>-462</v>
      </c>
      <c r="AC148" s="306">
        <v>-1918</v>
      </c>
      <c r="AD148" s="308">
        <v>-1917</v>
      </c>
      <c r="AE148" s="306" t="s">
        <v>42</v>
      </c>
      <c r="AF148" s="309" t="s">
        <v>49</v>
      </c>
      <c r="AG148" s="304">
        <v>87</v>
      </c>
      <c r="AH148" s="306" t="s">
        <v>42</v>
      </c>
      <c r="AI148" s="309" t="s">
        <v>131</v>
      </c>
      <c r="AJ148" s="304">
        <v>87</v>
      </c>
    </row>
    <row r="149" spans="1:36" x14ac:dyDescent="0.15">
      <c r="A149" s="302" t="s">
        <v>35</v>
      </c>
      <c r="B149" s="303" t="s">
        <v>19</v>
      </c>
      <c r="C149" s="304">
        <v>23</v>
      </c>
      <c r="D149" s="242">
        <v>0.5</v>
      </c>
      <c r="E149" s="243">
        <v>13757</v>
      </c>
      <c r="F149" s="305">
        <v>33705</v>
      </c>
      <c r="G149" s="305">
        <v>87</v>
      </c>
      <c r="H149" s="305">
        <v>0</v>
      </c>
      <c r="I149" s="305">
        <v>6231</v>
      </c>
      <c r="J149" s="305">
        <v>10406</v>
      </c>
      <c r="K149" s="306">
        <v>201</v>
      </c>
      <c r="L149" s="304">
        <v>330</v>
      </c>
      <c r="M149" s="305">
        <v>-851</v>
      </c>
      <c r="N149" s="305">
        <v>-1515</v>
      </c>
      <c r="O149" s="305">
        <v>-1835</v>
      </c>
      <c r="P149" s="305">
        <v>18990</v>
      </c>
      <c r="Q149" s="242">
        <v>0.875</v>
      </c>
      <c r="R149" s="243">
        <v>13960</v>
      </c>
      <c r="S149" s="305">
        <v>15880</v>
      </c>
      <c r="T149" s="305">
        <v>3110</v>
      </c>
      <c r="U149" s="305">
        <v>22659</v>
      </c>
      <c r="V149" s="305">
        <v>2300</v>
      </c>
      <c r="W149" s="306">
        <v>1300</v>
      </c>
      <c r="X149" s="308">
        <v>201</v>
      </c>
      <c r="Y149" s="306">
        <v>330</v>
      </c>
      <c r="Z149" s="308">
        <v>330</v>
      </c>
      <c r="AA149" s="306">
        <v>-1000</v>
      </c>
      <c r="AB149" s="308">
        <v>-251</v>
      </c>
      <c r="AC149" s="306">
        <v>-1918</v>
      </c>
      <c r="AD149" s="308">
        <v>-1031</v>
      </c>
      <c r="AE149" s="306" t="s">
        <v>43</v>
      </c>
      <c r="AF149" s="309" t="s">
        <v>127</v>
      </c>
      <c r="AG149" s="304">
        <v>60</v>
      </c>
      <c r="AH149" s="306" t="s">
        <v>43</v>
      </c>
      <c r="AI149" s="309" t="s">
        <v>89</v>
      </c>
      <c r="AJ149" s="304">
        <v>66</v>
      </c>
    </row>
    <row r="150" spans="1:36" x14ac:dyDescent="0.15">
      <c r="A150" s="302" t="s">
        <v>36</v>
      </c>
      <c r="B150" s="303" t="s">
        <v>19</v>
      </c>
      <c r="C150" s="304">
        <v>24</v>
      </c>
      <c r="D150" s="242">
        <v>0.875</v>
      </c>
      <c r="E150" s="243">
        <v>14017</v>
      </c>
      <c r="F150" s="305">
        <v>33705</v>
      </c>
      <c r="G150" s="305">
        <v>88</v>
      </c>
      <c r="H150" s="305">
        <v>0</v>
      </c>
      <c r="I150" s="305">
        <v>6719</v>
      </c>
      <c r="J150" s="305">
        <v>10926</v>
      </c>
      <c r="K150" s="306">
        <v>444</v>
      </c>
      <c r="L150" s="304">
        <v>330</v>
      </c>
      <c r="M150" s="305">
        <v>-851</v>
      </c>
      <c r="N150" s="305">
        <v>-1682</v>
      </c>
      <c r="O150" s="305">
        <v>-1759</v>
      </c>
      <c r="P150" s="305">
        <v>17907</v>
      </c>
      <c r="Q150" s="242">
        <v>0.875</v>
      </c>
      <c r="R150" s="243">
        <v>14100</v>
      </c>
      <c r="S150" s="305">
        <v>16187</v>
      </c>
      <c r="T150" s="305">
        <v>1720</v>
      </c>
      <c r="U150" s="305">
        <v>22659</v>
      </c>
      <c r="V150" s="305">
        <v>2300</v>
      </c>
      <c r="W150" s="306">
        <v>1300</v>
      </c>
      <c r="X150" s="308">
        <v>444</v>
      </c>
      <c r="Y150" s="306">
        <v>330</v>
      </c>
      <c r="Z150" s="308">
        <v>330</v>
      </c>
      <c r="AA150" s="306">
        <v>-1000</v>
      </c>
      <c r="AB150" s="308">
        <v>-251</v>
      </c>
      <c r="AC150" s="306">
        <v>-1918</v>
      </c>
      <c r="AD150" s="308">
        <v>-1198</v>
      </c>
      <c r="AE150" s="306" t="s">
        <v>43</v>
      </c>
      <c r="AF150" s="309" t="s">
        <v>54</v>
      </c>
      <c r="AG150" s="304">
        <v>68</v>
      </c>
      <c r="AH150" s="306" t="s">
        <v>43</v>
      </c>
      <c r="AI150" s="309" t="s">
        <v>101</v>
      </c>
      <c r="AJ150" s="304">
        <v>68</v>
      </c>
    </row>
    <row r="151" spans="1:36" x14ac:dyDescent="0.15">
      <c r="A151" s="302" t="s">
        <v>30</v>
      </c>
      <c r="B151" s="303" t="s">
        <v>19</v>
      </c>
      <c r="C151" s="304">
        <v>25</v>
      </c>
      <c r="D151" s="242">
        <v>0.875</v>
      </c>
      <c r="E151" s="243">
        <v>14711</v>
      </c>
      <c r="F151" s="305">
        <v>33705</v>
      </c>
      <c r="G151" s="305">
        <v>85</v>
      </c>
      <c r="H151" s="305">
        <v>0</v>
      </c>
      <c r="I151" s="305">
        <v>6030</v>
      </c>
      <c r="J151" s="305">
        <v>10935</v>
      </c>
      <c r="K151" s="306">
        <v>477</v>
      </c>
      <c r="L151" s="304">
        <v>330</v>
      </c>
      <c r="M151" s="305">
        <v>-771</v>
      </c>
      <c r="N151" s="305">
        <v>-1682</v>
      </c>
      <c r="O151" s="305">
        <v>-1646</v>
      </c>
      <c r="P151" s="305">
        <v>18471</v>
      </c>
      <c r="Q151" s="242">
        <v>0.875</v>
      </c>
      <c r="R151" s="243">
        <v>14200</v>
      </c>
      <c r="S151" s="305">
        <v>16289</v>
      </c>
      <c r="T151" s="305">
        <v>2182</v>
      </c>
      <c r="U151" s="305">
        <v>22659</v>
      </c>
      <c r="V151" s="305">
        <v>2300</v>
      </c>
      <c r="W151" s="306">
        <v>1300</v>
      </c>
      <c r="X151" s="308">
        <v>477</v>
      </c>
      <c r="Y151" s="306">
        <v>330</v>
      </c>
      <c r="Z151" s="308">
        <v>330</v>
      </c>
      <c r="AA151" s="306">
        <v>-1000</v>
      </c>
      <c r="AB151" s="308">
        <v>-572</v>
      </c>
      <c r="AC151" s="306">
        <v>-2218</v>
      </c>
      <c r="AD151" s="308">
        <v>-1682</v>
      </c>
      <c r="AE151" s="306" t="s">
        <v>42</v>
      </c>
      <c r="AF151" s="309" t="s">
        <v>53</v>
      </c>
      <c r="AG151" s="304">
        <v>62</v>
      </c>
      <c r="AH151" s="306" t="s">
        <v>42</v>
      </c>
      <c r="AI151" s="309" t="s">
        <v>58</v>
      </c>
      <c r="AJ151" s="304">
        <v>64</v>
      </c>
    </row>
    <row r="152" spans="1:36" x14ac:dyDescent="0.15">
      <c r="A152" s="302" t="s">
        <v>32</v>
      </c>
      <c r="B152" s="303" t="s">
        <v>19</v>
      </c>
      <c r="C152" s="304">
        <v>26</v>
      </c>
      <c r="D152" s="242">
        <v>0.58333333333333337</v>
      </c>
      <c r="E152" s="243">
        <v>15343</v>
      </c>
      <c r="F152" s="305">
        <v>33705</v>
      </c>
      <c r="G152" s="305">
        <v>86</v>
      </c>
      <c r="H152" s="305">
        <v>0</v>
      </c>
      <c r="I152" s="305">
        <v>6219</v>
      </c>
      <c r="J152" s="305">
        <v>9982</v>
      </c>
      <c r="K152" s="306">
        <v>44</v>
      </c>
      <c r="L152" s="304">
        <v>330</v>
      </c>
      <c r="M152" s="305">
        <v>-614</v>
      </c>
      <c r="N152" s="305">
        <v>-2006</v>
      </c>
      <c r="O152" s="305">
        <v>-2246</v>
      </c>
      <c r="P152" s="305">
        <v>19836</v>
      </c>
      <c r="Q152" s="242">
        <v>0.5</v>
      </c>
      <c r="R152" s="243">
        <v>15100</v>
      </c>
      <c r="S152" s="305">
        <v>17579</v>
      </c>
      <c r="T152" s="305">
        <v>2257</v>
      </c>
      <c r="U152" s="305">
        <v>22659</v>
      </c>
      <c r="V152" s="305">
        <v>2300</v>
      </c>
      <c r="W152" s="306">
        <v>1300</v>
      </c>
      <c r="X152" s="308">
        <v>44</v>
      </c>
      <c r="Y152" s="306">
        <v>330</v>
      </c>
      <c r="Z152" s="308">
        <v>330</v>
      </c>
      <c r="AA152" s="306">
        <v>-1000</v>
      </c>
      <c r="AB152" s="308">
        <v>-304</v>
      </c>
      <c r="AC152" s="306">
        <v>-2150</v>
      </c>
      <c r="AD152" s="308">
        <v>-1522</v>
      </c>
      <c r="AE152" s="306" t="s">
        <v>390</v>
      </c>
      <c r="AF152" s="309" t="s">
        <v>179</v>
      </c>
      <c r="AG152" s="304">
        <v>58</v>
      </c>
      <c r="AH152" s="306" t="s">
        <v>397</v>
      </c>
      <c r="AI152" s="309" t="s">
        <v>118</v>
      </c>
      <c r="AJ152" s="304">
        <v>62</v>
      </c>
    </row>
    <row r="153" spans="1:36" x14ac:dyDescent="0.15">
      <c r="A153" s="302" t="s">
        <v>31</v>
      </c>
      <c r="B153" s="303" t="s">
        <v>19</v>
      </c>
      <c r="C153" s="304">
        <v>27</v>
      </c>
      <c r="D153" s="242">
        <v>0.5</v>
      </c>
      <c r="E153" s="243">
        <v>15461</v>
      </c>
      <c r="F153" s="305">
        <v>33705</v>
      </c>
      <c r="G153" s="305">
        <v>71</v>
      </c>
      <c r="H153" s="305">
        <v>0</v>
      </c>
      <c r="I153" s="305">
        <v>5560</v>
      </c>
      <c r="J153" s="305">
        <v>9538</v>
      </c>
      <c r="K153" s="306">
        <v>-79</v>
      </c>
      <c r="L153" s="304">
        <v>330</v>
      </c>
      <c r="M153" s="305">
        <v>-614</v>
      </c>
      <c r="N153" s="305">
        <v>-1884</v>
      </c>
      <c r="O153" s="305">
        <v>-2247</v>
      </c>
      <c r="P153" s="305">
        <v>20925</v>
      </c>
      <c r="Q153" s="242">
        <v>0.5</v>
      </c>
      <c r="R153" s="243">
        <v>15890</v>
      </c>
      <c r="S153" s="305">
        <v>18180</v>
      </c>
      <c r="T153" s="305">
        <v>2745</v>
      </c>
      <c r="U153" s="305">
        <v>22659</v>
      </c>
      <c r="V153" s="305">
        <v>2300</v>
      </c>
      <c r="W153" s="306">
        <v>-1500</v>
      </c>
      <c r="X153" s="308">
        <v>-79</v>
      </c>
      <c r="Y153" s="306">
        <v>330</v>
      </c>
      <c r="Z153" s="308">
        <v>330</v>
      </c>
      <c r="AA153" s="306">
        <v>-1000</v>
      </c>
      <c r="AB153" s="308">
        <v>-14</v>
      </c>
      <c r="AC153" s="306">
        <v>-2218</v>
      </c>
      <c r="AD153" s="308">
        <v>-1863</v>
      </c>
      <c r="AE153" s="306" t="s">
        <v>46</v>
      </c>
      <c r="AF153" s="309" t="s">
        <v>134</v>
      </c>
      <c r="AG153" s="304">
        <v>54</v>
      </c>
      <c r="AH153" s="306" t="s">
        <v>46</v>
      </c>
      <c r="AI153" s="309" t="s">
        <v>159</v>
      </c>
      <c r="AJ153" s="304">
        <v>55</v>
      </c>
    </row>
    <row r="154" spans="1:36" x14ac:dyDescent="0.15">
      <c r="A154" s="302" t="s">
        <v>33</v>
      </c>
      <c r="B154" s="303" t="s">
        <v>19</v>
      </c>
      <c r="C154" s="304">
        <v>28</v>
      </c>
      <c r="D154" s="242">
        <v>0.5</v>
      </c>
      <c r="E154" s="243">
        <v>15477</v>
      </c>
      <c r="F154" s="305">
        <v>33705</v>
      </c>
      <c r="G154" s="305">
        <v>93</v>
      </c>
      <c r="H154" s="305">
        <v>0</v>
      </c>
      <c r="I154" s="305">
        <v>4382</v>
      </c>
      <c r="J154" s="305">
        <v>10126</v>
      </c>
      <c r="K154" s="306">
        <v>74</v>
      </c>
      <c r="L154" s="304">
        <v>330</v>
      </c>
      <c r="M154" s="305">
        <v>-512</v>
      </c>
      <c r="N154" s="305">
        <v>-1865</v>
      </c>
      <c r="O154" s="305">
        <v>-1973</v>
      </c>
      <c r="P154" s="305">
        <v>21263</v>
      </c>
      <c r="Q154" s="242">
        <v>0.5</v>
      </c>
      <c r="R154" s="243">
        <v>15420</v>
      </c>
      <c r="S154" s="305">
        <v>17691</v>
      </c>
      <c r="T154" s="305">
        <v>3572</v>
      </c>
      <c r="U154" s="305">
        <v>22659</v>
      </c>
      <c r="V154" s="305">
        <v>2300</v>
      </c>
      <c r="W154" s="306">
        <v>1300</v>
      </c>
      <c r="X154" s="308">
        <v>74</v>
      </c>
      <c r="Y154" s="306">
        <v>330</v>
      </c>
      <c r="Z154" s="308">
        <v>330</v>
      </c>
      <c r="AA154" s="306">
        <v>-1000</v>
      </c>
      <c r="AB154" s="308">
        <v>88</v>
      </c>
      <c r="AC154" s="306">
        <v>-2218</v>
      </c>
      <c r="AD154" s="308">
        <v>-1865</v>
      </c>
      <c r="AE154" s="306" t="s">
        <v>144</v>
      </c>
      <c r="AF154" s="309" t="s">
        <v>164</v>
      </c>
      <c r="AG154" s="304">
        <v>53</v>
      </c>
      <c r="AH154" s="306" t="s">
        <v>144</v>
      </c>
      <c r="AI154" s="309" t="s">
        <v>79</v>
      </c>
      <c r="AJ154" s="304">
        <v>53</v>
      </c>
    </row>
    <row r="155" spans="1:36" x14ac:dyDescent="0.15">
      <c r="A155" s="302" t="s">
        <v>34</v>
      </c>
      <c r="B155" s="303" t="s">
        <v>19</v>
      </c>
      <c r="C155" s="304">
        <v>29</v>
      </c>
      <c r="D155" s="242">
        <v>0.5</v>
      </c>
      <c r="E155" s="243">
        <v>15537</v>
      </c>
      <c r="F155" s="305">
        <v>33707</v>
      </c>
      <c r="G155" s="305">
        <v>85</v>
      </c>
      <c r="H155" s="305">
        <v>0</v>
      </c>
      <c r="I155" s="305">
        <v>4864</v>
      </c>
      <c r="J155" s="305">
        <v>9761</v>
      </c>
      <c r="K155" s="306">
        <v>252</v>
      </c>
      <c r="L155" s="304">
        <v>330</v>
      </c>
      <c r="M155" s="305">
        <v>-540</v>
      </c>
      <c r="N155" s="305">
        <v>-2034</v>
      </c>
      <c r="O155" s="305">
        <v>-1992</v>
      </c>
      <c r="P155" s="305">
        <v>21159</v>
      </c>
      <c r="Q155" s="242">
        <v>0.5</v>
      </c>
      <c r="R155" s="243">
        <v>15660</v>
      </c>
      <c r="S155" s="305">
        <v>18081</v>
      </c>
      <c r="T155" s="305">
        <v>3078</v>
      </c>
      <c r="U155" s="305">
        <v>22659</v>
      </c>
      <c r="V155" s="305">
        <v>2300</v>
      </c>
      <c r="W155" s="306">
        <v>1300</v>
      </c>
      <c r="X155" s="308">
        <v>252</v>
      </c>
      <c r="Y155" s="306">
        <v>330</v>
      </c>
      <c r="Z155" s="308">
        <v>330</v>
      </c>
      <c r="AA155" s="306">
        <v>-1000</v>
      </c>
      <c r="AB155" s="308">
        <v>60</v>
      </c>
      <c r="AC155" s="306">
        <v>-2218</v>
      </c>
      <c r="AD155" s="308">
        <v>-1550</v>
      </c>
      <c r="AE155" s="306" t="s">
        <v>46</v>
      </c>
      <c r="AF155" s="309" t="s">
        <v>175</v>
      </c>
      <c r="AG155" s="304">
        <v>59</v>
      </c>
      <c r="AH155" s="306" t="s">
        <v>46</v>
      </c>
      <c r="AI155" s="309" t="s">
        <v>195</v>
      </c>
      <c r="AJ155" s="304">
        <v>58</v>
      </c>
    </row>
    <row r="156" spans="1:36" x14ac:dyDescent="0.15">
      <c r="A156" s="302" t="s">
        <v>35</v>
      </c>
      <c r="B156" s="303" t="s">
        <v>19</v>
      </c>
      <c r="C156" s="304">
        <v>30</v>
      </c>
      <c r="D156" s="242">
        <v>0.54166666666666663</v>
      </c>
      <c r="E156" s="243">
        <v>14239</v>
      </c>
      <c r="F156" s="305">
        <v>33707</v>
      </c>
      <c r="G156" s="305">
        <v>78</v>
      </c>
      <c r="H156" s="305">
        <v>0</v>
      </c>
      <c r="I156" s="305">
        <v>6200</v>
      </c>
      <c r="J156" s="305">
        <v>10598</v>
      </c>
      <c r="K156" s="306">
        <v>173</v>
      </c>
      <c r="L156" s="304">
        <v>330</v>
      </c>
      <c r="M156" s="305">
        <v>-659</v>
      </c>
      <c r="N156" s="305">
        <v>-1958</v>
      </c>
      <c r="O156" s="305">
        <v>-2114</v>
      </c>
      <c r="P156" s="305">
        <v>19101</v>
      </c>
      <c r="Q156" s="242">
        <v>0.5</v>
      </c>
      <c r="R156" s="243">
        <v>13980</v>
      </c>
      <c r="S156" s="305">
        <v>16343</v>
      </c>
      <c r="T156" s="305">
        <v>2758</v>
      </c>
      <c r="U156" s="305">
        <v>27525</v>
      </c>
      <c r="V156" s="305">
        <v>0</v>
      </c>
      <c r="W156" s="306">
        <v>1300</v>
      </c>
      <c r="X156" s="308">
        <v>173</v>
      </c>
      <c r="Y156" s="306">
        <v>330</v>
      </c>
      <c r="Z156" s="308">
        <v>330</v>
      </c>
      <c r="AA156" s="306">
        <v>-1000</v>
      </c>
      <c r="AB156" s="308">
        <v>-59</v>
      </c>
      <c r="AC156" s="306">
        <v>-2218</v>
      </c>
      <c r="AD156" s="308">
        <v>-1474</v>
      </c>
      <c r="AE156" s="306" t="s">
        <v>45</v>
      </c>
      <c r="AF156" s="309" t="s">
        <v>58</v>
      </c>
      <c r="AG156" s="304">
        <v>69</v>
      </c>
      <c r="AH156" s="306" t="s">
        <v>45</v>
      </c>
      <c r="AI156" s="309" t="s">
        <v>50</v>
      </c>
      <c r="AJ156" s="304">
        <v>74</v>
      </c>
    </row>
    <row r="157" spans="1:36" x14ac:dyDescent="0.15">
      <c r="A157" s="311" t="s">
        <v>36</v>
      </c>
      <c r="B157" s="312" t="s">
        <v>19</v>
      </c>
      <c r="C157" s="316">
        <v>31</v>
      </c>
      <c r="D157" s="244">
        <v>0.75</v>
      </c>
      <c r="E157" s="245">
        <v>14016</v>
      </c>
      <c r="F157" s="314">
        <v>33707</v>
      </c>
      <c r="G157" s="314">
        <v>75</v>
      </c>
      <c r="H157" s="314">
        <v>0</v>
      </c>
      <c r="I157" s="314">
        <v>6250</v>
      </c>
      <c r="J157" s="314">
        <v>10967</v>
      </c>
      <c r="K157" s="315">
        <v>566</v>
      </c>
      <c r="L157" s="316">
        <v>330</v>
      </c>
      <c r="M157" s="314">
        <v>-726</v>
      </c>
      <c r="N157" s="314">
        <v>-2086</v>
      </c>
      <c r="O157" s="314">
        <v>-1916</v>
      </c>
      <c r="P157" s="314">
        <v>18481</v>
      </c>
      <c r="Q157" s="244">
        <v>0.875</v>
      </c>
      <c r="R157" s="245">
        <v>13800</v>
      </c>
      <c r="S157" s="314">
        <v>16291</v>
      </c>
      <c r="T157" s="314">
        <v>2190</v>
      </c>
      <c r="U157" s="314">
        <v>27525</v>
      </c>
      <c r="V157" s="314">
        <v>0</v>
      </c>
      <c r="W157" s="315">
        <v>1300</v>
      </c>
      <c r="X157" s="317">
        <v>566</v>
      </c>
      <c r="Y157" s="315">
        <v>330</v>
      </c>
      <c r="Z157" s="317">
        <v>330</v>
      </c>
      <c r="AA157" s="315">
        <v>-1000</v>
      </c>
      <c r="AB157" s="317">
        <v>-126</v>
      </c>
      <c r="AC157" s="315">
        <v>-2218</v>
      </c>
      <c r="AD157" s="317">
        <v>-1602</v>
      </c>
      <c r="AE157" s="315" t="s">
        <v>42</v>
      </c>
      <c r="AF157" s="318" t="s">
        <v>143</v>
      </c>
      <c r="AG157" s="316">
        <v>58</v>
      </c>
      <c r="AH157" s="315" t="s">
        <v>42</v>
      </c>
      <c r="AI157" s="318" t="s">
        <v>50</v>
      </c>
      <c r="AJ157" s="316">
        <v>57</v>
      </c>
    </row>
    <row r="158" spans="1:36" x14ac:dyDescent="0.15">
      <c r="A158" s="302" t="s">
        <v>30</v>
      </c>
      <c r="B158" s="303" t="s">
        <v>20</v>
      </c>
      <c r="C158" s="304">
        <v>1</v>
      </c>
      <c r="D158" s="242">
        <v>0.58333333333333337</v>
      </c>
      <c r="E158" s="251">
        <v>15435</v>
      </c>
      <c r="F158" s="305">
        <v>31147</v>
      </c>
      <c r="G158" s="305">
        <v>915</v>
      </c>
      <c r="H158" s="305">
        <v>0</v>
      </c>
      <c r="I158" s="305">
        <v>2759</v>
      </c>
      <c r="J158" s="305">
        <v>9673</v>
      </c>
      <c r="K158" s="306">
        <v>727</v>
      </c>
      <c r="L158" s="304">
        <v>330</v>
      </c>
      <c r="M158" s="305">
        <v>-508</v>
      </c>
      <c r="N158" s="305">
        <v>-1820</v>
      </c>
      <c r="O158" s="305">
        <v>-1271</v>
      </c>
      <c r="P158" s="305">
        <v>20901</v>
      </c>
      <c r="Q158" s="242">
        <v>0.58333333333333337</v>
      </c>
      <c r="R158" s="243">
        <v>15450</v>
      </c>
      <c r="S158" s="305">
        <v>17677</v>
      </c>
      <c r="T158" s="305">
        <v>3224</v>
      </c>
      <c r="U158" s="305">
        <v>27525</v>
      </c>
      <c r="V158" s="320">
        <v>0</v>
      </c>
      <c r="W158" s="307">
        <v>1300</v>
      </c>
      <c r="X158" s="308">
        <v>727</v>
      </c>
      <c r="Y158" s="306">
        <v>330</v>
      </c>
      <c r="Z158" s="308">
        <v>330</v>
      </c>
      <c r="AA158" s="306">
        <v>-1000</v>
      </c>
      <c r="AB158" s="308">
        <v>-53</v>
      </c>
      <c r="AC158" s="306">
        <v>-2218</v>
      </c>
      <c r="AD158" s="308">
        <v>-1535</v>
      </c>
      <c r="AE158" s="306" t="s">
        <v>42</v>
      </c>
      <c r="AF158" s="309" t="s">
        <v>48</v>
      </c>
      <c r="AG158" s="304">
        <v>68</v>
      </c>
      <c r="AH158" s="306" t="s">
        <v>42</v>
      </c>
      <c r="AI158" s="309" t="s">
        <v>122</v>
      </c>
      <c r="AJ158" s="304">
        <v>70</v>
      </c>
    </row>
    <row r="159" spans="1:36" x14ac:dyDescent="0.15">
      <c r="A159" s="302" t="s">
        <v>32</v>
      </c>
      <c r="B159" s="303" t="s">
        <v>20</v>
      </c>
      <c r="C159" s="304">
        <v>2</v>
      </c>
      <c r="D159" s="242">
        <v>0.70833333333333337</v>
      </c>
      <c r="E159" s="243">
        <v>16327</v>
      </c>
      <c r="F159" s="305">
        <v>31147</v>
      </c>
      <c r="G159" s="305">
        <v>929</v>
      </c>
      <c r="H159" s="305">
        <v>0</v>
      </c>
      <c r="I159" s="305">
        <v>1714</v>
      </c>
      <c r="J159" s="305">
        <v>10753</v>
      </c>
      <c r="K159" s="306">
        <v>1178</v>
      </c>
      <c r="L159" s="304">
        <v>330</v>
      </c>
      <c r="M159" s="305">
        <v>-690</v>
      </c>
      <c r="N159" s="305">
        <v>-1831</v>
      </c>
      <c r="O159" s="305">
        <v>-1013</v>
      </c>
      <c r="P159" s="305">
        <v>20622</v>
      </c>
      <c r="Q159" s="242">
        <v>0.58333333333333337</v>
      </c>
      <c r="R159" s="243">
        <v>16240</v>
      </c>
      <c r="S159" s="305">
        <v>18598</v>
      </c>
      <c r="T159" s="305">
        <v>2024</v>
      </c>
      <c r="U159" s="305">
        <v>27525</v>
      </c>
      <c r="V159" s="305">
        <v>0</v>
      </c>
      <c r="W159" s="306">
        <v>1300</v>
      </c>
      <c r="X159" s="308">
        <v>1178</v>
      </c>
      <c r="Y159" s="306">
        <v>330</v>
      </c>
      <c r="Z159" s="308">
        <v>330</v>
      </c>
      <c r="AA159" s="306">
        <v>-1000</v>
      </c>
      <c r="AB159" s="308">
        <v>-235</v>
      </c>
      <c r="AC159" s="306">
        <v>-2218</v>
      </c>
      <c r="AD159" s="308">
        <v>-1831</v>
      </c>
      <c r="AE159" s="306" t="s">
        <v>397</v>
      </c>
      <c r="AF159" s="309" t="s">
        <v>54</v>
      </c>
      <c r="AG159" s="304">
        <v>75</v>
      </c>
      <c r="AH159" s="306" t="s">
        <v>397</v>
      </c>
      <c r="AI159" s="309" t="s">
        <v>192</v>
      </c>
      <c r="AJ159" s="304">
        <v>78</v>
      </c>
    </row>
    <row r="160" spans="1:36" x14ac:dyDescent="0.15">
      <c r="A160" s="302" t="s">
        <v>31</v>
      </c>
      <c r="B160" s="303" t="s">
        <v>20</v>
      </c>
      <c r="C160" s="304">
        <v>3</v>
      </c>
      <c r="D160" s="242">
        <v>0.54166666666666663</v>
      </c>
      <c r="E160" s="243">
        <v>16189</v>
      </c>
      <c r="F160" s="305">
        <v>31147</v>
      </c>
      <c r="G160" s="305">
        <v>964</v>
      </c>
      <c r="H160" s="305">
        <v>0</v>
      </c>
      <c r="I160" s="305">
        <v>1651</v>
      </c>
      <c r="J160" s="305">
        <v>10655</v>
      </c>
      <c r="K160" s="306">
        <v>700</v>
      </c>
      <c r="L160" s="304">
        <v>330</v>
      </c>
      <c r="M160" s="305">
        <v>-690</v>
      </c>
      <c r="N160" s="305">
        <v>-1836</v>
      </c>
      <c r="O160" s="305">
        <v>-1496</v>
      </c>
      <c r="P160" s="305">
        <v>21301</v>
      </c>
      <c r="Q160" s="242">
        <v>0.58333333333333337</v>
      </c>
      <c r="R160" s="243">
        <v>16410</v>
      </c>
      <c r="S160" s="305">
        <v>18777</v>
      </c>
      <c r="T160" s="305">
        <v>2524</v>
      </c>
      <c r="U160" s="305">
        <v>27525</v>
      </c>
      <c r="V160" s="305">
        <v>0</v>
      </c>
      <c r="W160" s="306">
        <v>700</v>
      </c>
      <c r="X160" s="308">
        <v>700</v>
      </c>
      <c r="Y160" s="306">
        <v>330</v>
      </c>
      <c r="Z160" s="308">
        <v>330</v>
      </c>
      <c r="AA160" s="306">
        <v>-1000</v>
      </c>
      <c r="AB160" s="308">
        <v>-381</v>
      </c>
      <c r="AC160" s="306">
        <v>-2218</v>
      </c>
      <c r="AD160" s="308">
        <v>-1808</v>
      </c>
      <c r="AE160" s="306" t="s">
        <v>397</v>
      </c>
      <c r="AF160" s="309" t="s">
        <v>141</v>
      </c>
      <c r="AG160" s="304">
        <v>73</v>
      </c>
      <c r="AH160" s="306" t="s">
        <v>43</v>
      </c>
      <c r="AI160" s="309" t="s">
        <v>202</v>
      </c>
      <c r="AJ160" s="304">
        <v>73</v>
      </c>
    </row>
    <row r="161" spans="1:36" x14ac:dyDescent="0.15">
      <c r="A161" s="302" t="s">
        <v>33</v>
      </c>
      <c r="B161" s="303" t="s">
        <v>20</v>
      </c>
      <c r="C161" s="304">
        <v>4</v>
      </c>
      <c r="D161" s="242">
        <v>0.58333333333333337</v>
      </c>
      <c r="E161" s="243">
        <v>16312</v>
      </c>
      <c r="F161" s="305">
        <v>31147</v>
      </c>
      <c r="G161" s="305">
        <v>945</v>
      </c>
      <c r="H161" s="305">
        <v>0</v>
      </c>
      <c r="I161" s="305">
        <v>2980</v>
      </c>
      <c r="J161" s="305">
        <v>10255</v>
      </c>
      <c r="K161" s="306">
        <v>515</v>
      </c>
      <c r="L161" s="304">
        <v>330</v>
      </c>
      <c r="M161" s="305">
        <v>-690</v>
      </c>
      <c r="N161" s="305">
        <v>-1836</v>
      </c>
      <c r="O161" s="305">
        <v>-1681</v>
      </c>
      <c r="P161" s="305">
        <v>20538</v>
      </c>
      <c r="Q161" s="242">
        <v>0.58333333333333337</v>
      </c>
      <c r="R161" s="243">
        <v>16210</v>
      </c>
      <c r="S161" s="305">
        <v>18563</v>
      </c>
      <c r="T161" s="305">
        <v>1975</v>
      </c>
      <c r="U161" s="305">
        <v>27525</v>
      </c>
      <c r="V161" s="305">
        <v>0</v>
      </c>
      <c r="W161" s="306">
        <v>1300</v>
      </c>
      <c r="X161" s="308">
        <v>515</v>
      </c>
      <c r="Y161" s="306">
        <v>330</v>
      </c>
      <c r="Z161" s="308">
        <v>330</v>
      </c>
      <c r="AA161" s="306">
        <v>-1000</v>
      </c>
      <c r="AB161" s="308">
        <v>-560</v>
      </c>
      <c r="AC161" s="306">
        <v>-2218</v>
      </c>
      <c r="AD161" s="308">
        <v>-1836</v>
      </c>
      <c r="AE161" s="306" t="s">
        <v>397</v>
      </c>
      <c r="AF161" s="309" t="s">
        <v>118</v>
      </c>
      <c r="AG161" s="304">
        <v>69</v>
      </c>
      <c r="AH161" s="306" t="s">
        <v>397</v>
      </c>
      <c r="AI161" s="309" t="s">
        <v>135</v>
      </c>
      <c r="AJ161" s="304">
        <v>73</v>
      </c>
    </row>
    <row r="162" spans="1:36" x14ac:dyDescent="0.15">
      <c r="A162" s="302" t="s">
        <v>34</v>
      </c>
      <c r="B162" s="303" t="s">
        <v>20</v>
      </c>
      <c r="C162" s="304">
        <v>5</v>
      </c>
      <c r="D162" s="242">
        <v>0.5</v>
      </c>
      <c r="E162" s="243">
        <v>15846</v>
      </c>
      <c r="F162" s="305">
        <v>31147</v>
      </c>
      <c r="G162" s="305">
        <v>942</v>
      </c>
      <c r="H162" s="305">
        <v>0</v>
      </c>
      <c r="I162" s="305">
        <v>3060</v>
      </c>
      <c r="J162" s="305">
        <v>9995</v>
      </c>
      <c r="K162" s="306">
        <v>1001</v>
      </c>
      <c r="L162" s="304">
        <v>330</v>
      </c>
      <c r="M162" s="305">
        <v>-687</v>
      </c>
      <c r="N162" s="305">
        <v>-1836</v>
      </c>
      <c r="O162" s="305">
        <v>-1192</v>
      </c>
      <c r="P162" s="305">
        <v>20226</v>
      </c>
      <c r="Q162" s="242">
        <v>0.5</v>
      </c>
      <c r="R162" s="243">
        <v>15910</v>
      </c>
      <c r="S162" s="305">
        <v>18286</v>
      </c>
      <c r="T162" s="305">
        <v>1940</v>
      </c>
      <c r="U162" s="305">
        <v>27525</v>
      </c>
      <c r="V162" s="305">
        <v>0</v>
      </c>
      <c r="W162" s="306">
        <v>1300</v>
      </c>
      <c r="X162" s="308">
        <v>1001</v>
      </c>
      <c r="Y162" s="306">
        <v>330</v>
      </c>
      <c r="Z162" s="308">
        <v>330</v>
      </c>
      <c r="AA162" s="306">
        <v>-1000</v>
      </c>
      <c r="AB162" s="308">
        <v>-587</v>
      </c>
      <c r="AC162" s="306">
        <v>-2218</v>
      </c>
      <c r="AD162" s="308">
        <v>-1836</v>
      </c>
      <c r="AE162" s="306" t="s">
        <v>46</v>
      </c>
      <c r="AF162" s="309" t="s">
        <v>64</v>
      </c>
      <c r="AG162" s="304">
        <v>62</v>
      </c>
      <c r="AH162" s="306" t="s">
        <v>46</v>
      </c>
      <c r="AI162" s="309" t="s">
        <v>159</v>
      </c>
      <c r="AJ162" s="304">
        <v>64</v>
      </c>
    </row>
    <row r="163" spans="1:36" x14ac:dyDescent="0.15">
      <c r="A163" s="302" t="s">
        <v>35</v>
      </c>
      <c r="B163" s="303" t="s">
        <v>20</v>
      </c>
      <c r="C163" s="304">
        <v>6</v>
      </c>
      <c r="D163" s="242">
        <v>0.875</v>
      </c>
      <c r="E163" s="243">
        <v>14060</v>
      </c>
      <c r="F163" s="305">
        <v>31147</v>
      </c>
      <c r="G163" s="305">
        <v>709</v>
      </c>
      <c r="H163" s="305">
        <v>0</v>
      </c>
      <c r="I163" s="305">
        <v>4968</v>
      </c>
      <c r="J163" s="305">
        <v>11247</v>
      </c>
      <c r="K163" s="306">
        <v>371</v>
      </c>
      <c r="L163" s="304">
        <v>330</v>
      </c>
      <c r="M163" s="305">
        <v>-397</v>
      </c>
      <c r="N163" s="305">
        <v>-1775</v>
      </c>
      <c r="O163" s="305">
        <v>-1471</v>
      </c>
      <c r="P163" s="305">
        <v>17112</v>
      </c>
      <c r="Q163" s="242">
        <v>0.54166666666666663</v>
      </c>
      <c r="R163" s="243">
        <v>14460</v>
      </c>
      <c r="S163" s="305">
        <v>16640</v>
      </c>
      <c r="T163" s="305">
        <v>472</v>
      </c>
      <c r="U163" s="305">
        <v>27385</v>
      </c>
      <c r="V163" s="305">
        <v>0</v>
      </c>
      <c r="W163" s="306">
        <v>1300</v>
      </c>
      <c r="X163" s="308">
        <v>371</v>
      </c>
      <c r="Y163" s="306">
        <v>330</v>
      </c>
      <c r="Z163" s="308">
        <v>330</v>
      </c>
      <c r="AA163" s="306">
        <v>-1000</v>
      </c>
      <c r="AB163" s="308">
        <v>-297</v>
      </c>
      <c r="AC163" s="306">
        <v>-2218</v>
      </c>
      <c r="AD163" s="308">
        <v>-1775</v>
      </c>
      <c r="AE163" s="306" t="s">
        <v>43</v>
      </c>
      <c r="AF163" s="309" t="s">
        <v>138</v>
      </c>
      <c r="AG163" s="304">
        <v>67</v>
      </c>
      <c r="AH163" s="306" t="s">
        <v>43</v>
      </c>
      <c r="AI163" s="309" t="s">
        <v>75</v>
      </c>
      <c r="AJ163" s="304">
        <v>74</v>
      </c>
    </row>
    <row r="164" spans="1:36" x14ac:dyDescent="0.15">
      <c r="A164" s="302" t="s">
        <v>36</v>
      </c>
      <c r="B164" s="303" t="s">
        <v>20</v>
      </c>
      <c r="C164" s="304">
        <v>7</v>
      </c>
      <c r="D164" s="242">
        <v>0.875</v>
      </c>
      <c r="E164" s="243">
        <v>14986</v>
      </c>
      <c r="F164" s="305">
        <v>31147</v>
      </c>
      <c r="G164" s="305">
        <v>827</v>
      </c>
      <c r="H164" s="305">
        <v>0</v>
      </c>
      <c r="I164" s="305">
        <v>2962</v>
      </c>
      <c r="J164" s="305">
        <v>11104</v>
      </c>
      <c r="K164" s="306">
        <v>564</v>
      </c>
      <c r="L164" s="304">
        <v>330</v>
      </c>
      <c r="M164" s="305">
        <v>-246</v>
      </c>
      <c r="N164" s="305">
        <v>-1846</v>
      </c>
      <c r="O164" s="305">
        <v>-1198</v>
      </c>
      <c r="P164" s="305">
        <v>19106</v>
      </c>
      <c r="Q164" s="242">
        <v>0.875</v>
      </c>
      <c r="R164" s="243">
        <v>14240</v>
      </c>
      <c r="S164" s="305">
        <v>16491</v>
      </c>
      <c r="T164" s="305">
        <v>2615</v>
      </c>
      <c r="U164" s="305">
        <v>27385</v>
      </c>
      <c r="V164" s="305">
        <v>0</v>
      </c>
      <c r="W164" s="306">
        <v>1300</v>
      </c>
      <c r="X164" s="308">
        <v>564</v>
      </c>
      <c r="Y164" s="306">
        <v>330</v>
      </c>
      <c r="Z164" s="308">
        <v>330</v>
      </c>
      <c r="AA164" s="306">
        <v>-1000</v>
      </c>
      <c r="AB164" s="308">
        <v>209</v>
      </c>
      <c r="AC164" s="306">
        <v>-2218</v>
      </c>
      <c r="AD164" s="308">
        <v>-1846</v>
      </c>
      <c r="AE164" s="306" t="s">
        <v>46</v>
      </c>
      <c r="AF164" s="309" t="s">
        <v>66</v>
      </c>
      <c r="AG164" s="304">
        <v>68</v>
      </c>
      <c r="AH164" s="306" t="s">
        <v>46</v>
      </c>
      <c r="AI164" s="309" t="s">
        <v>151</v>
      </c>
      <c r="AJ164" s="304">
        <v>71</v>
      </c>
    </row>
    <row r="165" spans="1:36" x14ac:dyDescent="0.15">
      <c r="A165" s="302" t="s">
        <v>30</v>
      </c>
      <c r="B165" s="303" t="s">
        <v>20</v>
      </c>
      <c r="C165" s="304">
        <v>8</v>
      </c>
      <c r="D165" s="242">
        <v>0.625</v>
      </c>
      <c r="E165" s="243">
        <v>16827</v>
      </c>
      <c r="F165" s="305">
        <v>31147</v>
      </c>
      <c r="G165" s="305">
        <v>882</v>
      </c>
      <c r="H165" s="305">
        <v>0</v>
      </c>
      <c r="I165" s="305">
        <v>856</v>
      </c>
      <c r="J165" s="305">
        <v>10724</v>
      </c>
      <c r="K165" s="306">
        <v>451</v>
      </c>
      <c r="L165" s="304">
        <v>330</v>
      </c>
      <c r="M165" s="305">
        <v>-456</v>
      </c>
      <c r="N165" s="305">
        <v>-1929</v>
      </c>
      <c r="O165" s="305">
        <v>-1604</v>
      </c>
      <c r="P165" s="305">
        <v>22053</v>
      </c>
      <c r="Q165" s="242">
        <v>0.58333333333333337</v>
      </c>
      <c r="R165" s="243">
        <v>16880</v>
      </c>
      <c r="S165" s="305">
        <v>19341</v>
      </c>
      <c r="T165" s="305">
        <v>2712</v>
      </c>
      <c r="U165" s="305">
        <v>27385</v>
      </c>
      <c r="V165" s="305">
        <v>0</v>
      </c>
      <c r="W165" s="306">
        <v>1300</v>
      </c>
      <c r="X165" s="308">
        <v>451</v>
      </c>
      <c r="Y165" s="326">
        <v>330</v>
      </c>
      <c r="Z165" s="308">
        <v>330</v>
      </c>
      <c r="AA165" s="306">
        <v>-1000</v>
      </c>
      <c r="AB165" s="308">
        <v>-146</v>
      </c>
      <c r="AC165" s="306">
        <v>-2218</v>
      </c>
      <c r="AD165" s="308">
        <v>-1929</v>
      </c>
      <c r="AE165" s="306" t="s">
        <v>388</v>
      </c>
      <c r="AF165" s="309" t="s">
        <v>118</v>
      </c>
      <c r="AG165" s="304">
        <v>70</v>
      </c>
      <c r="AH165" s="306" t="s">
        <v>389</v>
      </c>
      <c r="AI165" s="309" t="s">
        <v>76</v>
      </c>
      <c r="AJ165" s="304">
        <v>74</v>
      </c>
    </row>
    <row r="166" spans="1:36" x14ac:dyDescent="0.15">
      <c r="A166" s="302" t="s">
        <v>32</v>
      </c>
      <c r="B166" s="303" t="s">
        <v>20</v>
      </c>
      <c r="C166" s="304">
        <v>9</v>
      </c>
      <c r="D166" s="242">
        <v>0.5</v>
      </c>
      <c r="E166" s="243">
        <v>16054</v>
      </c>
      <c r="F166" s="305">
        <v>31140</v>
      </c>
      <c r="G166" s="305">
        <v>1029</v>
      </c>
      <c r="H166" s="305">
        <v>0</v>
      </c>
      <c r="I166" s="305">
        <v>1852</v>
      </c>
      <c r="J166" s="305">
        <v>10767</v>
      </c>
      <c r="K166" s="306">
        <v>564</v>
      </c>
      <c r="L166" s="304">
        <v>330</v>
      </c>
      <c r="M166" s="305">
        <v>-250</v>
      </c>
      <c r="N166" s="305">
        <v>-1929</v>
      </c>
      <c r="O166" s="305">
        <v>-1285</v>
      </c>
      <c r="P166" s="305">
        <v>20835</v>
      </c>
      <c r="Q166" s="242">
        <v>0.5</v>
      </c>
      <c r="R166" s="243">
        <v>16280</v>
      </c>
      <c r="S166" s="305">
        <v>18745</v>
      </c>
      <c r="T166" s="305">
        <v>2090</v>
      </c>
      <c r="U166" s="305">
        <v>27385</v>
      </c>
      <c r="V166" s="305">
        <v>0</v>
      </c>
      <c r="W166" s="306">
        <v>1300</v>
      </c>
      <c r="X166" s="308">
        <v>564</v>
      </c>
      <c r="Y166" s="306">
        <v>330</v>
      </c>
      <c r="Z166" s="308">
        <v>330</v>
      </c>
      <c r="AA166" s="306">
        <v>-1000</v>
      </c>
      <c r="AB166" s="308">
        <v>-154</v>
      </c>
      <c r="AC166" s="306">
        <v>-2218</v>
      </c>
      <c r="AD166" s="308">
        <v>-1929</v>
      </c>
      <c r="AE166" s="306" t="s">
        <v>46</v>
      </c>
      <c r="AF166" s="309" t="s">
        <v>179</v>
      </c>
      <c r="AG166" s="304">
        <v>55</v>
      </c>
      <c r="AH166" s="306" t="s">
        <v>387</v>
      </c>
      <c r="AI166" s="309" t="s">
        <v>141</v>
      </c>
      <c r="AJ166" s="304">
        <v>58</v>
      </c>
    </row>
    <row r="167" spans="1:36" x14ac:dyDescent="0.15">
      <c r="A167" s="302" t="s">
        <v>31</v>
      </c>
      <c r="B167" s="303" t="s">
        <v>20</v>
      </c>
      <c r="C167" s="304">
        <v>10</v>
      </c>
      <c r="D167" s="242">
        <v>0.58333333333333337</v>
      </c>
      <c r="E167" s="243">
        <v>15806</v>
      </c>
      <c r="F167" s="305">
        <v>31140</v>
      </c>
      <c r="G167" s="305">
        <v>1090</v>
      </c>
      <c r="H167" s="305">
        <v>0</v>
      </c>
      <c r="I167" s="305">
        <v>2035</v>
      </c>
      <c r="J167" s="305">
        <v>9810</v>
      </c>
      <c r="K167" s="306">
        <v>676</v>
      </c>
      <c r="L167" s="304">
        <v>250</v>
      </c>
      <c r="M167" s="305">
        <v>-327</v>
      </c>
      <c r="N167" s="305">
        <v>-1929</v>
      </c>
      <c r="O167" s="305">
        <v>-1330</v>
      </c>
      <c r="P167" s="305">
        <v>21715</v>
      </c>
      <c r="Q167" s="242">
        <v>0.58333333333333337</v>
      </c>
      <c r="R167" s="243">
        <v>16190</v>
      </c>
      <c r="S167" s="305">
        <v>18654</v>
      </c>
      <c r="T167" s="305">
        <v>3061</v>
      </c>
      <c r="U167" s="305">
        <v>27385</v>
      </c>
      <c r="V167" s="305">
        <v>0</v>
      </c>
      <c r="W167" s="306">
        <v>1300</v>
      </c>
      <c r="X167" s="308">
        <v>676</v>
      </c>
      <c r="Y167" s="306">
        <v>330</v>
      </c>
      <c r="Z167" s="308">
        <v>250</v>
      </c>
      <c r="AA167" s="306">
        <v>-1000</v>
      </c>
      <c r="AB167" s="308">
        <v>-22</v>
      </c>
      <c r="AC167" s="306">
        <v>-2218</v>
      </c>
      <c r="AD167" s="308">
        <v>-1832</v>
      </c>
      <c r="AE167" s="306" t="s">
        <v>398</v>
      </c>
      <c r="AF167" s="309" t="s">
        <v>138</v>
      </c>
      <c r="AG167" s="304">
        <v>62</v>
      </c>
      <c r="AH167" s="306" t="s">
        <v>398</v>
      </c>
      <c r="AI167" s="309" t="s">
        <v>200</v>
      </c>
      <c r="AJ167" s="304">
        <v>77</v>
      </c>
    </row>
    <row r="168" spans="1:36" x14ac:dyDescent="0.15">
      <c r="A168" s="302" t="s">
        <v>33</v>
      </c>
      <c r="B168" s="303" t="s">
        <v>20</v>
      </c>
      <c r="C168" s="304">
        <v>11</v>
      </c>
      <c r="D168" s="242">
        <v>0.5</v>
      </c>
      <c r="E168" s="243">
        <v>15798</v>
      </c>
      <c r="F168" s="305">
        <v>31140</v>
      </c>
      <c r="G168" s="305">
        <v>962</v>
      </c>
      <c r="H168" s="305">
        <v>0</v>
      </c>
      <c r="I168" s="305">
        <v>1754</v>
      </c>
      <c r="J168" s="305">
        <v>10261</v>
      </c>
      <c r="K168" s="306">
        <v>417</v>
      </c>
      <c r="L168" s="304">
        <v>330</v>
      </c>
      <c r="M168" s="305">
        <v>-251</v>
      </c>
      <c r="N168" s="305">
        <v>-1922</v>
      </c>
      <c r="O168" s="305">
        <v>-1426</v>
      </c>
      <c r="P168" s="305">
        <v>21513</v>
      </c>
      <c r="Q168" s="242">
        <v>0.5</v>
      </c>
      <c r="R168" s="243">
        <v>16000</v>
      </c>
      <c r="S168" s="305">
        <v>18448</v>
      </c>
      <c r="T168" s="305">
        <v>3065</v>
      </c>
      <c r="U168" s="305">
        <v>27385</v>
      </c>
      <c r="V168" s="305">
        <v>0</v>
      </c>
      <c r="W168" s="306">
        <v>1300</v>
      </c>
      <c r="X168" s="308">
        <v>417</v>
      </c>
      <c r="Y168" s="306">
        <v>330</v>
      </c>
      <c r="Z168" s="308">
        <v>330</v>
      </c>
      <c r="AA168" s="306">
        <v>-1000</v>
      </c>
      <c r="AB168" s="308">
        <v>199</v>
      </c>
      <c r="AC168" s="306">
        <v>-2218</v>
      </c>
      <c r="AD168" s="308">
        <v>-1875</v>
      </c>
      <c r="AE168" s="306" t="s">
        <v>46</v>
      </c>
      <c r="AF168" s="309" t="s">
        <v>138</v>
      </c>
      <c r="AG168" s="304">
        <v>62</v>
      </c>
      <c r="AH168" s="306" t="s">
        <v>46</v>
      </c>
      <c r="AI168" s="309" t="s">
        <v>139</v>
      </c>
      <c r="AJ168" s="304">
        <v>65</v>
      </c>
    </row>
    <row r="169" spans="1:36" x14ac:dyDescent="0.15">
      <c r="A169" s="302" t="s">
        <v>34</v>
      </c>
      <c r="B169" s="303" t="s">
        <v>20</v>
      </c>
      <c r="C169" s="304">
        <v>12</v>
      </c>
      <c r="D169" s="242">
        <v>0.58333333333333337</v>
      </c>
      <c r="E169" s="243">
        <v>16411</v>
      </c>
      <c r="F169" s="305">
        <v>31140</v>
      </c>
      <c r="G169" s="305">
        <v>944</v>
      </c>
      <c r="H169" s="305">
        <v>0</v>
      </c>
      <c r="I169" s="305">
        <v>1437</v>
      </c>
      <c r="J169" s="305">
        <v>10542</v>
      </c>
      <c r="K169" s="306">
        <v>874</v>
      </c>
      <c r="L169" s="304">
        <v>330</v>
      </c>
      <c r="M169" s="305">
        <v>-250</v>
      </c>
      <c r="N169" s="305">
        <v>-1922</v>
      </c>
      <c r="O169" s="305">
        <v>-968</v>
      </c>
      <c r="P169" s="305">
        <v>21073</v>
      </c>
      <c r="Q169" s="242">
        <v>0.58333333333333337</v>
      </c>
      <c r="R169" s="243">
        <v>16750</v>
      </c>
      <c r="S169" s="305">
        <v>19184</v>
      </c>
      <c r="T169" s="305">
        <v>1889</v>
      </c>
      <c r="U169" s="305">
        <v>27385</v>
      </c>
      <c r="V169" s="305">
        <v>0</v>
      </c>
      <c r="W169" s="306">
        <v>1300</v>
      </c>
      <c r="X169" s="308">
        <v>874</v>
      </c>
      <c r="Y169" s="306">
        <v>330</v>
      </c>
      <c r="Z169" s="308">
        <v>330</v>
      </c>
      <c r="AA169" s="306">
        <v>-1000</v>
      </c>
      <c r="AB169" s="308">
        <v>200</v>
      </c>
      <c r="AC169" s="306">
        <v>-2218</v>
      </c>
      <c r="AD169" s="308">
        <v>-1637</v>
      </c>
      <c r="AE169" s="306" t="s">
        <v>409</v>
      </c>
      <c r="AF169" s="309" t="s">
        <v>131</v>
      </c>
      <c r="AG169" s="304">
        <v>69</v>
      </c>
      <c r="AH169" s="306" t="s">
        <v>409</v>
      </c>
      <c r="AI169" s="309" t="s">
        <v>202</v>
      </c>
      <c r="AJ169" s="304">
        <v>77</v>
      </c>
    </row>
    <row r="170" spans="1:36" x14ac:dyDescent="0.15">
      <c r="A170" s="302" t="s">
        <v>35</v>
      </c>
      <c r="B170" s="303" t="s">
        <v>20</v>
      </c>
      <c r="C170" s="304">
        <v>13</v>
      </c>
      <c r="D170" s="242">
        <v>0.54166666666666663</v>
      </c>
      <c r="E170" s="243">
        <v>14801</v>
      </c>
      <c r="F170" s="305">
        <v>31148</v>
      </c>
      <c r="G170" s="305">
        <v>817</v>
      </c>
      <c r="H170" s="305">
        <v>0</v>
      </c>
      <c r="I170" s="305">
        <v>2041</v>
      </c>
      <c r="J170" s="305">
        <v>11846</v>
      </c>
      <c r="K170" s="306">
        <v>357</v>
      </c>
      <c r="L170" s="304">
        <v>330</v>
      </c>
      <c r="M170" s="305">
        <v>-441</v>
      </c>
      <c r="N170" s="305">
        <v>-1589</v>
      </c>
      <c r="O170" s="305">
        <v>-1343</v>
      </c>
      <c r="P170" s="305">
        <v>19421</v>
      </c>
      <c r="Q170" s="242">
        <v>0.54166666666666663</v>
      </c>
      <c r="R170" s="243">
        <v>15260</v>
      </c>
      <c r="S170" s="305">
        <v>17254</v>
      </c>
      <c r="T170" s="305">
        <v>2167</v>
      </c>
      <c r="U170" s="305">
        <v>27385</v>
      </c>
      <c r="V170" s="305">
        <v>0</v>
      </c>
      <c r="W170" s="306">
        <v>1300</v>
      </c>
      <c r="X170" s="308">
        <v>357</v>
      </c>
      <c r="Y170" s="306">
        <v>330</v>
      </c>
      <c r="Z170" s="308">
        <v>330</v>
      </c>
      <c r="AA170" s="306">
        <v>-1000</v>
      </c>
      <c r="AB170" s="308">
        <v>-209</v>
      </c>
      <c r="AC170" s="306">
        <v>-2218</v>
      </c>
      <c r="AD170" s="308">
        <v>-1589</v>
      </c>
      <c r="AE170" s="306" t="s">
        <v>388</v>
      </c>
      <c r="AF170" s="309" t="s">
        <v>117</v>
      </c>
      <c r="AG170" s="304">
        <v>71</v>
      </c>
      <c r="AH170" s="306" t="s">
        <v>389</v>
      </c>
      <c r="AI170" s="309" t="s">
        <v>190</v>
      </c>
      <c r="AJ170" s="304">
        <v>77</v>
      </c>
    </row>
    <row r="171" spans="1:36" x14ac:dyDescent="0.15">
      <c r="A171" s="302" t="s">
        <v>36</v>
      </c>
      <c r="B171" s="303" t="s">
        <v>20</v>
      </c>
      <c r="C171" s="304">
        <v>14</v>
      </c>
      <c r="D171" s="242">
        <v>0.875</v>
      </c>
      <c r="E171" s="243">
        <v>14154</v>
      </c>
      <c r="F171" s="305">
        <v>31148</v>
      </c>
      <c r="G171" s="305">
        <v>911</v>
      </c>
      <c r="H171" s="305">
        <v>0</v>
      </c>
      <c r="I171" s="305">
        <v>1987</v>
      </c>
      <c r="J171" s="305">
        <v>12672</v>
      </c>
      <c r="K171" s="306">
        <v>758</v>
      </c>
      <c r="L171" s="304">
        <v>330</v>
      </c>
      <c r="M171" s="305">
        <v>-373</v>
      </c>
      <c r="N171" s="305">
        <v>-1860</v>
      </c>
      <c r="O171" s="305">
        <v>-1145</v>
      </c>
      <c r="P171" s="305">
        <v>18545</v>
      </c>
      <c r="Q171" s="242">
        <v>0.875</v>
      </c>
      <c r="R171" s="243">
        <v>14200</v>
      </c>
      <c r="S171" s="305">
        <v>16465</v>
      </c>
      <c r="T171" s="305">
        <v>2080</v>
      </c>
      <c r="U171" s="305">
        <v>27385</v>
      </c>
      <c r="V171" s="305">
        <v>0</v>
      </c>
      <c r="W171" s="306">
        <v>1300</v>
      </c>
      <c r="X171" s="308">
        <v>758</v>
      </c>
      <c r="Y171" s="306">
        <v>330</v>
      </c>
      <c r="Z171" s="308">
        <v>330</v>
      </c>
      <c r="AA171" s="306">
        <v>-1000</v>
      </c>
      <c r="AB171" s="308">
        <v>82</v>
      </c>
      <c r="AC171" s="306">
        <v>-2218</v>
      </c>
      <c r="AD171" s="308">
        <v>-1754</v>
      </c>
      <c r="AE171" s="306" t="s">
        <v>389</v>
      </c>
      <c r="AF171" s="309" t="s">
        <v>118</v>
      </c>
      <c r="AG171" s="304">
        <v>57</v>
      </c>
      <c r="AH171" s="306" t="s">
        <v>389</v>
      </c>
      <c r="AI171" s="309" t="s">
        <v>124</v>
      </c>
      <c r="AJ171" s="304">
        <v>64</v>
      </c>
    </row>
    <row r="172" spans="1:36" x14ac:dyDescent="0.15">
      <c r="A172" s="302" t="s">
        <v>30</v>
      </c>
      <c r="B172" s="303" t="s">
        <v>20</v>
      </c>
      <c r="C172" s="304">
        <v>15</v>
      </c>
      <c r="D172" s="242">
        <v>0.58333333333333337</v>
      </c>
      <c r="E172" s="243">
        <v>16243</v>
      </c>
      <c r="F172" s="305">
        <v>31148</v>
      </c>
      <c r="G172" s="305">
        <v>946</v>
      </c>
      <c r="H172" s="305">
        <v>0</v>
      </c>
      <c r="I172" s="305">
        <v>2206</v>
      </c>
      <c r="J172" s="305">
        <v>11107</v>
      </c>
      <c r="K172" s="306">
        <v>901</v>
      </c>
      <c r="L172" s="304">
        <v>330</v>
      </c>
      <c r="M172" s="305">
        <v>-536</v>
      </c>
      <c r="N172" s="305">
        <v>-1928</v>
      </c>
      <c r="O172" s="305">
        <v>-1233</v>
      </c>
      <c r="P172" s="305">
        <v>20014</v>
      </c>
      <c r="Q172" s="242">
        <v>0.58333333333333337</v>
      </c>
      <c r="R172" s="243">
        <v>16020</v>
      </c>
      <c r="S172" s="305">
        <v>18455</v>
      </c>
      <c r="T172" s="305">
        <v>1559</v>
      </c>
      <c r="U172" s="305">
        <v>27385</v>
      </c>
      <c r="V172" s="305">
        <v>0</v>
      </c>
      <c r="W172" s="306">
        <v>1300</v>
      </c>
      <c r="X172" s="308">
        <v>901</v>
      </c>
      <c r="Y172" s="306">
        <v>330</v>
      </c>
      <c r="Z172" s="308">
        <v>330</v>
      </c>
      <c r="AA172" s="306">
        <v>-900</v>
      </c>
      <c r="AB172" s="308">
        <v>-436</v>
      </c>
      <c r="AC172" s="306">
        <v>-2218</v>
      </c>
      <c r="AD172" s="308">
        <v>-1928</v>
      </c>
      <c r="AE172" s="306" t="s">
        <v>144</v>
      </c>
      <c r="AF172" s="309" t="s">
        <v>179</v>
      </c>
      <c r="AG172" s="304">
        <v>66</v>
      </c>
      <c r="AH172" s="306" t="s">
        <v>387</v>
      </c>
      <c r="AI172" s="309" t="s">
        <v>179</v>
      </c>
      <c r="AJ172" s="304">
        <v>68</v>
      </c>
    </row>
    <row r="173" spans="1:36" x14ac:dyDescent="0.15">
      <c r="A173" s="302" t="s">
        <v>32</v>
      </c>
      <c r="B173" s="303" t="s">
        <v>20</v>
      </c>
      <c r="C173" s="304">
        <v>16</v>
      </c>
      <c r="D173" s="242">
        <v>0.58333333333333337</v>
      </c>
      <c r="E173" s="243">
        <v>15889</v>
      </c>
      <c r="F173" s="305">
        <v>31148</v>
      </c>
      <c r="G173" s="305">
        <v>1007</v>
      </c>
      <c r="H173" s="305">
        <v>0</v>
      </c>
      <c r="I173" s="305">
        <v>2486</v>
      </c>
      <c r="J173" s="305">
        <v>11257</v>
      </c>
      <c r="K173" s="306">
        <v>473</v>
      </c>
      <c r="L173" s="304">
        <v>330</v>
      </c>
      <c r="M173" s="305">
        <v>-682</v>
      </c>
      <c r="N173" s="305">
        <v>-1928</v>
      </c>
      <c r="O173" s="305">
        <v>-1807</v>
      </c>
      <c r="P173" s="305">
        <v>20219</v>
      </c>
      <c r="Q173" s="242">
        <v>0.58333333333333337</v>
      </c>
      <c r="R173" s="243">
        <v>16030</v>
      </c>
      <c r="S173" s="305">
        <v>18501</v>
      </c>
      <c r="T173" s="305">
        <v>1718</v>
      </c>
      <c r="U173" s="305">
        <v>27385</v>
      </c>
      <c r="V173" s="305">
        <v>0</v>
      </c>
      <c r="W173" s="306">
        <v>1300</v>
      </c>
      <c r="X173" s="308">
        <v>473</v>
      </c>
      <c r="Y173" s="306">
        <v>330</v>
      </c>
      <c r="Z173" s="308">
        <v>330</v>
      </c>
      <c r="AA173" s="306">
        <v>-900</v>
      </c>
      <c r="AB173" s="308">
        <v>-582</v>
      </c>
      <c r="AC173" s="306">
        <v>-2218</v>
      </c>
      <c r="AD173" s="308">
        <v>-1747</v>
      </c>
      <c r="AE173" s="306" t="s">
        <v>400</v>
      </c>
      <c r="AF173" s="309" t="s">
        <v>179</v>
      </c>
      <c r="AG173" s="304">
        <v>61</v>
      </c>
      <c r="AH173" s="306" t="s">
        <v>43</v>
      </c>
      <c r="AI173" s="309" t="s">
        <v>208</v>
      </c>
      <c r="AJ173" s="304">
        <v>73</v>
      </c>
    </row>
    <row r="174" spans="1:36" x14ac:dyDescent="0.15">
      <c r="A174" s="302" t="s">
        <v>31</v>
      </c>
      <c r="B174" s="303" t="s">
        <v>20</v>
      </c>
      <c r="C174" s="304">
        <v>17</v>
      </c>
      <c r="D174" s="242">
        <v>0.58333333333333337</v>
      </c>
      <c r="E174" s="243">
        <v>16180</v>
      </c>
      <c r="F174" s="305">
        <v>31154</v>
      </c>
      <c r="G174" s="305">
        <v>956</v>
      </c>
      <c r="H174" s="305">
        <v>0</v>
      </c>
      <c r="I174" s="305">
        <v>2230</v>
      </c>
      <c r="J174" s="305">
        <v>11942</v>
      </c>
      <c r="K174" s="306">
        <v>270</v>
      </c>
      <c r="L174" s="304">
        <v>330</v>
      </c>
      <c r="M174" s="305">
        <v>-601</v>
      </c>
      <c r="N174" s="305">
        <v>-1928</v>
      </c>
      <c r="O174" s="305">
        <v>-1929</v>
      </c>
      <c r="P174" s="305">
        <v>19867</v>
      </c>
      <c r="Q174" s="242">
        <v>0.58333333333333337</v>
      </c>
      <c r="R174" s="243">
        <v>16120</v>
      </c>
      <c r="S174" s="305">
        <v>18583</v>
      </c>
      <c r="T174" s="305">
        <v>1284</v>
      </c>
      <c r="U174" s="305">
        <v>27385</v>
      </c>
      <c r="V174" s="305">
        <v>0</v>
      </c>
      <c r="W174" s="306">
        <v>1300</v>
      </c>
      <c r="X174" s="308">
        <v>270</v>
      </c>
      <c r="Y174" s="306">
        <v>330</v>
      </c>
      <c r="Z174" s="308">
        <v>330</v>
      </c>
      <c r="AA174" s="306">
        <v>-900</v>
      </c>
      <c r="AB174" s="308">
        <v>-501</v>
      </c>
      <c r="AC174" s="306">
        <v>-2218</v>
      </c>
      <c r="AD174" s="308">
        <v>-1928</v>
      </c>
      <c r="AE174" s="306" t="s">
        <v>42</v>
      </c>
      <c r="AF174" s="309" t="s">
        <v>123</v>
      </c>
      <c r="AG174" s="304">
        <v>73</v>
      </c>
      <c r="AH174" s="306" t="s">
        <v>400</v>
      </c>
      <c r="AI174" s="309" t="s">
        <v>102</v>
      </c>
      <c r="AJ174" s="304">
        <v>70</v>
      </c>
    </row>
    <row r="175" spans="1:36" x14ac:dyDescent="0.15">
      <c r="A175" s="302" t="s">
        <v>33</v>
      </c>
      <c r="B175" s="303" t="s">
        <v>20</v>
      </c>
      <c r="C175" s="304">
        <v>18</v>
      </c>
      <c r="D175" s="242">
        <v>0.58333333333333337</v>
      </c>
      <c r="E175" s="243">
        <v>16178</v>
      </c>
      <c r="F175" s="305">
        <v>31154</v>
      </c>
      <c r="G175" s="305">
        <v>1089</v>
      </c>
      <c r="H175" s="305">
        <v>0</v>
      </c>
      <c r="I175" s="305">
        <v>1802</v>
      </c>
      <c r="J175" s="305">
        <v>11579</v>
      </c>
      <c r="K175" s="306">
        <v>130</v>
      </c>
      <c r="L175" s="304">
        <v>330</v>
      </c>
      <c r="M175" s="305">
        <v>-577</v>
      </c>
      <c r="N175" s="305">
        <v>-1816</v>
      </c>
      <c r="O175" s="305">
        <v>-1933</v>
      </c>
      <c r="P175" s="305">
        <v>20795</v>
      </c>
      <c r="Q175" s="242">
        <v>0.58333333333333337</v>
      </c>
      <c r="R175" s="243">
        <v>16240</v>
      </c>
      <c r="S175" s="305">
        <v>18589</v>
      </c>
      <c r="T175" s="305">
        <v>2206</v>
      </c>
      <c r="U175" s="305">
        <v>27385</v>
      </c>
      <c r="V175" s="305">
        <v>0</v>
      </c>
      <c r="W175" s="306">
        <v>1300</v>
      </c>
      <c r="X175" s="308">
        <v>130</v>
      </c>
      <c r="Y175" s="306">
        <v>330</v>
      </c>
      <c r="Z175" s="308">
        <v>330</v>
      </c>
      <c r="AA175" s="306">
        <v>-900</v>
      </c>
      <c r="AB175" s="308">
        <v>-397</v>
      </c>
      <c r="AC175" s="306">
        <v>-1818</v>
      </c>
      <c r="AD175" s="308">
        <v>-1816</v>
      </c>
      <c r="AE175" s="306" t="s">
        <v>43</v>
      </c>
      <c r="AF175" s="309" t="s">
        <v>136</v>
      </c>
      <c r="AG175" s="304">
        <v>66</v>
      </c>
      <c r="AH175" s="306" t="s">
        <v>46</v>
      </c>
      <c r="AI175" s="309" t="s">
        <v>123</v>
      </c>
      <c r="AJ175" s="304">
        <v>60</v>
      </c>
    </row>
    <row r="176" spans="1:36" x14ac:dyDescent="0.15">
      <c r="A176" s="302" t="s">
        <v>34</v>
      </c>
      <c r="B176" s="303" t="s">
        <v>20</v>
      </c>
      <c r="C176" s="304">
        <v>19</v>
      </c>
      <c r="D176" s="242">
        <v>0.58333333333333337</v>
      </c>
      <c r="E176" s="243">
        <v>16756</v>
      </c>
      <c r="F176" s="305">
        <v>31154</v>
      </c>
      <c r="G176" s="305">
        <v>915</v>
      </c>
      <c r="H176" s="305">
        <v>0</v>
      </c>
      <c r="I176" s="305">
        <v>3017</v>
      </c>
      <c r="J176" s="305">
        <v>10994</v>
      </c>
      <c r="K176" s="306">
        <v>464</v>
      </c>
      <c r="L176" s="304">
        <v>330</v>
      </c>
      <c r="M176" s="305">
        <v>-506</v>
      </c>
      <c r="N176" s="305">
        <v>-1928</v>
      </c>
      <c r="O176" s="305">
        <v>-1640</v>
      </c>
      <c r="P176" s="305">
        <v>19698</v>
      </c>
      <c r="Q176" s="242">
        <v>0.5</v>
      </c>
      <c r="R176" s="243">
        <v>16320</v>
      </c>
      <c r="S176" s="305">
        <v>18769</v>
      </c>
      <c r="T176" s="305">
        <v>929</v>
      </c>
      <c r="U176" s="305">
        <v>27385</v>
      </c>
      <c r="V176" s="305">
        <v>0</v>
      </c>
      <c r="W176" s="306">
        <v>1300</v>
      </c>
      <c r="X176" s="308">
        <v>464</v>
      </c>
      <c r="Y176" s="306">
        <v>330</v>
      </c>
      <c r="Z176" s="308">
        <v>330</v>
      </c>
      <c r="AA176" s="306">
        <v>-900</v>
      </c>
      <c r="AB176" s="308">
        <v>-406</v>
      </c>
      <c r="AC176" s="306">
        <v>-2218</v>
      </c>
      <c r="AD176" s="308">
        <v>-1928</v>
      </c>
      <c r="AE176" s="306" t="s">
        <v>46</v>
      </c>
      <c r="AF176" s="309" t="s">
        <v>138</v>
      </c>
      <c r="AG176" s="304">
        <v>65</v>
      </c>
      <c r="AH176" s="306" t="s">
        <v>144</v>
      </c>
      <c r="AI176" s="309" t="s">
        <v>135</v>
      </c>
      <c r="AJ176" s="304">
        <v>69</v>
      </c>
    </row>
    <row r="177" spans="1:36" x14ac:dyDescent="0.15">
      <c r="A177" s="302" t="s">
        <v>35</v>
      </c>
      <c r="B177" s="303" t="s">
        <v>20</v>
      </c>
      <c r="C177" s="304">
        <v>20</v>
      </c>
      <c r="D177" s="242">
        <v>0.54166666666666663</v>
      </c>
      <c r="E177" s="243">
        <v>15237</v>
      </c>
      <c r="F177" s="305">
        <v>31154</v>
      </c>
      <c r="G177" s="305">
        <v>744</v>
      </c>
      <c r="H177" s="305">
        <v>0</v>
      </c>
      <c r="I177" s="305">
        <v>3408</v>
      </c>
      <c r="J177" s="305">
        <v>11435</v>
      </c>
      <c r="K177" s="306">
        <v>1202</v>
      </c>
      <c r="L177" s="304">
        <v>330</v>
      </c>
      <c r="M177" s="305">
        <v>-598</v>
      </c>
      <c r="N177" s="305">
        <v>-1826</v>
      </c>
      <c r="O177" s="305">
        <v>-892</v>
      </c>
      <c r="P177" s="305">
        <v>17947</v>
      </c>
      <c r="Q177" s="242">
        <v>0.54166666666666663</v>
      </c>
      <c r="R177" s="243">
        <v>14860</v>
      </c>
      <c r="S177" s="305">
        <v>17091</v>
      </c>
      <c r="T177" s="305">
        <v>856</v>
      </c>
      <c r="U177" s="305">
        <v>27385</v>
      </c>
      <c r="V177" s="305">
        <v>0</v>
      </c>
      <c r="W177" s="306">
        <v>1300</v>
      </c>
      <c r="X177" s="308">
        <v>1104</v>
      </c>
      <c r="Y177" s="306">
        <v>330</v>
      </c>
      <c r="Z177" s="308">
        <v>330</v>
      </c>
      <c r="AA177" s="306">
        <v>-1000</v>
      </c>
      <c r="AB177" s="308">
        <v>-598</v>
      </c>
      <c r="AC177" s="306">
        <v>-2218</v>
      </c>
      <c r="AD177" s="308">
        <v>-1826</v>
      </c>
      <c r="AE177" s="306" t="s">
        <v>398</v>
      </c>
      <c r="AF177" s="309" t="s">
        <v>189</v>
      </c>
      <c r="AG177" s="304">
        <v>71</v>
      </c>
      <c r="AH177" s="306" t="s">
        <v>398</v>
      </c>
      <c r="AI177" s="309" t="s">
        <v>197</v>
      </c>
      <c r="AJ177" s="304">
        <v>77</v>
      </c>
    </row>
    <row r="178" spans="1:36" x14ac:dyDescent="0.15">
      <c r="A178" s="302" t="s">
        <v>36</v>
      </c>
      <c r="B178" s="303" t="s">
        <v>20</v>
      </c>
      <c r="C178" s="304">
        <v>21</v>
      </c>
      <c r="D178" s="242">
        <v>0.875</v>
      </c>
      <c r="E178" s="243">
        <v>14506</v>
      </c>
      <c r="F178" s="305">
        <v>31154</v>
      </c>
      <c r="G178" s="305">
        <v>870</v>
      </c>
      <c r="H178" s="305">
        <v>0</v>
      </c>
      <c r="I178" s="305">
        <v>2910</v>
      </c>
      <c r="J178" s="305">
        <v>12196</v>
      </c>
      <c r="K178" s="306">
        <v>355</v>
      </c>
      <c r="L178" s="304">
        <v>330</v>
      </c>
      <c r="M178" s="305">
        <v>-676</v>
      </c>
      <c r="N178" s="305">
        <v>-1831</v>
      </c>
      <c r="O178" s="305">
        <v>-1822</v>
      </c>
      <c r="P178" s="305">
        <v>18740</v>
      </c>
      <c r="Q178" s="242">
        <v>0.875</v>
      </c>
      <c r="R178" s="243">
        <v>14460</v>
      </c>
      <c r="S178" s="305">
        <v>16696</v>
      </c>
      <c r="T178" s="305">
        <v>2044</v>
      </c>
      <c r="U178" s="305">
        <v>27385</v>
      </c>
      <c r="V178" s="305">
        <v>0</v>
      </c>
      <c r="W178" s="306">
        <v>1300</v>
      </c>
      <c r="X178" s="308">
        <v>355</v>
      </c>
      <c r="Y178" s="306">
        <v>330</v>
      </c>
      <c r="Z178" s="308">
        <v>330</v>
      </c>
      <c r="AA178" s="306">
        <v>-1000</v>
      </c>
      <c r="AB178" s="308">
        <v>-560</v>
      </c>
      <c r="AC178" s="306">
        <v>-2218</v>
      </c>
      <c r="AD178" s="308">
        <v>-1831</v>
      </c>
      <c r="AE178" s="306" t="s">
        <v>46</v>
      </c>
      <c r="AF178" s="309" t="s">
        <v>95</v>
      </c>
      <c r="AG178" s="304">
        <v>59</v>
      </c>
      <c r="AH178" s="306" t="s">
        <v>144</v>
      </c>
      <c r="AI178" s="309" t="s">
        <v>67</v>
      </c>
      <c r="AJ178" s="304">
        <v>63</v>
      </c>
    </row>
    <row r="179" spans="1:36" x14ac:dyDescent="0.15">
      <c r="A179" s="302" t="s">
        <v>30</v>
      </c>
      <c r="B179" s="303" t="s">
        <v>20</v>
      </c>
      <c r="C179" s="304">
        <v>22</v>
      </c>
      <c r="D179" s="242">
        <v>0.54166666666666663</v>
      </c>
      <c r="E179" s="243">
        <v>16755</v>
      </c>
      <c r="F179" s="305">
        <v>31154</v>
      </c>
      <c r="G179" s="305">
        <v>856</v>
      </c>
      <c r="H179" s="305">
        <v>0</v>
      </c>
      <c r="I179" s="305">
        <v>2515</v>
      </c>
      <c r="J179" s="305">
        <v>10800</v>
      </c>
      <c r="K179" s="306">
        <v>903</v>
      </c>
      <c r="L179" s="304">
        <v>330</v>
      </c>
      <c r="M179" s="305">
        <v>-672</v>
      </c>
      <c r="N179" s="305">
        <v>-1593</v>
      </c>
      <c r="O179" s="305">
        <v>-1032</v>
      </c>
      <c r="P179" s="305">
        <v>19727</v>
      </c>
      <c r="Q179" s="242">
        <v>0.58333333333333337</v>
      </c>
      <c r="R179" s="243">
        <v>16420</v>
      </c>
      <c r="S179" s="305">
        <v>18582</v>
      </c>
      <c r="T179" s="305">
        <v>1145</v>
      </c>
      <c r="U179" s="305">
        <v>27385</v>
      </c>
      <c r="V179" s="305">
        <v>0</v>
      </c>
      <c r="W179" s="306">
        <v>1300</v>
      </c>
      <c r="X179" s="308">
        <v>903</v>
      </c>
      <c r="Y179" s="306">
        <v>330</v>
      </c>
      <c r="Z179" s="308">
        <v>330</v>
      </c>
      <c r="AA179" s="306">
        <v>-1000</v>
      </c>
      <c r="AB179" s="308">
        <v>-572</v>
      </c>
      <c r="AC179" s="306">
        <v>-2218</v>
      </c>
      <c r="AD179" s="308">
        <v>-1593</v>
      </c>
      <c r="AE179" s="306" t="s">
        <v>46</v>
      </c>
      <c r="AF179" s="309" t="s">
        <v>185</v>
      </c>
      <c r="AG179" s="304">
        <v>60</v>
      </c>
      <c r="AH179" s="306" t="s">
        <v>43</v>
      </c>
      <c r="AI179" s="309" t="s">
        <v>147</v>
      </c>
      <c r="AJ179" s="304">
        <v>69</v>
      </c>
    </row>
    <row r="180" spans="1:36" x14ac:dyDescent="0.15">
      <c r="A180" s="302" t="s">
        <v>32</v>
      </c>
      <c r="B180" s="303" t="s">
        <v>20</v>
      </c>
      <c r="C180" s="304">
        <v>23</v>
      </c>
      <c r="D180" s="242">
        <v>0.58333333333333337</v>
      </c>
      <c r="E180" s="243">
        <v>16856</v>
      </c>
      <c r="F180" s="305">
        <v>31154</v>
      </c>
      <c r="G180" s="305">
        <v>1056</v>
      </c>
      <c r="H180" s="305">
        <v>0</v>
      </c>
      <c r="I180" s="305">
        <v>3442</v>
      </c>
      <c r="J180" s="305">
        <v>10320</v>
      </c>
      <c r="K180" s="306">
        <v>796</v>
      </c>
      <c r="L180" s="304">
        <v>330</v>
      </c>
      <c r="M180" s="305">
        <v>-683</v>
      </c>
      <c r="N180" s="305">
        <v>-1848</v>
      </c>
      <c r="O180" s="305">
        <v>-1405</v>
      </c>
      <c r="P180" s="305">
        <v>19853</v>
      </c>
      <c r="Q180" s="242">
        <v>0.58333333333333337</v>
      </c>
      <c r="R180" s="243">
        <v>16910</v>
      </c>
      <c r="S180" s="305">
        <v>19280</v>
      </c>
      <c r="T180" s="305">
        <v>573</v>
      </c>
      <c r="U180" s="305">
        <v>27385</v>
      </c>
      <c r="V180" s="305">
        <v>0</v>
      </c>
      <c r="W180" s="306">
        <v>1300</v>
      </c>
      <c r="X180" s="308">
        <v>796</v>
      </c>
      <c r="Y180" s="306">
        <v>330</v>
      </c>
      <c r="Z180" s="308">
        <v>330</v>
      </c>
      <c r="AA180" s="306">
        <v>-1000</v>
      </c>
      <c r="AB180" s="308">
        <v>-645</v>
      </c>
      <c r="AC180" s="306">
        <v>-2218</v>
      </c>
      <c r="AD180" s="308">
        <v>-1848</v>
      </c>
      <c r="AE180" s="306" t="s">
        <v>46</v>
      </c>
      <c r="AF180" s="309" t="s">
        <v>60</v>
      </c>
      <c r="AG180" s="304">
        <v>62</v>
      </c>
      <c r="AH180" s="306" t="s">
        <v>46</v>
      </c>
      <c r="AI180" s="309" t="s">
        <v>67</v>
      </c>
      <c r="AJ180" s="304">
        <v>76</v>
      </c>
    </row>
    <row r="181" spans="1:36" x14ac:dyDescent="0.15">
      <c r="A181" s="302" t="s">
        <v>31</v>
      </c>
      <c r="B181" s="303" t="s">
        <v>20</v>
      </c>
      <c r="C181" s="304">
        <v>24</v>
      </c>
      <c r="D181" s="242">
        <v>0.58333333333333337</v>
      </c>
      <c r="E181" s="243">
        <v>16948</v>
      </c>
      <c r="F181" s="305">
        <v>31259</v>
      </c>
      <c r="G181" s="305">
        <v>960</v>
      </c>
      <c r="H181" s="305">
        <v>0</v>
      </c>
      <c r="I181" s="305">
        <v>2391</v>
      </c>
      <c r="J181" s="305">
        <v>9873</v>
      </c>
      <c r="K181" s="306">
        <v>1017</v>
      </c>
      <c r="L181" s="304">
        <v>330</v>
      </c>
      <c r="M181" s="305">
        <v>-458</v>
      </c>
      <c r="N181" s="305">
        <v>-1848</v>
      </c>
      <c r="O181" s="305">
        <v>-959</v>
      </c>
      <c r="P181" s="305">
        <v>20914</v>
      </c>
      <c r="Q181" s="242">
        <v>0.58333333333333337</v>
      </c>
      <c r="R181" s="243">
        <v>17250</v>
      </c>
      <c r="S181" s="305">
        <v>19618</v>
      </c>
      <c r="T181" s="305">
        <v>1296</v>
      </c>
      <c r="U181" s="305">
        <v>27385</v>
      </c>
      <c r="V181" s="305">
        <v>0</v>
      </c>
      <c r="W181" s="306">
        <v>1300</v>
      </c>
      <c r="X181" s="308">
        <v>1017</v>
      </c>
      <c r="Y181" s="306">
        <v>330</v>
      </c>
      <c r="Z181" s="308">
        <v>330</v>
      </c>
      <c r="AA181" s="306">
        <v>-1000</v>
      </c>
      <c r="AB181" s="308">
        <v>-358</v>
      </c>
      <c r="AC181" s="306">
        <v>-2218</v>
      </c>
      <c r="AD181" s="308">
        <v>-1848</v>
      </c>
      <c r="AE181" s="306" t="s">
        <v>46</v>
      </c>
      <c r="AF181" s="309" t="s">
        <v>183</v>
      </c>
      <c r="AG181" s="304">
        <v>61</v>
      </c>
      <c r="AH181" s="306" t="s">
        <v>46</v>
      </c>
      <c r="AI181" s="309" t="s">
        <v>79</v>
      </c>
      <c r="AJ181" s="304">
        <v>72</v>
      </c>
    </row>
    <row r="182" spans="1:36" x14ac:dyDescent="0.15">
      <c r="A182" s="302" t="s">
        <v>33</v>
      </c>
      <c r="B182" s="303" t="s">
        <v>20</v>
      </c>
      <c r="C182" s="304">
        <v>25</v>
      </c>
      <c r="D182" s="242">
        <v>0.58333333333333337</v>
      </c>
      <c r="E182" s="243">
        <v>17821</v>
      </c>
      <c r="F182" s="305">
        <v>31259</v>
      </c>
      <c r="G182" s="305">
        <v>663</v>
      </c>
      <c r="H182" s="305">
        <v>0</v>
      </c>
      <c r="I182" s="305">
        <v>1084</v>
      </c>
      <c r="J182" s="305">
        <v>9046</v>
      </c>
      <c r="K182" s="306">
        <v>1199</v>
      </c>
      <c r="L182" s="304">
        <v>330</v>
      </c>
      <c r="M182" s="305">
        <v>-446</v>
      </c>
      <c r="N182" s="305">
        <v>-1926</v>
      </c>
      <c r="O182" s="305">
        <v>-843</v>
      </c>
      <c r="P182" s="305">
        <v>22635</v>
      </c>
      <c r="Q182" s="242">
        <v>0.70833333333333337</v>
      </c>
      <c r="R182" s="243">
        <v>18480</v>
      </c>
      <c r="S182" s="305">
        <v>20907</v>
      </c>
      <c r="T182" s="305">
        <v>1728</v>
      </c>
      <c r="U182" s="305">
        <v>27385</v>
      </c>
      <c r="V182" s="305">
        <v>0</v>
      </c>
      <c r="W182" s="306">
        <v>1300</v>
      </c>
      <c r="X182" s="308">
        <v>1199</v>
      </c>
      <c r="Y182" s="306">
        <v>330</v>
      </c>
      <c r="Z182" s="308">
        <v>330</v>
      </c>
      <c r="AA182" s="306">
        <v>-1000</v>
      </c>
      <c r="AB182" s="308">
        <v>-201</v>
      </c>
      <c r="AC182" s="306">
        <v>-2218</v>
      </c>
      <c r="AD182" s="308">
        <v>-1926</v>
      </c>
      <c r="AE182" s="306" t="s">
        <v>398</v>
      </c>
      <c r="AF182" s="309" t="s">
        <v>64</v>
      </c>
      <c r="AG182" s="304">
        <v>74</v>
      </c>
      <c r="AH182" s="306" t="s">
        <v>396</v>
      </c>
      <c r="AI182" s="309" t="s">
        <v>102</v>
      </c>
      <c r="AJ182" s="304">
        <v>84</v>
      </c>
    </row>
    <row r="183" spans="1:36" x14ac:dyDescent="0.15">
      <c r="A183" s="302" t="s">
        <v>34</v>
      </c>
      <c r="B183" s="303" t="s">
        <v>20</v>
      </c>
      <c r="C183" s="304">
        <v>26</v>
      </c>
      <c r="D183" s="242">
        <v>0.58333333333333337</v>
      </c>
      <c r="E183" s="243">
        <v>18544</v>
      </c>
      <c r="F183" s="305">
        <v>31355</v>
      </c>
      <c r="G183" s="305">
        <v>645</v>
      </c>
      <c r="H183" s="305">
        <v>0</v>
      </c>
      <c r="I183" s="305">
        <v>1651</v>
      </c>
      <c r="J183" s="305">
        <v>8885</v>
      </c>
      <c r="K183" s="306">
        <v>976</v>
      </c>
      <c r="L183" s="304">
        <v>330</v>
      </c>
      <c r="M183" s="305">
        <v>-552</v>
      </c>
      <c r="N183" s="305">
        <v>-1880</v>
      </c>
      <c r="O183" s="305">
        <v>-1126</v>
      </c>
      <c r="P183" s="305">
        <v>22590</v>
      </c>
      <c r="Q183" s="242">
        <v>0.625</v>
      </c>
      <c r="R183" s="243">
        <v>19200</v>
      </c>
      <c r="S183" s="305">
        <v>21572</v>
      </c>
      <c r="T183" s="305">
        <v>1018</v>
      </c>
      <c r="U183" s="305">
        <v>27385</v>
      </c>
      <c r="V183" s="305">
        <v>0</v>
      </c>
      <c r="W183" s="306">
        <v>1300</v>
      </c>
      <c r="X183" s="308">
        <v>976</v>
      </c>
      <c r="Y183" s="306">
        <v>330</v>
      </c>
      <c r="Z183" s="308">
        <v>330</v>
      </c>
      <c r="AA183" s="306">
        <v>-650</v>
      </c>
      <c r="AB183" s="308">
        <v>-452</v>
      </c>
      <c r="AC183" s="306">
        <v>-2218</v>
      </c>
      <c r="AD183" s="308">
        <v>-1880</v>
      </c>
      <c r="AE183" s="306" t="s">
        <v>396</v>
      </c>
      <c r="AF183" s="309" t="s">
        <v>52</v>
      </c>
      <c r="AG183" s="304">
        <v>81</v>
      </c>
      <c r="AH183" s="306" t="s">
        <v>396</v>
      </c>
      <c r="AI183" s="309" t="s">
        <v>72</v>
      </c>
      <c r="AJ183" s="304">
        <v>88</v>
      </c>
    </row>
    <row r="184" spans="1:36" x14ac:dyDescent="0.15">
      <c r="A184" s="302" t="s">
        <v>35</v>
      </c>
      <c r="B184" s="303" t="s">
        <v>20</v>
      </c>
      <c r="C184" s="304">
        <v>27</v>
      </c>
      <c r="D184" s="242">
        <v>0.54166666666666663</v>
      </c>
      <c r="E184" s="243">
        <v>16296</v>
      </c>
      <c r="F184" s="305">
        <v>31355</v>
      </c>
      <c r="G184" s="305">
        <v>639</v>
      </c>
      <c r="H184" s="305">
        <v>0</v>
      </c>
      <c r="I184" s="305">
        <v>3432</v>
      </c>
      <c r="J184" s="305">
        <v>11120</v>
      </c>
      <c r="K184" s="306">
        <v>-22</v>
      </c>
      <c r="L184" s="304">
        <v>330</v>
      </c>
      <c r="M184" s="305">
        <v>-692</v>
      </c>
      <c r="N184" s="305">
        <v>-1799</v>
      </c>
      <c r="O184" s="305">
        <v>-2183</v>
      </c>
      <c r="P184" s="305">
        <v>19625</v>
      </c>
      <c r="Q184" s="242">
        <v>0.54166666666666663</v>
      </c>
      <c r="R184" s="243">
        <v>16550</v>
      </c>
      <c r="S184" s="305">
        <v>18754</v>
      </c>
      <c r="T184" s="305">
        <v>871</v>
      </c>
      <c r="U184" s="305">
        <v>27377</v>
      </c>
      <c r="V184" s="305">
        <v>0</v>
      </c>
      <c r="W184" s="306">
        <v>-1500</v>
      </c>
      <c r="X184" s="308">
        <v>-22</v>
      </c>
      <c r="Y184" s="306">
        <v>330</v>
      </c>
      <c r="Z184" s="308">
        <v>330</v>
      </c>
      <c r="AA184" s="306">
        <v>-1000</v>
      </c>
      <c r="AB184" s="308">
        <v>-692</v>
      </c>
      <c r="AC184" s="306">
        <v>-2218</v>
      </c>
      <c r="AD184" s="308">
        <v>-1799</v>
      </c>
      <c r="AE184" s="306" t="s">
        <v>396</v>
      </c>
      <c r="AF184" s="309" t="s">
        <v>138</v>
      </c>
      <c r="AG184" s="304">
        <v>75</v>
      </c>
      <c r="AH184" s="306" t="s">
        <v>396</v>
      </c>
      <c r="AI184" s="309" t="s">
        <v>94</v>
      </c>
      <c r="AJ184" s="304">
        <v>79</v>
      </c>
    </row>
    <row r="185" spans="1:36" x14ac:dyDescent="0.15">
      <c r="A185" s="302" t="s">
        <v>36</v>
      </c>
      <c r="B185" s="303" t="s">
        <v>20</v>
      </c>
      <c r="C185" s="304">
        <v>28</v>
      </c>
      <c r="D185" s="242">
        <v>0.79166666666666663</v>
      </c>
      <c r="E185" s="243">
        <v>15074</v>
      </c>
      <c r="F185" s="305">
        <v>31355</v>
      </c>
      <c r="G185" s="305">
        <v>781</v>
      </c>
      <c r="H185" s="305">
        <v>0</v>
      </c>
      <c r="I185" s="305">
        <v>2819</v>
      </c>
      <c r="J185" s="305">
        <v>12291</v>
      </c>
      <c r="K185" s="306">
        <v>225</v>
      </c>
      <c r="L185" s="304">
        <v>330</v>
      </c>
      <c r="M185" s="305">
        <v>-680</v>
      </c>
      <c r="N185" s="305">
        <v>-1799</v>
      </c>
      <c r="O185" s="305">
        <v>-1924</v>
      </c>
      <c r="P185" s="305">
        <v>18950</v>
      </c>
      <c r="Q185" s="242">
        <v>0.875</v>
      </c>
      <c r="R185" s="243">
        <v>15060</v>
      </c>
      <c r="S185" s="305">
        <v>17264</v>
      </c>
      <c r="T185" s="305">
        <v>1686</v>
      </c>
      <c r="U185" s="305">
        <v>27377</v>
      </c>
      <c r="V185" s="305">
        <v>0</v>
      </c>
      <c r="W185" s="306">
        <v>1300</v>
      </c>
      <c r="X185" s="308">
        <v>225</v>
      </c>
      <c r="Y185" s="306">
        <v>330</v>
      </c>
      <c r="Z185" s="308">
        <v>330</v>
      </c>
      <c r="AA185" s="306">
        <v>-1000</v>
      </c>
      <c r="AB185" s="308">
        <v>-680</v>
      </c>
      <c r="AC185" s="306">
        <v>-2218</v>
      </c>
      <c r="AD185" s="308">
        <v>-1799</v>
      </c>
      <c r="AE185" s="306" t="s">
        <v>396</v>
      </c>
      <c r="AF185" s="309" t="s">
        <v>189</v>
      </c>
      <c r="AG185" s="304">
        <v>63</v>
      </c>
      <c r="AH185" s="306" t="s">
        <v>396</v>
      </c>
      <c r="AI185" s="309" t="s">
        <v>94</v>
      </c>
      <c r="AJ185" s="304">
        <v>71</v>
      </c>
    </row>
    <row r="186" spans="1:36" x14ac:dyDescent="0.15">
      <c r="A186" s="302" t="s">
        <v>30</v>
      </c>
      <c r="B186" s="303" t="s">
        <v>20</v>
      </c>
      <c r="C186" s="304">
        <v>29</v>
      </c>
      <c r="D186" s="242">
        <v>0.70833333333333337</v>
      </c>
      <c r="E186" s="243">
        <v>17974</v>
      </c>
      <c r="F186" s="305">
        <v>31347</v>
      </c>
      <c r="G186" s="305">
        <v>718</v>
      </c>
      <c r="H186" s="305">
        <v>0</v>
      </c>
      <c r="I186" s="305">
        <v>1890</v>
      </c>
      <c r="J186" s="305">
        <v>10807</v>
      </c>
      <c r="K186" s="306">
        <v>581</v>
      </c>
      <c r="L186" s="304">
        <v>330</v>
      </c>
      <c r="M186" s="305">
        <v>-633</v>
      </c>
      <c r="N186" s="305">
        <v>-1898</v>
      </c>
      <c r="O186" s="305">
        <v>-1620</v>
      </c>
      <c r="P186" s="305">
        <v>20988</v>
      </c>
      <c r="Q186" s="242">
        <v>0.58333333333333337</v>
      </c>
      <c r="R186" s="243">
        <v>17370</v>
      </c>
      <c r="S186" s="305">
        <v>19770</v>
      </c>
      <c r="T186" s="305">
        <v>1218</v>
      </c>
      <c r="U186" s="305">
        <v>27377</v>
      </c>
      <c r="V186" s="305">
        <v>0</v>
      </c>
      <c r="W186" s="306">
        <v>1300</v>
      </c>
      <c r="X186" s="308">
        <v>581</v>
      </c>
      <c r="Y186" s="306">
        <v>330</v>
      </c>
      <c r="Z186" s="308">
        <v>330</v>
      </c>
      <c r="AA186" s="306">
        <v>-1000</v>
      </c>
      <c r="AB186" s="308">
        <v>-178</v>
      </c>
      <c r="AC186" s="306">
        <v>-2218</v>
      </c>
      <c r="AD186" s="308">
        <v>-1613</v>
      </c>
      <c r="AE186" s="306" t="s">
        <v>396</v>
      </c>
      <c r="AF186" s="309" t="s">
        <v>64</v>
      </c>
      <c r="AG186" s="304">
        <v>75</v>
      </c>
      <c r="AH186" s="306" t="s">
        <v>396</v>
      </c>
      <c r="AI186" s="309" t="s">
        <v>72</v>
      </c>
      <c r="AJ186" s="304">
        <v>81</v>
      </c>
    </row>
    <row r="187" spans="1:36" x14ac:dyDescent="0.15">
      <c r="A187" s="311" t="s">
        <v>32</v>
      </c>
      <c r="B187" s="312" t="s">
        <v>20</v>
      </c>
      <c r="C187" s="316">
        <v>30</v>
      </c>
      <c r="D187" s="244">
        <v>0.625</v>
      </c>
      <c r="E187" s="245">
        <v>18097</v>
      </c>
      <c r="F187" s="314">
        <v>31347</v>
      </c>
      <c r="G187" s="314">
        <v>670</v>
      </c>
      <c r="H187" s="314">
        <v>0</v>
      </c>
      <c r="I187" s="314">
        <v>1900</v>
      </c>
      <c r="J187" s="314">
        <v>9207</v>
      </c>
      <c r="K187" s="315">
        <v>545</v>
      </c>
      <c r="L187" s="316">
        <v>330</v>
      </c>
      <c r="M187" s="314">
        <v>-482</v>
      </c>
      <c r="N187" s="314">
        <v>-1923</v>
      </c>
      <c r="O187" s="314">
        <v>-1530</v>
      </c>
      <c r="P187" s="314">
        <v>22440</v>
      </c>
      <c r="Q187" s="244">
        <v>0.58333333333333337</v>
      </c>
      <c r="R187" s="245">
        <v>17940</v>
      </c>
      <c r="S187" s="314">
        <v>20373</v>
      </c>
      <c r="T187" s="314">
        <v>2067</v>
      </c>
      <c r="U187" s="314">
        <v>27377</v>
      </c>
      <c r="V187" s="314">
        <v>0</v>
      </c>
      <c r="W187" s="315">
        <v>1300</v>
      </c>
      <c r="X187" s="317">
        <v>545</v>
      </c>
      <c r="Y187" s="315">
        <v>330</v>
      </c>
      <c r="Z187" s="317">
        <v>330</v>
      </c>
      <c r="AA187" s="315">
        <v>-1000</v>
      </c>
      <c r="AB187" s="317">
        <v>-227</v>
      </c>
      <c r="AC187" s="315">
        <v>-2218</v>
      </c>
      <c r="AD187" s="317">
        <v>-1638</v>
      </c>
      <c r="AE187" s="315" t="s">
        <v>43</v>
      </c>
      <c r="AF187" s="318" t="s">
        <v>125</v>
      </c>
      <c r="AG187" s="316">
        <v>67</v>
      </c>
      <c r="AH187" s="315" t="s">
        <v>43</v>
      </c>
      <c r="AI187" s="318" t="s">
        <v>168</v>
      </c>
      <c r="AJ187" s="316">
        <v>85</v>
      </c>
    </row>
    <row r="188" spans="1:36" x14ac:dyDescent="0.15">
      <c r="A188" s="302" t="s">
        <v>31</v>
      </c>
      <c r="B188" s="303" t="s">
        <v>21</v>
      </c>
      <c r="C188" s="304">
        <v>1</v>
      </c>
      <c r="D188" s="242">
        <v>0.54166666666666663</v>
      </c>
      <c r="E188" s="251">
        <v>17164</v>
      </c>
      <c r="F188" s="305">
        <v>31291</v>
      </c>
      <c r="G188" s="305">
        <v>705</v>
      </c>
      <c r="H188" s="305">
        <v>0</v>
      </c>
      <c r="I188" s="305">
        <v>830</v>
      </c>
      <c r="J188" s="305">
        <v>9557</v>
      </c>
      <c r="K188" s="306">
        <v>276</v>
      </c>
      <c r="L188" s="304">
        <v>330</v>
      </c>
      <c r="M188" s="305">
        <v>-513</v>
      </c>
      <c r="N188" s="305">
        <v>-2071</v>
      </c>
      <c r="O188" s="305">
        <v>-1978</v>
      </c>
      <c r="P188" s="305">
        <v>23587</v>
      </c>
      <c r="Q188" s="242">
        <v>0.625</v>
      </c>
      <c r="R188" s="243">
        <v>18020</v>
      </c>
      <c r="S188" s="305">
        <v>20605</v>
      </c>
      <c r="T188" s="305">
        <v>2982</v>
      </c>
      <c r="U188" s="305">
        <v>27377</v>
      </c>
      <c r="V188" s="305">
        <v>0</v>
      </c>
      <c r="W188" s="306">
        <v>1300</v>
      </c>
      <c r="X188" s="308">
        <v>331</v>
      </c>
      <c r="Y188" s="306">
        <v>330</v>
      </c>
      <c r="Z188" s="308">
        <v>330</v>
      </c>
      <c r="AA188" s="306">
        <v>-1000</v>
      </c>
      <c r="AB188" s="308">
        <v>22</v>
      </c>
      <c r="AC188" s="306">
        <v>-2218</v>
      </c>
      <c r="AD188" s="308">
        <v>-1671</v>
      </c>
      <c r="AE188" s="306" t="s">
        <v>46</v>
      </c>
      <c r="AF188" s="309" t="s">
        <v>125</v>
      </c>
      <c r="AG188" s="304">
        <v>66</v>
      </c>
      <c r="AH188" s="306" t="s">
        <v>399</v>
      </c>
      <c r="AI188" s="309" t="s">
        <v>173</v>
      </c>
      <c r="AJ188" s="304">
        <v>74</v>
      </c>
    </row>
    <row r="189" spans="1:36" x14ac:dyDescent="0.15">
      <c r="A189" s="302" t="s">
        <v>33</v>
      </c>
      <c r="B189" s="303" t="s">
        <v>21</v>
      </c>
      <c r="C189" s="304">
        <v>2</v>
      </c>
      <c r="D189" s="242">
        <v>0.58333333333333337</v>
      </c>
      <c r="E189" s="243">
        <v>17003</v>
      </c>
      <c r="F189" s="305">
        <v>31387</v>
      </c>
      <c r="G189" s="305">
        <v>724</v>
      </c>
      <c r="H189" s="305">
        <v>0</v>
      </c>
      <c r="I189" s="305">
        <v>1382</v>
      </c>
      <c r="J189" s="305">
        <v>10154</v>
      </c>
      <c r="K189" s="306">
        <v>921</v>
      </c>
      <c r="L189" s="304">
        <v>330</v>
      </c>
      <c r="M189" s="305">
        <v>-518</v>
      </c>
      <c r="N189" s="305">
        <v>-1991</v>
      </c>
      <c r="O189" s="305">
        <v>-1258</v>
      </c>
      <c r="P189" s="305">
        <v>21833</v>
      </c>
      <c r="Q189" s="242">
        <v>0.54166666666666663</v>
      </c>
      <c r="R189" s="243">
        <v>17070</v>
      </c>
      <c r="S189" s="305">
        <v>19577</v>
      </c>
      <c r="T189" s="305">
        <v>2256</v>
      </c>
      <c r="U189" s="305">
        <v>27377</v>
      </c>
      <c r="V189" s="305">
        <v>0</v>
      </c>
      <c r="W189" s="306">
        <v>1300</v>
      </c>
      <c r="X189" s="308">
        <v>921</v>
      </c>
      <c r="Y189" s="306">
        <v>330</v>
      </c>
      <c r="Z189" s="308">
        <v>330</v>
      </c>
      <c r="AA189" s="306">
        <v>-1000</v>
      </c>
      <c r="AB189" s="308">
        <v>-239</v>
      </c>
      <c r="AC189" s="306">
        <v>-2218</v>
      </c>
      <c r="AD189" s="308">
        <v>-1591</v>
      </c>
      <c r="AE189" s="306" t="s">
        <v>399</v>
      </c>
      <c r="AF189" s="309" t="s">
        <v>117</v>
      </c>
      <c r="AG189" s="304">
        <v>66</v>
      </c>
      <c r="AH189" s="306" t="s">
        <v>399</v>
      </c>
      <c r="AI189" s="309" t="s">
        <v>159</v>
      </c>
      <c r="AJ189" s="304">
        <v>70</v>
      </c>
    </row>
    <row r="190" spans="1:36" x14ac:dyDescent="0.15">
      <c r="A190" s="302" t="s">
        <v>34</v>
      </c>
      <c r="B190" s="303" t="s">
        <v>21</v>
      </c>
      <c r="C190" s="304">
        <v>3</v>
      </c>
      <c r="D190" s="242">
        <v>0.58333333333333337</v>
      </c>
      <c r="E190" s="243">
        <v>15862</v>
      </c>
      <c r="F190" s="305">
        <v>31380</v>
      </c>
      <c r="G190" s="305">
        <v>596</v>
      </c>
      <c r="H190" s="305">
        <v>0</v>
      </c>
      <c r="I190" s="305">
        <v>1980</v>
      </c>
      <c r="J190" s="305">
        <v>11437</v>
      </c>
      <c r="K190" s="306">
        <v>921</v>
      </c>
      <c r="L190" s="304">
        <v>330</v>
      </c>
      <c r="M190" s="305">
        <v>-628</v>
      </c>
      <c r="N190" s="305">
        <v>-2006</v>
      </c>
      <c r="O190" s="305">
        <v>-1383</v>
      </c>
      <c r="P190" s="305">
        <v>19942</v>
      </c>
      <c r="Q190" s="242">
        <v>0.75</v>
      </c>
      <c r="R190" s="243">
        <v>15720</v>
      </c>
      <c r="S190" s="305">
        <v>18230</v>
      </c>
      <c r="T190" s="305">
        <v>1712</v>
      </c>
      <c r="U190" s="305">
        <v>27377</v>
      </c>
      <c r="V190" s="305">
        <v>0</v>
      </c>
      <c r="W190" s="306">
        <v>1300</v>
      </c>
      <c r="X190" s="308">
        <v>921</v>
      </c>
      <c r="Y190" s="306">
        <v>330</v>
      </c>
      <c r="Z190" s="308">
        <v>330</v>
      </c>
      <c r="AA190" s="306">
        <v>-1000</v>
      </c>
      <c r="AB190" s="308">
        <v>-628</v>
      </c>
      <c r="AC190" s="306">
        <v>-2218</v>
      </c>
      <c r="AD190" s="308">
        <v>-1606</v>
      </c>
      <c r="AE190" s="306" t="s">
        <v>46</v>
      </c>
      <c r="AF190" s="309" t="s">
        <v>131</v>
      </c>
      <c r="AG190" s="304">
        <v>75</v>
      </c>
      <c r="AH190" s="306" t="s">
        <v>399</v>
      </c>
      <c r="AI190" s="309" t="s">
        <v>122</v>
      </c>
      <c r="AJ190" s="304">
        <v>75</v>
      </c>
    </row>
    <row r="191" spans="1:36" x14ac:dyDescent="0.15">
      <c r="A191" s="302" t="s">
        <v>35</v>
      </c>
      <c r="B191" s="303" t="s">
        <v>21</v>
      </c>
      <c r="C191" s="304">
        <v>4</v>
      </c>
      <c r="D191" s="242">
        <v>0.54166666666666663</v>
      </c>
      <c r="E191" s="243">
        <v>14625</v>
      </c>
      <c r="F191" s="305">
        <v>31380</v>
      </c>
      <c r="G191" s="305">
        <v>634</v>
      </c>
      <c r="H191" s="305">
        <v>0</v>
      </c>
      <c r="I191" s="305">
        <v>2904</v>
      </c>
      <c r="J191" s="305">
        <v>11838</v>
      </c>
      <c r="K191" s="306">
        <v>757</v>
      </c>
      <c r="L191" s="304">
        <v>330</v>
      </c>
      <c r="M191" s="305">
        <v>-681</v>
      </c>
      <c r="N191" s="305">
        <v>-1670</v>
      </c>
      <c r="O191" s="305">
        <v>-1264</v>
      </c>
      <c r="P191" s="305">
        <v>18536</v>
      </c>
      <c r="Q191" s="242">
        <v>0.54166666666666663</v>
      </c>
      <c r="R191" s="243">
        <v>15330</v>
      </c>
      <c r="S191" s="305">
        <v>17510</v>
      </c>
      <c r="T191" s="305">
        <v>1026</v>
      </c>
      <c r="U191" s="305">
        <v>27377</v>
      </c>
      <c r="V191" s="305">
        <v>0</v>
      </c>
      <c r="W191" s="306">
        <v>1300</v>
      </c>
      <c r="X191" s="308">
        <v>812</v>
      </c>
      <c r="Y191" s="306">
        <v>330</v>
      </c>
      <c r="Z191" s="308">
        <v>330</v>
      </c>
      <c r="AA191" s="306">
        <v>-1000</v>
      </c>
      <c r="AB191" s="308">
        <v>-146</v>
      </c>
      <c r="AC191" s="306">
        <v>-2218</v>
      </c>
      <c r="AD191" s="308">
        <v>-1670</v>
      </c>
      <c r="AE191" s="306" t="s">
        <v>399</v>
      </c>
      <c r="AF191" s="309" t="s">
        <v>92</v>
      </c>
      <c r="AG191" s="304">
        <v>80</v>
      </c>
      <c r="AH191" s="306" t="s">
        <v>405</v>
      </c>
      <c r="AI191" s="309" t="s">
        <v>49</v>
      </c>
      <c r="AJ191" s="304">
        <v>77</v>
      </c>
    </row>
    <row r="192" spans="1:36" x14ac:dyDescent="0.15">
      <c r="A192" s="302" t="s">
        <v>36</v>
      </c>
      <c r="B192" s="303" t="s">
        <v>21</v>
      </c>
      <c r="C192" s="304">
        <v>5</v>
      </c>
      <c r="D192" s="242">
        <v>0.75</v>
      </c>
      <c r="E192" s="243">
        <v>14636</v>
      </c>
      <c r="F192" s="305">
        <v>31380</v>
      </c>
      <c r="G192" s="305">
        <v>699</v>
      </c>
      <c r="H192" s="305">
        <v>0</v>
      </c>
      <c r="I192" s="305">
        <v>2779</v>
      </c>
      <c r="J192" s="305">
        <v>12493</v>
      </c>
      <c r="K192" s="306">
        <v>446</v>
      </c>
      <c r="L192" s="304">
        <v>330</v>
      </c>
      <c r="M192" s="305">
        <v>-697</v>
      </c>
      <c r="N192" s="305">
        <v>-1670</v>
      </c>
      <c r="O192" s="305">
        <v>-1591</v>
      </c>
      <c r="P192" s="305">
        <v>18398</v>
      </c>
      <c r="Q192" s="242">
        <v>0.875</v>
      </c>
      <c r="R192" s="243">
        <v>14450</v>
      </c>
      <c r="S192" s="305">
        <v>16638</v>
      </c>
      <c r="T192" s="305">
        <v>1760</v>
      </c>
      <c r="U192" s="305">
        <v>27377</v>
      </c>
      <c r="V192" s="305">
        <v>0</v>
      </c>
      <c r="W192" s="306">
        <v>1300</v>
      </c>
      <c r="X192" s="308">
        <v>501</v>
      </c>
      <c r="Y192" s="306">
        <v>330</v>
      </c>
      <c r="Z192" s="308">
        <v>330</v>
      </c>
      <c r="AA192" s="306">
        <v>-1000</v>
      </c>
      <c r="AB192" s="308">
        <v>-162</v>
      </c>
      <c r="AC192" s="306">
        <v>-2218</v>
      </c>
      <c r="AD192" s="308">
        <v>-1670</v>
      </c>
      <c r="AE192" s="306" t="s">
        <v>400</v>
      </c>
      <c r="AF192" s="309" t="s">
        <v>51</v>
      </c>
      <c r="AG192" s="304">
        <v>77</v>
      </c>
      <c r="AH192" s="306" t="s">
        <v>400</v>
      </c>
      <c r="AI192" s="309" t="s">
        <v>62</v>
      </c>
      <c r="AJ192" s="304">
        <v>78</v>
      </c>
    </row>
    <row r="193" spans="1:36" x14ac:dyDescent="0.15">
      <c r="A193" s="302" t="s">
        <v>30</v>
      </c>
      <c r="B193" s="303" t="s">
        <v>21</v>
      </c>
      <c r="C193" s="304">
        <v>6</v>
      </c>
      <c r="D193" s="242">
        <v>0.54166666666666663</v>
      </c>
      <c r="E193" s="243">
        <v>18113</v>
      </c>
      <c r="F193" s="305">
        <v>31380</v>
      </c>
      <c r="G193" s="305">
        <v>605</v>
      </c>
      <c r="H193" s="305">
        <v>0</v>
      </c>
      <c r="I193" s="305">
        <v>2130</v>
      </c>
      <c r="J193" s="305">
        <v>10909</v>
      </c>
      <c r="K193" s="306">
        <v>931</v>
      </c>
      <c r="L193" s="304">
        <v>330</v>
      </c>
      <c r="M193" s="305">
        <v>-473</v>
      </c>
      <c r="N193" s="305">
        <v>-2088</v>
      </c>
      <c r="O193" s="305">
        <v>-1300</v>
      </c>
      <c r="P193" s="305">
        <v>20246</v>
      </c>
      <c r="Q193" s="242">
        <v>0.58333333333333337</v>
      </c>
      <c r="R193" s="243">
        <v>17090</v>
      </c>
      <c r="S193" s="305">
        <v>19697</v>
      </c>
      <c r="T193" s="305">
        <v>549</v>
      </c>
      <c r="U193" s="305">
        <v>27377</v>
      </c>
      <c r="V193" s="305">
        <v>0</v>
      </c>
      <c r="W193" s="306">
        <v>1300</v>
      </c>
      <c r="X193" s="308">
        <v>876</v>
      </c>
      <c r="Y193" s="306">
        <v>330</v>
      </c>
      <c r="Z193" s="308">
        <v>330</v>
      </c>
      <c r="AA193" s="306">
        <v>-1000</v>
      </c>
      <c r="AB193" s="308">
        <v>-428</v>
      </c>
      <c r="AC193" s="306">
        <v>-2218</v>
      </c>
      <c r="AD193" s="308">
        <v>-1652</v>
      </c>
      <c r="AE193" s="306" t="s">
        <v>42</v>
      </c>
      <c r="AF193" s="309" t="s">
        <v>138</v>
      </c>
      <c r="AG193" s="304">
        <v>75</v>
      </c>
      <c r="AH193" s="306" t="s">
        <v>390</v>
      </c>
      <c r="AI193" s="309" t="s">
        <v>151</v>
      </c>
      <c r="AJ193" s="304">
        <v>83</v>
      </c>
    </row>
    <row r="194" spans="1:36" x14ac:dyDescent="0.15">
      <c r="A194" s="302" t="s">
        <v>32</v>
      </c>
      <c r="B194" s="303" t="s">
        <v>21</v>
      </c>
      <c r="C194" s="304">
        <v>7</v>
      </c>
      <c r="D194" s="242">
        <v>0.54166666666666663</v>
      </c>
      <c r="E194" s="243">
        <v>17433</v>
      </c>
      <c r="F194" s="305">
        <v>31380</v>
      </c>
      <c r="G194" s="305">
        <v>662</v>
      </c>
      <c r="H194" s="305">
        <v>0</v>
      </c>
      <c r="I194" s="305">
        <v>2366</v>
      </c>
      <c r="J194" s="305">
        <v>9076</v>
      </c>
      <c r="K194" s="306">
        <v>715</v>
      </c>
      <c r="L194" s="304">
        <v>330</v>
      </c>
      <c r="M194" s="305">
        <v>-613</v>
      </c>
      <c r="N194" s="305">
        <v>-2022</v>
      </c>
      <c r="O194" s="305">
        <v>-1590</v>
      </c>
      <c r="P194" s="305">
        <v>22190</v>
      </c>
      <c r="Q194" s="242">
        <v>0.58333333333333337</v>
      </c>
      <c r="R194" s="243">
        <v>17320</v>
      </c>
      <c r="S194" s="305">
        <v>19856</v>
      </c>
      <c r="T194" s="305">
        <v>2334</v>
      </c>
      <c r="U194" s="305">
        <v>27377</v>
      </c>
      <c r="V194" s="305">
        <v>0</v>
      </c>
      <c r="W194" s="306">
        <v>1300</v>
      </c>
      <c r="X194" s="308">
        <v>715</v>
      </c>
      <c r="Y194" s="306">
        <v>330</v>
      </c>
      <c r="Z194" s="308">
        <v>330</v>
      </c>
      <c r="AA194" s="306">
        <v>-1000</v>
      </c>
      <c r="AB194" s="308">
        <v>-223</v>
      </c>
      <c r="AC194" s="306">
        <v>-2218</v>
      </c>
      <c r="AD194" s="308">
        <v>-1622</v>
      </c>
      <c r="AE194" s="306" t="s">
        <v>396</v>
      </c>
      <c r="AF194" s="309" t="s">
        <v>179</v>
      </c>
      <c r="AG194" s="304">
        <v>70</v>
      </c>
      <c r="AH194" s="306" t="s">
        <v>396</v>
      </c>
      <c r="AI194" s="309" t="s">
        <v>89</v>
      </c>
      <c r="AJ194" s="304">
        <v>77</v>
      </c>
    </row>
    <row r="195" spans="1:36" x14ac:dyDescent="0.15">
      <c r="A195" s="302" t="s">
        <v>31</v>
      </c>
      <c r="B195" s="303" t="s">
        <v>21</v>
      </c>
      <c r="C195" s="304">
        <v>8</v>
      </c>
      <c r="D195" s="242">
        <v>0.58333333333333337</v>
      </c>
      <c r="E195" s="243">
        <v>16951</v>
      </c>
      <c r="F195" s="305">
        <v>31378</v>
      </c>
      <c r="G195" s="305">
        <v>682</v>
      </c>
      <c r="H195" s="305">
        <v>0</v>
      </c>
      <c r="I195" s="305">
        <v>2634</v>
      </c>
      <c r="J195" s="305">
        <v>8973</v>
      </c>
      <c r="K195" s="306">
        <v>645</v>
      </c>
      <c r="L195" s="304">
        <v>330</v>
      </c>
      <c r="M195" s="305">
        <v>-484</v>
      </c>
      <c r="N195" s="305">
        <v>-2004</v>
      </c>
      <c r="O195" s="305">
        <v>-1513</v>
      </c>
      <c r="P195" s="305">
        <v>21966</v>
      </c>
      <c r="Q195" s="242">
        <v>0.54166666666666663</v>
      </c>
      <c r="R195" s="243">
        <v>16940</v>
      </c>
      <c r="S195" s="305">
        <v>19465</v>
      </c>
      <c r="T195" s="305">
        <v>2501</v>
      </c>
      <c r="U195" s="305">
        <v>27377</v>
      </c>
      <c r="V195" s="305">
        <v>0</v>
      </c>
      <c r="W195" s="306">
        <v>1300</v>
      </c>
      <c r="X195" s="308">
        <v>645</v>
      </c>
      <c r="Y195" s="306">
        <v>330</v>
      </c>
      <c r="Z195" s="308">
        <v>330</v>
      </c>
      <c r="AA195" s="306">
        <v>-1000</v>
      </c>
      <c r="AB195" s="308">
        <v>-108</v>
      </c>
      <c r="AC195" s="306">
        <v>-2218</v>
      </c>
      <c r="AD195" s="308">
        <v>-1604</v>
      </c>
      <c r="AE195" s="306" t="s">
        <v>396</v>
      </c>
      <c r="AF195" s="309" t="s">
        <v>179</v>
      </c>
      <c r="AG195" s="304">
        <v>62</v>
      </c>
      <c r="AH195" s="306" t="s">
        <v>396</v>
      </c>
      <c r="AI195" s="309" t="s">
        <v>104</v>
      </c>
      <c r="AJ195" s="304">
        <v>72</v>
      </c>
    </row>
    <row r="196" spans="1:36" x14ac:dyDescent="0.15">
      <c r="A196" s="302" t="s">
        <v>33</v>
      </c>
      <c r="B196" s="303" t="s">
        <v>21</v>
      </c>
      <c r="C196" s="304">
        <v>9</v>
      </c>
      <c r="D196" s="242">
        <v>0.58333333333333337</v>
      </c>
      <c r="E196" s="243">
        <v>16106</v>
      </c>
      <c r="F196" s="305">
        <v>31378</v>
      </c>
      <c r="G196" s="305">
        <v>729</v>
      </c>
      <c r="H196" s="305">
        <v>0</v>
      </c>
      <c r="I196" s="305">
        <v>2166</v>
      </c>
      <c r="J196" s="305">
        <v>10603</v>
      </c>
      <c r="K196" s="306">
        <v>447</v>
      </c>
      <c r="L196" s="304">
        <v>330</v>
      </c>
      <c r="M196" s="305">
        <v>-487</v>
      </c>
      <c r="N196" s="305">
        <v>-2065</v>
      </c>
      <c r="O196" s="305">
        <v>-1775</v>
      </c>
      <c r="P196" s="305">
        <v>21113</v>
      </c>
      <c r="Q196" s="242">
        <v>0.58333333333333337</v>
      </c>
      <c r="R196" s="243">
        <v>16910</v>
      </c>
      <c r="S196" s="305">
        <v>19508</v>
      </c>
      <c r="T196" s="305">
        <v>1605</v>
      </c>
      <c r="U196" s="305">
        <v>27377</v>
      </c>
      <c r="V196" s="305">
        <v>0</v>
      </c>
      <c r="W196" s="306">
        <v>1300</v>
      </c>
      <c r="X196" s="308">
        <v>447</v>
      </c>
      <c r="Y196" s="306">
        <v>330</v>
      </c>
      <c r="Z196" s="308">
        <v>330</v>
      </c>
      <c r="AA196" s="306">
        <v>-1000</v>
      </c>
      <c r="AB196" s="308">
        <v>48</v>
      </c>
      <c r="AC196" s="306">
        <v>-2218</v>
      </c>
      <c r="AD196" s="308">
        <v>-1665</v>
      </c>
      <c r="AE196" s="306" t="s">
        <v>389</v>
      </c>
      <c r="AF196" s="309" t="s">
        <v>140</v>
      </c>
      <c r="AG196" s="304">
        <v>62</v>
      </c>
      <c r="AH196" s="306" t="s">
        <v>389</v>
      </c>
      <c r="AI196" s="309" t="s">
        <v>79</v>
      </c>
      <c r="AJ196" s="304">
        <v>71</v>
      </c>
    </row>
    <row r="197" spans="1:36" x14ac:dyDescent="0.15">
      <c r="A197" s="302" t="s">
        <v>34</v>
      </c>
      <c r="B197" s="303" t="s">
        <v>21</v>
      </c>
      <c r="C197" s="304">
        <v>10</v>
      </c>
      <c r="D197" s="242">
        <v>0.58333333333333337</v>
      </c>
      <c r="E197" s="243">
        <v>16625</v>
      </c>
      <c r="F197" s="305">
        <v>31378</v>
      </c>
      <c r="G197" s="305">
        <v>657</v>
      </c>
      <c r="H197" s="305">
        <v>0</v>
      </c>
      <c r="I197" s="305">
        <v>2540</v>
      </c>
      <c r="J197" s="305">
        <v>10291</v>
      </c>
      <c r="K197" s="306">
        <v>584</v>
      </c>
      <c r="L197" s="304">
        <v>330</v>
      </c>
      <c r="M197" s="305">
        <v>-615</v>
      </c>
      <c r="N197" s="305">
        <v>-2067</v>
      </c>
      <c r="O197" s="305">
        <v>-1768</v>
      </c>
      <c r="P197" s="305">
        <v>20972</v>
      </c>
      <c r="Q197" s="242">
        <v>0.58333333333333337</v>
      </c>
      <c r="R197" s="243">
        <v>16830</v>
      </c>
      <c r="S197" s="305">
        <v>19378</v>
      </c>
      <c r="T197" s="305">
        <v>1594</v>
      </c>
      <c r="U197" s="305">
        <v>27377</v>
      </c>
      <c r="V197" s="305">
        <v>0</v>
      </c>
      <c r="W197" s="306">
        <v>1300</v>
      </c>
      <c r="X197" s="308">
        <v>584</v>
      </c>
      <c r="Y197" s="306">
        <v>330</v>
      </c>
      <c r="Z197" s="308">
        <v>330</v>
      </c>
      <c r="AA197" s="306">
        <v>-1000</v>
      </c>
      <c r="AB197" s="308">
        <v>-80</v>
      </c>
      <c r="AC197" s="306">
        <v>-2218</v>
      </c>
      <c r="AD197" s="308">
        <v>-1667</v>
      </c>
      <c r="AE197" s="306" t="s">
        <v>42</v>
      </c>
      <c r="AF197" s="309" t="s">
        <v>125</v>
      </c>
      <c r="AG197" s="304">
        <v>73</v>
      </c>
      <c r="AH197" s="306" t="s">
        <v>42</v>
      </c>
      <c r="AI197" s="309" t="s">
        <v>175</v>
      </c>
      <c r="AJ197" s="304">
        <v>80</v>
      </c>
    </row>
    <row r="198" spans="1:36" x14ac:dyDescent="0.15">
      <c r="A198" s="302" t="s">
        <v>35</v>
      </c>
      <c r="B198" s="303" t="s">
        <v>21</v>
      </c>
      <c r="C198" s="304">
        <v>11</v>
      </c>
      <c r="D198" s="242">
        <v>0.54166666666666663</v>
      </c>
      <c r="E198" s="243">
        <v>15133</v>
      </c>
      <c r="F198" s="305">
        <v>31378</v>
      </c>
      <c r="G198" s="305">
        <v>638</v>
      </c>
      <c r="H198" s="305">
        <v>0</v>
      </c>
      <c r="I198" s="305">
        <v>3450</v>
      </c>
      <c r="J198" s="305">
        <v>10130</v>
      </c>
      <c r="K198" s="306">
        <v>236</v>
      </c>
      <c r="L198" s="304">
        <v>330</v>
      </c>
      <c r="M198" s="305">
        <v>-774</v>
      </c>
      <c r="N198" s="305">
        <v>-1887</v>
      </c>
      <c r="O198" s="305">
        <v>-2095</v>
      </c>
      <c r="P198" s="305">
        <v>20531</v>
      </c>
      <c r="Q198" s="242">
        <v>0.54166666666666663</v>
      </c>
      <c r="R198" s="243">
        <v>15090</v>
      </c>
      <c r="S198" s="305">
        <v>17711</v>
      </c>
      <c r="T198" s="305">
        <v>2820</v>
      </c>
      <c r="U198" s="305">
        <v>27377</v>
      </c>
      <c r="V198" s="305">
        <v>0</v>
      </c>
      <c r="W198" s="306">
        <v>1300</v>
      </c>
      <c r="X198" s="308">
        <v>236</v>
      </c>
      <c r="Y198" s="306">
        <v>330</v>
      </c>
      <c r="Z198" s="308">
        <v>330</v>
      </c>
      <c r="AA198" s="306">
        <v>-1000</v>
      </c>
      <c r="AB198" s="308">
        <v>-239</v>
      </c>
      <c r="AC198" s="306">
        <v>-2000</v>
      </c>
      <c r="AD198" s="308">
        <v>-1435</v>
      </c>
      <c r="AE198" s="306" t="s">
        <v>42</v>
      </c>
      <c r="AF198" s="309" t="s">
        <v>120</v>
      </c>
      <c r="AG198" s="304">
        <v>77</v>
      </c>
      <c r="AH198" s="306" t="s">
        <v>390</v>
      </c>
      <c r="AI198" s="309" t="s">
        <v>91</v>
      </c>
      <c r="AJ198" s="304">
        <v>79</v>
      </c>
    </row>
    <row r="199" spans="1:36" x14ac:dyDescent="0.15">
      <c r="A199" s="302" t="s">
        <v>36</v>
      </c>
      <c r="B199" s="303" t="s">
        <v>21</v>
      </c>
      <c r="C199" s="304">
        <v>12</v>
      </c>
      <c r="D199" s="242">
        <v>0.75</v>
      </c>
      <c r="E199" s="243">
        <v>15483</v>
      </c>
      <c r="F199" s="305">
        <v>31378</v>
      </c>
      <c r="G199" s="305">
        <v>564</v>
      </c>
      <c r="H199" s="305">
        <v>0</v>
      </c>
      <c r="I199" s="305">
        <v>3629</v>
      </c>
      <c r="J199" s="305">
        <v>10121</v>
      </c>
      <c r="K199" s="306">
        <v>379</v>
      </c>
      <c r="L199" s="304">
        <v>330</v>
      </c>
      <c r="M199" s="305">
        <v>-774</v>
      </c>
      <c r="N199" s="305">
        <v>-1887</v>
      </c>
      <c r="O199" s="305">
        <v>-1952</v>
      </c>
      <c r="P199" s="305">
        <v>20144</v>
      </c>
      <c r="Q199" s="242">
        <v>0.75</v>
      </c>
      <c r="R199" s="243">
        <v>15560</v>
      </c>
      <c r="S199" s="305">
        <v>18172</v>
      </c>
      <c r="T199" s="305">
        <v>1972</v>
      </c>
      <c r="U199" s="305">
        <v>27377</v>
      </c>
      <c r="V199" s="305">
        <v>0</v>
      </c>
      <c r="W199" s="306">
        <v>1300</v>
      </c>
      <c r="X199" s="308">
        <v>379</v>
      </c>
      <c r="Y199" s="306">
        <v>330</v>
      </c>
      <c r="Z199" s="308">
        <v>330</v>
      </c>
      <c r="AA199" s="306">
        <v>-1000</v>
      </c>
      <c r="AB199" s="308">
        <v>-239</v>
      </c>
      <c r="AC199" s="306">
        <v>-2165</v>
      </c>
      <c r="AD199" s="308">
        <v>-1435</v>
      </c>
      <c r="AE199" s="306" t="s">
        <v>390</v>
      </c>
      <c r="AF199" s="309" t="s">
        <v>51</v>
      </c>
      <c r="AG199" s="304">
        <v>79</v>
      </c>
      <c r="AH199" s="306" t="s">
        <v>390</v>
      </c>
      <c r="AI199" s="309" t="s">
        <v>50</v>
      </c>
      <c r="AJ199" s="304">
        <v>79</v>
      </c>
    </row>
    <row r="200" spans="1:36" x14ac:dyDescent="0.15">
      <c r="A200" s="302" t="s">
        <v>30</v>
      </c>
      <c r="B200" s="303" t="s">
        <v>21</v>
      </c>
      <c r="C200" s="304">
        <v>13</v>
      </c>
      <c r="D200" s="242">
        <v>0.58333333333333337</v>
      </c>
      <c r="E200" s="243">
        <v>17461</v>
      </c>
      <c r="F200" s="305">
        <v>31378</v>
      </c>
      <c r="G200" s="305">
        <v>629</v>
      </c>
      <c r="H200" s="305">
        <v>0</v>
      </c>
      <c r="I200" s="305">
        <v>3003</v>
      </c>
      <c r="J200" s="305">
        <v>9310</v>
      </c>
      <c r="K200" s="306">
        <v>530</v>
      </c>
      <c r="L200" s="304">
        <v>330</v>
      </c>
      <c r="M200" s="305">
        <v>-764</v>
      </c>
      <c r="N200" s="305">
        <v>-2055</v>
      </c>
      <c r="O200" s="305">
        <v>-1959</v>
      </c>
      <c r="P200" s="305">
        <v>21653</v>
      </c>
      <c r="Q200" s="242">
        <v>0.58333333333333337</v>
      </c>
      <c r="R200" s="243">
        <v>17360</v>
      </c>
      <c r="S200" s="305">
        <v>19929</v>
      </c>
      <c r="T200" s="305">
        <v>1724</v>
      </c>
      <c r="U200" s="305">
        <v>27377</v>
      </c>
      <c r="V200" s="305">
        <v>0</v>
      </c>
      <c r="W200" s="306">
        <v>1300</v>
      </c>
      <c r="X200" s="308">
        <v>530</v>
      </c>
      <c r="Y200" s="306">
        <v>330</v>
      </c>
      <c r="Z200" s="308">
        <v>330</v>
      </c>
      <c r="AA200" s="306">
        <v>-1000</v>
      </c>
      <c r="AB200" s="308">
        <v>-257</v>
      </c>
      <c r="AC200" s="306">
        <v>-2218</v>
      </c>
      <c r="AD200" s="308">
        <v>-1655</v>
      </c>
      <c r="AE200" s="306" t="s">
        <v>42</v>
      </c>
      <c r="AF200" s="309" t="s">
        <v>49</v>
      </c>
      <c r="AG200" s="304">
        <v>78</v>
      </c>
      <c r="AH200" s="306" t="s">
        <v>42</v>
      </c>
      <c r="AI200" s="309" t="s">
        <v>61</v>
      </c>
      <c r="AJ200" s="304">
        <v>78</v>
      </c>
    </row>
    <row r="201" spans="1:36" x14ac:dyDescent="0.15">
      <c r="A201" s="302" t="s">
        <v>32</v>
      </c>
      <c r="B201" s="303" t="s">
        <v>21</v>
      </c>
      <c r="C201" s="304">
        <v>14</v>
      </c>
      <c r="D201" s="242">
        <v>0.58333333333333337</v>
      </c>
      <c r="E201" s="243">
        <v>17260</v>
      </c>
      <c r="F201" s="305">
        <v>31376</v>
      </c>
      <c r="G201" s="305">
        <v>702</v>
      </c>
      <c r="H201" s="305">
        <v>0</v>
      </c>
      <c r="I201" s="305">
        <v>2602</v>
      </c>
      <c r="J201" s="305">
        <v>9770</v>
      </c>
      <c r="K201" s="306">
        <v>668</v>
      </c>
      <c r="L201" s="304">
        <v>330</v>
      </c>
      <c r="M201" s="305">
        <v>-720</v>
      </c>
      <c r="N201" s="305">
        <v>-2055</v>
      </c>
      <c r="O201" s="305">
        <v>-1777</v>
      </c>
      <c r="P201" s="305">
        <v>21483</v>
      </c>
      <c r="Q201" s="242">
        <v>0.58333333333333337</v>
      </c>
      <c r="R201" s="243">
        <v>17010</v>
      </c>
      <c r="S201" s="305">
        <v>19587</v>
      </c>
      <c r="T201" s="305">
        <v>1896</v>
      </c>
      <c r="U201" s="305">
        <v>27377</v>
      </c>
      <c r="V201" s="305">
        <v>0</v>
      </c>
      <c r="W201" s="306">
        <v>1300</v>
      </c>
      <c r="X201" s="308">
        <v>668</v>
      </c>
      <c r="Y201" s="306">
        <v>330</v>
      </c>
      <c r="Z201" s="308">
        <v>330</v>
      </c>
      <c r="AA201" s="306">
        <v>-1000</v>
      </c>
      <c r="AB201" s="308">
        <v>-185</v>
      </c>
      <c r="AC201" s="306">
        <v>-2218</v>
      </c>
      <c r="AD201" s="308">
        <v>-1655</v>
      </c>
      <c r="AE201" s="306" t="s">
        <v>397</v>
      </c>
      <c r="AF201" s="309" t="s">
        <v>92</v>
      </c>
      <c r="AG201" s="304">
        <v>77</v>
      </c>
      <c r="AH201" s="306" t="s">
        <v>397</v>
      </c>
      <c r="AI201" s="309" t="s">
        <v>61</v>
      </c>
      <c r="AJ201" s="304">
        <v>79</v>
      </c>
    </row>
    <row r="202" spans="1:36" x14ac:dyDescent="0.15">
      <c r="A202" s="302" t="s">
        <v>31</v>
      </c>
      <c r="B202" s="303" t="s">
        <v>21</v>
      </c>
      <c r="C202" s="304">
        <v>15</v>
      </c>
      <c r="D202" s="242">
        <v>0.70833333333333337</v>
      </c>
      <c r="E202" s="243">
        <v>17892</v>
      </c>
      <c r="F202" s="305">
        <v>31376</v>
      </c>
      <c r="G202" s="305">
        <v>586</v>
      </c>
      <c r="H202" s="305">
        <v>0</v>
      </c>
      <c r="I202" s="305">
        <v>2336</v>
      </c>
      <c r="J202" s="305">
        <v>9871</v>
      </c>
      <c r="K202" s="306">
        <v>880</v>
      </c>
      <c r="L202" s="304">
        <v>330</v>
      </c>
      <c r="M202" s="305">
        <v>-657</v>
      </c>
      <c r="N202" s="305">
        <v>-2035</v>
      </c>
      <c r="O202" s="305">
        <v>-1482</v>
      </c>
      <c r="P202" s="305">
        <v>21237</v>
      </c>
      <c r="Q202" s="242">
        <v>0.625</v>
      </c>
      <c r="R202" s="243">
        <v>17330</v>
      </c>
      <c r="S202" s="305">
        <v>19889</v>
      </c>
      <c r="T202" s="305">
        <v>1348</v>
      </c>
      <c r="U202" s="305">
        <v>27377</v>
      </c>
      <c r="V202" s="305">
        <v>0</v>
      </c>
      <c r="W202" s="306">
        <v>1300</v>
      </c>
      <c r="X202" s="308">
        <v>880</v>
      </c>
      <c r="Y202" s="306">
        <v>330</v>
      </c>
      <c r="Z202" s="308">
        <v>330</v>
      </c>
      <c r="AA202" s="306">
        <v>-1000</v>
      </c>
      <c r="AB202" s="308">
        <v>-557</v>
      </c>
      <c r="AC202" s="306">
        <v>-2218</v>
      </c>
      <c r="AD202" s="308">
        <v>-1635</v>
      </c>
      <c r="AE202" s="306" t="s">
        <v>390</v>
      </c>
      <c r="AF202" s="309" t="s">
        <v>48</v>
      </c>
      <c r="AG202" s="304">
        <v>78</v>
      </c>
      <c r="AH202" s="306" t="s">
        <v>390</v>
      </c>
      <c r="AI202" s="309" t="s">
        <v>65</v>
      </c>
      <c r="AJ202" s="304">
        <v>80</v>
      </c>
    </row>
    <row r="203" spans="1:36" x14ac:dyDescent="0.15">
      <c r="A203" s="302" t="s">
        <v>33</v>
      </c>
      <c r="B203" s="303" t="s">
        <v>21</v>
      </c>
      <c r="C203" s="304">
        <v>16</v>
      </c>
      <c r="D203" s="242">
        <v>0.70833333333333337</v>
      </c>
      <c r="E203" s="243">
        <v>18904</v>
      </c>
      <c r="F203" s="305">
        <v>31377</v>
      </c>
      <c r="G203" s="305">
        <v>528</v>
      </c>
      <c r="H203" s="305">
        <v>0</v>
      </c>
      <c r="I203" s="305">
        <v>1921</v>
      </c>
      <c r="J203" s="305">
        <v>9019</v>
      </c>
      <c r="K203" s="306">
        <v>1010</v>
      </c>
      <c r="L203" s="304">
        <v>330</v>
      </c>
      <c r="M203" s="305">
        <v>-603</v>
      </c>
      <c r="N203" s="305">
        <v>-2065</v>
      </c>
      <c r="O203" s="305">
        <v>-1328</v>
      </c>
      <c r="P203" s="305">
        <v>22293</v>
      </c>
      <c r="Q203" s="242">
        <v>0.70833333333333337</v>
      </c>
      <c r="R203" s="243">
        <v>18620</v>
      </c>
      <c r="S203" s="305">
        <v>21189</v>
      </c>
      <c r="T203" s="305">
        <v>1104</v>
      </c>
      <c r="U203" s="305">
        <v>27377</v>
      </c>
      <c r="V203" s="305">
        <v>0</v>
      </c>
      <c r="W203" s="306">
        <v>1300</v>
      </c>
      <c r="X203" s="308">
        <v>1010</v>
      </c>
      <c r="Y203" s="306">
        <v>330</v>
      </c>
      <c r="Z203" s="308">
        <v>330</v>
      </c>
      <c r="AA203" s="306">
        <v>-1000</v>
      </c>
      <c r="AB203" s="308">
        <v>-532</v>
      </c>
      <c r="AC203" s="306">
        <v>-2218</v>
      </c>
      <c r="AD203" s="308">
        <v>-1665</v>
      </c>
      <c r="AE203" s="306" t="s">
        <v>144</v>
      </c>
      <c r="AF203" s="309" t="s">
        <v>99</v>
      </c>
      <c r="AG203" s="304">
        <v>78</v>
      </c>
      <c r="AH203" s="306" t="s">
        <v>144</v>
      </c>
      <c r="AI203" s="309" t="s">
        <v>70</v>
      </c>
      <c r="AJ203" s="304">
        <v>81</v>
      </c>
    </row>
    <row r="204" spans="1:36" x14ac:dyDescent="0.15">
      <c r="A204" s="302" t="s">
        <v>34</v>
      </c>
      <c r="B204" s="303" t="s">
        <v>21</v>
      </c>
      <c r="C204" s="304">
        <v>17</v>
      </c>
      <c r="D204" s="242">
        <v>0.625</v>
      </c>
      <c r="E204" s="243">
        <v>20401</v>
      </c>
      <c r="F204" s="305">
        <v>31377</v>
      </c>
      <c r="G204" s="305">
        <v>467</v>
      </c>
      <c r="H204" s="305">
        <v>0</v>
      </c>
      <c r="I204" s="305">
        <v>1965</v>
      </c>
      <c r="J204" s="305">
        <v>6931</v>
      </c>
      <c r="K204" s="306">
        <v>948</v>
      </c>
      <c r="L204" s="304">
        <v>330</v>
      </c>
      <c r="M204" s="305">
        <v>-774</v>
      </c>
      <c r="N204" s="305">
        <v>-1996</v>
      </c>
      <c r="O204" s="305">
        <v>-1492</v>
      </c>
      <c r="P204" s="305">
        <v>24440</v>
      </c>
      <c r="Q204" s="242">
        <v>0.625</v>
      </c>
      <c r="R204" s="243">
        <v>20200</v>
      </c>
      <c r="S204" s="305">
        <v>22688</v>
      </c>
      <c r="T204" s="305">
        <v>1752</v>
      </c>
      <c r="U204" s="305">
        <v>27377</v>
      </c>
      <c r="V204" s="305">
        <v>0</v>
      </c>
      <c r="W204" s="306">
        <v>1300</v>
      </c>
      <c r="X204" s="308">
        <v>893</v>
      </c>
      <c r="Y204" s="306">
        <v>330</v>
      </c>
      <c r="Z204" s="308">
        <v>330</v>
      </c>
      <c r="AA204" s="306">
        <v>-1000</v>
      </c>
      <c r="AB204" s="308">
        <v>-719</v>
      </c>
      <c r="AC204" s="306">
        <v>-2218</v>
      </c>
      <c r="AD204" s="308">
        <v>-1596</v>
      </c>
      <c r="AE204" s="306" t="s">
        <v>397</v>
      </c>
      <c r="AF204" s="309" t="s">
        <v>91</v>
      </c>
      <c r="AG204" s="304">
        <v>86</v>
      </c>
      <c r="AH204" s="306" t="s">
        <v>390</v>
      </c>
      <c r="AI204" s="309" t="s">
        <v>90</v>
      </c>
      <c r="AJ204" s="304">
        <v>88</v>
      </c>
    </row>
    <row r="205" spans="1:36" x14ac:dyDescent="0.15">
      <c r="A205" s="302" t="s">
        <v>35</v>
      </c>
      <c r="B205" s="303" t="s">
        <v>21</v>
      </c>
      <c r="C205" s="304">
        <v>18</v>
      </c>
      <c r="D205" s="242">
        <v>0.70833333333333337</v>
      </c>
      <c r="E205" s="243">
        <v>18303</v>
      </c>
      <c r="F205" s="305">
        <v>31377</v>
      </c>
      <c r="G205" s="305">
        <v>536</v>
      </c>
      <c r="H205" s="305">
        <v>0</v>
      </c>
      <c r="I205" s="305">
        <v>2664</v>
      </c>
      <c r="J205" s="305">
        <v>9618</v>
      </c>
      <c r="K205" s="306">
        <v>1004</v>
      </c>
      <c r="L205" s="304">
        <v>330</v>
      </c>
      <c r="M205" s="305">
        <v>-764</v>
      </c>
      <c r="N205" s="305">
        <v>-2087</v>
      </c>
      <c r="O205" s="305">
        <v>-1517</v>
      </c>
      <c r="P205" s="305">
        <v>21148</v>
      </c>
      <c r="Q205" s="242">
        <v>0.54166666666666663</v>
      </c>
      <c r="R205" s="243">
        <v>17350</v>
      </c>
      <c r="S205" s="305">
        <v>19904</v>
      </c>
      <c r="T205" s="305">
        <v>1244</v>
      </c>
      <c r="U205" s="305">
        <v>27377</v>
      </c>
      <c r="V205" s="305">
        <v>0</v>
      </c>
      <c r="W205" s="306">
        <v>1300</v>
      </c>
      <c r="X205" s="308">
        <v>949</v>
      </c>
      <c r="Y205" s="306">
        <v>330</v>
      </c>
      <c r="Z205" s="308">
        <v>330</v>
      </c>
      <c r="AA205" s="306">
        <v>-1000</v>
      </c>
      <c r="AB205" s="308">
        <v>-664</v>
      </c>
      <c r="AC205" s="306">
        <v>-2218</v>
      </c>
      <c r="AD205" s="308">
        <v>-1654</v>
      </c>
      <c r="AE205" s="306" t="s">
        <v>410</v>
      </c>
      <c r="AF205" s="309" t="s">
        <v>69</v>
      </c>
      <c r="AG205" s="304">
        <v>85</v>
      </c>
      <c r="AH205" s="306" t="s">
        <v>390</v>
      </c>
      <c r="AI205" s="309" t="s">
        <v>52</v>
      </c>
      <c r="AJ205" s="304">
        <v>84</v>
      </c>
    </row>
    <row r="206" spans="1:36" x14ac:dyDescent="0.15">
      <c r="A206" s="302" t="s">
        <v>36</v>
      </c>
      <c r="B206" s="303" t="s">
        <v>21</v>
      </c>
      <c r="C206" s="304">
        <v>19</v>
      </c>
      <c r="D206" s="242">
        <v>0.75</v>
      </c>
      <c r="E206" s="243">
        <v>16537</v>
      </c>
      <c r="F206" s="305">
        <v>31377</v>
      </c>
      <c r="G206" s="305">
        <v>519</v>
      </c>
      <c r="H206" s="305">
        <v>0</v>
      </c>
      <c r="I206" s="305">
        <v>2581</v>
      </c>
      <c r="J206" s="305">
        <v>11081</v>
      </c>
      <c r="K206" s="306">
        <v>278</v>
      </c>
      <c r="L206" s="304">
        <v>330</v>
      </c>
      <c r="M206" s="305">
        <v>-765</v>
      </c>
      <c r="N206" s="305">
        <v>-2102</v>
      </c>
      <c r="O206" s="305">
        <v>-2259</v>
      </c>
      <c r="P206" s="305">
        <v>20493</v>
      </c>
      <c r="Q206" s="242">
        <v>0.75</v>
      </c>
      <c r="R206" s="243">
        <v>16860</v>
      </c>
      <c r="S206" s="305">
        <v>19462</v>
      </c>
      <c r="T206" s="305">
        <v>1031</v>
      </c>
      <c r="U206" s="305">
        <v>27377</v>
      </c>
      <c r="V206" s="305">
        <v>0</v>
      </c>
      <c r="W206" s="306">
        <v>1300</v>
      </c>
      <c r="X206" s="308">
        <v>223</v>
      </c>
      <c r="Y206" s="306">
        <v>330</v>
      </c>
      <c r="Z206" s="308">
        <v>330</v>
      </c>
      <c r="AA206" s="306">
        <v>-1000</v>
      </c>
      <c r="AB206" s="308">
        <v>-765</v>
      </c>
      <c r="AC206" s="306">
        <v>-2218</v>
      </c>
      <c r="AD206" s="308">
        <v>-1669</v>
      </c>
      <c r="AE206" s="306" t="s">
        <v>42</v>
      </c>
      <c r="AF206" s="309" t="s">
        <v>52</v>
      </c>
      <c r="AG206" s="304">
        <v>81</v>
      </c>
      <c r="AH206" s="306" t="s">
        <v>42</v>
      </c>
      <c r="AI206" s="309" t="s">
        <v>62</v>
      </c>
      <c r="AJ206" s="304">
        <v>81</v>
      </c>
    </row>
    <row r="207" spans="1:36" x14ac:dyDescent="0.15">
      <c r="A207" s="302" t="s">
        <v>30</v>
      </c>
      <c r="B207" s="303" t="s">
        <v>21</v>
      </c>
      <c r="C207" s="304">
        <v>20</v>
      </c>
      <c r="D207" s="242">
        <v>0.625</v>
      </c>
      <c r="E207" s="243">
        <v>19360</v>
      </c>
      <c r="F207" s="305">
        <v>31377</v>
      </c>
      <c r="G207" s="305">
        <v>551</v>
      </c>
      <c r="H207" s="305">
        <v>0</v>
      </c>
      <c r="I207" s="305">
        <v>2937</v>
      </c>
      <c r="J207" s="305">
        <v>7644</v>
      </c>
      <c r="K207" s="306">
        <v>804</v>
      </c>
      <c r="L207" s="304">
        <v>330</v>
      </c>
      <c r="M207" s="305">
        <v>-767</v>
      </c>
      <c r="N207" s="305">
        <v>-2060</v>
      </c>
      <c r="O207" s="305">
        <v>-1693</v>
      </c>
      <c r="P207" s="305">
        <v>23040</v>
      </c>
      <c r="Q207" s="242">
        <v>0.58333333333333337</v>
      </c>
      <c r="R207" s="243">
        <v>19170</v>
      </c>
      <c r="S207" s="305">
        <v>21746</v>
      </c>
      <c r="T207" s="305">
        <v>1294</v>
      </c>
      <c r="U207" s="305">
        <v>27377</v>
      </c>
      <c r="V207" s="305">
        <v>0</v>
      </c>
      <c r="W207" s="306">
        <v>1300</v>
      </c>
      <c r="X207" s="308">
        <v>749</v>
      </c>
      <c r="Y207" s="306">
        <v>330</v>
      </c>
      <c r="Z207" s="308">
        <v>330</v>
      </c>
      <c r="AA207" s="306">
        <v>-1000</v>
      </c>
      <c r="AB207" s="308">
        <v>-719</v>
      </c>
      <c r="AC207" s="306">
        <v>-2218</v>
      </c>
      <c r="AD207" s="308">
        <v>-1660</v>
      </c>
      <c r="AE207" s="306" t="s">
        <v>388</v>
      </c>
      <c r="AF207" s="309" t="s">
        <v>138</v>
      </c>
      <c r="AG207" s="304">
        <v>77</v>
      </c>
      <c r="AH207" s="306" t="s">
        <v>43</v>
      </c>
      <c r="AI207" s="309" t="s">
        <v>172</v>
      </c>
      <c r="AJ207" s="304">
        <v>82</v>
      </c>
    </row>
    <row r="208" spans="1:36" x14ac:dyDescent="0.15">
      <c r="A208" s="302" t="s">
        <v>32</v>
      </c>
      <c r="B208" s="303" t="s">
        <v>21</v>
      </c>
      <c r="C208" s="304">
        <v>21</v>
      </c>
      <c r="D208" s="242">
        <v>0.5</v>
      </c>
      <c r="E208" s="243">
        <v>17657</v>
      </c>
      <c r="F208" s="305">
        <v>31377</v>
      </c>
      <c r="G208" s="305">
        <v>709</v>
      </c>
      <c r="H208" s="305">
        <v>0</v>
      </c>
      <c r="I208" s="305">
        <v>3262</v>
      </c>
      <c r="J208" s="305">
        <v>9354</v>
      </c>
      <c r="K208" s="306">
        <v>719</v>
      </c>
      <c r="L208" s="304">
        <v>330</v>
      </c>
      <c r="M208" s="305">
        <v>-767</v>
      </c>
      <c r="N208" s="305">
        <v>-2039</v>
      </c>
      <c r="O208" s="305">
        <v>-1757</v>
      </c>
      <c r="P208" s="305">
        <v>21227</v>
      </c>
      <c r="Q208" s="242">
        <v>0.58333333333333337</v>
      </c>
      <c r="R208" s="243">
        <v>17840</v>
      </c>
      <c r="S208" s="305">
        <v>20403</v>
      </c>
      <c r="T208" s="305">
        <v>824</v>
      </c>
      <c r="U208" s="305">
        <v>27377</v>
      </c>
      <c r="V208" s="305">
        <v>0</v>
      </c>
      <c r="W208" s="306">
        <v>1300</v>
      </c>
      <c r="X208" s="308">
        <v>664</v>
      </c>
      <c r="Y208" s="306">
        <v>330</v>
      </c>
      <c r="Z208" s="308">
        <v>330</v>
      </c>
      <c r="AA208" s="306">
        <v>-1000</v>
      </c>
      <c r="AB208" s="308">
        <v>-667</v>
      </c>
      <c r="AC208" s="306">
        <v>-2218</v>
      </c>
      <c r="AD208" s="308">
        <v>-1639</v>
      </c>
      <c r="AE208" s="306" t="s">
        <v>387</v>
      </c>
      <c r="AF208" s="309" t="s">
        <v>167</v>
      </c>
      <c r="AG208" s="304">
        <v>68</v>
      </c>
      <c r="AH208" s="306" t="s">
        <v>387</v>
      </c>
      <c r="AI208" s="309" t="s">
        <v>189</v>
      </c>
      <c r="AJ208" s="304">
        <v>69</v>
      </c>
    </row>
    <row r="209" spans="1:36" x14ac:dyDescent="0.15">
      <c r="A209" s="302" t="s">
        <v>31</v>
      </c>
      <c r="B209" s="303" t="s">
        <v>21</v>
      </c>
      <c r="C209" s="304">
        <v>22</v>
      </c>
      <c r="D209" s="242">
        <v>0.70833333333333337</v>
      </c>
      <c r="E209" s="243">
        <v>18850</v>
      </c>
      <c r="F209" s="305">
        <v>31386</v>
      </c>
      <c r="G209" s="305">
        <v>580</v>
      </c>
      <c r="H209" s="305">
        <v>0</v>
      </c>
      <c r="I209" s="305">
        <v>2767</v>
      </c>
      <c r="J209" s="305">
        <v>8700</v>
      </c>
      <c r="K209" s="306">
        <v>1035</v>
      </c>
      <c r="L209" s="304">
        <v>330</v>
      </c>
      <c r="M209" s="305">
        <v>-702</v>
      </c>
      <c r="N209" s="305">
        <v>-2015</v>
      </c>
      <c r="O209" s="305">
        <v>-1352</v>
      </c>
      <c r="P209" s="305">
        <v>21851</v>
      </c>
      <c r="Q209" s="242">
        <v>0.625</v>
      </c>
      <c r="R209" s="243">
        <v>18620</v>
      </c>
      <c r="S209" s="305">
        <v>21145</v>
      </c>
      <c r="T209" s="305">
        <v>706</v>
      </c>
      <c r="U209" s="305">
        <v>27377</v>
      </c>
      <c r="V209" s="305">
        <v>0</v>
      </c>
      <c r="W209" s="306">
        <v>1300</v>
      </c>
      <c r="X209" s="308">
        <v>980</v>
      </c>
      <c r="Y209" s="306">
        <v>330</v>
      </c>
      <c r="Z209" s="308">
        <v>330</v>
      </c>
      <c r="AA209" s="306">
        <v>-1000</v>
      </c>
      <c r="AB209" s="308">
        <v>-602</v>
      </c>
      <c r="AC209" s="306">
        <v>-2218</v>
      </c>
      <c r="AD209" s="308">
        <v>-1615</v>
      </c>
      <c r="AE209" s="306" t="s">
        <v>388</v>
      </c>
      <c r="AF209" s="309" t="s">
        <v>102</v>
      </c>
      <c r="AG209" s="304">
        <v>81</v>
      </c>
      <c r="AH209" s="306" t="s">
        <v>389</v>
      </c>
      <c r="AI209" s="309" t="s">
        <v>62</v>
      </c>
      <c r="AJ209" s="304">
        <v>83</v>
      </c>
    </row>
    <row r="210" spans="1:36" x14ac:dyDescent="0.15">
      <c r="A210" s="302" t="s">
        <v>33</v>
      </c>
      <c r="B210" s="303" t="s">
        <v>21</v>
      </c>
      <c r="C210" s="304">
        <v>23</v>
      </c>
      <c r="D210" s="242">
        <v>0.5</v>
      </c>
      <c r="E210" s="243">
        <v>18761</v>
      </c>
      <c r="F210" s="305">
        <v>31386</v>
      </c>
      <c r="G210" s="305">
        <v>659</v>
      </c>
      <c r="H210" s="305">
        <v>0</v>
      </c>
      <c r="I210" s="305">
        <v>2570</v>
      </c>
      <c r="J210" s="305">
        <v>8348</v>
      </c>
      <c r="K210" s="306">
        <v>963</v>
      </c>
      <c r="L210" s="304">
        <v>330</v>
      </c>
      <c r="M210" s="305">
        <v>-760</v>
      </c>
      <c r="N210" s="305">
        <v>-2067</v>
      </c>
      <c r="O210" s="305">
        <v>-1534</v>
      </c>
      <c r="P210" s="305">
        <v>22661</v>
      </c>
      <c r="Q210" s="242">
        <v>0.58333333333333337</v>
      </c>
      <c r="R210" s="243">
        <v>18700</v>
      </c>
      <c r="S210" s="305">
        <v>21286</v>
      </c>
      <c r="T210" s="305">
        <v>1375</v>
      </c>
      <c r="U210" s="305">
        <v>27377</v>
      </c>
      <c r="V210" s="305">
        <v>0</v>
      </c>
      <c r="W210" s="306">
        <v>1300</v>
      </c>
      <c r="X210" s="308">
        <v>963</v>
      </c>
      <c r="Y210" s="306">
        <v>330</v>
      </c>
      <c r="Z210" s="308">
        <v>330</v>
      </c>
      <c r="AA210" s="306">
        <v>-1000</v>
      </c>
      <c r="AB210" s="308">
        <v>-660</v>
      </c>
      <c r="AC210" s="306">
        <v>-2218</v>
      </c>
      <c r="AD210" s="308">
        <v>-1667</v>
      </c>
      <c r="AE210" s="306" t="s">
        <v>389</v>
      </c>
      <c r="AF210" s="309" t="s">
        <v>167</v>
      </c>
      <c r="AG210" s="304">
        <v>66</v>
      </c>
      <c r="AH210" s="306" t="s">
        <v>411</v>
      </c>
      <c r="AI210" s="309" t="s">
        <v>138</v>
      </c>
      <c r="AJ210" s="304">
        <v>78</v>
      </c>
    </row>
    <row r="211" spans="1:36" x14ac:dyDescent="0.15">
      <c r="A211" s="302" t="s">
        <v>34</v>
      </c>
      <c r="B211" s="303" t="s">
        <v>21</v>
      </c>
      <c r="C211" s="304">
        <v>24</v>
      </c>
      <c r="D211" s="242">
        <v>0.58333333333333337</v>
      </c>
      <c r="E211" s="243">
        <v>17548</v>
      </c>
      <c r="F211" s="305">
        <v>31386</v>
      </c>
      <c r="G211" s="305">
        <v>711</v>
      </c>
      <c r="H211" s="305">
        <v>0</v>
      </c>
      <c r="I211" s="305">
        <v>1805</v>
      </c>
      <c r="J211" s="305">
        <v>10229</v>
      </c>
      <c r="K211" s="306">
        <v>797</v>
      </c>
      <c r="L211" s="304">
        <v>330</v>
      </c>
      <c r="M211" s="305">
        <v>-730</v>
      </c>
      <c r="N211" s="305">
        <v>-2067</v>
      </c>
      <c r="O211" s="305">
        <v>-1670</v>
      </c>
      <c r="P211" s="305">
        <v>21733</v>
      </c>
      <c r="Q211" s="242">
        <v>0.58333333333333337</v>
      </c>
      <c r="R211" s="243">
        <v>17710</v>
      </c>
      <c r="S211" s="305">
        <v>20294</v>
      </c>
      <c r="T211" s="305">
        <v>1439</v>
      </c>
      <c r="U211" s="305">
        <v>27377</v>
      </c>
      <c r="V211" s="305">
        <v>0</v>
      </c>
      <c r="W211" s="306">
        <v>1300</v>
      </c>
      <c r="X211" s="308">
        <v>797</v>
      </c>
      <c r="Y211" s="306">
        <v>330</v>
      </c>
      <c r="Z211" s="308">
        <v>330</v>
      </c>
      <c r="AA211" s="306">
        <v>-1000</v>
      </c>
      <c r="AB211" s="308">
        <v>-630</v>
      </c>
      <c r="AC211" s="306">
        <v>-2218</v>
      </c>
      <c r="AD211" s="308">
        <v>-1667</v>
      </c>
      <c r="AE211" s="306" t="s">
        <v>46</v>
      </c>
      <c r="AF211" s="309" t="s">
        <v>71</v>
      </c>
      <c r="AG211" s="304">
        <v>70</v>
      </c>
      <c r="AH211" s="306" t="s">
        <v>46</v>
      </c>
      <c r="AI211" s="309" t="s">
        <v>58</v>
      </c>
      <c r="AJ211" s="304">
        <v>74</v>
      </c>
    </row>
    <row r="212" spans="1:36" x14ac:dyDescent="0.15">
      <c r="A212" s="302" t="s">
        <v>35</v>
      </c>
      <c r="B212" s="303" t="s">
        <v>21</v>
      </c>
      <c r="C212" s="304">
        <v>25</v>
      </c>
      <c r="D212" s="242">
        <v>0.75</v>
      </c>
      <c r="E212" s="243">
        <v>17403</v>
      </c>
      <c r="F212" s="305">
        <v>31386</v>
      </c>
      <c r="G212" s="305">
        <v>500</v>
      </c>
      <c r="H212" s="305">
        <v>0</v>
      </c>
      <c r="I212" s="305">
        <v>3230</v>
      </c>
      <c r="J212" s="305">
        <v>10273</v>
      </c>
      <c r="K212" s="306">
        <v>921</v>
      </c>
      <c r="L212" s="304">
        <v>330</v>
      </c>
      <c r="M212" s="305">
        <v>-772</v>
      </c>
      <c r="N212" s="305">
        <v>-2110</v>
      </c>
      <c r="O212" s="305">
        <v>-1631</v>
      </c>
      <c r="P212" s="305">
        <v>20014</v>
      </c>
      <c r="Q212" s="242">
        <v>0.75</v>
      </c>
      <c r="R212" s="243">
        <v>16910</v>
      </c>
      <c r="S212" s="305">
        <v>19425</v>
      </c>
      <c r="T212" s="305">
        <v>589</v>
      </c>
      <c r="U212" s="305">
        <v>27377</v>
      </c>
      <c r="V212" s="305">
        <v>0</v>
      </c>
      <c r="W212" s="306">
        <v>1300</v>
      </c>
      <c r="X212" s="308">
        <v>921</v>
      </c>
      <c r="Y212" s="306">
        <v>330</v>
      </c>
      <c r="Z212" s="308">
        <v>330</v>
      </c>
      <c r="AA212" s="306">
        <v>-1000</v>
      </c>
      <c r="AB212" s="308">
        <v>-772</v>
      </c>
      <c r="AC212" s="306">
        <v>-2218</v>
      </c>
      <c r="AD212" s="308">
        <v>-1669</v>
      </c>
      <c r="AE212" s="306" t="s">
        <v>388</v>
      </c>
      <c r="AF212" s="309" t="s">
        <v>91</v>
      </c>
      <c r="AG212" s="304">
        <v>82</v>
      </c>
      <c r="AH212" s="306" t="s">
        <v>389</v>
      </c>
      <c r="AI212" s="309" t="s">
        <v>70</v>
      </c>
      <c r="AJ212" s="304">
        <v>83</v>
      </c>
    </row>
    <row r="213" spans="1:36" x14ac:dyDescent="0.15">
      <c r="A213" s="302" t="s">
        <v>36</v>
      </c>
      <c r="B213" s="303" t="s">
        <v>21</v>
      </c>
      <c r="C213" s="304">
        <v>26</v>
      </c>
      <c r="D213" s="242">
        <v>0.75</v>
      </c>
      <c r="E213" s="243">
        <v>18667</v>
      </c>
      <c r="F213" s="305">
        <v>31386</v>
      </c>
      <c r="G213" s="305">
        <v>515</v>
      </c>
      <c r="H213" s="305">
        <v>0</v>
      </c>
      <c r="I213" s="305">
        <v>1710</v>
      </c>
      <c r="J213" s="305">
        <v>9634</v>
      </c>
      <c r="K213" s="306">
        <v>985</v>
      </c>
      <c r="L213" s="304">
        <v>330</v>
      </c>
      <c r="M213" s="305">
        <v>-773</v>
      </c>
      <c r="N213" s="305">
        <v>-2110</v>
      </c>
      <c r="O213" s="305">
        <v>-1568</v>
      </c>
      <c r="P213" s="305">
        <v>22125</v>
      </c>
      <c r="Q213" s="242">
        <v>0.75</v>
      </c>
      <c r="R213" s="243">
        <v>18350</v>
      </c>
      <c r="S213" s="305">
        <v>20957</v>
      </c>
      <c r="T213" s="305">
        <v>1168</v>
      </c>
      <c r="U213" s="305">
        <v>27377</v>
      </c>
      <c r="V213" s="305">
        <v>0</v>
      </c>
      <c r="W213" s="306">
        <v>1300</v>
      </c>
      <c r="X213" s="308">
        <v>985</v>
      </c>
      <c r="Y213" s="306">
        <v>330</v>
      </c>
      <c r="Z213" s="308">
        <v>330</v>
      </c>
      <c r="AA213" s="306">
        <v>-1000</v>
      </c>
      <c r="AB213" s="308">
        <v>-773</v>
      </c>
      <c r="AC213" s="306">
        <v>-2218</v>
      </c>
      <c r="AD213" s="308">
        <v>-1669</v>
      </c>
      <c r="AE213" s="306" t="s">
        <v>396</v>
      </c>
      <c r="AF213" s="309" t="s">
        <v>99</v>
      </c>
      <c r="AG213" s="304">
        <v>77</v>
      </c>
      <c r="AH213" s="306" t="s">
        <v>396</v>
      </c>
      <c r="AI213" s="309" t="s">
        <v>168</v>
      </c>
      <c r="AJ213" s="304">
        <v>82</v>
      </c>
    </row>
    <row r="214" spans="1:36" x14ac:dyDescent="0.15">
      <c r="A214" s="302" t="s">
        <v>30</v>
      </c>
      <c r="B214" s="303" t="s">
        <v>21</v>
      </c>
      <c r="C214" s="304">
        <v>27</v>
      </c>
      <c r="D214" s="242">
        <v>0.625</v>
      </c>
      <c r="E214" s="243">
        <v>22272</v>
      </c>
      <c r="F214" s="305">
        <v>31386</v>
      </c>
      <c r="G214" s="305">
        <v>558</v>
      </c>
      <c r="H214" s="305">
        <v>0</v>
      </c>
      <c r="I214" s="305">
        <v>601</v>
      </c>
      <c r="J214" s="305">
        <v>7991</v>
      </c>
      <c r="K214" s="306">
        <v>902</v>
      </c>
      <c r="L214" s="304">
        <v>330</v>
      </c>
      <c r="M214" s="305">
        <v>-662</v>
      </c>
      <c r="N214" s="305">
        <v>-2065</v>
      </c>
      <c r="O214" s="305">
        <v>-1495</v>
      </c>
      <c r="P214" s="305">
        <v>24847</v>
      </c>
      <c r="Q214" s="242">
        <v>0.66666666666666663</v>
      </c>
      <c r="R214" s="243">
        <v>21520</v>
      </c>
      <c r="S214" s="305">
        <v>24089</v>
      </c>
      <c r="T214" s="305">
        <v>758</v>
      </c>
      <c r="U214" s="305">
        <v>27377</v>
      </c>
      <c r="V214" s="305">
        <v>0</v>
      </c>
      <c r="W214" s="306">
        <v>1300</v>
      </c>
      <c r="X214" s="308">
        <v>902</v>
      </c>
      <c r="Y214" s="306">
        <v>330</v>
      </c>
      <c r="Z214" s="308">
        <v>330</v>
      </c>
      <c r="AA214" s="306">
        <v>-1000</v>
      </c>
      <c r="AB214" s="308">
        <v>-662</v>
      </c>
      <c r="AC214" s="306">
        <v>-2218</v>
      </c>
      <c r="AD214" s="308">
        <v>-1665</v>
      </c>
      <c r="AE214" s="306" t="s">
        <v>398</v>
      </c>
      <c r="AF214" s="309" t="s">
        <v>56</v>
      </c>
      <c r="AG214" s="304">
        <v>86</v>
      </c>
      <c r="AH214" s="306" t="s">
        <v>396</v>
      </c>
      <c r="AI214" s="309" t="s">
        <v>91</v>
      </c>
      <c r="AJ214" s="304">
        <v>86</v>
      </c>
    </row>
    <row r="215" spans="1:36" x14ac:dyDescent="0.15">
      <c r="A215" s="302" t="s">
        <v>32</v>
      </c>
      <c r="B215" s="303" t="s">
        <v>21</v>
      </c>
      <c r="C215" s="304">
        <v>28</v>
      </c>
      <c r="D215" s="242">
        <v>0.70833333333333337</v>
      </c>
      <c r="E215" s="243">
        <v>22612</v>
      </c>
      <c r="F215" s="305">
        <v>31386</v>
      </c>
      <c r="G215" s="305">
        <v>447</v>
      </c>
      <c r="H215" s="305">
        <v>0</v>
      </c>
      <c r="I215" s="305">
        <v>1441</v>
      </c>
      <c r="J215" s="305">
        <v>4762</v>
      </c>
      <c r="K215" s="306">
        <v>714</v>
      </c>
      <c r="L215" s="304">
        <v>330</v>
      </c>
      <c r="M215" s="305">
        <v>-781</v>
      </c>
      <c r="N215" s="305">
        <v>-2016</v>
      </c>
      <c r="O215" s="305">
        <v>-1753</v>
      </c>
      <c r="P215" s="305">
        <v>27383</v>
      </c>
      <c r="Q215" s="242">
        <v>0.70833333333333337</v>
      </c>
      <c r="R215" s="243">
        <v>23110</v>
      </c>
      <c r="S215" s="305">
        <v>25616</v>
      </c>
      <c r="T215" s="305">
        <v>1767</v>
      </c>
      <c r="U215" s="305">
        <v>27377</v>
      </c>
      <c r="V215" s="305">
        <v>0</v>
      </c>
      <c r="W215" s="306">
        <v>1300</v>
      </c>
      <c r="X215" s="308">
        <v>714</v>
      </c>
      <c r="Y215" s="306">
        <v>330</v>
      </c>
      <c r="Z215" s="308">
        <v>330</v>
      </c>
      <c r="AA215" s="306">
        <v>-1000</v>
      </c>
      <c r="AB215" s="308">
        <v>-246</v>
      </c>
      <c r="AC215" s="306">
        <v>-2218</v>
      </c>
      <c r="AD215" s="308">
        <v>-1678</v>
      </c>
      <c r="AE215" s="306" t="s">
        <v>400</v>
      </c>
      <c r="AF215" s="309" t="s">
        <v>123</v>
      </c>
      <c r="AG215" s="304">
        <v>87</v>
      </c>
      <c r="AH215" s="306" t="s">
        <v>396</v>
      </c>
      <c r="AI215" s="309" t="s">
        <v>168</v>
      </c>
      <c r="AJ215" s="304">
        <v>88</v>
      </c>
    </row>
    <row r="216" spans="1:36" x14ac:dyDescent="0.15">
      <c r="A216" s="302" t="s">
        <v>31</v>
      </c>
      <c r="B216" s="303" t="s">
        <v>21</v>
      </c>
      <c r="C216" s="304">
        <v>29</v>
      </c>
      <c r="D216" s="242">
        <v>0.625</v>
      </c>
      <c r="E216" s="243">
        <v>22304</v>
      </c>
      <c r="F216" s="305">
        <v>31391</v>
      </c>
      <c r="G216" s="305">
        <v>376</v>
      </c>
      <c r="H216" s="305">
        <v>0</v>
      </c>
      <c r="I216" s="305">
        <v>1481</v>
      </c>
      <c r="J216" s="305">
        <v>4980</v>
      </c>
      <c r="K216" s="306">
        <v>1043</v>
      </c>
      <c r="L216" s="304">
        <v>330</v>
      </c>
      <c r="M216" s="305">
        <v>-670</v>
      </c>
      <c r="N216" s="305">
        <v>-1618</v>
      </c>
      <c r="O216" s="305">
        <v>-915</v>
      </c>
      <c r="P216" s="305">
        <v>26221</v>
      </c>
      <c r="Q216" s="242">
        <v>0.625</v>
      </c>
      <c r="R216" s="243">
        <v>22310</v>
      </c>
      <c r="S216" s="305">
        <v>24403</v>
      </c>
      <c r="T216" s="305">
        <v>1818</v>
      </c>
      <c r="U216" s="305">
        <v>27377</v>
      </c>
      <c r="V216" s="305">
        <v>0</v>
      </c>
      <c r="W216" s="306">
        <v>1300</v>
      </c>
      <c r="X216" s="308">
        <v>1043</v>
      </c>
      <c r="Y216" s="306">
        <v>330</v>
      </c>
      <c r="Z216" s="308">
        <v>330</v>
      </c>
      <c r="AA216" s="306">
        <v>-1000</v>
      </c>
      <c r="AB216" s="308">
        <v>-670</v>
      </c>
      <c r="AC216" s="306">
        <v>-2218</v>
      </c>
      <c r="AD216" s="308">
        <v>-1618</v>
      </c>
      <c r="AE216" s="306" t="s">
        <v>43</v>
      </c>
      <c r="AF216" s="309" t="s">
        <v>99</v>
      </c>
      <c r="AG216" s="304">
        <v>88</v>
      </c>
      <c r="AH216" s="306" t="s">
        <v>396</v>
      </c>
      <c r="AI216" s="309" t="s">
        <v>168</v>
      </c>
      <c r="AJ216" s="304">
        <v>88</v>
      </c>
    </row>
    <row r="217" spans="1:36" x14ac:dyDescent="0.15">
      <c r="A217" s="302" t="s">
        <v>33</v>
      </c>
      <c r="B217" s="303" t="s">
        <v>21</v>
      </c>
      <c r="C217" s="304">
        <v>30</v>
      </c>
      <c r="D217" s="242">
        <v>0.70833333333333337</v>
      </c>
      <c r="E217" s="243">
        <v>22509</v>
      </c>
      <c r="F217" s="305">
        <v>31391</v>
      </c>
      <c r="G217" s="305">
        <v>411</v>
      </c>
      <c r="H217" s="305">
        <v>0</v>
      </c>
      <c r="I217" s="305">
        <v>1408</v>
      </c>
      <c r="J217" s="305">
        <v>6133</v>
      </c>
      <c r="K217" s="306">
        <v>430</v>
      </c>
      <c r="L217" s="304">
        <v>330</v>
      </c>
      <c r="M217" s="305">
        <v>-680</v>
      </c>
      <c r="N217" s="305">
        <v>-2004</v>
      </c>
      <c r="O217" s="305">
        <v>-1924</v>
      </c>
      <c r="P217" s="305">
        <v>26185</v>
      </c>
      <c r="Q217" s="242">
        <v>0.66666666666666663</v>
      </c>
      <c r="R217" s="243">
        <v>22450</v>
      </c>
      <c r="S217" s="305">
        <v>24935</v>
      </c>
      <c r="T217" s="305">
        <v>1250</v>
      </c>
      <c r="U217" s="305">
        <v>27377</v>
      </c>
      <c r="V217" s="305">
        <v>0</v>
      </c>
      <c r="W217" s="306">
        <v>1300</v>
      </c>
      <c r="X217" s="308">
        <v>430</v>
      </c>
      <c r="Y217" s="306">
        <v>330</v>
      </c>
      <c r="Z217" s="308">
        <v>330</v>
      </c>
      <c r="AA217" s="306">
        <v>-1000</v>
      </c>
      <c r="AB217" s="308">
        <v>-680</v>
      </c>
      <c r="AC217" s="306">
        <v>-2218</v>
      </c>
      <c r="AD217" s="308">
        <v>-1667</v>
      </c>
      <c r="AE217" s="306" t="s">
        <v>396</v>
      </c>
      <c r="AF217" s="309" t="s">
        <v>52</v>
      </c>
      <c r="AG217" s="304">
        <v>82</v>
      </c>
      <c r="AH217" s="306" t="s">
        <v>396</v>
      </c>
      <c r="AI217" s="309" t="s">
        <v>66</v>
      </c>
      <c r="AJ217" s="304">
        <v>85</v>
      </c>
    </row>
    <row r="218" spans="1:36" x14ac:dyDescent="0.15">
      <c r="A218" s="311" t="s">
        <v>34</v>
      </c>
      <c r="B218" s="312" t="s">
        <v>21</v>
      </c>
      <c r="C218" s="316">
        <v>31</v>
      </c>
      <c r="D218" s="244">
        <v>0.5</v>
      </c>
      <c r="E218" s="245">
        <v>19726</v>
      </c>
      <c r="F218" s="314">
        <v>31391</v>
      </c>
      <c r="G218" s="314">
        <v>460</v>
      </c>
      <c r="H218" s="314">
        <v>0</v>
      </c>
      <c r="I218" s="314">
        <v>2152</v>
      </c>
      <c r="J218" s="314">
        <v>6713</v>
      </c>
      <c r="K218" s="315">
        <v>689</v>
      </c>
      <c r="L218" s="316">
        <v>330</v>
      </c>
      <c r="M218" s="314">
        <v>-786</v>
      </c>
      <c r="N218" s="314">
        <v>-1972</v>
      </c>
      <c r="O218" s="314">
        <v>-1739</v>
      </c>
      <c r="P218" s="314">
        <v>24725</v>
      </c>
      <c r="Q218" s="244">
        <v>0.625</v>
      </c>
      <c r="R218" s="245">
        <v>21290</v>
      </c>
      <c r="S218" s="314">
        <v>23748</v>
      </c>
      <c r="T218" s="314">
        <v>977</v>
      </c>
      <c r="U218" s="314">
        <v>27377</v>
      </c>
      <c r="V218" s="314">
        <v>0</v>
      </c>
      <c r="W218" s="315">
        <v>1300</v>
      </c>
      <c r="X218" s="317">
        <v>689</v>
      </c>
      <c r="Y218" s="315">
        <v>330</v>
      </c>
      <c r="Z218" s="317">
        <v>330</v>
      </c>
      <c r="AA218" s="315">
        <v>-1000</v>
      </c>
      <c r="AB218" s="317">
        <v>-786</v>
      </c>
      <c r="AC218" s="315">
        <v>-2218</v>
      </c>
      <c r="AD218" s="317">
        <v>-1635</v>
      </c>
      <c r="AE218" s="315" t="s">
        <v>396</v>
      </c>
      <c r="AF218" s="318" t="s">
        <v>52</v>
      </c>
      <c r="AG218" s="316">
        <v>80</v>
      </c>
      <c r="AH218" s="315" t="s">
        <v>396</v>
      </c>
      <c r="AI218" s="318" t="s">
        <v>102</v>
      </c>
      <c r="AJ218" s="316">
        <v>75</v>
      </c>
    </row>
    <row r="219" spans="1:36" x14ac:dyDescent="0.15">
      <c r="A219" s="302" t="s">
        <v>35</v>
      </c>
      <c r="B219" s="303" t="s">
        <v>22</v>
      </c>
      <c r="C219" s="304">
        <v>1</v>
      </c>
      <c r="D219" s="242">
        <v>0.75</v>
      </c>
      <c r="E219" s="243">
        <v>18506</v>
      </c>
      <c r="F219" s="305">
        <v>31389</v>
      </c>
      <c r="G219" s="305">
        <v>446</v>
      </c>
      <c r="H219" s="305">
        <v>0</v>
      </c>
      <c r="I219" s="305">
        <v>2396</v>
      </c>
      <c r="J219" s="305">
        <v>9382</v>
      </c>
      <c r="K219" s="306">
        <v>201</v>
      </c>
      <c r="L219" s="304">
        <v>330</v>
      </c>
      <c r="M219" s="305">
        <v>-706</v>
      </c>
      <c r="N219" s="305">
        <v>-2055</v>
      </c>
      <c r="O219" s="305">
        <v>-2230</v>
      </c>
      <c r="P219" s="305">
        <v>22287</v>
      </c>
      <c r="Q219" s="242">
        <v>0.66666666666666663</v>
      </c>
      <c r="R219" s="243">
        <v>17620</v>
      </c>
      <c r="S219" s="305">
        <v>20169</v>
      </c>
      <c r="T219" s="305">
        <v>2118</v>
      </c>
      <c r="U219" s="327">
        <v>27369</v>
      </c>
      <c r="V219" s="305">
        <v>0</v>
      </c>
      <c r="W219" s="306">
        <v>1300</v>
      </c>
      <c r="X219" s="308">
        <v>201</v>
      </c>
      <c r="Y219" s="306">
        <v>330</v>
      </c>
      <c r="Z219" s="308">
        <v>330</v>
      </c>
      <c r="AA219" s="306">
        <v>-1000</v>
      </c>
      <c r="AB219" s="308">
        <v>-706</v>
      </c>
      <c r="AC219" s="306">
        <v>-2218</v>
      </c>
      <c r="AD219" s="308">
        <v>-1614</v>
      </c>
      <c r="AE219" s="306" t="s">
        <v>42</v>
      </c>
      <c r="AF219" s="309" t="s">
        <v>64</v>
      </c>
      <c r="AG219" s="304">
        <v>80</v>
      </c>
      <c r="AH219" s="306" t="s">
        <v>383</v>
      </c>
      <c r="AI219" s="309" t="s">
        <v>89</v>
      </c>
      <c r="AJ219" s="304">
        <v>87</v>
      </c>
    </row>
    <row r="220" spans="1:36" x14ac:dyDescent="0.15">
      <c r="A220" s="302" t="s">
        <v>36</v>
      </c>
      <c r="B220" s="303" t="s">
        <v>22</v>
      </c>
      <c r="C220" s="304">
        <v>2</v>
      </c>
      <c r="D220" s="242">
        <v>0.875</v>
      </c>
      <c r="E220" s="243">
        <v>17354</v>
      </c>
      <c r="F220" s="305">
        <v>31384</v>
      </c>
      <c r="G220" s="305">
        <v>527</v>
      </c>
      <c r="H220" s="305">
        <v>0</v>
      </c>
      <c r="I220" s="305">
        <v>1534</v>
      </c>
      <c r="J220" s="305">
        <v>10874</v>
      </c>
      <c r="K220" s="306">
        <v>77</v>
      </c>
      <c r="L220" s="304">
        <v>330</v>
      </c>
      <c r="M220" s="305">
        <v>-706</v>
      </c>
      <c r="N220" s="305">
        <v>-2055</v>
      </c>
      <c r="O220" s="305">
        <v>-2354</v>
      </c>
      <c r="P220" s="305">
        <v>21857</v>
      </c>
      <c r="Q220" s="242">
        <v>0.75</v>
      </c>
      <c r="R220" s="243">
        <v>17490</v>
      </c>
      <c r="S220" s="305">
        <v>20043</v>
      </c>
      <c r="T220" s="305">
        <v>1814</v>
      </c>
      <c r="U220" s="327">
        <v>27369</v>
      </c>
      <c r="V220" s="305">
        <v>0</v>
      </c>
      <c r="W220" s="306">
        <v>1300</v>
      </c>
      <c r="X220" s="308">
        <v>77</v>
      </c>
      <c r="Y220" s="306">
        <v>330</v>
      </c>
      <c r="Z220" s="308">
        <v>330</v>
      </c>
      <c r="AA220" s="306">
        <v>-1000</v>
      </c>
      <c r="AB220" s="308">
        <v>-706</v>
      </c>
      <c r="AC220" s="306">
        <v>-2218</v>
      </c>
      <c r="AD220" s="308">
        <v>-1614</v>
      </c>
      <c r="AE220" s="306" t="s">
        <v>412</v>
      </c>
      <c r="AF220" s="309" t="s">
        <v>70</v>
      </c>
      <c r="AG220" s="304">
        <v>74</v>
      </c>
      <c r="AH220" s="306" t="s">
        <v>412</v>
      </c>
      <c r="AI220" s="309" t="s">
        <v>90</v>
      </c>
      <c r="AJ220" s="304">
        <v>74</v>
      </c>
    </row>
    <row r="221" spans="1:36" x14ac:dyDescent="0.15">
      <c r="A221" s="302" t="s">
        <v>30</v>
      </c>
      <c r="B221" s="303" t="s">
        <v>22</v>
      </c>
      <c r="C221" s="304">
        <v>3</v>
      </c>
      <c r="D221" s="242">
        <v>0.70833333333333337</v>
      </c>
      <c r="E221" s="243">
        <v>21347</v>
      </c>
      <c r="F221" s="305">
        <v>31380</v>
      </c>
      <c r="G221" s="305">
        <v>457</v>
      </c>
      <c r="H221" s="305">
        <v>0</v>
      </c>
      <c r="I221" s="305">
        <v>1374</v>
      </c>
      <c r="J221" s="305">
        <v>7610</v>
      </c>
      <c r="K221" s="306">
        <v>682</v>
      </c>
      <c r="L221" s="304">
        <v>330</v>
      </c>
      <c r="M221" s="305">
        <v>-700</v>
      </c>
      <c r="N221" s="305">
        <v>-1949</v>
      </c>
      <c r="O221" s="305">
        <v>-1637</v>
      </c>
      <c r="P221" s="305">
        <v>24490</v>
      </c>
      <c r="Q221" s="242">
        <v>0.66666666666666663</v>
      </c>
      <c r="R221" s="243">
        <v>20710</v>
      </c>
      <c r="S221" s="305">
        <v>23151</v>
      </c>
      <c r="T221" s="305">
        <v>1339</v>
      </c>
      <c r="U221" s="327">
        <v>27369</v>
      </c>
      <c r="V221" s="305">
        <v>0</v>
      </c>
      <c r="W221" s="306">
        <v>1300</v>
      </c>
      <c r="X221" s="308">
        <v>682</v>
      </c>
      <c r="Y221" s="306">
        <v>330</v>
      </c>
      <c r="Z221" s="308">
        <v>330</v>
      </c>
      <c r="AA221" s="306">
        <v>-1000</v>
      </c>
      <c r="AB221" s="308">
        <v>-700</v>
      </c>
      <c r="AC221" s="306">
        <v>-2218</v>
      </c>
      <c r="AD221" s="308">
        <v>-1612</v>
      </c>
      <c r="AE221" s="306" t="s">
        <v>397</v>
      </c>
      <c r="AF221" s="309" t="s">
        <v>118</v>
      </c>
      <c r="AG221" s="304">
        <v>82</v>
      </c>
      <c r="AH221" s="306" t="s">
        <v>390</v>
      </c>
      <c r="AI221" s="309" t="s">
        <v>150</v>
      </c>
      <c r="AJ221" s="304">
        <v>85</v>
      </c>
    </row>
    <row r="222" spans="1:36" x14ac:dyDescent="0.15">
      <c r="A222" s="302" t="s">
        <v>32</v>
      </c>
      <c r="B222" s="303" t="s">
        <v>22</v>
      </c>
      <c r="C222" s="304">
        <v>4</v>
      </c>
      <c r="D222" s="242">
        <v>0.70833333333333337</v>
      </c>
      <c r="E222" s="243">
        <v>21845</v>
      </c>
      <c r="F222" s="305">
        <v>31380</v>
      </c>
      <c r="G222" s="305">
        <v>387</v>
      </c>
      <c r="H222" s="305">
        <v>0</v>
      </c>
      <c r="I222" s="305">
        <v>1747</v>
      </c>
      <c r="J222" s="305">
        <v>6352</v>
      </c>
      <c r="K222" s="306">
        <v>631</v>
      </c>
      <c r="L222" s="304">
        <v>330</v>
      </c>
      <c r="M222" s="305">
        <v>-698</v>
      </c>
      <c r="N222" s="305">
        <v>-2016</v>
      </c>
      <c r="O222" s="305">
        <v>-1753</v>
      </c>
      <c r="P222" s="305">
        <v>25421</v>
      </c>
      <c r="Q222" s="242">
        <v>0.66666666666666663</v>
      </c>
      <c r="R222" s="243">
        <v>21970</v>
      </c>
      <c r="S222" s="305">
        <v>24471</v>
      </c>
      <c r="T222" s="305">
        <v>950</v>
      </c>
      <c r="U222" s="327">
        <v>27369</v>
      </c>
      <c r="V222" s="305">
        <v>0</v>
      </c>
      <c r="W222" s="306">
        <v>1300</v>
      </c>
      <c r="X222" s="308">
        <v>576</v>
      </c>
      <c r="Y222" s="306">
        <v>330</v>
      </c>
      <c r="Z222" s="308">
        <v>330</v>
      </c>
      <c r="AA222" s="306">
        <v>-1000</v>
      </c>
      <c r="AB222" s="308">
        <v>-698</v>
      </c>
      <c r="AC222" s="306">
        <v>-2218</v>
      </c>
      <c r="AD222" s="308">
        <v>-1611</v>
      </c>
      <c r="AE222" s="306" t="s">
        <v>42</v>
      </c>
      <c r="AF222" s="309" t="s">
        <v>134</v>
      </c>
      <c r="AG222" s="304">
        <v>84</v>
      </c>
      <c r="AH222" s="306" t="s">
        <v>42</v>
      </c>
      <c r="AI222" s="309" t="s">
        <v>90</v>
      </c>
      <c r="AJ222" s="304">
        <v>86</v>
      </c>
    </row>
    <row r="223" spans="1:36" x14ac:dyDescent="0.15">
      <c r="A223" s="302" t="s">
        <v>31</v>
      </c>
      <c r="B223" s="303" t="s">
        <v>22</v>
      </c>
      <c r="C223" s="304">
        <v>5</v>
      </c>
      <c r="D223" s="242">
        <v>0.58333333333333337</v>
      </c>
      <c r="E223" s="243">
        <v>22775</v>
      </c>
      <c r="F223" s="305">
        <v>31379</v>
      </c>
      <c r="G223" s="305">
        <v>335</v>
      </c>
      <c r="H223" s="305">
        <v>0</v>
      </c>
      <c r="I223" s="305">
        <v>1703</v>
      </c>
      <c r="J223" s="305">
        <v>5769</v>
      </c>
      <c r="K223" s="306">
        <v>788</v>
      </c>
      <c r="L223" s="304">
        <v>330</v>
      </c>
      <c r="M223" s="305">
        <v>-695</v>
      </c>
      <c r="N223" s="305">
        <v>-2100</v>
      </c>
      <c r="O223" s="305">
        <v>-1677</v>
      </c>
      <c r="P223" s="305">
        <v>25919</v>
      </c>
      <c r="Q223" s="242">
        <v>0.625</v>
      </c>
      <c r="R223" s="243">
        <v>22610</v>
      </c>
      <c r="S223" s="305">
        <v>25190</v>
      </c>
      <c r="T223" s="305">
        <v>729</v>
      </c>
      <c r="U223" s="327">
        <v>27369</v>
      </c>
      <c r="V223" s="305">
        <v>0</v>
      </c>
      <c r="W223" s="306">
        <v>1300</v>
      </c>
      <c r="X223" s="308">
        <v>775</v>
      </c>
      <c r="Y223" s="306">
        <v>330</v>
      </c>
      <c r="Z223" s="308">
        <v>330</v>
      </c>
      <c r="AA223" s="306">
        <v>-1000</v>
      </c>
      <c r="AB223" s="308">
        <v>-695</v>
      </c>
      <c r="AC223" s="306">
        <v>-2218</v>
      </c>
      <c r="AD223" s="308">
        <v>-2100</v>
      </c>
      <c r="AE223" s="306" t="s">
        <v>396</v>
      </c>
      <c r="AF223" s="309" t="s">
        <v>115</v>
      </c>
      <c r="AG223" s="304">
        <v>87</v>
      </c>
      <c r="AH223" s="306" t="s">
        <v>396</v>
      </c>
      <c r="AI223" s="309" t="s">
        <v>54</v>
      </c>
      <c r="AJ223" s="304">
        <v>87</v>
      </c>
    </row>
    <row r="224" spans="1:36" x14ac:dyDescent="0.15">
      <c r="A224" s="302" t="s">
        <v>33</v>
      </c>
      <c r="B224" s="303" t="s">
        <v>22</v>
      </c>
      <c r="C224" s="304">
        <v>6</v>
      </c>
      <c r="D224" s="242">
        <v>0.625</v>
      </c>
      <c r="E224" s="243">
        <v>18967</v>
      </c>
      <c r="F224" s="305">
        <v>31379</v>
      </c>
      <c r="G224" s="305">
        <v>509</v>
      </c>
      <c r="H224" s="305">
        <v>0</v>
      </c>
      <c r="I224" s="305">
        <v>2633</v>
      </c>
      <c r="J224" s="305">
        <v>8152</v>
      </c>
      <c r="K224" s="306">
        <v>355</v>
      </c>
      <c r="L224" s="304">
        <v>330</v>
      </c>
      <c r="M224" s="305">
        <v>-687</v>
      </c>
      <c r="N224" s="305">
        <v>-2065</v>
      </c>
      <c r="O224" s="305">
        <v>-2067</v>
      </c>
      <c r="P224" s="305">
        <v>23170</v>
      </c>
      <c r="Q224" s="242">
        <v>0.625</v>
      </c>
      <c r="R224" s="243">
        <v>19080</v>
      </c>
      <c r="S224" s="305">
        <v>21649</v>
      </c>
      <c r="T224" s="305">
        <v>1521</v>
      </c>
      <c r="U224" s="327">
        <v>27369</v>
      </c>
      <c r="V224" s="305">
        <v>0</v>
      </c>
      <c r="W224" s="306">
        <v>1300</v>
      </c>
      <c r="X224" s="308">
        <v>355</v>
      </c>
      <c r="Y224" s="306">
        <v>330</v>
      </c>
      <c r="Z224" s="308">
        <v>330</v>
      </c>
      <c r="AA224" s="306">
        <v>-1000</v>
      </c>
      <c r="AB224" s="308">
        <v>-687</v>
      </c>
      <c r="AC224" s="306">
        <v>-2218</v>
      </c>
      <c r="AD224" s="308">
        <v>-1611</v>
      </c>
      <c r="AE224" s="306" t="s">
        <v>42</v>
      </c>
      <c r="AF224" s="309" t="s">
        <v>168</v>
      </c>
      <c r="AG224" s="304">
        <v>79</v>
      </c>
      <c r="AH224" s="306" t="s">
        <v>390</v>
      </c>
      <c r="AI224" s="309" t="s">
        <v>62</v>
      </c>
      <c r="AJ224" s="304">
        <v>79</v>
      </c>
    </row>
    <row r="225" spans="1:36" x14ac:dyDescent="0.15">
      <c r="A225" s="302" t="s">
        <v>34</v>
      </c>
      <c r="B225" s="303" t="s">
        <v>22</v>
      </c>
      <c r="C225" s="304">
        <v>7</v>
      </c>
      <c r="D225" s="242">
        <v>0.58333333333333337</v>
      </c>
      <c r="E225" s="243">
        <v>18198</v>
      </c>
      <c r="F225" s="305">
        <v>31382</v>
      </c>
      <c r="G225" s="305">
        <v>579</v>
      </c>
      <c r="H225" s="305">
        <v>0</v>
      </c>
      <c r="I225" s="305">
        <v>2218</v>
      </c>
      <c r="J225" s="305">
        <v>9705</v>
      </c>
      <c r="K225" s="306">
        <v>157</v>
      </c>
      <c r="L225" s="304">
        <v>330</v>
      </c>
      <c r="M225" s="305">
        <v>-480</v>
      </c>
      <c r="N225" s="305">
        <v>-2089</v>
      </c>
      <c r="O225" s="305">
        <v>-2082</v>
      </c>
      <c r="P225" s="305">
        <v>22120</v>
      </c>
      <c r="Q225" s="242">
        <v>0.58333333333333337</v>
      </c>
      <c r="R225" s="243">
        <v>18210</v>
      </c>
      <c r="S225" s="305">
        <v>20818</v>
      </c>
      <c r="T225" s="305">
        <v>1302</v>
      </c>
      <c r="U225" s="305">
        <v>27369</v>
      </c>
      <c r="V225" s="305">
        <v>0</v>
      </c>
      <c r="W225" s="306">
        <v>1300</v>
      </c>
      <c r="X225" s="308">
        <v>157</v>
      </c>
      <c r="Y225" s="306">
        <v>330</v>
      </c>
      <c r="Z225" s="308">
        <v>330</v>
      </c>
      <c r="AA225" s="306">
        <v>-1000</v>
      </c>
      <c r="AB225" s="308">
        <v>-380</v>
      </c>
      <c r="AC225" s="306">
        <v>-2218</v>
      </c>
      <c r="AD225" s="308">
        <v>-1637</v>
      </c>
      <c r="AE225" s="306" t="s">
        <v>42</v>
      </c>
      <c r="AF225" s="309" t="s">
        <v>184</v>
      </c>
      <c r="AG225" s="304">
        <v>80</v>
      </c>
      <c r="AH225" s="306" t="s">
        <v>42</v>
      </c>
      <c r="AI225" s="309" t="s">
        <v>184</v>
      </c>
      <c r="AJ225" s="304">
        <v>80</v>
      </c>
    </row>
    <row r="226" spans="1:36" x14ac:dyDescent="0.15">
      <c r="A226" s="302" t="s">
        <v>35</v>
      </c>
      <c r="B226" s="303" t="s">
        <v>22</v>
      </c>
      <c r="C226" s="304">
        <v>8</v>
      </c>
      <c r="D226" s="242">
        <v>0.54166666666666663</v>
      </c>
      <c r="E226" s="243">
        <v>15051</v>
      </c>
      <c r="F226" s="305">
        <v>31382</v>
      </c>
      <c r="G226" s="305">
        <v>531</v>
      </c>
      <c r="H226" s="305">
        <v>0</v>
      </c>
      <c r="I226" s="305">
        <v>3586</v>
      </c>
      <c r="J226" s="305">
        <v>11043</v>
      </c>
      <c r="K226" s="306">
        <v>453</v>
      </c>
      <c r="L226" s="304">
        <v>330</v>
      </c>
      <c r="M226" s="305">
        <v>-493</v>
      </c>
      <c r="N226" s="305">
        <v>-2084</v>
      </c>
      <c r="O226" s="305">
        <v>-1794</v>
      </c>
      <c r="P226" s="305">
        <v>19078</v>
      </c>
      <c r="Q226" s="242">
        <v>0.54166666666666663</v>
      </c>
      <c r="R226" s="243">
        <v>15630</v>
      </c>
      <c r="S226" s="305">
        <v>18119</v>
      </c>
      <c r="T226" s="305">
        <v>959</v>
      </c>
      <c r="U226" s="305">
        <v>27369</v>
      </c>
      <c r="V226" s="305">
        <v>0</v>
      </c>
      <c r="W226" s="306">
        <v>1300</v>
      </c>
      <c r="X226" s="308">
        <v>453</v>
      </c>
      <c r="Y226" s="306">
        <v>330</v>
      </c>
      <c r="Z226" s="308">
        <v>330</v>
      </c>
      <c r="AA226" s="306">
        <v>-1000</v>
      </c>
      <c r="AB226" s="308">
        <v>-393</v>
      </c>
      <c r="AC226" s="306">
        <v>-2218</v>
      </c>
      <c r="AD226" s="308">
        <v>-1657</v>
      </c>
      <c r="AE226" s="306" t="s">
        <v>42</v>
      </c>
      <c r="AF226" s="309" t="s">
        <v>171</v>
      </c>
      <c r="AG226" s="304">
        <v>75</v>
      </c>
      <c r="AH226" s="306" t="s">
        <v>390</v>
      </c>
      <c r="AI226" s="309" t="s">
        <v>68</v>
      </c>
      <c r="AJ226" s="304">
        <v>76</v>
      </c>
    </row>
    <row r="227" spans="1:36" x14ac:dyDescent="0.15">
      <c r="A227" s="302" t="s">
        <v>36</v>
      </c>
      <c r="B227" s="303" t="s">
        <v>22</v>
      </c>
      <c r="C227" s="304">
        <v>9</v>
      </c>
      <c r="D227" s="242">
        <v>0.875</v>
      </c>
      <c r="E227" s="243">
        <v>15587</v>
      </c>
      <c r="F227" s="305">
        <v>31382</v>
      </c>
      <c r="G227" s="305">
        <v>576</v>
      </c>
      <c r="H227" s="305">
        <v>0</v>
      </c>
      <c r="I227" s="305">
        <v>2047</v>
      </c>
      <c r="J227" s="305">
        <v>11174</v>
      </c>
      <c r="K227" s="306">
        <v>868</v>
      </c>
      <c r="L227" s="304">
        <v>330</v>
      </c>
      <c r="M227" s="305">
        <v>-370</v>
      </c>
      <c r="N227" s="305">
        <v>-2018</v>
      </c>
      <c r="O227" s="305">
        <v>-1190</v>
      </c>
      <c r="P227" s="305">
        <v>19927</v>
      </c>
      <c r="Q227" s="242">
        <v>0.875</v>
      </c>
      <c r="R227" s="243">
        <v>16540</v>
      </c>
      <c r="S227" s="305">
        <v>19066</v>
      </c>
      <c r="T227" s="305">
        <v>861</v>
      </c>
      <c r="U227" s="305">
        <v>27369</v>
      </c>
      <c r="V227" s="305">
        <v>0</v>
      </c>
      <c r="W227" s="306">
        <v>1300</v>
      </c>
      <c r="X227" s="308">
        <v>868</v>
      </c>
      <c r="Y227" s="306">
        <v>330</v>
      </c>
      <c r="Z227" s="308">
        <v>330</v>
      </c>
      <c r="AA227" s="306">
        <v>-1000</v>
      </c>
      <c r="AB227" s="308">
        <v>-370</v>
      </c>
      <c r="AC227" s="306">
        <v>-2218</v>
      </c>
      <c r="AD227" s="308">
        <v>-1591</v>
      </c>
      <c r="AE227" s="306" t="s">
        <v>407</v>
      </c>
      <c r="AF227" s="309" t="s">
        <v>70</v>
      </c>
      <c r="AG227" s="304">
        <v>68</v>
      </c>
      <c r="AH227" s="306" t="s">
        <v>407</v>
      </c>
      <c r="AI227" s="309" t="s">
        <v>195</v>
      </c>
      <c r="AJ227" s="304">
        <v>71</v>
      </c>
    </row>
    <row r="228" spans="1:36" x14ac:dyDescent="0.15">
      <c r="A228" s="302" t="s">
        <v>30</v>
      </c>
      <c r="B228" s="303" t="s">
        <v>22</v>
      </c>
      <c r="C228" s="304">
        <v>10</v>
      </c>
      <c r="D228" s="242">
        <v>0.70833333333333337</v>
      </c>
      <c r="E228" s="243">
        <v>22895</v>
      </c>
      <c r="F228" s="305">
        <v>31376</v>
      </c>
      <c r="G228" s="305">
        <v>402</v>
      </c>
      <c r="H228" s="305">
        <v>0</v>
      </c>
      <c r="I228" s="305">
        <v>2151</v>
      </c>
      <c r="J228" s="305">
        <v>5459</v>
      </c>
      <c r="K228" s="306">
        <v>1023</v>
      </c>
      <c r="L228" s="304">
        <v>330</v>
      </c>
      <c r="M228" s="305">
        <v>-391</v>
      </c>
      <c r="N228" s="305">
        <v>-2088</v>
      </c>
      <c r="O228" s="305">
        <v>-1126</v>
      </c>
      <c r="P228" s="305">
        <v>25294</v>
      </c>
      <c r="Q228" s="242">
        <v>0.70833333333333337</v>
      </c>
      <c r="R228" s="243">
        <v>22220</v>
      </c>
      <c r="S228" s="305">
        <v>24787</v>
      </c>
      <c r="T228" s="305">
        <v>507</v>
      </c>
      <c r="U228" s="305">
        <v>27369</v>
      </c>
      <c r="V228" s="305">
        <v>0</v>
      </c>
      <c r="W228" s="306">
        <v>1300</v>
      </c>
      <c r="X228" s="308">
        <v>1023</v>
      </c>
      <c r="Y228" s="306">
        <v>330</v>
      </c>
      <c r="Z228" s="308">
        <v>330</v>
      </c>
      <c r="AA228" s="306">
        <v>-1000</v>
      </c>
      <c r="AB228" s="308">
        <v>-391</v>
      </c>
      <c r="AC228" s="306">
        <v>-2218</v>
      </c>
      <c r="AD228" s="308">
        <v>-1636</v>
      </c>
      <c r="AE228" s="306" t="s">
        <v>396</v>
      </c>
      <c r="AF228" s="309" t="s">
        <v>61</v>
      </c>
      <c r="AG228" s="304">
        <v>89</v>
      </c>
      <c r="AH228" s="306" t="s">
        <v>396</v>
      </c>
      <c r="AI228" s="309" t="s">
        <v>52</v>
      </c>
      <c r="AJ228" s="304">
        <v>90</v>
      </c>
    </row>
    <row r="229" spans="1:36" x14ac:dyDescent="0.15">
      <c r="A229" s="302" t="s">
        <v>32</v>
      </c>
      <c r="B229" s="303" t="s">
        <v>22</v>
      </c>
      <c r="C229" s="304">
        <v>11</v>
      </c>
      <c r="D229" s="242">
        <v>0.66666666666666663</v>
      </c>
      <c r="E229" s="243">
        <v>23065</v>
      </c>
      <c r="F229" s="305">
        <v>31376</v>
      </c>
      <c r="G229" s="305">
        <v>437</v>
      </c>
      <c r="H229" s="305">
        <v>0</v>
      </c>
      <c r="I229" s="305">
        <v>1642</v>
      </c>
      <c r="J229" s="305">
        <v>4906</v>
      </c>
      <c r="K229" s="306">
        <v>790</v>
      </c>
      <c r="L229" s="304">
        <v>330</v>
      </c>
      <c r="M229" s="305">
        <v>-316</v>
      </c>
      <c r="N229" s="305">
        <v>-2089</v>
      </c>
      <c r="O229" s="305">
        <v>-1285</v>
      </c>
      <c r="P229" s="305">
        <v>26550</v>
      </c>
      <c r="Q229" s="242">
        <v>0.625</v>
      </c>
      <c r="R229" s="243">
        <v>23110</v>
      </c>
      <c r="S229" s="305">
        <v>25686</v>
      </c>
      <c r="T229" s="305">
        <v>864</v>
      </c>
      <c r="U229" s="305">
        <v>27369</v>
      </c>
      <c r="V229" s="305">
        <v>0</v>
      </c>
      <c r="W229" s="306">
        <v>1300</v>
      </c>
      <c r="X229" s="308">
        <v>790</v>
      </c>
      <c r="Y229" s="306">
        <v>330</v>
      </c>
      <c r="Z229" s="308">
        <v>330</v>
      </c>
      <c r="AA229" s="306">
        <v>-1000</v>
      </c>
      <c r="AB229" s="308">
        <v>-316</v>
      </c>
      <c r="AC229" s="306">
        <v>-2218</v>
      </c>
      <c r="AD229" s="308">
        <v>-1637</v>
      </c>
      <c r="AE229" s="306" t="s">
        <v>399</v>
      </c>
      <c r="AF229" s="309" t="s">
        <v>138</v>
      </c>
      <c r="AG229" s="304">
        <v>79</v>
      </c>
      <c r="AH229" s="306" t="s">
        <v>399</v>
      </c>
      <c r="AI229" s="309" t="s">
        <v>178</v>
      </c>
      <c r="AJ229" s="304">
        <v>88</v>
      </c>
    </row>
    <row r="230" spans="1:36" x14ac:dyDescent="0.15">
      <c r="A230" s="302" t="s">
        <v>31</v>
      </c>
      <c r="B230" s="303" t="s">
        <v>22</v>
      </c>
      <c r="C230" s="304">
        <v>12</v>
      </c>
      <c r="D230" s="242">
        <v>0.58333333333333337</v>
      </c>
      <c r="E230" s="243">
        <v>19689</v>
      </c>
      <c r="F230" s="305">
        <v>31376</v>
      </c>
      <c r="G230" s="305">
        <v>540</v>
      </c>
      <c r="H230" s="305">
        <v>0</v>
      </c>
      <c r="I230" s="305">
        <v>1888</v>
      </c>
      <c r="J230" s="305">
        <v>6021</v>
      </c>
      <c r="K230" s="306">
        <v>854</v>
      </c>
      <c r="L230" s="304">
        <v>330</v>
      </c>
      <c r="M230" s="305">
        <v>-323</v>
      </c>
      <c r="N230" s="305">
        <v>-2089</v>
      </c>
      <c r="O230" s="305">
        <v>-1228</v>
      </c>
      <c r="P230" s="305">
        <v>25235</v>
      </c>
      <c r="Q230" s="242">
        <v>0.70833333333333337</v>
      </c>
      <c r="R230" s="243">
        <v>21520</v>
      </c>
      <c r="S230" s="305">
        <v>24120</v>
      </c>
      <c r="T230" s="305">
        <v>1115</v>
      </c>
      <c r="U230" s="305">
        <v>27369</v>
      </c>
      <c r="V230" s="305">
        <v>0</v>
      </c>
      <c r="W230" s="306">
        <v>1300</v>
      </c>
      <c r="X230" s="308">
        <v>854</v>
      </c>
      <c r="Y230" s="306">
        <v>330</v>
      </c>
      <c r="Z230" s="308">
        <v>330</v>
      </c>
      <c r="AA230" s="306">
        <v>-1000</v>
      </c>
      <c r="AB230" s="308">
        <v>-323</v>
      </c>
      <c r="AC230" s="306">
        <v>-2218</v>
      </c>
      <c r="AD230" s="308">
        <v>-1637</v>
      </c>
      <c r="AE230" s="306" t="s">
        <v>399</v>
      </c>
      <c r="AF230" s="309" t="s">
        <v>117</v>
      </c>
      <c r="AG230" s="304">
        <v>72</v>
      </c>
      <c r="AH230" s="306" t="s">
        <v>399</v>
      </c>
      <c r="AI230" s="309" t="s">
        <v>208</v>
      </c>
      <c r="AJ230" s="304">
        <v>80</v>
      </c>
    </row>
    <row r="231" spans="1:36" x14ac:dyDescent="0.15">
      <c r="A231" s="302" t="s">
        <v>33</v>
      </c>
      <c r="B231" s="303" t="s">
        <v>22</v>
      </c>
      <c r="C231" s="304">
        <v>13</v>
      </c>
      <c r="D231" s="242">
        <v>0.5</v>
      </c>
      <c r="E231" s="243">
        <v>18226</v>
      </c>
      <c r="F231" s="305">
        <v>31375</v>
      </c>
      <c r="G231" s="305">
        <v>610</v>
      </c>
      <c r="H231" s="305">
        <v>0</v>
      </c>
      <c r="I231" s="305">
        <v>1928</v>
      </c>
      <c r="J231" s="305">
        <v>7955</v>
      </c>
      <c r="K231" s="306">
        <v>668</v>
      </c>
      <c r="L231" s="304">
        <v>330</v>
      </c>
      <c r="M231" s="305">
        <v>-320</v>
      </c>
      <c r="N231" s="305">
        <v>-2089</v>
      </c>
      <c r="O231" s="305">
        <v>-1411</v>
      </c>
      <c r="P231" s="305">
        <v>23513</v>
      </c>
      <c r="Q231" s="242">
        <v>0.625</v>
      </c>
      <c r="R231" s="243">
        <v>19300</v>
      </c>
      <c r="S231" s="305">
        <v>21908</v>
      </c>
      <c r="T231" s="305">
        <v>1605</v>
      </c>
      <c r="U231" s="305">
        <v>27369</v>
      </c>
      <c r="V231" s="305">
        <v>0</v>
      </c>
      <c r="W231" s="306">
        <v>1300</v>
      </c>
      <c r="X231" s="308">
        <v>668</v>
      </c>
      <c r="Y231" s="306">
        <v>330</v>
      </c>
      <c r="Z231" s="308">
        <v>330</v>
      </c>
      <c r="AA231" s="306">
        <v>-1000</v>
      </c>
      <c r="AB231" s="308">
        <v>-320</v>
      </c>
      <c r="AC231" s="306">
        <v>-2218</v>
      </c>
      <c r="AD231" s="308">
        <v>-1637</v>
      </c>
      <c r="AE231" s="306" t="s">
        <v>398</v>
      </c>
      <c r="AF231" s="309" t="s">
        <v>183</v>
      </c>
      <c r="AG231" s="304">
        <v>65</v>
      </c>
      <c r="AH231" s="306" t="s">
        <v>398</v>
      </c>
      <c r="AI231" s="309" t="s">
        <v>171</v>
      </c>
      <c r="AJ231" s="304">
        <v>75</v>
      </c>
    </row>
    <row r="232" spans="1:36" x14ac:dyDescent="0.15">
      <c r="A232" s="302" t="s">
        <v>34</v>
      </c>
      <c r="B232" s="303" t="s">
        <v>22</v>
      </c>
      <c r="C232" s="304">
        <v>14</v>
      </c>
      <c r="D232" s="242">
        <v>0.70833333333333337</v>
      </c>
      <c r="E232" s="243">
        <v>20531</v>
      </c>
      <c r="F232" s="305">
        <v>31375</v>
      </c>
      <c r="G232" s="305">
        <v>486</v>
      </c>
      <c r="H232" s="305">
        <v>0</v>
      </c>
      <c r="I232" s="305">
        <v>2046</v>
      </c>
      <c r="J232" s="305">
        <v>8019</v>
      </c>
      <c r="K232" s="306">
        <v>772</v>
      </c>
      <c r="L232" s="304">
        <v>330</v>
      </c>
      <c r="M232" s="305">
        <v>-324</v>
      </c>
      <c r="N232" s="305">
        <v>-1999</v>
      </c>
      <c r="O232" s="305">
        <v>-1221</v>
      </c>
      <c r="P232" s="305">
        <v>23017</v>
      </c>
      <c r="Q232" s="242">
        <v>0.66666666666666663</v>
      </c>
      <c r="R232" s="243">
        <v>20010</v>
      </c>
      <c r="S232" s="305">
        <v>22416</v>
      </c>
      <c r="T232" s="305">
        <v>601</v>
      </c>
      <c r="U232" s="327">
        <v>27369</v>
      </c>
      <c r="V232" s="305">
        <v>0</v>
      </c>
      <c r="W232" s="306">
        <v>1300</v>
      </c>
      <c r="X232" s="308">
        <v>772</v>
      </c>
      <c r="Y232" s="306">
        <v>330</v>
      </c>
      <c r="Z232" s="308">
        <v>330</v>
      </c>
      <c r="AA232" s="306">
        <v>-1000</v>
      </c>
      <c r="AB232" s="308">
        <v>-324</v>
      </c>
      <c r="AC232" s="306">
        <v>-2218</v>
      </c>
      <c r="AD232" s="308">
        <v>-1547</v>
      </c>
      <c r="AE232" s="306" t="s">
        <v>42</v>
      </c>
      <c r="AF232" s="309" t="s">
        <v>138</v>
      </c>
      <c r="AG232" s="304">
        <v>81</v>
      </c>
      <c r="AH232" s="306" t="s">
        <v>42</v>
      </c>
      <c r="AI232" s="309" t="s">
        <v>89</v>
      </c>
      <c r="AJ232" s="304">
        <v>86</v>
      </c>
    </row>
    <row r="233" spans="1:36" x14ac:dyDescent="0.15">
      <c r="A233" s="302" t="s">
        <v>35</v>
      </c>
      <c r="B233" s="303" t="s">
        <v>22</v>
      </c>
      <c r="C233" s="304">
        <v>15</v>
      </c>
      <c r="D233" s="242">
        <v>0.70833333333333337</v>
      </c>
      <c r="E233" s="243">
        <v>20363</v>
      </c>
      <c r="F233" s="305">
        <v>31375</v>
      </c>
      <c r="G233" s="305">
        <v>371</v>
      </c>
      <c r="H233" s="305">
        <v>0</v>
      </c>
      <c r="I233" s="305">
        <v>2104</v>
      </c>
      <c r="J233" s="305">
        <v>7633</v>
      </c>
      <c r="K233" s="306">
        <v>780</v>
      </c>
      <c r="L233" s="304">
        <v>330</v>
      </c>
      <c r="M233" s="305">
        <v>-212</v>
      </c>
      <c r="N233" s="305">
        <v>-2014</v>
      </c>
      <c r="O233" s="305">
        <v>-1116</v>
      </c>
      <c r="P233" s="305">
        <v>23125</v>
      </c>
      <c r="Q233" s="242">
        <v>0.70833333333333337</v>
      </c>
      <c r="R233" s="243">
        <v>19580</v>
      </c>
      <c r="S233" s="305">
        <v>21999</v>
      </c>
      <c r="T233" s="305">
        <v>1126</v>
      </c>
      <c r="U233" s="327">
        <v>27369</v>
      </c>
      <c r="V233" s="305">
        <v>100</v>
      </c>
      <c r="W233" s="306">
        <v>1300</v>
      </c>
      <c r="X233" s="308">
        <v>780</v>
      </c>
      <c r="Y233" s="306">
        <v>330</v>
      </c>
      <c r="Z233" s="308">
        <v>330</v>
      </c>
      <c r="AA233" s="306">
        <v>-1000</v>
      </c>
      <c r="AB233" s="308">
        <v>-212</v>
      </c>
      <c r="AC233" s="306">
        <v>-2218</v>
      </c>
      <c r="AD233" s="308">
        <v>-1587</v>
      </c>
      <c r="AE233" s="306" t="s">
        <v>42</v>
      </c>
      <c r="AF233" s="309" t="s">
        <v>91</v>
      </c>
      <c r="AG233" s="304">
        <v>86</v>
      </c>
      <c r="AH233" s="306" t="s">
        <v>42</v>
      </c>
      <c r="AI233" s="309" t="s">
        <v>102</v>
      </c>
      <c r="AJ233" s="304">
        <v>88</v>
      </c>
    </row>
    <row r="234" spans="1:36" x14ac:dyDescent="0.15">
      <c r="A234" s="302" t="s">
        <v>36</v>
      </c>
      <c r="B234" s="303" t="s">
        <v>22</v>
      </c>
      <c r="C234" s="304">
        <v>16</v>
      </c>
      <c r="D234" s="242">
        <v>0.75</v>
      </c>
      <c r="E234" s="243">
        <v>21161</v>
      </c>
      <c r="F234" s="305">
        <v>31375</v>
      </c>
      <c r="G234" s="305">
        <v>390</v>
      </c>
      <c r="H234" s="305">
        <v>0</v>
      </c>
      <c r="I234" s="305">
        <v>1938</v>
      </c>
      <c r="J234" s="305">
        <v>6911</v>
      </c>
      <c r="K234" s="306">
        <v>833</v>
      </c>
      <c r="L234" s="304">
        <v>330</v>
      </c>
      <c r="M234" s="305">
        <v>-427</v>
      </c>
      <c r="N234" s="305">
        <v>-2014</v>
      </c>
      <c r="O234" s="305">
        <v>-1278</v>
      </c>
      <c r="P234" s="305">
        <v>24194</v>
      </c>
      <c r="Q234" s="242">
        <v>0.75</v>
      </c>
      <c r="R234" s="243">
        <v>21010</v>
      </c>
      <c r="S234" s="305">
        <v>23430</v>
      </c>
      <c r="T234" s="305">
        <v>764</v>
      </c>
      <c r="U234" s="327">
        <v>27369</v>
      </c>
      <c r="V234" s="305">
        <v>100</v>
      </c>
      <c r="W234" s="306">
        <v>1300</v>
      </c>
      <c r="X234" s="308">
        <v>833</v>
      </c>
      <c r="Y234" s="306">
        <v>330</v>
      </c>
      <c r="Z234" s="308">
        <v>330</v>
      </c>
      <c r="AA234" s="306">
        <v>-1000</v>
      </c>
      <c r="AB234" s="308">
        <v>-327</v>
      </c>
      <c r="AC234" s="306">
        <v>-2218</v>
      </c>
      <c r="AD234" s="308">
        <v>-1587</v>
      </c>
      <c r="AE234" s="306" t="s">
        <v>42</v>
      </c>
      <c r="AF234" s="309" t="s">
        <v>91</v>
      </c>
      <c r="AG234" s="304">
        <v>86</v>
      </c>
      <c r="AH234" s="306" t="s">
        <v>42</v>
      </c>
      <c r="AI234" s="309" t="s">
        <v>102</v>
      </c>
      <c r="AJ234" s="304">
        <v>89</v>
      </c>
    </row>
    <row r="235" spans="1:36" x14ac:dyDescent="0.15">
      <c r="A235" s="302" t="s">
        <v>30</v>
      </c>
      <c r="B235" s="303" t="s">
        <v>22</v>
      </c>
      <c r="C235" s="304">
        <v>17</v>
      </c>
      <c r="D235" s="242">
        <v>0.625</v>
      </c>
      <c r="E235" s="243">
        <v>25106</v>
      </c>
      <c r="F235" s="305">
        <v>31375</v>
      </c>
      <c r="G235" s="305">
        <v>351</v>
      </c>
      <c r="H235" s="305">
        <v>0</v>
      </c>
      <c r="I235" s="305">
        <v>2828</v>
      </c>
      <c r="J235" s="305">
        <v>1996</v>
      </c>
      <c r="K235" s="306">
        <v>787</v>
      </c>
      <c r="L235" s="304">
        <v>330</v>
      </c>
      <c r="M235" s="305">
        <v>-632</v>
      </c>
      <c r="N235" s="305">
        <v>-2062</v>
      </c>
      <c r="O235" s="305">
        <v>-1577</v>
      </c>
      <c r="P235" s="305">
        <v>28479</v>
      </c>
      <c r="Q235" s="242">
        <v>0.70833333333333337</v>
      </c>
      <c r="R235" s="243">
        <v>25510</v>
      </c>
      <c r="S235" s="305">
        <v>28060</v>
      </c>
      <c r="T235" s="305">
        <v>419</v>
      </c>
      <c r="U235" s="327">
        <v>27369</v>
      </c>
      <c r="V235" s="305">
        <v>100</v>
      </c>
      <c r="W235" s="306">
        <v>1300</v>
      </c>
      <c r="X235" s="308">
        <v>732</v>
      </c>
      <c r="Y235" s="306">
        <v>330</v>
      </c>
      <c r="Z235" s="308">
        <v>330</v>
      </c>
      <c r="AA235" s="306">
        <v>-1000</v>
      </c>
      <c r="AB235" s="308">
        <v>-632</v>
      </c>
      <c r="AC235" s="306">
        <v>-2218</v>
      </c>
      <c r="AD235" s="308">
        <v>-1610</v>
      </c>
      <c r="AE235" s="306" t="s">
        <v>390</v>
      </c>
      <c r="AF235" s="309" t="s">
        <v>99</v>
      </c>
      <c r="AG235" s="304">
        <v>89</v>
      </c>
      <c r="AH235" s="306" t="s">
        <v>390</v>
      </c>
      <c r="AI235" s="309" t="s">
        <v>101</v>
      </c>
      <c r="AJ235" s="304">
        <v>91</v>
      </c>
    </row>
    <row r="236" spans="1:36" x14ac:dyDescent="0.15">
      <c r="A236" s="302" t="s">
        <v>32</v>
      </c>
      <c r="B236" s="303" t="s">
        <v>22</v>
      </c>
      <c r="C236" s="304">
        <v>18</v>
      </c>
      <c r="D236" s="242">
        <v>0.66666666666666663</v>
      </c>
      <c r="E236" s="243">
        <v>25314</v>
      </c>
      <c r="F236" s="305">
        <v>31373</v>
      </c>
      <c r="G236" s="305">
        <v>307</v>
      </c>
      <c r="H236" s="305">
        <v>0</v>
      </c>
      <c r="I236" s="305">
        <v>2796</v>
      </c>
      <c r="J236" s="305">
        <v>1026</v>
      </c>
      <c r="K236" s="306">
        <v>688</v>
      </c>
      <c r="L236" s="304">
        <v>330</v>
      </c>
      <c r="M236" s="305">
        <v>-460</v>
      </c>
      <c r="N236" s="305">
        <v>-2062</v>
      </c>
      <c r="O236" s="305">
        <v>-1504</v>
      </c>
      <c r="P236" s="305">
        <v>29362</v>
      </c>
      <c r="Q236" s="242">
        <v>0.66666666666666663</v>
      </c>
      <c r="R236" s="243">
        <v>26010</v>
      </c>
      <c r="S236" s="305">
        <v>28479</v>
      </c>
      <c r="T236" s="305">
        <v>883</v>
      </c>
      <c r="U236" s="327">
        <v>27369</v>
      </c>
      <c r="V236" s="305">
        <v>100</v>
      </c>
      <c r="W236" s="306">
        <v>1300</v>
      </c>
      <c r="X236" s="308">
        <v>688</v>
      </c>
      <c r="Y236" s="306">
        <v>330</v>
      </c>
      <c r="Z236" s="308">
        <v>330</v>
      </c>
      <c r="AA236" s="306">
        <v>-1000</v>
      </c>
      <c r="AB236" s="308">
        <v>-460</v>
      </c>
      <c r="AC236" s="306">
        <v>-2218</v>
      </c>
      <c r="AD236" s="308">
        <v>-1610</v>
      </c>
      <c r="AE236" s="306" t="s">
        <v>42</v>
      </c>
      <c r="AF236" s="309" t="s">
        <v>91</v>
      </c>
      <c r="AG236" s="304">
        <v>93</v>
      </c>
      <c r="AH236" s="306" t="s">
        <v>42</v>
      </c>
      <c r="AI236" s="309" t="s">
        <v>168</v>
      </c>
      <c r="AJ236" s="304">
        <v>93</v>
      </c>
    </row>
    <row r="237" spans="1:36" x14ac:dyDescent="0.15">
      <c r="A237" s="302" t="s">
        <v>31</v>
      </c>
      <c r="B237" s="303" t="s">
        <v>22</v>
      </c>
      <c r="C237" s="304">
        <v>19</v>
      </c>
      <c r="D237" s="242">
        <v>0.625</v>
      </c>
      <c r="E237" s="243">
        <v>24748</v>
      </c>
      <c r="F237" s="305">
        <v>31373</v>
      </c>
      <c r="G237" s="305">
        <v>284</v>
      </c>
      <c r="H237" s="305">
        <v>0</v>
      </c>
      <c r="I237" s="305">
        <v>2520</v>
      </c>
      <c r="J237" s="305">
        <v>2760</v>
      </c>
      <c r="K237" s="306">
        <v>210</v>
      </c>
      <c r="L237" s="304">
        <v>330</v>
      </c>
      <c r="M237" s="305">
        <v>-329</v>
      </c>
      <c r="N237" s="305">
        <v>-1616</v>
      </c>
      <c r="O237" s="305">
        <v>-1405</v>
      </c>
      <c r="P237" s="305">
        <v>27782</v>
      </c>
      <c r="Q237" s="242">
        <v>0.66666666666666663</v>
      </c>
      <c r="R237" s="243">
        <v>24900</v>
      </c>
      <c r="S237" s="305">
        <v>26995</v>
      </c>
      <c r="T237" s="305">
        <v>787</v>
      </c>
      <c r="U237" s="327">
        <v>27369</v>
      </c>
      <c r="V237" s="305">
        <v>100</v>
      </c>
      <c r="W237" s="306">
        <v>1300</v>
      </c>
      <c r="X237" s="308">
        <v>155</v>
      </c>
      <c r="Y237" s="306">
        <v>330</v>
      </c>
      <c r="Z237" s="308">
        <v>330</v>
      </c>
      <c r="AA237" s="306">
        <v>-1000</v>
      </c>
      <c r="AB237" s="308">
        <v>-329</v>
      </c>
      <c r="AC237" s="306">
        <v>-2218</v>
      </c>
      <c r="AD237" s="308">
        <v>-1573</v>
      </c>
      <c r="AE237" s="306" t="s">
        <v>390</v>
      </c>
      <c r="AF237" s="309" t="s">
        <v>52</v>
      </c>
      <c r="AG237" s="304">
        <v>91</v>
      </c>
      <c r="AH237" s="306" t="s">
        <v>390</v>
      </c>
      <c r="AI237" s="309" t="s">
        <v>66</v>
      </c>
      <c r="AJ237" s="304">
        <v>89</v>
      </c>
    </row>
    <row r="238" spans="1:36" x14ac:dyDescent="0.15">
      <c r="A238" s="302" t="s">
        <v>33</v>
      </c>
      <c r="B238" s="303" t="s">
        <v>22</v>
      </c>
      <c r="C238" s="304">
        <v>20</v>
      </c>
      <c r="D238" s="242">
        <v>0.625</v>
      </c>
      <c r="E238" s="243">
        <v>23877</v>
      </c>
      <c r="F238" s="305">
        <v>31355</v>
      </c>
      <c r="G238" s="305">
        <v>399</v>
      </c>
      <c r="H238" s="305">
        <v>0</v>
      </c>
      <c r="I238" s="305">
        <v>2160</v>
      </c>
      <c r="J238" s="305">
        <v>4057</v>
      </c>
      <c r="K238" s="306">
        <v>579</v>
      </c>
      <c r="L238" s="304">
        <v>330</v>
      </c>
      <c r="M238" s="305">
        <v>-334</v>
      </c>
      <c r="N238" s="305">
        <v>-1616</v>
      </c>
      <c r="O238" s="305">
        <v>-1041</v>
      </c>
      <c r="P238" s="305">
        <v>26578</v>
      </c>
      <c r="Q238" s="242">
        <v>0.66666666666666663</v>
      </c>
      <c r="R238" s="243">
        <v>23780</v>
      </c>
      <c r="S238" s="305">
        <v>25880</v>
      </c>
      <c r="T238" s="305">
        <v>698</v>
      </c>
      <c r="U238" s="327">
        <v>27369</v>
      </c>
      <c r="V238" s="305">
        <v>100</v>
      </c>
      <c r="W238" s="306">
        <v>1300</v>
      </c>
      <c r="X238" s="308">
        <v>524</v>
      </c>
      <c r="Y238" s="306">
        <v>330</v>
      </c>
      <c r="Z238" s="308">
        <v>330</v>
      </c>
      <c r="AA238" s="306">
        <v>-800</v>
      </c>
      <c r="AB238" s="308">
        <v>-17</v>
      </c>
      <c r="AC238" s="306">
        <v>-2218</v>
      </c>
      <c r="AD238" s="308">
        <v>-1612</v>
      </c>
      <c r="AE238" s="306" t="s">
        <v>389</v>
      </c>
      <c r="AF238" s="309" t="s">
        <v>127</v>
      </c>
      <c r="AG238" s="304">
        <v>86</v>
      </c>
      <c r="AH238" s="306" t="s">
        <v>387</v>
      </c>
      <c r="AI238" s="309" t="s">
        <v>90</v>
      </c>
      <c r="AJ238" s="304">
        <v>87</v>
      </c>
    </row>
    <row r="239" spans="1:36" x14ac:dyDescent="0.15">
      <c r="A239" s="302" t="s">
        <v>34</v>
      </c>
      <c r="B239" s="303" t="s">
        <v>22</v>
      </c>
      <c r="C239" s="304">
        <v>21</v>
      </c>
      <c r="D239" s="242">
        <v>0.625</v>
      </c>
      <c r="E239" s="243">
        <v>24911</v>
      </c>
      <c r="F239" s="305">
        <v>31356</v>
      </c>
      <c r="G239" s="305">
        <v>321</v>
      </c>
      <c r="H239" s="305">
        <v>0</v>
      </c>
      <c r="I239" s="305">
        <v>2546</v>
      </c>
      <c r="J239" s="305">
        <v>2476</v>
      </c>
      <c r="K239" s="306">
        <v>1076</v>
      </c>
      <c r="L239" s="304">
        <v>330</v>
      </c>
      <c r="M239" s="305">
        <v>-76</v>
      </c>
      <c r="N239" s="305">
        <v>-1466</v>
      </c>
      <c r="O239" s="305">
        <v>-136</v>
      </c>
      <c r="P239" s="305">
        <v>26791</v>
      </c>
      <c r="Q239" s="242">
        <v>0.625</v>
      </c>
      <c r="R239" s="243">
        <v>24370</v>
      </c>
      <c r="S239" s="305">
        <v>26243</v>
      </c>
      <c r="T239" s="305">
        <v>548</v>
      </c>
      <c r="U239" s="305">
        <v>27369</v>
      </c>
      <c r="V239" s="305">
        <v>100</v>
      </c>
      <c r="W239" s="306">
        <v>1300</v>
      </c>
      <c r="X239" s="308">
        <v>976</v>
      </c>
      <c r="Y239" s="306">
        <v>330</v>
      </c>
      <c r="Z239" s="308">
        <v>330</v>
      </c>
      <c r="AA239" s="306">
        <v>-1000</v>
      </c>
      <c r="AB239" s="308">
        <v>241</v>
      </c>
      <c r="AC239" s="306">
        <v>-1468</v>
      </c>
      <c r="AD239" s="308">
        <v>-1612</v>
      </c>
      <c r="AE239" s="306" t="s">
        <v>387</v>
      </c>
      <c r="AF239" s="309" t="s">
        <v>99</v>
      </c>
      <c r="AG239" s="304">
        <v>88</v>
      </c>
      <c r="AH239" s="306" t="s">
        <v>387</v>
      </c>
      <c r="AI239" s="309" t="s">
        <v>91</v>
      </c>
      <c r="AJ239" s="304">
        <v>87</v>
      </c>
    </row>
    <row r="240" spans="1:36" x14ac:dyDescent="0.15">
      <c r="A240" s="302" t="s">
        <v>35</v>
      </c>
      <c r="B240" s="303" t="s">
        <v>22</v>
      </c>
      <c r="C240" s="304">
        <v>22</v>
      </c>
      <c r="D240" s="242">
        <v>0.58333333333333337</v>
      </c>
      <c r="E240" s="243">
        <v>21314</v>
      </c>
      <c r="F240" s="305">
        <v>31356</v>
      </c>
      <c r="G240" s="305">
        <v>401</v>
      </c>
      <c r="H240" s="305">
        <v>0</v>
      </c>
      <c r="I240" s="305">
        <v>2891</v>
      </c>
      <c r="J240" s="305">
        <v>5403</v>
      </c>
      <c r="K240" s="306">
        <v>312</v>
      </c>
      <c r="L240" s="304">
        <v>330</v>
      </c>
      <c r="M240" s="305">
        <v>-363</v>
      </c>
      <c r="N240" s="305">
        <v>-2042</v>
      </c>
      <c r="O240" s="305">
        <v>-1763</v>
      </c>
      <c r="P240" s="305">
        <v>25226</v>
      </c>
      <c r="Q240" s="242">
        <v>0.58333333333333337</v>
      </c>
      <c r="R240" s="243">
        <v>21800</v>
      </c>
      <c r="S240" s="305">
        <v>24248</v>
      </c>
      <c r="T240" s="305">
        <v>978</v>
      </c>
      <c r="U240" s="305">
        <v>27369</v>
      </c>
      <c r="V240" s="305">
        <v>100</v>
      </c>
      <c r="W240" s="306">
        <v>1300</v>
      </c>
      <c r="X240" s="308">
        <v>312</v>
      </c>
      <c r="Y240" s="306">
        <v>330</v>
      </c>
      <c r="Z240" s="308">
        <v>330</v>
      </c>
      <c r="AA240" s="306">
        <v>-1000</v>
      </c>
      <c r="AB240" s="308">
        <v>-46</v>
      </c>
      <c r="AC240" s="306">
        <v>-2218</v>
      </c>
      <c r="AD240" s="308">
        <v>-1615</v>
      </c>
      <c r="AE240" s="306" t="s">
        <v>396</v>
      </c>
      <c r="AF240" s="309" t="s">
        <v>134</v>
      </c>
      <c r="AG240" s="304">
        <v>84</v>
      </c>
      <c r="AH240" s="306" t="s">
        <v>396</v>
      </c>
      <c r="AI240" s="309" t="s">
        <v>90</v>
      </c>
      <c r="AJ240" s="304">
        <v>83</v>
      </c>
    </row>
    <row r="241" spans="1:36" x14ac:dyDescent="0.15">
      <c r="A241" s="302" t="s">
        <v>36</v>
      </c>
      <c r="B241" s="303" t="s">
        <v>22</v>
      </c>
      <c r="C241" s="304">
        <v>23</v>
      </c>
      <c r="D241" s="242">
        <v>0.75</v>
      </c>
      <c r="E241" s="243">
        <v>20426</v>
      </c>
      <c r="F241" s="305">
        <v>31356</v>
      </c>
      <c r="G241" s="305">
        <v>428</v>
      </c>
      <c r="H241" s="305">
        <v>0</v>
      </c>
      <c r="I241" s="305">
        <v>2325</v>
      </c>
      <c r="J241" s="305">
        <v>7214</v>
      </c>
      <c r="K241" s="306">
        <v>640</v>
      </c>
      <c r="L241" s="304">
        <v>330</v>
      </c>
      <c r="M241" s="305">
        <v>-464</v>
      </c>
      <c r="N241" s="305">
        <v>-2042</v>
      </c>
      <c r="O241" s="305">
        <v>-1536</v>
      </c>
      <c r="P241" s="305">
        <v>23781</v>
      </c>
      <c r="Q241" s="242">
        <v>0.70833333333333337</v>
      </c>
      <c r="R241" s="243">
        <v>20030</v>
      </c>
      <c r="S241" s="305">
        <v>22478</v>
      </c>
      <c r="T241" s="305">
        <v>1303</v>
      </c>
      <c r="U241" s="305">
        <v>27369</v>
      </c>
      <c r="V241" s="305">
        <v>100</v>
      </c>
      <c r="W241" s="306">
        <v>1300</v>
      </c>
      <c r="X241" s="308">
        <v>640</v>
      </c>
      <c r="Y241" s="306">
        <v>330</v>
      </c>
      <c r="Z241" s="308">
        <v>330</v>
      </c>
      <c r="AA241" s="306">
        <v>-1000</v>
      </c>
      <c r="AB241" s="308">
        <v>-147</v>
      </c>
      <c r="AC241" s="306">
        <v>-2218</v>
      </c>
      <c r="AD241" s="308">
        <v>-1615</v>
      </c>
      <c r="AE241" s="306" t="s">
        <v>396</v>
      </c>
      <c r="AF241" s="309" t="s">
        <v>90</v>
      </c>
      <c r="AG241" s="304">
        <v>82</v>
      </c>
      <c r="AH241" s="306" t="s">
        <v>396</v>
      </c>
      <c r="AI241" s="309" t="s">
        <v>72</v>
      </c>
      <c r="AJ241" s="304">
        <v>83</v>
      </c>
    </row>
    <row r="242" spans="1:36" x14ac:dyDescent="0.15">
      <c r="A242" s="302" t="s">
        <v>30</v>
      </c>
      <c r="B242" s="303" t="s">
        <v>22</v>
      </c>
      <c r="C242" s="304">
        <v>24</v>
      </c>
      <c r="D242" s="242">
        <v>0.625</v>
      </c>
      <c r="E242" s="243">
        <v>22410</v>
      </c>
      <c r="F242" s="305">
        <v>31356</v>
      </c>
      <c r="G242" s="305">
        <v>517</v>
      </c>
      <c r="H242" s="305">
        <v>0</v>
      </c>
      <c r="I242" s="305">
        <v>2376</v>
      </c>
      <c r="J242" s="305">
        <v>4498</v>
      </c>
      <c r="K242" s="306">
        <v>888</v>
      </c>
      <c r="L242" s="304">
        <v>330</v>
      </c>
      <c r="M242" s="305">
        <v>-235</v>
      </c>
      <c r="N242" s="305">
        <v>-2064</v>
      </c>
      <c r="O242" s="305">
        <v>-1081</v>
      </c>
      <c r="P242" s="305">
        <v>26080</v>
      </c>
      <c r="Q242" s="242">
        <v>0.625</v>
      </c>
      <c r="R242" s="243">
        <v>22510</v>
      </c>
      <c r="S242" s="305">
        <v>25081</v>
      </c>
      <c r="T242" s="305">
        <v>999</v>
      </c>
      <c r="U242" s="305">
        <v>27369</v>
      </c>
      <c r="V242" s="305">
        <v>100</v>
      </c>
      <c r="W242" s="306">
        <v>1300</v>
      </c>
      <c r="X242" s="308">
        <v>888</v>
      </c>
      <c r="Y242" s="306">
        <v>330</v>
      </c>
      <c r="Z242" s="308">
        <v>330</v>
      </c>
      <c r="AA242" s="306">
        <v>-1000</v>
      </c>
      <c r="AB242" s="308">
        <v>-235</v>
      </c>
      <c r="AC242" s="306">
        <v>-2218</v>
      </c>
      <c r="AD242" s="308">
        <v>-1612</v>
      </c>
      <c r="AE242" s="306" t="s">
        <v>396</v>
      </c>
      <c r="AF242" s="309" t="s">
        <v>138</v>
      </c>
      <c r="AG242" s="304">
        <v>80</v>
      </c>
      <c r="AH242" s="306" t="s">
        <v>396</v>
      </c>
      <c r="AI242" s="309" t="s">
        <v>150</v>
      </c>
      <c r="AJ242" s="304">
        <v>87</v>
      </c>
    </row>
    <row r="243" spans="1:36" x14ac:dyDescent="0.15">
      <c r="A243" s="302" t="s">
        <v>32</v>
      </c>
      <c r="B243" s="303" t="s">
        <v>22</v>
      </c>
      <c r="C243" s="304">
        <v>25</v>
      </c>
      <c r="D243" s="242">
        <v>0.66666666666666663</v>
      </c>
      <c r="E243" s="243">
        <v>21832</v>
      </c>
      <c r="F243" s="305">
        <v>31356</v>
      </c>
      <c r="G243" s="305">
        <v>449</v>
      </c>
      <c r="H243" s="305">
        <v>0</v>
      </c>
      <c r="I243" s="305">
        <v>2341</v>
      </c>
      <c r="J243" s="305">
        <v>5796</v>
      </c>
      <c r="K243" s="306">
        <v>681</v>
      </c>
      <c r="L243" s="304">
        <v>330</v>
      </c>
      <c r="M243" s="305">
        <v>-296</v>
      </c>
      <c r="N243" s="305">
        <v>-2067</v>
      </c>
      <c r="O243" s="305">
        <v>-1352</v>
      </c>
      <c r="P243" s="305">
        <v>25020</v>
      </c>
      <c r="Q243" s="242">
        <v>0.66666666666666663</v>
      </c>
      <c r="R243" s="243">
        <v>21830</v>
      </c>
      <c r="S243" s="305">
        <v>24401</v>
      </c>
      <c r="T243" s="305">
        <v>619</v>
      </c>
      <c r="U243" s="305">
        <v>27369</v>
      </c>
      <c r="V243" s="305">
        <v>100</v>
      </c>
      <c r="W243" s="306">
        <v>1300</v>
      </c>
      <c r="X243" s="308">
        <v>681</v>
      </c>
      <c r="Y243" s="306">
        <v>330</v>
      </c>
      <c r="Z243" s="308">
        <v>330</v>
      </c>
      <c r="AA243" s="306">
        <v>-1000</v>
      </c>
      <c r="AB243" s="308">
        <v>21</v>
      </c>
      <c r="AC243" s="306">
        <v>-2218</v>
      </c>
      <c r="AD243" s="308">
        <v>-1615</v>
      </c>
      <c r="AE243" s="306" t="s">
        <v>400</v>
      </c>
      <c r="AF243" s="309" t="s">
        <v>138</v>
      </c>
      <c r="AG243" s="304">
        <v>83</v>
      </c>
      <c r="AH243" s="306" t="s">
        <v>400</v>
      </c>
      <c r="AI243" s="309" t="s">
        <v>72</v>
      </c>
      <c r="AJ243" s="304">
        <v>86</v>
      </c>
    </row>
    <row r="244" spans="1:36" x14ac:dyDescent="0.15">
      <c r="A244" s="302" t="s">
        <v>31</v>
      </c>
      <c r="B244" s="303" t="s">
        <v>22</v>
      </c>
      <c r="C244" s="304">
        <v>26</v>
      </c>
      <c r="D244" s="242">
        <v>0.625</v>
      </c>
      <c r="E244" s="243">
        <v>22222</v>
      </c>
      <c r="F244" s="305">
        <v>31356</v>
      </c>
      <c r="G244" s="305">
        <v>360</v>
      </c>
      <c r="H244" s="305">
        <v>0</v>
      </c>
      <c r="I244" s="305">
        <v>1382</v>
      </c>
      <c r="J244" s="305">
        <v>5437</v>
      </c>
      <c r="K244" s="306">
        <v>214</v>
      </c>
      <c r="L244" s="304">
        <v>330</v>
      </c>
      <c r="M244" s="305">
        <v>-359</v>
      </c>
      <c r="N244" s="305">
        <v>-2067</v>
      </c>
      <c r="O244" s="305">
        <v>-1882</v>
      </c>
      <c r="P244" s="305">
        <v>26779</v>
      </c>
      <c r="Q244" s="242">
        <v>0.66666666666666663</v>
      </c>
      <c r="R244" s="243">
        <v>22440</v>
      </c>
      <c r="S244" s="305">
        <v>24993</v>
      </c>
      <c r="T244" s="305">
        <v>1786</v>
      </c>
      <c r="U244" s="305">
        <v>27369</v>
      </c>
      <c r="V244" s="305">
        <v>100</v>
      </c>
      <c r="W244" s="306">
        <v>1300</v>
      </c>
      <c r="X244" s="308">
        <v>214</v>
      </c>
      <c r="Y244" s="306">
        <v>330</v>
      </c>
      <c r="Z244" s="308">
        <v>330</v>
      </c>
      <c r="AA244" s="306">
        <v>-1000</v>
      </c>
      <c r="AB244" s="308">
        <v>-259</v>
      </c>
      <c r="AC244" s="306">
        <v>-2218</v>
      </c>
      <c r="AD244" s="308">
        <v>-1615</v>
      </c>
      <c r="AE244" s="306" t="s">
        <v>400</v>
      </c>
      <c r="AF244" s="309" t="s">
        <v>48</v>
      </c>
      <c r="AG244" s="304">
        <v>90</v>
      </c>
      <c r="AH244" s="306" t="s">
        <v>400</v>
      </c>
      <c r="AI244" s="309" t="s">
        <v>115</v>
      </c>
      <c r="AJ244" s="304">
        <v>89</v>
      </c>
    </row>
    <row r="245" spans="1:36" x14ac:dyDescent="0.15">
      <c r="A245" s="302" t="s">
        <v>33</v>
      </c>
      <c r="B245" s="303" t="s">
        <v>22</v>
      </c>
      <c r="C245" s="304">
        <v>27</v>
      </c>
      <c r="D245" s="242">
        <v>0.625</v>
      </c>
      <c r="E245" s="243">
        <v>18210</v>
      </c>
      <c r="F245" s="305">
        <v>31358</v>
      </c>
      <c r="G245" s="305">
        <v>658</v>
      </c>
      <c r="H245" s="305">
        <v>0</v>
      </c>
      <c r="I245" s="305">
        <v>2270</v>
      </c>
      <c r="J245" s="305">
        <v>7355</v>
      </c>
      <c r="K245" s="306">
        <v>682</v>
      </c>
      <c r="L245" s="304">
        <v>330</v>
      </c>
      <c r="M245" s="305">
        <v>-300</v>
      </c>
      <c r="N245" s="305">
        <v>-2079</v>
      </c>
      <c r="O245" s="305">
        <v>-1367</v>
      </c>
      <c r="P245" s="305">
        <v>23758</v>
      </c>
      <c r="Q245" s="242">
        <v>0.58333333333333337</v>
      </c>
      <c r="R245" s="243">
        <v>19070</v>
      </c>
      <c r="S245" s="305">
        <v>21677</v>
      </c>
      <c r="T245" s="305">
        <v>2081</v>
      </c>
      <c r="U245" s="305">
        <v>27369</v>
      </c>
      <c r="V245" s="305">
        <v>100</v>
      </c>
      <c r="W245" s="306">
        <v>1300</v>
      </c>
      <c r="X245" s="308">
        <v>682</v>
      </c>
      <c r="Y245" s="306">
        <v>330</v>
      </c>
      <c r="Z245" s="308">
        <v>330</v>
      </c>
      <c r="AA245" s="306">
        <v>-1000</v>
      </c>
      <c r="AB245" s="308">
        <v>-200</v>
      </c>
      <c r="AC245" s="306">
        <v>-2218</v>
      </c>
      <c r="AD245" s="308">
        <v>-1627</v>
      </c>
      <c r="AE245" s="306" t="s">
        <v>42</v>
      </c>
      <c r="AF245" s="309" t="s">
        <v>59</v>
      </c>
      <c r="AG245" s="304">
        <v>76</v>
      </c>
      <c r="AH245" s="306" t="s">
        <v>42</v>
      </c>
      <c r="AI245" s="309" t="s">
        <v>150</v>
      </c>
      <c r="AJ245" s="304">
        <v>77</v>
      </c>
    </row>
    <row r="246" spans="1:36" x14ac:dyDescent="0.15">
      <c r="A246" s="302" t="s">
        <v>34</v>
      </c>
      <c r="B246" s="303" t="s">
        <v>22</v>
      </c>
      <c r="C246" s="304">
        <v>28</v>
      </c>
      <c r="D246" s="242">
        <v>0.5</v>
      </c>
      <c r="E246" s="243">
        <v>17085</v>
      </c>
      <c r="F246" s="305">
        <v>31358</v>
      </c>
      <c r="G246" s="305">
        <v>750</v>
      </c>
      <c r="H246" s="305">
        <v>0</v>
      </c>
      <c r="I246" s="305">
        <v>2253</v>
      </c>
      <c r="J246" s="305">
        <v>10519</v>
      </c>
      <c r="K246" s="306">
        <v>255</v>
      </c>
      <c r="L246" s="304">
        <v>330</v>
      </c>
      <c r="M246" s="305">
        <v>-382</v>
      </c>
      <c r="N246" s="305">
        <v>-1997</v>
      </c>
      <c r="O246" s="305">
        <v>-1794</v>
      </c>
      <c r="P246" s="305">
        <v>21130</v>
      </c>
      <c r="Q246" s="242">
        <v>0.58333333333333337</v>
      </c>
      <c r="R246" s="243">
        <v>17160</v>
      </c>
      <c r="S246" s="305">
        <v>19694</v>
      </c>
      <c r="T246" s="305">
        <v>1436</v>
      </c>
      <c r="U246" s="305">
        <v>27369</v>
      </c>
      <c r="V246" s="305">
        <v>100</v>
      </c>
      <c r="W246" s="306">
        <v>1300</v>
      </c>
      <c r="X246" s="308">
        <v>255</v>
      </c>
      <c r="Y246" s="306">
        <v>330</v>
      </c>
      <c r="Z246" s="308">
        <v>330</v>
      </c>
      <c r="AA246" s="306">
        <v>-1000</v>
      </c>
      <c r="AB246" s="308">
        <v>-282</v>
      </c>
      <c r="AC246" s="306">
        <v>-2218</v>
      </c>
      <c r="AD246" s="308">
        <v>-1545</v>
      </c>
      <c r="AE246" s="306" t="s">
        <v>397</v>
      </c>
      <c r="AF246" s="309" t="s">
        <v>140</v>
      </c>
      <c r="AG246" s="304">
        <v>70</v>
      </c>
      <c r="AH246" s="306" t="s">
        <v>45</v>
      </c>
      <c r="AI246" s="309" t="s">
        <v>124</v>
      </c>
      <c r="AJ246" s="304">
        <v>65</v>
      </c>
    </row>
    <row r="247" spans="1:36" x14ac:dyDescent="0.15">
      <c r="A247" s="302" t="s">
        <v>35</v>
      </c>
      <c r="B247" s="303" t="s">
        <v>22</v>
      </c>
      <c r="C247" s="304">
        <v>29</v>
      </c>
      <c r="D247" s="242">
        <v>0.5</v>
      </c>
      <c r="E247" s="243">
        <v>15244</v>
      </c>
      <c r="F247" s="305">
        <v>31358</v>
      </c>
      <c r="G247" s="305">
        <v>582</v>
      </c>
      <c r="H247" s="305">
        <v>0</v>
      </c>
      <c r="I247" s="305">
        <v>3199</v>
      </c>
      <c r="J247" s="305">
        <v>9482</v>
      </c>
      <c r="K247" s="306">
        <v>979</v>
      </c>
      <c r="L247" s="304">
        <v>330</v>
      </c>
      <c r="M247" s="305">
        <v>-465</v>
      </c>
      <c r="N247" s="305">
        <v>-2043</v>
      </c>
      <c r="O247" s="305">
        <v>-1199</v>
      </c>
      <c r="P247" s="305">
        <v>20458</v>
      </c>
      <c r="Q247" s="242">
        <v>0.54166666666666663</v>
      </c>
      <c r="R247" s="243">
        <v>15660</v>
      </c>
      <c r="S247" s="305">
        <v>18108</v>
      </c>
      <c r="T247" s="305">
        <v>2350</v>
      </c>
      <c r="U247" s="305">
        <v>25128</v>
      </c>
      <c r="V247" s="305">
        <v>500</v>
      </c>
      <c r="W247" s="306">
        <v>1300</v>
      </c>
      <c r="X247" s="308">
        <v>979</v>
      </c>
      <c r="Y247" s="306">
        <v>330</v>
      </c>
      <c r="Z247" s="308">
        <v>330</v>
      </c>
      <c r="AA247" s="306">
        <v>-1000</v>
      </c>
      <c r="AB247" s="308">
        <v>-220</v>
      </c>
      <c r="AC247" s="306">
        <v>-2218</v>
      </c>
      <c r="AD247" s="308">
        <v>-1616</v>
      </c>
      <c r="AE247" s="306" t="s">
        <v>46</v>
      </c>
      <c r="AF247" s="309" t="s">
        <v>221</v>
      </c>
      <c r="AG247" s="304">
        <v>71</v>
      </c>
      <c r="AH247" s="306" t="s">
        <v>46</v>
      </c>
      <c r="AI247" s="309" t="s">
        <v>171</v>
      </c>
      <c r="AJ247" s="304">
        <v>72</v>
      </c>
    </row>
    <row r="248" spans="1:36" x14ac:dyDescent="0.15">
      <c r="A248" s="302" t="s">
        <v>36</v>
      </c>
      <c r="B248" s="303" t="s">
        <v>22</v>
      </c>
      <c r="C248" s="304">
        <v>30</v>
      </c>
      <c r="D248" s="242">
        <v>0.875</v>
      </c>
      <c r="E248" s="243">
        <v>16032</v>
      </c>
      <c r="F248" s="305">
        <v>31358</v>
      </c>
      <c r="G248" s="305">
        <v>565</v>
      </c>
      <c r="H248" s="305">
        <v>0</v>
      </c>
      <c r="I248" s="305">
        <v>3137</v>
      </c>
      <c r="J248" s="305">
        <v>9356</v>
      </c>
      <c r="K248" s="306">
        <v>421</v>
      </c>
      <c r="L248" s="304">
        <v>330</v>
      </c>
      <c r="M248" s="305">
        <v>-465</v>
      </c>
      <c r="N248" s="305">
        <v>-2043</v>
      </c>
      <c r="O248" s="305">
        <v>-1757</v>
      </c>
      <c r="P248" s="305">
        <v>21187</v>
      </c>
      <c r="Q248" s="242">
        <v>0.875</v>
      </c>
      <c r="R248" s="243">
        <v>16300</v>
      </c>
      <c r="S248" s="305">
        <v>18748</v>
      </c>
      <c r="T248" s="305">
        <v>2439</v>
      </c>
      <c r="U248" s="305">
        <v>25128</v>
      </c>
      <c r="V248" s="305">
        <v>500</v>
      </c>
      <c r="W248" s="306">
        <v>1300</v>
      </c>
      <c r="X248" s="308">
        <v>421</v>
      </c>
      <c r="Y248" s="306">
        <v>330</v>
      </c>
      <c r="Z248" s="308">
        <v>330</v>
      </c>
      <c r="AA248" s="306">
        <v>-1000</v>
      </c>
      <c r="AB248" s="308">
        <v>-220</v>
      </c>
      <c r="AC248" s="306">
        <v>-2218</v>
      </c>
      <c r="AD248" s="308">
        <v>-1616</v>
      </c>
      <c r="AE248" s="306" t="s">
        <v>43</v>
      </c>
      <c r="AF248" s="309" t="s">
        <v>131</v>
      </c>
      <c r="AG248" s="304">
        <v>70</v>
      </c>
      <c r="AH248" s="306" t="s">
        <v>46</v>
      </c>
      <c r="AI248" s="309" t="s">
        <v>103</v>
      </c>
      <c r="AJ248" s="304">
        <v>70</v>
      </c>
    </row>
    <row r="249" spans="1:36" x14ac:dyDescent="0.15">
      <c r="A249" s="311" t="s">
        <v>30</v>
      </c>
      <c r="B249" s="312" t="s">
        <v>22</v>
      </c>
      <c r="C249" s="316">
        <v>31</v>
      </c>
      <c r="D249" s="244">
        <v>0.58333333333333337</v>
      </c>
      <c r="E249" s="245">
        <v>16660</v>
      </c>
      <c r="F249" s="314">
        <v>31360</v>
      </c>
      <c r="G249" s="314">
        <v>625</v>
      </c>
      <c r="H249" s="314">
        <v>0</v>
      </c>
      <c r="I249" s="314">
        <v>2296</v>
      </c>
      <c r="J249" s="314">
        <v>9710</v>
      </c>
      <c r="K249" s="315">
        <v>555</v>
      </c>
      <c r="L249" s="316">
        <v>330</v>
      </c>
      <c r="M249" s="314">
        <v>-456</v>
      </c>
      <c r="N249" s="314">
        <v>-2033</v>
      </c>
      <c r="O249" s="314">
        <v>-1604</v>
      </c>
      <c r="P249" s="314">
        <v>21583</v>
      </c>
      <c r="Q249" s="244">
        <v>0.58333333333333337</v>
      </c>
      <c r="R249" s="245">
        <v>17000</v>
      </c>
      <c r="S249" s="314">
        <v>19627</v>
      </c>
      <c r="T249" s="305">
        <v>1956</v>
      </c>
      <c r="U249" s="314">
        <v>25128</v>
      </c>
      <c r="V249" s="305">
        <v>500</v>
      </c>
      <c r="W249" s="315">
        <v>1300</v>
      </c>
      <c r="X249" s="317">
        <v>555</v>
      </c>
      <c r="Y249" s="315">
        <v>330</v>
      </c>
      <c r="Z249" s="317">
        <v>330</v>
      </c>
      <c r="AA249" s="315">
        <v>-1000</v>
      </c>
      <c r="AB249" s="317">
        <v>-356</v>
      </c>
      <c r="AC249" s="315">
        <v>-2144</v>
      </c>
      <c r="AD249" s="317">
        <v>-1581</v>
      </c>
      <c r="AE249" s="315" t="s">
        <v>42</v>
      </c>
      <c r="AF249" s="318" t="s">
        <v>61</v>
      </c>
      <c r="AG249" s="316">
        <v>72</v>
      </c>
      <c r="AH249" s="315" t="s">
        <v>397</v>
      </c>
      <c r="AI249" s="318" t="s">
        <v>67</v>
      </c>
      <c r="AJ249" s="316">
        <v>73</v>
      </c>
    </row>
    <row r="250" spans="1:36" x14ac:dyDescent="0.15">
      <c r="A250" s="302" t="s">
        <v>32</v>
      </c>
      <c r="B250" s="303" t="s">
        <v>23</v>
      </c>
      <c r="C250" s="304">
        <v>1</v>
      </c>
      <c r="D250" s="252">
        <v>0.625</v>
      </c>
      <c r="E250" s="251">
        <v>16561</v>
      </c>
      <c r="F250" s="305">
        <v>31363</v>
      </c>
      <c r="G250" s="305">
        <v>654</v>
      </c>
      <c r="H250" s="305">
        <v>0</v>
      </c>
      <c r="I250" s="305">
        <v>2418</v>
      </c>
      <c r="J250" s="305">
        <v>8966</v>
      </c>
      <c r="K250" s="306">
        <v>576</v>
      </c>
      <c r="L250" s="304">
        <v>330</v>
      </c>
      <c r="M250" s="305">
        <v>-297</v>
      </c>
      <c r="N250" s="305">
        <v>-2070</v>
      </c>
      <c r="O250" s="305">
        <v>-1461</v>
      </c>
      <c r="P250" s="305">
        <v>22094</v>
      </c>
      <c r="Q250" s="242">
        <v>0.58333333333333337</v>
      </c>
      <c r="R250" s="243">
        <v>16700</v>
      </c>
      <c r="S250" s="305">
        <v>19308</v>
      </c>
      <c r="T250" s="305">
        <v>2786</v>
      </c>
      <c r="U250" s="305">
        <v>25128</v>
      </c>
      <c r="V250" s="305">
        <v>500</v>
      </c>
      <c r="W250" s="306">
        <v>1300</v>
      </c>
      <c r="X250" s="308">
        <v>576</v>
      </c>
      <c r="Y250" s="306">
        <v>330</v>
      </c>
      <c r="Z250" s="308">
        <v>330</v>
      </c>
      <c r="AA250" s="306">
        <v>-1000</v>
      </c>
      <c r="AB250" s="308">
        <v>-6</v>
      </c>
      <c r="AC250" s="306">
        <v>-2218</v>
      </c>
      <c r="AD250" s="308">
        <v>-1618</v>
      </c>
      <c r="AE250" s="306" t="s">
        <v>42</v>
      </c>
      <c r="AF250" s="309" t="s">
        <v>117</v>
      </c>
      <c r="AG250" s="304">
        <v>73</v>
      </c>
      <c r="AH250" s="306" t="s">
        <v>42</v>
      </c>
      <c r="AI250" s="309" t="s">
        <v>58</v>
      </c>
      <c r="AJ250" s="304">
        <v>73</v>
      </c>
    </row>
    <row r="251" spans="1:36" x14ac:dyDescent="0.15">
      <c r="A251" s="302" t="s">
        <v>31</v>
      </c>
      <c r="B251" s="303" t="s">
        <v>23</v>
      </c>
      <c r="C251" s="304">
        <v>2</v>
      </c>
      <c r="D251" s="242">
        <v>0.70833333333333337</v>
      </c>
      <c r="E251" s="243">
        <v>17153</v>
      </c>
      <c r="F251" s="305">
        <v>31363</v>
      </c>
      <c r="G251" s="305">
        <v>647</v>
      </c>
      <c r="H251" s="305">
        <v>0</v>
      </c>
      <c r="I251" s="305">
        <v>1887</v>
      </c>
      <c r="J251" s="305">
        <v>9436</v>
      </c>
      <c r="K251" s="306">
        <v>433</v>
      </c>
      <c r="L251" s="304">
        <v>330</v>
      </c>
      <c r="M251" s="305">
        <v>-528</v>
      </c>
      <c r="N251" s="305">
        <v>-1948</v>
      </c>
      <c r="O251" s="305">
        <v>-1713</v>
      </c>
      <c r="P251" s="305">
        <v>22400</v>
      </c>
      <c r="Q251" s="242">
        <v>0.58333333333333337</v>
      </c>
      <c r="R251" s="243">
        <v>16790</v>
      </c>
      <c r="S251" s="305">
        <v>19272</v>
      </c>
      <c r="T251" s="305">
        <v>3128</v>
      </c>
      <c r="U251" s="305">
        <v>25128</v>
      </c>
      <c r="V251" s="305">
        <v>500</v>
      </c>
      <c r="W251" s="306">
        <v>1300</v>
      </c>
      <c r="X251" s="308">
        <v>433</v>
      </c>
      <c r="Y251" s="306">
        <v>330</v>
      </c>
      <c r="Z251" s="308">
        <v>330</v>
      </c>
      <c r="AA251" s="306">
        <v>-1000</v>
      </c>
      <c r="AB251" s="308">
        <v>-127</v>
      </c>
      <c r="AC251" s="306">
        <v>-2218</v>
      </c>
      <c r="AD251" s="308">
        <v>-1186</v>
      </c>
      <c r="AE251" s="306" t="s">
        <v>42</v>
      </c>
      <c r="AF251" s="309" t="s">
        <v>179</v>
      </c>
      <c r="AG251" s="304">
        <v>72</v>
      </c>
      <c r="AH251" s="306" t="s">
        <v>42</v>
      </c>
      <c r="AI251" s="309" t="s">
        <v>141</v>
      </c>
      <c r="AJ251" s="304">
        <v>76</v>
      </c>
    </row>
    <row r="252" spans="1:36" x14ac:dyDescent="0.15">
      <c r="A252" s="302" t="s">
        <v>33</v>
      </c>
      <c r="B252" s="303" t="s">
        <v>23</v>
      </c>
      <c r="C252" s="304">
        <v>3</v>
      </c>
      <c r="D252" s="242">
        <v>0.66666666666666663</v>
      </c>
      <c r="E252" s="243">
        <v>17528</v>
      </c>
      <c r="F252" s="305">
        <v>31363</v>
      </c>
      <c r="G252" s="305">
        <v>567</v>
      </c>
      <c r="H252" s="305">
        <v>0</v>
      </c>
      <c r="I252" s="305">
        <v>1864</v>
      </c>
      <c r="J252" s="305">
        <v>9584</v>
      </c>
      <c r="K252" s="306">
        <v>791</v>
      </c>
      <c r="L252" s="304">
        <v>330</v>
      </c>
      <c r="M252" s="305">
        <v>-630</v>
      </c>
      <c r="N252" s="305">
        <v>-1953</v>
      </c>
      <c r="O252" s="305">
        <v>-1462</v>
      </c>
      <c r="P252" s="305">
        <v>21944</v>
      </c>
      <c r="Q252" s="242">
        <v>0.625</v>
      </c>
      <c r="R252" s="243">
        <v>17520</v>
      </c>
      <c r="S252" s="305">
        <v>19996</v>
      </c>
      <c r="T252" s="305">
        <v>1948</v>
      </c>
      <c r="U252" s="305">
        <v>25128</v>
      </c>
      <c r="V252" s="305">
        <v>500</v>
      </c>
      <c r="W252" s="306">
        <v>1300</v>
      </c>
      <c r="X252" s="308">
        <v>791</v>
      </c>
      <c r="Y252" s="306">
        <v>330</v>
      </c>
      <c r="Z252" s="308">
        <v>330</v>
      </c>
      <c r="AA252" s="306">
        <v>-1000</v>
      </c>
      <c r="AB252" s="308">
        <v>-229</v>
      </c>
      <c r="AC252" s="306">
        <v>-2218</v>
      </c>
      <c r="AD252" s="308">
        <v>-1409</v>
      </c>
      <c r="AE252" s="306" t="s">
        <v>42</v>
      </c>
      <c r="AF252" s="309" t="s">
        <v>134</v>
      </c>
      <c r="AG252" s="304">
        <v>75</v>
      </c>
      <c r="AH252" s="306" t="s">
        <v>42</v>
      </c>
      <c r="AI252" s="309" t="s">
        <v>89</v>
      </c>
      <c r="AJ252" s="304">
        <v>80</v>
      </c>
    </row>
    <row r="253" spans="1:36" x14ac:dyDescent="0.15">
      <c r="A253" s="302" t="s">
        <v>34</v>
      </c>
      <c r="B253" s="303" t="s">
        <v>23</v>
      </c>
      <c r="C253" s="304">
        <v>4</v>
      </c>
      <c r="D253" s="242">
        <v>0.625</v>
      </c>
      <c r="E253" s="243">
        <v>17954</v>
      </c>
      <c r="F253" s="305">
        <v>31362</v>
      </c>
      <c r="G253" s="305">
        <v>461</v>
      </c>
      <c r="H253" s="305">
        <v>0</v>
      </c>
      <c r="I253" s="305">
        <v>2435</v>
      </c>
      <c r="J253" s="305">
        <v>8345</v>
      </c>
      <c r="K253" s="306">
        <v>658</v>
      </c>
      <c r="L253" s="304">
        <v>330</v>
      </c>
      <c r="M253" s="305">
        <v>-499</v>
      </c>
      <c r="N253" s="305">
        <v>-1838</v>
      </c>
      <c r="O253" s="305">
        <v>-1349</v>
      </c>
      <c r="P253" s="305">
        <v>22392</v>
      </c>
      <c r="Q253" s="242">
        <v>0.625</v>
      </c>
      <c r="R253" s="243">
        <v>17890</v>
      </c>
      <c r="S253" s="305">
        <v>20243</v>
      </c>
      <c r="T253" s="305">
        <v>2149</v>
      </c>
      <c r="U253" s="305">
        <v>25128</v>
      </c>
      <c r="V253" s="305">
        <v>500</v>
      </c>
      <c r="W253" s="306">
        <v>1300</v>
      </c>
      <c r="X253" s="308">
        <v>658</v>
      </c>
      <c r="Y253" s="306">
        <v>330</v>
      </c>
      <c r="Z253" s="308">
        <v>330</v>
      </c>
      <c r="AA253" s="306">
        <v>-1000</v>
      </c>
      <c r="AB253" s="308">
        <v>-98</v>
      </c>
      <c r="AC253" s="306">
        <v>-2218</v>
      </c>
      <c r="AD253" s="308">
        <v>-1528</v>
      </c>
      <c r="AE253" s="306" t="s">
        <v>42</v>
      </c>
      <c r="AF253" s="309" t="s">
        <v>179</v>
      </c>
      <c r="AG253" s="304">
        <v>77</v>
      </c>
      <c r="AH253" s="306" t="s">
        <v>403</v>
      </c>
      <c r="AI253" s="309" t="s">
        <v>58</v>
      </c>
      <c r="AJ253" s="304">
        <v>82</v>
      </c>
    </row>
    <row r="254" spans="1:36" x14ac:dyDescent="0.15">
      <c r="A254" s="302" t="s">
        <v>35</v>
      </c>
      <c r="B254" s="303" t="s">
        <v>23</v>
      </c>
      <c r="C254" s="304">
        <v>5</v>
      </c>
      <c r="D254" s="242">
        <v>0.70833333333333337</v>
      </c>
      <c r="E254" s="243">
        <v>16147</v>
      </c>
      <c r="F254" s="305">
        <v>31362</v>
      </c>
      <c r="G254" s="305">
        <v>427</v>
      </c>
      <c r="H254" s="305">
        <v>0</v>
      </c>
      <c r="I254" s="305">
        <v>3557</v>
      </c>
      <c r="J254" s="305">
        <v>8570</v>
      </c>
      <c r="K254" s="306">
        <v>855</v>
      </c>
      <c r="L254" s="304">
        <v>330</v>
      </c>
      <c r="M254" s="305">
        <v>-403</v>
      </c>
      <c r="N254" s="305">
        <v>-1680</v>
      </c>
      <c r="O254" s="305">
        <v>-898</v>
      </c>
      <c r="P254" s="305">
        <v>20560</v>
      </c>
      <c r="Q254" s="242">
        <v>0.625</v>
      </c>
      <c r="R254" s="243">
        <v>15780</v>
      </c>
      <c r="S254" s="305">
        <v>17866</v>
      </c>
      <c r="T254" s="305">
        <v>2694</v>
      </c>
      <c r="U254" s="305">
        <v>23734</v>
      </c>
      <c r="V254" s="305">
        <v>700</v>
      </c>
      <c r="W254" s="306">
        <v>1300</v>
      </c>
      <c r="X254" s="308">
        <v>855</v>
      </c>
      <c r="Y254" s="306">
        <v>330</v>
      </c>
      <c r="Z254" s="308">
        <v>330</v>
      </c>
      <c r="AA254" s="306">
        <v>-1000</v>
      </c>
      <c r="AB254" s="308">
        <v>-2</v>
      </c>
      <c r="AC254" s="306">
        <v>-2218</v>
      </c>
      <c r="AD254" s="308">
        <v>-1228</v>
      </c>
      <c r="AE254" s="306" t="s">
        <v>42</v>
      </c>
      <c r="AF254" s="309" t="s">
        <v>138</v>
      </c>
      <c r="AG254" s="304">
        <v>75</v>
      </c>
      <c r="AH254" s="306" t="s">
        <v>144</v>
      </c>
      <c r="AI254" s="309" t="s">
        <v>58</v>
      </c>
      <c r="AJ254" s="304">
        <v>82</v>
      </c>
    </row>
    <row r="255" spans="1:36" x14ac:dyDescent="0.15">
      <c r="A255" s="302" t="s">
        <v>36</v>
      </c>
      <c r="B255" s="303" t="s">
        <v>23</v>
      </c>
      <c r="C255" s="304">
        <v>6</v>
      </c>
      <c r="D255" s="242">
        <v>0.83333333333333337</v>
      </c>
      <c r="E255" s="243">
        <v>13977</v>
      </c>
      <c r="F255" s="305">
        <v>31362</v>
      </c>
      <c r="G255" s="305">
        <v>632</v>
      </c>
      <c r="H255" s="305">
        <v>0</v>
      </c>
      <c r="I255" s="305">
        <v>2685</v>
      </c>
      <c r="J255" s="305">
        <v>9405</v>
      </c>
      <c r="K255" s="306">
        <v>761</v>
      </c>
      <c r="L255" s="304">
        <v>330</v>
      </c>
      <c r="M255" s="305">
        <v>-402</v>
      </c>
      <c r="N255" s="305">
        <v>-1730</v>
      </c>
      <c r="O255" s="305">
        <v>-1041</v>
      </c>
      <c r="P255" s="305">
        <v>20945</v>
      </c>
      <c r="Q255" s="242">
        <v>0.83333333333333337</v>
      </c>
      <c r="R255" s="243">
        <v>14900</v>
      </c>
      <c r="S255" s="305">
        <v>17036</v>
      </c>
      <c r="T255" s="305">
        <v>3909</v>
      </c>
      <c r="U255" s="305">
        <v>23734</v>
      </c>
      <c r="V255" s="305">
        <v>700</v>
      </c>
      <c r="W255" s="306">
        <v>1300</v>
      </c>
      <c r="X255" s="308">
        <v>761</v>
      </c>
      <c r="Y255" s="306">
        <v>330</v>
      </c>
      <c r="Z255" s="308">
        <v>330</v>
      </c>
      <c r="AA255" s="306">
        <v>-1000</v>
      </c>
      <c r="AB255" s="308">
        <v>-1</v>
      </c>
      <c r="AC255" s="306">
        <v>-2218</v>
      </c>
      <c r="AD255" s="308">
        <v>-1179</v>
      </c>
      <c r="AE255" s="306" t="s">
        <v>42</v>
      </c>
      <c r="AF255" s="309" t="s">
        <v>118</v>
      </c>
      <c r="AG255" s="304">
        <v>62</v>
      </c>
      <c r="AH255" s="306" t="s">
        <v>388</v>
      </c>
      <c r="AI255" s="309" t="s">
        <v>175</v>
      </c>
      <c r="AJ255" s="304">
        <v>65</v>
      </c>
    </row>
    <row r="256" spans="1:36" x14ac:dyDescent="0.15">
      <c r="A256" s="302" t="s">
        <v>30</v>
      </c>
      <c r="B256" s="303" t="s">
        <v>23</v>
      </c>
      <c r="C256" s="304">
        <v>7</v>
      </c>
      <c r="D256" s="242">
        <v>0.83333333333333337</v>
      </c>
      <c r="E256" s="243">
        <v>15401</v>
      </c>
      <c r="F256" s="305">
        <v>31372</v>
      </c>
      <c r="G256" s="305">
        <v>601</v>
      </c>
      <c r="H256" s="305">
        <v>0</v>
      </c>
      <c r="I256" s="305">
        <v>2579</v>
      </c>
      <c r="J256" s="305">
        <v>9797</v>
      </c>
      <c r="K256" s="306">
        <v>956</v>
      </c>
      <c r="L256" s="304">
        <v>330</v>
      </c>
      <c r="M256" s="305">
        <v>-395</v>
      </c>
      <c r="N256" s="305">
        <v>-2063</v>
      </c>
      <c r="O256" s="305">
        <v>-1172</v>
      </c>
      <c r="P256" s="305">
        <v>20769</v>
      </c>
      <c r="Q256" s="242">
        <v>0.875</v>
      </c>
      <c r="R256" s="243">
        <v>14870</v>
      </c>
      <c r="S256" s="305">
        <v>17339</v>
      </c>
      <c r="T256" s="305">
        <v>3430</v>
      </c>
      <c r="U256" s="305">
        <v>23734</v>
      </c>
      <c r="V256" s="305">
        <v>700</v>
      </c>
      <c r="W256" s="306">
        <v>1300</v>
      </c>
      <c r="X256" s="308">
        <v>956</v>
      </c>
      <c r="Y256" s="306">
        <v>330</v>
      </c>
      <c r="Z256" s="308">
        <v>330</v>
      </c>
      <c r="AA256" s="306">
        <v>-1000</v>
      </c>
      <c r="AB256" s="308">
        <v>6</v>
      </c>
      <c r="AC256" s="306">
        <v>-2218</v>
      </c>
      <c r="AD256" s="308">
        <v>-1611</v>
      </c>
      <c r="AE256" s="306" t="s">
        <v>388</v>
      </c>
      <c r="AF256" s="309" t="s">
        <v>89</v>
      </c>
      <c r="AG256" s="304">
        <v>64</v>
      </c>
      <c r="AH256" s="306" t="s">
        <v>388</v>
      </c>
      <c r="AI256" s="309" t="s">
        <v>216</v>
      </c>
      <c r="AJ256" s="304">
        <v>66</v>
      </c>
    </row>
    <row r="257" spans="1:36" x14ac:dyDescent="0.15">
      <c r="A257" s="302" t="s">
        <v>32</v>
      </c>
      <c r="B257" s="303" t="s">
        <v>23</v>
      </c>
      <c r="C257" s="304">
        <v>8</v>
      </c>
      <c r="D257" s="242">
        <v>0.625</v>
      </c>
      <c r="E257" s="243">
        <v>17291</v>
      </c>
      <c r="F257" s="305">
        <v>31372</v>
      </c>
      <c r="G257" s="305">
        <v>454</v>
      </c>
      <c r="H257" s="305">
        <v>0</v>
      </c>
      <c r="I257" s="305">
        <v>1919</v>
      </c>
      <c r="J257" s="305">
        <v>9147</v>
      </c>
      <c r="K257" s="306">
        <v>1015</v>
      </c>
      <c r="L257" s="304">
        <v>330</v>
      </c>
      <c r="M257" s="305">
        <v>-302</v>
      </c>
      <c r="N257" s="305">
        <v>-2042</v>
      </c>
      <c r="O257" s="305">
        <v>-999</v>
      </c>
      <c r="P257" s="305">
        <v>21759</v>
      </c>
      <c r="Q257" s="242">
        <v>0.625</v>
      </c>
      <c r="R257" s="243">
        <v>17490</v>
      </c>
      <c r="S257" s="305">
        <v>20056</v>
      </c>
      <c r="T257" s="305">
        <v>1703</v>
      </c>
      <c r="U257" s="305">
        <v>23734</v>
      </c>
      <c r="V257" s="305">
        <v>700</v>
      </c>
      <c r="W257" s="306">
        <v>1300</v>
      </c>
      <c r="X257" s="308">
        <v>1015</v>
      </c>
      <c r="Y257" s="306">
        <v>330</v>
      </c>
      <c r="Z257" s="308">
        <v>330</v>
      </c>
      <c r="AA257" s="306">
        <v>-1000</v>
      </c>
      <c r="AB257" s="308">
        <v>99</v>
      </c>
      <c r="AC257" s="306">
        <v>-2218</v>
      </c>
      <c r="AD257" s="308">
        <v>-1590</v>
      </c>
      <c r="AE257" s="306" t="s">
        <v>388</v>
      </c>
      <c r="AF257" s="309" t="s">
        <v>141</v>
      </c>
      <c r="AG257" s="304">
        <v>74</v>
      </c>
      <c r="AH257" s="306" t="s">
        <v>405</v>
      </c>
      <c r="AI257" s="309" t="s">
        <v>211</v>
      </c>
      <c r="AJ257" s="304">
        <v>78</v>
      </c>
    </row>
    <row r="258" spans="1:36" x14ac:dyDescent="0.15">
      <c r="A258" s="302" t="s">
        <v>31</v>
      </c>
      <c r="B258" s="303" t="s">
        <v>23</v>
      </c>
      <c r="C258" s="304">
        <v>9</v>
      </c>
      <c r="D258" s="242">
        <v>0.58333333333333337</v>
      </c>
      <c r="E258" s="243">
        <v>16787</v>
      </c>
      <c r="F258" s="305">
        <v>31372</v>
      </c>
      <c r="G258" s="305">
        <v>687</v>
      </c>
      <c r="H258" s="305">
        <v>0</v>
      </c>
      <c r="I258" s="305">
        <v>2207</v>
      </c>
      <c r="J258" s="305">
        <v>10076</v>
      </c>
      <c r="K258" s="306">
        <v>1033</v>
      </c>
      <c r="L258" s="304">
        <v>330</v>
      </c>
      <c r="M258" s="305">
        <v>-289</v>
      </c>
      <c r="N258" s="305">
        <v>-1946</v>
      </c>
      <c r="O258" s="305">
        <v>-872</v>
      </c>
      <c r="P258" s="305">
        <v>20648</v>
      </c>
      <c r="Q258" s="242">
        <v>0.58333333333333337</v>
      </c>
      <c r="R258" s="243">
        <v>16810</v>
      </c>
      <c r="S258" s="305">
        <v>19294</v>
      </c>
      <c r="T258" s="305">
        <v>1354</v>
      </c>
      <c r="U258" s="305">
        <v>23734</v>
      </c>
      <c r="V258" s="305">
        <v>700</v>
      </c>
      <c r="W258" s="306">
        <v>1300</v>
      </c>
      <c r="X258" s="308">
        <v>1033</v>
      </c>
      <c r="Y258" s="306">
        <v>330</v>
      </c>
      <c r="Z258" s="308">
        <v>330</v>
      </c>
      <c r="AA258" s="306">
        <v>-1000</v>
      </c>
      <c r="AB258" s="308">
        <v>-241</v>
      </c>
      <c r="AC258" s="306">
        <v>-2218</v>
      </c>
      <c r="AD258" s="308">
        <v>-1494</v>
      </c>
      <c r="AE258" s="306" t="s">
        <v>388</v>
      </c>
      <c r="AF258" s="309" t="s">
        <v>163</v>
      </c>
      <c r="AG258" s="304">
        <v>66</v>
      </c>
      <c r="AH258" s="306" t="s">
        <v>388</v>
      </c>
      <c r="AI258" s="309" t="s">
        <v>183</v>
      </c>
      <c r="AJ258" s="304">
        <v>75</v>
      </c>
    </row>
    <row r="259" spans="1:36" x14ac:dyDescent="0.15">
      <c r="A259" s="302" t="s">
        <v>33</v>
      </c>
      <c r="B259" s="303" t="s">
        <v>23</v>
      </c>
      <c r="C259" s="304">
        <v>10</v>
      </c>
      <c r="D259" s="242">
        <v>0.83333333333333337</v>
      </c>
      <c r="E259" s="243">
        <v>16178</v>
      </c>
      <c r="F259" s="305">
        <v>31371</v>
      </c>
      <c r="G259" s="305">
        <v>820</v>
      </c>
      <c r="H259" s="305">
        <v>0</v>
      </c>
      <c r="I259" s="305">
        <v>4427</v>
      </c>
      <c r="J259" s="305">
        <v>9718</v>
      </c>
      <c r="K259" s="306">
        <v>1135</v>
      </c>
      <c r="L259" s="304">
        <v>330</v>
      </c>
      <c r="M259" s="305">
        <v>-453</v>
      </c>
      <c r="N259" s="305">
        <v>-2036</v>
      </c>
      <c r="O259" s="305">
        <v>-1024</v>
      </c>
      <c r="P259" s="305">
        <v>19070</v>
      </c>
      <c r="Q259" s="242">
        <v>0.83333333333333337</v>
      </c>
      <c r="R259" s="243">
        <v>16250</v>
      </c>
      <c r="S259" s="305">
        <v>18833</v>
      </c>
      <c r="T259" s="305">
        <v>237</v>
      </c>
      <c r="U259" s="305">
        <v>23734</v>
      </c>
      <c r="V259" s="305">
        <v>700</v>
      </c>
      <c r="W259" s="306">
        <v>1300</v>
      </c>
      <c r="X259" s="308">
        <v>1135</v>
      </c>
      <c r="Y259" s="306">
        <v>330</v>
      </c>
      <c r="Z259" s="308">
        <v>330</v>
      </c>
      <c r="AA259" s="306">
        <v>-1000</v>
      </c>
      <c r="AB259" s="308">
        <v>-353</v>
      </c>
      <c r="AC259" s="306">
        <v>-2218</v>
      </c>
      <c r="AD259" s="308">
        <v>-1584</v>
      </c>
      <c r="AE259" s="306" t="s">
        <v>42</v>
      </c>
      <c r="AF259" s="309" t="s">
        <v>179</v>
      </c>
      <c r="AG259" s="304">
        <v>60</v>
      </c>
      <c r="AH259" s="306" t="s">
        <v>388</v>
      </c>
      <c r="AI259" s="309" t="s">
        <v>138</v>
      </c>
      <c r="AJ259" s="304">
        <v>62</v>
      </c>
    </row>
    <row r="260" spans="1:36" x14ac:dyDescent="0.15">
      <c r="A260" s="302" t="s">
        <v>34</v>
      </c>
      <c r="B260" s="303" t="s">
        <v>23</v>
      </c>
      <c r="C260" s="304">
        <v>11</v>
      </c>
      <c r="D260" s="242">
        <v>0.5</v>
      </c>
      <c r="E260" s="243">
        <v>15907</v>
      </c>
      <c r="F260" s="305">
        <v>31376</v>
      </c>
      <c r="G260" s="305">
        <v>698</v>
      </c>
      <c r="H260" s="305">
        <v>0</v>
      </c>
      <c r="I260" s="305">
        <v>2450</v>
      </c>
      <c r="J260" s="305">
        <v>10653</v>
      </c>
      <c r="K260" s="306">
        <v>548</v>
      </c>
      <c r="L260" s="304">
        <v>330</v>
      </c>
      <c r="M260" s="305">
        <v>-423</v>
      </c>
      <c r="N260" s="305">
        <v>-2036</v>
      </c>
      <c r="O260" s="305">
        <v>-1581</v>
      </c>
      <c r="P260" s="305">
        <v>20552</v>
      </c>
      <c r="Q260" s="242">
        <v>0.58333333333333337</v>
      </c>
      <c r="R260" s="243">
        <v>16070</v>
      </c>
      <c r="S260" s="305">
        <v>18511</v>
      </c>
      <c r="T260" s="305">
        <v>2041</v>
      </c>
      <c r="U260" s="305">
        <v>23734</v>
      </c>
      <c r="V260" s="305">
        <v>700</v>
      </c>
      <c r="W260" s="306">
        <v>1300</v>
      </c>
      <c r="X260" s="308">
        <v>548</v>
      </c>
      <c r="Y260" s="306">
        <v>330</v>
      </c>
      <c r="Z260" s="308">
        <v>330</v>
      </c>
      <c r="AA260" s="306">
        <v>-1000</v>
      </c>
      <c r="AB260" s="308">
        <v>-323</v>
      </c>
      <c r="AC260" s="306">
        <v>-2218</v>
      </c>
      <c r="AD260" s="308">
        <v>-1584</v>
      </c>
      <c r="AE260" s="306" t="s">
        <v>43</v>
      </c>
      <c r="AF260" s="309" t="s">
        <v>212</v>
      </c>
      <c r="AG260" s="304">
        <v>63</v>
      </c>
      <c r="AH260" s="306" t="s">
        <v>46</v>
      </c>
      <c r="AI260" s="309" t="s">
        <v>111</v>
      </c>
      <c r="AJ260" s="304">
        <v>62</v>
      </c>
    </row>
    <row r="261" spans="1:36" x14ac:dyDescent="0.15">
      <c r="A261" s="302" t="s">
        <v>35</v>
      </c>
      <c r="B261" s="303" t="s">
        <v>23</v>
      </c>
      <c r="C261" s="304">
        <v>12</v>
      </c>
      <c r="D261" s="242">
        <v>0.83333333333333337</v>
      </c>
      <c r="E261" s="243">
        <v>15161</v>
      </c>
      <c r="F261" s="305">
        <v>31376</v>
      </c>
      <c r="G261" s="305">
        <v>682</v>
      </c>
      <c r="H261" s="305">
        <v>0</v>
      </c>
      <c r="I261" s="305">
        <v>4073</v>
      </c>
      <c r="J261" s="305">
        <v>10629</v>
      </c>
      <c r="K261" s="306">
        <v>494</v>
      </c>
      <c r="L261" s="304">
        <v>330</v>
      </c>
      <c r="M261" s="305">
        <v>-279</v>
      </c>
      <c r="N261" s="305">
        <v>-2072</v>
      </c>
      <c r="O261" s="305">
        <v>-1527</v>
      </c>
      <c r="P261" s="305">
        <v>18883</v>
      </c>
      <c r="Q261" s="242">
        <v>0.83333333333333337</v>
      </c>
      <c r="R261" s="243">
        <v>14980</v>
      </c>
      <c r="S261" s="305">
        <v>17458</v>
      </c>
      <c r="T261" s="305">
        <v>1425</v>
      </c>
      <c r="U261" s="305">
        <v>23367</v>
      </c>
      <c r="V261" s="305">
        <v>2000</v>
      </c>
      <c r="W261" s="306">
        <v>1300</v>
      </c>
      <c r="X261" s="308">
        <v>477</v>
      </c>
      <c r="Y261" s="306">
        <v>330</v>
      </c>
      <c r="Z261" s="308">
        <v>330</v>
      </c>
      <c r="AA261" s="306">
        <v>-1000</v>
      </c>
      <c r="AB261" s="308">
        <v>-169</v>
      </c>
      <c r="AC261" s="306">
        <v>-2218</v>
      </c>
      <c r="AD261" s="308">
        <v>-1620</v>
      </c>
      <c r="AE261" s="306" t="s">
        <v>46</v>
      </c>
      <c r="AF261" s="309" t="s">
        <v>59</v>
      </c>
      <c r="AG261" s="304">
        <v>61</v>
      </c>
      <c r="AH261" s="306" t="s">
        <v>46</v>
      </c>
      <c r="AI261" s="309" t="s">
        <v>126</v>
      </c>
      <c r="AJ261" s="304">
        <v>64</v>
      </c>
    </row>
    <row r="262" spans="1:36" x14ac:dyDescent="0.15">
      <c r="A262" s="302" t="s">
        <v>36</v>
      </c>
      <c r="B262" s="303" t="s">
        <v>23</v>
      </c>
      <c r="C262" s="304">
        <v>13</v>
      </c>
      <c r="D262" s="242">
        <v>0.83333333333333337</v>
      </c>
      <c r="E262" s="243">
        <v>16170</v>
      </c>
      <c r="F262" s="305">
        <v>31376</v>
      </c>
      <c r="G262" s="305">
        <v>612</v>
      </c>
      <c r="H262" s="305">
        <v>0</v>
      </c>
      <c r="I262" s="305">
        <v>4229</v>
      </c>
      <c r="J262" s="305">
        <v>10275</v>
      </c>
      <c r="K262" s="306">
        <v>348</v>
      </c>
      <c r="L262" s="304">
        <v>330</v>
      </c>
      <c r="M262" s="305">
        <v>-341</v>
      </c>
      <c r="N262" s="305">
        <v>-2072</v>
      </c>
      <c r="O262" s="305">
        <v>-1735</v>
      </c>
      <c r="P262" s="305">
        <v>19219</v>
      </c>
      <c r="Q262" s="242">
        <v>0.83333333333333337</v>
      </c>
      <c r="R262" s="243">
        <v>15940</v>
      </c>
      <c r="S262" s="305">
        <v>18417</v>
      </c>
      <c r="T262" s="305">
        <v>802</v>
      </c>
      <c r="U262" s="305">
        <v>23367</v>
      </c>
      <c r="V262" s="305">
        <v>2000</v>
      </c>
      <c r="W262" s="306">
        <v>1300</v>
      </c>
      <c r="X262" s="308">
        <v>348</v>
      </c>
      <c r="Y262" s="306">
        <v>330</v>
      </c>
      <c r="Z262" s="308">
        <v>330</v>
      </c>
      <c r="AA262" s="306">
        <v>-1000</v>
      </c>
      <c r="AB262" s="308">
        <v>-131</v>
      </c>
      <c r="AC262" s="306">
        <v>-2218</v>
      </c>
      <c r="AD262" s="308">
        <v>-1620</v>
      </c>
      <c r="AE262" s="306" t="s">
        <v>397</v>
      </c>
      <c r="AF262" s="309" t="s">
        <v>150</v>
      </c>
      <c r="AG262" s="304">
        <v>71</v>
      </c>
      <c r="AH262" s="306" t="s">
        <v>397</v>
      </c>
      <c r="AI262" s="309" t="s">
        <v>202</v>
      </c>
      <c r="AJ262" s="304">
        <v>70</v>
      </c>
    </row>
    <row r="263" spans="1:36" x14ac:dyDescent="0.15">
      <c r="A263" s="302" t="s">
        <v>30</v>
      </c>
      <c r="B263" s="303" t="s">
        <v>23</v>
      </c>
      <c r="C263" s="304">
        <v>14</v>
      </c>
      <c r="D263" s="242">
        <v>0.83333333333333337</v>
      </c>
      <c r="E263" s="243">
        <v>17223</v>
      </c>
      <c r="F263" s="305">
        <v>31376</v>
      </c>
      <c r="G263" s="305">
        <v>615</v>
      </c>
      <c r="H263" s="305">
        <v>0</v>
      </c>
      <c r="I263" s="305">
        <v>3472</v>
      </c>
      <c r="J263" s="305">
        <v>8625</v>
      </c>
      <c r="K263" s="306">
        <v>779</v>
      </c>
      <c r="L263" s="304">
        <v>330</v>
      </c>
      <c r="M263" s="305">
        <v>-306</v>
      </c>
      <c r="N263" s="305">
        <v>-1218</v>
      </c>
      <c r="O263" s="305">
        <v>-415</v>
      </c>
      <c r="P263" s="305">
        <v>20309</v>
      </c>
      <c r="Q263" s="242">
        <v>0.70833333333333337</v>
      </c>
      <c r="R263" s="243">
        <v>17470</v>
      </c>
      <c r="S263" s="305">
        <v>19552</v>
      </c>
      <c r="T263" s="305">
        <v>757</v>
      </c>
      <c r="U263" s="305">
        <v>23367</v>
      </c>
      <c r="V263" s="305">
        <v>2000</v>
      </c>
      <c r="W263" s="306">
        <v>1200</v>
      </c>
      <c r="X263" s="308">
        <v>779</v>
      </c>
      <c r="Y263" s="306">
        <v>330</v>
      </c>
      <c r="Z263" s="308">
        <v>330</v>
      </c>
      <c r="AA263" s="306">
        <v>-1000</v>
      </c>
      <c r="AB263" s="308">
        <v>-306</v>
      </c>
      <c r="AC263" s="306">
        <v>-1218</v>
      </c>
      <c r="AD263" s="308">
        <v>-1218</v>
      </c>
      <c r="AE263" s="306" t="s">
        <v>397</v>
      </c>
      <c r="AF263" s="309" t="s">
        <v>52</v>
      </c>
      <c r="AG263" s="304">
        <v>76</v>
      </c>
      <c r="AH263" s="306" t="s">
        <v>398</v>
      </c>
      <c r="AI263" s="309" t="s">
        <v>66</v>
      </c>
      <c r="AJ263" s="304">
        <v>77</v>
      </c>
    </row>
    <row r="264" spans="1:36" x14ac:dyDescent="0.15">
      <c r="A264" s="302" t="s">
        <v>32</v>
      </c>
      <c r="B264" s="303" t="s">
        <v>23</v>
      </c>
      <c r="C264" s="304">
        <v>15</v>
      </c>
      <c r="D264" s="242">
        <v>0.58333333333333337</v>
      </c>
      <c r="E264" s="243">
        <v>17269</v>
      </c>
      <c r="F264" s="305">
        <v>31376</v>
      </c>
      <c r="G264" s="305">
        <v>726</v>
      </c>
      <c r="H264" s="305">
        <v>0</v>
      </c>
      <c r="I264" s="305">
        <v>3138</v>
      </c>
      <c r="J264" s="305">
        <v>8535</v>
      </c>
      <c r="K264" s="306">
        <v>622</v>
      </c>
      <c r="L264" s="304">
        <v>330</v>
      </c>
      <c r="M264" s="305">
        <v>-280</v>
      </c>
      <c r="N264" s="305">
        <v>-1218</v>
      </c>
      <c r="O264" s="305">
        <v>-546</v>
      </c>
      <c r="P264" s="305">
        <v>20975</v>
      </c>
      <c r="Q264" s="242">
        <v>0.83333333333333337</v>
      </c>
      <c r="R264" s="243">
        <v>17310</v>
      </c>
      <c r="S264" s="305">
        <v>19398</v>
      </c>
      <c r="T264" s="305">
        <v>1577</v>
      </c>
      <c r="U264" s="305">
        <v>23367</v>
      </c>
      <c r="V264" s="305">
        <v>2000</v>
      </c>
      <c r="W264" s="306">
        <v>1200</v>
      </c>
      <c r="X264" s="308">
        <v>622</v>
      </c>
      <c r="Y264" s="306">
        <v>330</v>
      </c>
      <c r="Z264" s="308">
        <v>330</v>
      </c>
      <c r="AA264" s="306">
        <v>-1000</v>
      </c>
      <c r="AB264" s="308">
        <v>-180</v>
      </c>
      <c r="AC264" s="306">
        <v>-1218</v>
      </c>
      <c r="AD264" s="308">
        <v>-1218</v>
      </c>
      <c r="AE264" s="306" t="s">
        <v>390</v>
      </c>
      <c r="AF264" s="309" t="s">
        <v>104</v>
      </c>
      <c r="AG264" s="304">
        <v>69</v>
      </c>
      <c r="AH264" s="306" t="s">
        <v>46</v>
      </c>
      <c r="AI264" s="309" t="s">
        <v>126</v>
      </c>
      <c r="AJ264" s="304">
        <v>68</v>
      </c>
    </row>
    <row r="265" spans="1:36" x14ac:dyDescent="0.15">
      <c r="A265" s="302" t="s">
        <v>31</v>
      </c>
      <c r="B265" s="303" t="s">
        <v>23</v>
      </c>
      <c r="C265" s="304">
        <v>16</v>
      </c>
      <c r="D265" s="242">
        <v>0.83333333333333337</v>
      </c>
      <c r="E265" s="243">
        <v>16340</v>
      </c>
      <c r="F265" s="305">
        <v>31376</v>
      </c>
      <c r="G265" s="305">
        <v>876</v>
      </c>
      <c r="H265" s="305">
        <v>0</v>
      </c>
      <c r="I265" s="305">
        <v>3870</v>
      </c>
      <c r="J265" s="305">
        <v>7951</v>
      </c>
      <c r="K265" s="306">
        <v>183</v>
      </c>
      <c r="L265" s="304">
        <v>330</v>
      </c>
      <c r="M265" s="305">
        <v>-310</v>
      </c>
      <c r="N265" s="305">
        <v>-216</v>
      </c>
      <c r="O265" s="305">
        <v>-13</v>
      </c>
      <c r="P265" s="305">
        <v>20444</v>
      </c>
      <c r="Q265" s="242">
        <v>0.58333333333333337</v>
      </c>
      <c r="R265" s="243">
        <v>16170</v>
      </c>
      <c r="S265" s="305">
        <v>18319</v>
      </c>
      <c r="T265" s="305">
        <v>2125</v>
      </c>
      <c r="U265" s="305">
        <v>23367</v>
      </c>
      <c r="V265" s="305">
        <v>2000</v>
      </c>
      <c r="W265" s="306">
        <v>1200</v>
      </c>
      <c r="X265" s="308">
        <v>183</v>
      </c>
      <c r="Y265" s="306">
        <v>330</v>
      </c>
      <c r="Z265" s="308">
        <v>330</v>
      </c>
      <c r="AA265" s="306">
        <v>-1000</v>
      </c>
      <c r="AB265" s="308">
        <v>-210</v>
      </c>
      <c r="AC265" s="306">
        <v>-218</v>
      </c>
      <c r="AD265" s="308">
        <v>-216</v>
      </c>
      <c r="AE265" s="306" t="s">
        <v>46</v>
      </c>
      <c r="AF265" s="309" t="s">
        <v>95</v>
      </c>
      <c r="AG265" s="304">
        <v>60</v>
      </c>
      <c r="AH265" s="306" t="s">
        <v>46</v>
      </c>
      <c r="AI265" s="309" t="s">
        <v>116</v>
      </c>
      <c r="AJ265" s="304">
        <v>64</v>
      </c>
    </row>
    <row r="266" spans="1:36" x14ac:dyDescent="0.15">
      <c r="A266" s="302" t="s">
        <v>33</v>
      </c>
      <c r="B266" s="303" t="s">
        <v>23</v>
      </c>
      <c r="C266" s="304">
        <v>17</v>
      </c>
      <c r="D266" s="242">
        <v>0.83333333333333337</v>
      </c>
      <c r="E266" s="243">
        <v>16012</v>
      </c>
      <c r="F266" s="305">
        <v>31365</v>
      </c>
      <c r="G266" s="305">
        <v>918</v>
      </c>
      <c r="H266" s="305">
        <v>0</v>
      </c>
      <c r="I266" s="305">
        <v>3857</v>
      </c>
      <c r="J266" s="305">
        <v>7670</v>
      </c>
      <c r="K266" s="306">
        <v>-398</v>
      </c>
      <c r="L266" s="304">
        <v>330</v>
      </c>
      <c r="M266" s="305">
        <v>-373</v>
      </c>
      <c r="N266" s="305">
        <v>-218</v>
      </c>
      <c r="O266" s="305">
        <v>-659</v>
      </c>
      <c r="P266" s="305">
        <v>21415</v>
      </c>
      <c r="Q266" s="242">
        <v>0.83333333333333337</v>
      </c>
      <c r="R266" s="243">
        <v>16200</v>
      </c>
      <c r="S266" s="305">
        <v>18341</v>
      </c>
      <c r="T266" s="305">
        <v>3074</v>
      </c>
      <c r="U266" s="305">
        <v>23367</v>
      </c>
      <c r="V266" s="305">
        <v>2000</v>
      </c>
      <c r="W266" s="306">
        <v>-1400</v>
      </c>
      <c r="X266" s="308">
        <v>-398</v>
      </c>
      <c r="Y266" s="306">
        <v>330</v>
      </c>
      <c r="Z266" s="308">
        <v>330</v>
      </c>
      <c r="AA266" s="306">
        <v>-1000</v>
      </c>
      <c r="AB266" s="308">
        <v>-273</v>
      </c>
      <c r="AC266" s="306">
        <v>-218</v>
      </c>
      <c r="AD266" s="308">
        <v>-216</v>
      </c>
      <c r="AE266" s="306" t="s">
        <v>42</v>
      </c>
      <c r="AF266" s="309" t="s">
        <v>202</v>
      </c>
      <c r="AG266" s="304">
        <v>59</v>
      </c>
      <c r="AH266" s="306" t="s">
        <v>42</v>
      </c>
      <c r="AI266" s="309" t="s">
        <v>193</v>
      </c>
      <c r="AJ266" s="304">
        <v>60</v>
      </c>
    </row>
    <row r="267" spans="1:36" x14ac:dyDescent="0.15">
      <c r="A267" s="302" t="s">
        <v>34</v>
      </c>
      <c r="B267" s="303" t="s">
        <v>23</v>
      </c>
      <c r="C267" s="304">
        <v>18</v>
      </c>
      <c r="D267" s="242">
        <v>0.58333333333333337</v>
      </c>
      <c r="E267" s="243">
        <v>15898</v>
      </c>
      <c r="F267" s="305">
        <v>31365</v>
      </c>
      <c r="G267" s="305">
        <v>663</v>
      </c>
      <c r="H267" s="305">
        <v>0</v>
      </c>
      <c r="I267" s="305">
        <v>3849</v>
      </c>
      <c r="J267" s="305">
        <v>8478</v>
      </c>
      <c r="K267" s="306">
        <v>181</v>
      </c>
      <c r="L267" s="304">
        <v>330</v>
      </c>
      <c r="M267" s="305">
        <v>-388</v>
      </c>
      <c r="N267" s="305">
        <v>-218</v>
      </c>
      <c r="O267" s="305">
        <v>-95</v>
      </c>
      <c r="P267" s="305">
        <v>19796</v>
      </c>
      <c r="Q267" s="242">
        <v>0.58333333333333337</v>
      </c>
      <c r="R267" s="243">
        <v>16000</v>
      </c>
      <c r="S267" s="305">
        <v>18082</v>
      </c>
      <c r="T267" s="305">
        <v>1714</v>
      </c>
      <c r="U267" s="305">
        <v>23367</v>
      </c>
      <c r="V267" s="305">
        <v>2000</v>
      </c>
      <c r="W267" s="306">
        <v>1200</v>
      </c>
      <c r="X267" s="308">
        <v>181</v>
      </c>
      <c r="Y267" s="306">
        <v>330</v>
      </c>
      <c r="Z267" s="308">
        <v>330</v>
      </c>
      <c r="AA267" s="306">
        <v>-1000</v>
      </c>
      <c r="AB267" s="308">
        <v>-288</v>
      </c>
      <c r="AC267" s="306">
        <v>-218</v>
      </c>
      <c r="AD267" s="308">
        <v>-216</v>
      </c>
      <c r="AE267" s="306" t="s">
        <v>390</v>
      </c>
      <c r="AF267" s="309" t="s">
        <v>47</v>
      </c>
      <c r="AG267" s="304">
        <v>76</v>
      </c>
      <c r="AH267" s="306" t="s">
        <v>390</v>
      </c>
      <c r="AI267" s="309" t="s">
        <v>88</v>
      </c>
      <c r="AJ267" s="304">
        <v>73</v>
      </c>
    </row>
    <row r="268" spans="1:36" x14ac:dyDescent="0.15">
      <c r="A268" s="302" t="s">
        <v>35</v>
      </c>
      <c r="B268" s="303" t="s">
        <v>23</v>
      </c>
      <c r="C268" s="304">
        <v>19</v>
      </c>
      <c r="D268" s="242">
        <v>0.83333333333333337</v>
      </c>
      <c r="E268" s="243">
        <v>14393</v>
      </c>
      <c r="F268" s="305">
        <v>31365</v>
      </c>
      <c r="G268" s="305">
        <v>708</v>
      </c>
      <c r="H268" s="305">
        <v>0</v>
      </c>
      <c r="I268" s="305">
        <v>5525</v>
      </c>
      <c r="J268" s="305">
        <v>9020</v>
      </c>
      <c r="K268" s="306">
        <v>-88</v>
      </c>
      <c r="L268" s="304">
        <v>330</v>
      </c>
      <c r="M268" s="305">
        <v>-227</v>
      </c>
      <c r="N268" s="305">
        <v>-218</v>
      </c>
      <c r="O268" s="305">
        <v>-203</v>
      </c>
      <c r="P268" s="305">
        <v>17731</v>
      </c>
      <c r="Q268" s="242">
        <v>0.83333333333333337</v>
      </c>
      <c r="R268" s="243">
        <v>14450</v>
      </c>
      <c r="S268" s="305">
        <v>16310</v>
      </c>
      <c r="T268" s="305">
        <v>1421</v>
      </c>
      <c r="U268" s="305">
        <v>23275</v>
      </c>
      <c r="V268" s="305">
        <v>2600</v>
      </c>
      <c r="W268" s="306">
        <v>-1400</v>
      </c>
      <c r="X268" s="308">
        <v>-88</v>
      </c>
      <c r="Y268" s="306">
        <v>330</v>
      </c>
      <c r="Z268" s="308">
        <v>330</v>
      </c>
      <c r="AA268" s="306">
        <v>-1000</v>
      </c>
      <c r="AB268" s="308">
        <v>-227</v>
      </c>
      <c r="AC268" s="306">
        <v>-218</v>
      </c>
      <c r="AD268" s="308">
        <v>-218</v>
      </c>
      <c r="AE268" s="306" t="s">
        <v>42</v>
      </c>
      <c r="AF268" s="309" t="s">
        <v>50</v>
      </c>
      <c r="AG268" s="304">
        <v>61</v>
      </c>
      <c r="AH268" s="306" t="s">
        <v>390</v>
      </c>
      <c r="AI268" s="309" t="s">
        <v>207</v>
      </c>
      <c r="AJ268" s="304">
        <v>58</v>
      </c>
    </row>
    <row r="269" spans="1:36" x14ac:dyDescent="0.15">
      <c r="A269" s="302" t="s">
        <v>36</v>
      </c>
      <c r="B269" s="303" t="s">
        <v>23</v>
      </c>
      <c r="C269" s="304">
        <v>20</v>
      </c>
      <c r="D269" s="242">
        <v>0.83333333333333337</v>
      </c>
      <c r="E269" s="243">
        <v>15086</v>
      </c>
      <c r="F269" s="305">
        <v>31365</v>
      </c>
      <c r="G269" s="305">
        <v>646</v>
      </c>
      <c r="H269" s="305">
        <v>0</v>
      </c>
      <c r="I269" s="305">
        <v>5735</v>
      </c>
      <c r="J269" s="305">
        <v>8858</v>
      </c>
      <c r="K269" s="306">
        <v>432</v>
      </c>
      <c r="L269" s="304">
        <v>330</v>
      </c>
      <c r="M269" s="305">
        <v>-277</v>
      </c>
      <c r="N269" s="305">
        <v>-218</v>
      </c>
      <c r="O269" s="305">
        <v>267</v>
      </c>
      <c r="P269" s="305">
        <v>17151</v>
      </c>
      <c r="Q269" s="242">
        <v>0.83333333333333337</v>
      </c>
      <c r="R269" s="243">
        <v>14860</v>
      </c>
      <c r="S269" s="305">
        <v>16720</v>
      </c>
      <c r="T269" s="305">
        <v>431</v>
      </c>
      <c r="U269" s="305">
        <v>23275</v>
      </c>
      <c r="V269" s="305">
        <v>2600</v>
      </c>
      <c r="W269" s="306">
        <v>1200</v>
      </c>
      <c r="X269" s="308">
        <v>432</v>
      </c>
      <c r="Y269" s="306">
        <v>330</v>
      </c>
      <c r="Z269" s="308">
        <v>330</v>
      </c>
      <c r="AA269" s="306">
        <v>-1000</v>
      </c>
      <c r="AB269" s="308">
        <v>-277</v>
      </c>
      <c r="AC269" s="306">
        <v>-218</v>
      </c>
      <c r="AD269" s="308">
        <v>-218</v>
      </c>
      <c r="AE269" s="306" t="s">
        <v>42</v>
      </c>
      <c r="AF269" s="309" t="s">
        <v>62</v>
      </c>
      <c r="AG269" s="304">
        <v>66</v>
      </c>
      <c r="AH269" s="306" t="s">
        <v>42</v>
      </c>
      <c r="AI269" s="309" t="s">
        <v>195</v>
      </c>
      <c r="AJ269" s="304">
        <v>64</v>
      </c>
    </row>
    <row r="270" spans="1:36" x14ac:dyDescent="0.15">
      <c r="A270" s="302" t="s">
        <v>30</v>
      </c>
      <c r="B270" s="303" t="s">
        <v>23</v>
      </c>
      <c r="C270" s="304">
        <v>21</v>
      </c>
      <c r="D270" s="242">
        <v>0.83333333333333337</v>
      </c>
      <c r="E270" s="243">
        <v>16697</v>
      </c>
      <c r="F270" s="305">
        <v>31362</v>
      </c>
      <c r="G270" s="305">
        <v>735</v>
      </c>
      <c r="H270" s="305">
        <v>0</v>
      </c>
      <c r="I270" s="305">
        <v>4161</v>
      </c>
      <c r="J270" s="305">
        <v>8080</v>
      </c>
      <c r="K270" s="306">
        <v>347</v>
      </c>
      <c r="L270" s="304">
        <v>330</v>
      </c>
      <c r="M270" s="305">
        <v>-343</v>
      </c>
      <c r="N270" s="305">
        <v>-216</v>
      </c>
      <c r="O270" s="305">
        <v>118</v>
      </c>
      <c r="P270" s="305">
        <v>19738</v>
      </c>
      <c r="Q270" s="242">
        <v>0.83333333333333337</v>
      </c>
      <c r="R270" s="243">
        <v>16710</v>
      </c>
      <c r="S270" s="305">
        <v>18818</v>
      </c>
      <c r="T270" s="305">
        <v>920</v>
      </c>
      <c r="U270" s="305">
        <v>23275</v>
      </c>
      <c r="V270" s="305">
        <v>2600</v>
      </c>
      <c r="W270" s="306">
        <v>1200</v>
      </c>
      <c r="X270" s="308">
        <v>347</v>
      </c>
      <c r="Y270" s="306">
        <v>330</v>
      </c>
      <c r="Z270" s="308">
        <v>330</v>
      </c>
      <c r="AA270" s="306">
        <v>-1000</v>
      </c>
      <c r="AB270" s="308">
        <v>46</v>
      </c>
      <c r="AC270" s="306">
        <v>-218</v>
      </c>
      <c r="AD270" s="308">
        <v>-216</v>
      </c>
      <c r="AE270" s="306" t="s">
        <v>42</v>
      </c>
      <c r="AF270" s="309" t="s">
        <v>90</v>
      </c>
      <c r="AG270" s="304">
        <v>69</v>
      </c>
      <c r="AH270" s="306" t="s">
        <v>42</v>
      </c>
      <c r="AI270" s="309" t="s">
        <v>89</v>
      </c>
      <c r="AJ270" s="304">
        <v>66</v>
      </c>
    </row>
    <row r="271" spans="1:36" x14ac:dyDescent="0.15">
      <c r="A271" s="302" t="s">
        <v>32</v>
      </c>
      <c r="B271" s="303" t="s">
        <v>23</v>
      </c>
      <c r="C271" s="304">
        <v>22</v>
      </c>
      <c r="D271" s="242">
        <v>0.83333333333333337</v>
      </c>
      <c r="E271" s="243">
        <v>17097</v>
      </c>
      <c r="F271" s="305">
        <v>31370</v>
      </c>
      <c r="G271" s="305">
        <v>667</v>
      </c>
      <c r="H271" s="305">
        <v>0</v>
      </c>
      <c r="I271" s="305">
        <v>3647</v>
      </c>
      <c r="J271" s="305">
        <v>7108</v>
      </c>
      <c r="K271" s="306">
        <v>33</v>
      </c>
      <c r="L271" s="304">
        <v>330</v>
      </c>
      <c r="M271" s="305">
        <v>-325</v>
      </c>
      <c r="N271" s="305">
        <v>-216</v>
      </c>
      <c r="O271" s="305">
        <v>-178</v>
      </c>
      <c r="P271" s="305">
        <v>21460</v>
      </c>
      <c r="Q271" s="242">
        <v>0.83333333333333337</v>
      </c>
      <c r="R271" s="243">
        <v>17190</v>
      </c>
      <c r="S271" s="305">
        <v>19284</v>
      </c>
      <c r="T271" s="305">
        <v>2176</v>
      </c>
      <c r="U271" s="305">
        <v>23275</v>
      </c>
      <c r="V271" s="305">
        <v>2600</v>
      </c>
      <c r="W271" s="306">
        <v>1300</v>
      </c>
      <c r="X271" s="308">
        <v>33</v>
      </c>
      <c r="Y271" s="306">
        <v>330</v>
      </c>
      <c r="Z271" s="308">
        <v>330</v>
      </c>
      <c r="AA271" s="306">
        <v>-1000</v>
      </c>
      <c r="AB271" s="308">
        <v>64</v>
      </c>
      <c r="AC271" s="306">
        <v>-218</v>
      </c>
      <c r="AD271" s="308">
        <v>-216</v>
      </c>
      <c r="AE271" s="306" t="s">
        <v>42</v>
      </c>
      <c r="AF271" s="309" t="s">
        <v>52</v>
      </c>
      <c r="AG271" s="304">
        <v>70</v>
      </c>
      <c r="AH271" s="306" t="s">
        <v>42</v>
      </c>
      <c r="AI271" s="309" t="s">
        <v>102</v>
      </c>
      <c r="AJ271" s="304">
        <v>67</v>
      </c>
    </row>
    <row r="272" spans="1:36" x14ac:dyDescent="0.15">
      <c r="A272" s="302" t="s">
        <v>31</v>
      </c>
      <c r="B272" s="303" t="s">
        <v>23</v>
      </c>
      <c r="C272" s="304">
        <v>23</v>
      </c>
      <c r="D272" s="242">
        <v>0.83333333333333337</v>
      </c>
      <c r="E272" s="243">
        <v>18304</v>
      </c>
      <c r="F272" s="305">
        <v>31374</v>
      </c>
      <c r="G272" s="305">
        <v>578</v>
      </c>
      <c r="H272" s="305">
        <v>0</v>
      </c>
      <c r="I272" s="305">
        <v>3841</v>
      </c>
      <c r="J272" s="305">
        <v>6786</v>
      </c>
      <c r="K272" s="306">
        <v>144</v>
      </c>
      <c r="L272" s="304">
        <v>330</v>
      </c>
      <c r="M272" s="305">
        <v>-281</v>
      </c>
      <c r="N272" s="305">
        <v>-216</v>
      </c>
      <c r="O272" s="305">
        <v>-23</v>
      </c>
      <c r="P272" s="305">
        <v>21348</v>
      </c>
      <c r="Q272" s="242">
        <v>0.83333333333333337</v>
      </c>
      <c r="R272" s="243">
        <v>18190</v>
      </c>
      <c r="S272" s="305">
        <v>20256</v>
      </c>
      <c r="T272" s="305">
        <v>1092</v>
      </c>
      <c r="U272" s="305">
        <v>23275</v>
      </c>
      <c r="V272" s="305">
        <v>2600</v>
      </c>
      <c r="W272" s="306">
        <v>1300</v>
      </c>
      <c r="X272" s="308">
        <v>-33</v>
      </c>
      <c r="Y272" s="306">
        <v>330</v>
      </c>
      <c r="Z272" s="308">
        <v>330</v>
      </c>
      <c r="AA272" s="306">
        <v>-1000</v>
      </c>
      <c r="AB272" s="308">
        <v>108</v>
      </c>
      <c r="AC272" s="306">
        <v>-218</v>
      </c>
      <c r="AD272" s="308">
        <v>-216</v>
      </c>
      <c r="AE272" s="306" t="s">
        <v>42</v>
      </c>
      <c r="AF272" s="309" t="s">
        <v>58</v>
      </c>
      <c r="AG272" s="304">
        <v>68</v>
      </c>
      <c r="AH272" s="306" t="s">
        <v>42</v>
      </c>
      <c r="AI272" s="309" t="s">
        <v>126</v>
      </c>
      <c r="AJ272" s="304">
        <v>68</v>
      </c>
    </row>
    <row r="273" spans="1:36" x14ac:dyDescent="0.15">
      <c r="A273" s="302" t="s">
        <v>33</v>
      </c>
      <c r="B273" s="303" t="s">
        <v>23</v>
      </c>
      <c r="C273" s="304">
        <v>24</v>
      </c>
      <c r="D273" s="242">
        <v>0.5</v>
      </c>
      <c r="E273" s="243">
        <v>18242</v>
      </c>
      <c r="F273" s="305">
        <v>31374</v>
      </c>
      <c r="G273" s="305">
        <v>457</v>
      </c>
      <c r="H273" s="305">
        <v>0</v>
      </c>
      <c r="I273" s="305">
        <v>4506</v>
      </c>
      <c r="J273" s="305">
        <v>6742</v>
      </c>
      <c r="K273" s="306">
        <v>81</v>
      </c>
      <c r="L273" s="304">
        <v>330</v>
      </c>
      <c r="M273" s="305">
        <v>-330</v>
      </c>
      <c r="N273" s="305">
        <v>-218</v>
      </c>
      <c r="O273" s="305">
        <v>-137</v>
      </c>
      <c r="P273" s="305">
        <v>20720</v>
      </c>
      <c r="Q273" s="242">
        <v>0.58333333333333337</v>
      </c>
      <c r="R273" s="243">
        <v>18090</v>
      </c>
      <c r="S273" s="305">
        <v>19950</v>
      </c>
      <c r="T273" s="305">
        <v>770</v>
      </c>
      <c r="U273" s="305">
        <v>23275</v>
      </c>
      <c r="V273" s="305">
        <v>2600</v>
      </c>
      <c r="W273" s="306">
        <v>1300</v>
      </c>
      <c r="X273" s="308">
        <v>81</v>
      </c>
      <c r="Y273" s="306">
        <v>330</v>
      </c>
      <c r="Z273" s="308">
        <v>330</v>
      </c>
      <c r="AA273" s="306">
        <v>-1000</v>
      </c>
      <c r="AB273" s="308">
        <v>-330</v>
      </c>
      <c r="AC273" s="306">
        <v>-218</v>
      </c>
      <c r="AD273" s="308">
        <v>-218</v>
      </c>
      <c r="AE273" s="306" t="s">
        <v>42</v>
      </c>
      <c r="AF273" s="309" t="s">
        <v>189</v>
      </c>
      <c r="AG273" s="304">
        <v>76</v>
      </c>
      <c r="AH273" s="306" t="s">
        <v>42</v>
      </c>
      <c r="AI273" s="309" t="s">
        <v>50</v>
      </c>
      <c r="AJ273" s="304">
        <v>73</v>
      </c>
    </row>
    <row r="274" spans="1:36" x14ac:dyDescent="0.15">
      <c r="A274" s="302" t="s">
        <v>34</v>
      </c>
      <c r="B274" s="303" t="s">
        <v>23</v>
      </c>
      <c r="C274" s="304">
        <v>25</v>
      </c>
      <c r="D274" s="242">
        <v>0.5</v>
      </c>
      <c r="E274" s="243">
        <v>15577</v>
      </c>
      <c r="F274" s="305">
        <v>31359</v>
      </c>
      <c r="G274" s="305">
        <v>760</v>
      </c>
      <c r="H274" s="305">
        <v>0</v>
      </c>
      <c r="I274" s="305">
        <v>4174</v>
      </c>
      <c r="J274" s="305">
        <v>7735</v>
      </c>
      <c r="K274" s="306">
        <v>92</v>
      </c>
      <c r="L274" s="304">
        <v>330</v>
      </c>
      <c r="M274" s="305">
        <v>-330</v>
      </c>
      <c r="N274" s="305">
        <v>-218</v>
      </c>
      <c r="O274" s="305">
        <v>-126</v>
      </c>
      <c r="P274" s="305">
        <v>20336</v>
      </c>
      <c r="Q274" s="242">
        <v>0.5</v>
      </c>
      <c r="R274" s="243">
        <v>15870</v>
      </c>
      <c r="S274" s="305">
        <v>17982</v>
      </c>
      <c r="T274" s="305">
        <v>2354</v>
      </c>
      <c r="U274" s="305">
        <v>23275</v>
      </c>
      <c r="V274" s="305">
        <v>2600</v>
      </c>
      <c r="W274" s="306">
        <v>1300</v>
      </c>
      <c r="X274" s="308">
        <v>92</v>
      </c>
      <c r="Y274" s="306">
        <v>330</v>
      </c>
      <c r="Z274" s="308">
        <v>330</v>
      </c>
      <c r="AA274" s="306">
        <v>-1000</v>
      </c>
      <c r="AB274" s="308">
        <v>-230</v>
      </c>
      <c r="AC274" s="306">
        <v>-218</v>
      </c>
      <c r="AD274" s="308">
        <v>-218</v>
      </c>
      <c r="AE274" s="306" t="s">
        <v>42</v>
      </c>
      <c r="AF274" s="309" t="s">
        <v>306</v>
      </c>
      <c r="AG274" s="304">
        <v>63</v>
      </c>
      <c r="AH274" s="306" t="s">
        <v>42</v>
      </c>
      <c r="AI274" s="309" t="s">
        <v>137</v>
      </c>
      <c r="AJ274" s="304">
        <v>64</v>
      </c>
    </row>
    <row r="275" spans="1:36" x14ac:dyDescent="0.15">
      <c r="A275" s="302" t="s">
        <v>35</v>
      </c>
      <c r="B275" s="303" t="s">
        <v>23</v>
      </c>
      <c r="C275" s="304">
        <v>26</v>
      </c>
      <c r="D275" s="242">
        <v>0.83333333333333337</v>
      </c>
      <c r="E275" s="243">
        <v>14273</v>
      </c>
      <c r="F275" s="305">
        <v>31346</v>
      </c>
      <c r="G275" s="305">
        <v>785</v>
      </c>
      <c r="H275" s="305">
        <v>0</v>
      </c>
      <c r="I275" s="305">
        <v>5347</v>
      </c>
      <c r="J275" s="305">
        <v>9817</v>
      </c>
      <c r="K275" s="306">
        <v>367</v>
      </c>
      <c r="L275" s="304">
        <v>250</v>
      </c>
      <c r="M275" s="305">
        <v>-449</v>
      </c>
      <c r="N275" s="305">
        <v>-218</v>
      </c>
      <c r="O275" s="305">
        <v>-50</v>
      </c>
      <c r="P275" s="305">
        <v>17017</v>
      </c>
      <c r="Q275" s="242">
        <v>0.83333333333333337</v>
      </c>
      <c r="R275" s="243">
        <v>14460</v>
      </c>
      <c r="S275" s="305">
        <v>16615</v>
      </c>
      <c r="T275" s="305">
        <v>402</v>
      </c>
      <c r="U275" s="305">
        <v>16863</v>
      </c>
      <c r="V275" s="305">
        <v>4900</v>
      </c>
      <c r="W275" s="306">
        <v>1300</v>
      </c>
      <c r="X275" s="308">
        <v>367</v>
      </c>
      <c r="Y275" s="306">
        <v>330</v>
      </c>
      <c r="Z275" s="308">
        <v>250</v>
      </c>
      <c r="AA275" s="306">
        <v>-1000</v>
      </c>
      <c r="AB275" s="308">
        <v>-48</v>
      </c>
      <c r="AC275" s="306">
        <v>-218</v>
      </c>
      <c r="AD275" s="308">
        <v>-218</v>
      </c>
      <c r="AE275" s="306" t="s">
        <v>42</v>
      </c>
      <c r="AF275" s="309" t="s">
        <v>168</v>
      </c>
      <c r="AG275" s="304">
        <v>57</v>
      </c>
      <c r="AH275" s="306" t="s">
        <v>400</v>
      </c>
      <c r="AI275" s="309" t="s">
        <v>90</v>
      </c>
      <c r="AJ275" s="304">
        <v>58</v>
      </c>
    </row>
    <row r="276" spans="1:36" x14ac:dyDescent="0.15">
      <c r="A276" s="302" t="s">
        <v>36</v>
      </c>
      <c r="B276" s="303" t="s">
        <v>23</v>
      </c>
      <c r="C276" s="304">
        <v>27</v>
      </c>
      <c r="D276" s="242">
        <v>0.83333333333333337</v>
      </c>
      <c r="E276" s="243">
        <v>15387</v>
      </c>
      <c r="F276" s="305">
        <v>31346</v>
      </c>
      <c r="G276" s="305">
        <v>738</v>
      </c>
      <c r="H276" s="305">
        <v>0</v>
      </c>
      <c r="I276" s="305">
        <v>4713</v>
      </c>
      <c r="J276" s="305">
        <v>9846</v>
      </c>
      <c r="K276" s="306">
        <v>-1</v>
      </c>
      <c r="L276" s="304">
        <v>250</v>
      </c>
      <c r="M276" s="305">
        <v>-86</v>
      </c>
      <c r="N276" s="305">
        <v>-218</v>
      </c>
      <c r="O276" s="305">
        <v>-55</v>
      </c>
      <c r="P276" s="305">
        <v>17580</v>
      </c>
      <c r="Q276" s="242">
        <v>0.83333333333333337</v>
      </c>
      <c r="R276" s="243">
        <v>15120</v>
      </c>
      <c r="S276" s="305">
        <v>17217</v>
      </c>
      <c r="T276" s="305">
        <v>363</v>
      </c>
      <c r="U276" s="305">
        <v>16863</v>
      </c>
      <c r="V276" s="305">
        <v>4900</v>
      </c>
      <c r="W276" s="306">
        <v>-1300</v>
      </c>
      <c r="X276" s="308">
        <v>-1</v>
      </c>
      <c r="Y276" s="306">
        <v>330</v>
      </c>
      <c r="Z276" s="308">
        <v>250</v>
      </c>
      <c r="AA276" s="306">
        <v>-1000</v>
      </c>
      <c r="AB276" s="308">
        <v>315</v>
      </c>
      <c r="AC276" s="306">
        <v>-2218</v>
      </c>
      <c r="AD276" s="308">
        <v>-218</v>
      </c>
      <c r="AE276" s="306" t="s">
        <v>46</v>
      </c>
      <c r="AF276" s="309" t="s">
        <v>136</v>
      </c>
      <c r="AG276" s="304">
        <v>62</v>
      </c>
      <c r="AH276" s="306" t="s">
        <v>46</v>
      </c>
      <c r="AI276" s="309" t="s">
        <v>94</v>
      </c>
      <c r="AJ276" s="304">
        <v>61</v>
      </c>
    </row>
    <row r="277" spans="1:36" x14ac:dyDescent="0.15">
      <c r="A277" s="302" t="s">
        <v>30</v>
      </c>
      <c r="B277" s="303" t="s">
        <v>23</v>
      </c>
      <c r="C277" s="304">
        <v>28</v>
      </c>
      <c r="D277" s="242">
        <v>0.83333333333333337</v>
      </c>
      <c r="E277" s="243">
        <v>16930</v>
      </c>
      <c r="F277" s="305">
        <v>31346</v>
      </c>
      <c r="G277" s="305">
        <v>633</v>
      </c>
      <c r="H277" s="305">
        <v>0</v>
      </c>
      <c r="I277" s="305">
        <v>5416</v>
      </c>
      <c r="J277" s="305">
        <v>7031</v>
      </c>
      <c r="K277" s="306">
        <v>226</v>
      </c>
      <c r="L277" s="304">
        <v>330</v>
      </c>
      <c r="M277" s="305">
        <v>-221</v>
      </c>
      <c r="N277" s="305">
        <v>-216</v>
      </c>
      <c r="O277" s="305">
        <v>119</v>
      </c>
      <c r="P277" s="305">
        <v>19413</v>
      </c>
      <c r="Q277" s="242">
        <v>0.83333333333333337</v>
      </c>
      <c r="R277" s="243">
        <v>17210</v>
      </c>
      <c r="S277" s="305">
        <v>19280</v>
      </c>
      <c r="T277" s="305">
        <v>133</v>
      </c>
      <c r="U277" s="305">
        <v>16863</v>
      </c>
      <c r="V277" s="305">
        <v>4900</v>
      </c>
      <c r="W277" s="306">
        <v>1300</v>
      </c>
      <c r="X277" s="308">
        <v>114</v>
      </c>
      <c r="Y277" s="306">
        <v>330</v>
      </c>
      <c r="Z277" s="308">
        <v>330</v>
      </c>
      <c r="AA277" s="306">
        <v>-1000</v>
      </c>
      <c r="AB277" s="308">
        <v>-221</v>
      </c>
      <c r="AC277" s="306">
        <v>-218</v>
      </c>
      <c r="AD277" s="308">
        <v>-216</v>
      </c>
      <c r="AE277" s="306" t="s">
        <v>390</v>
      </c>
      <c r="AF277" s="309" t="s">
        <v>153</v>
      </c>
      <c r="AG277" s="304">
        <v>68</v>
      </c>
      <c r="AH277" s="306" t="s">
        <v>46</v>
      </c>
      <c r="AI277" s="309" t="s">
        <v>90</v>
      </c>
      <c r="AJ277" s="304">
        <v>63</v>
      </c>
    </row>
    <row r="278" spans="1:36" x14ac:dyDescent="0.15">
      <c r="A278" s="302" t="s">
        <v>32</v>
      </c>
      <c r="B278" s="303" t="s">
        <v>23</v>
      </c>
      <c r="C278" s="304">
        <v>29</v>
      </c>
      <c r="D278" s="242">
        <v>0.83333333333333337</v>
      </c>
      <c r="E278" s="243">
        <v>16384</v>
      </c>
      <c r="F278" s="305">
        <v>31346</v>
      </c>
      <c r="G278" s="305">
        <v>714</v>
      </c>
      <c r="H278" s="305">
        <v>0</v>
      </c>
      <c r="I278" s="305">
        <v>4301</v>
      </c>
      <c r="J278" s="305">
        <v>8589</v>
      </c>
      <c r="K278" s="306">
        <v>181</v>
      </c>
      <c r="L278" s="304">
        <v>330</v>
      </c>
      <c r="M278" s="305">
        <v>10</v>
      </c>
      <c r="N278" s="305">
        <v>-2020</v>
      </c>
      <c r="O278" s="305">
        <v>-1499</v>
      </c>
      <c r="P278" s="305">
        <v>20669</v>
      </c>
      <c r="Q278" s="242">
        <v>0.83333333333333337</v>
      </c>
      <c r="R278" s="243">
        <v>16500</v>
      </c>
      <c r="S278" s="305">
        <v>19037</v>
      </c>
      <c r="T278" s="305">
        <v>1632</v>
      </c>
      <c r="U278" s="305">
        <v>16863</v>
      </c>
      <c r="V278" s="305">
        <v>4900</v>
      </c>
      <c r="W278" s="306">
        <v>1300</v>
      </c>
      <c r="X278" s="308">
        <v>181</v>
      </c>
      <c r="Y278" s="306">
        <v>330</v>
      </c>
      <c r="Z278" s="308">
        <v>330</v>
      </c>
      <c r="AA278" s="306">
        <v>400</v>
      </c>
      <c r="AB278" s="308">
        <v>10</v>
      </c>
      <c r="AC278" s="306">
        <v>-2218</v>
      </c>
      <c r="AD278" s="308">
        <v>-1837</v>
      </c>
      <c r="AE278" s="306" t="s">
        <v>390</v>
      </c>
      <c r="AF278" s="309" t="s">
        <v>62</v>
      </c>
      <c r="AG278" s="304">
        <v>59</v>
      </c>
      <c r="AH278" s="306" t="s">
        <v>45</v>
      </c>
      <c r="AI278" s="309" t="s">
        <v>72</v>
      </c>
      <c r="AJ278" s="304">
        <v>51</v>
      </c>
    </row>
    <row r="279" spans="1:36" x14ac:dyDescent="0.15">
      <c r="A279" s="311" t="s">
        <v>31</v>
      </c>
      <c r="B279" s="312" t="s">
        <v>23</v>
      </c>
      <c r="C279" s="316">
        <v>30</v>
      </c>
      <c r="D279" s="244">
        <v>0.83333333333333337</v>
      </c>
      <c r="E279" s="245">
        <v>16065</v>
      </c>
      <c r="F279" s="314">
        <v>31346</v>
      </c>
      <c r="G279" s="314">
        <v>800</v>
      </c>
      <c r="H279" s="314">
        <v>0</v>
      </c>
      <c r="I279" s="314">
        <v>4534</v>
      </c>
      <c r="J279" s="314">
        <v>9448</v>
      </c>
      <c r="K279" s="315">
        <v>36</v>
      </c>
      <c r="L279" s="316">
        <v>330</v>
      </c>
      <c r="M279" s="314">
        <v>-18</v>
      </c>
      <c r="N279" s="314">
        <v>-2064</v>
      </c>
      <c r="O279" s="314">
        <v>-1716</v>
      </c>
      <c r="P279" s="314">
        <v>19880</v>
      </c>
      <c r="Q279" s="244">
        <v>0.83333333333333337</v>
      </c>
      <c r="R279" s="245">
        <v>16080</v>
      </c>
      <c r="S279" s="314">
        <v>18674</v>
      </c>
      <c r="T279" s="314">
        <v>1206</v>
      </c>
      <c r="U279" s="314">
        <v>16863</v>
      </c>
      <c r="V279" s="314">
        <v>4900</v>
      </c>
      <c r="W279" s="315">
        <v>1300</v>
      </c>
      <c r="X279" s="317">
        <v>36</v>
      </c>
      <c r="Y279" s="315">
        <v>330</v>
      </c>
      <c r="Z279" s="317">
        <v>330</v>
      </c>
      <c r="AA279" s="315">
        <v>-1000</v>
      </c>
      <c r="AB279" s="317">
        <v>-18</v>
      </c>
      <c r="AC279" s="315">
        <v>-2218</v>
      </c>
      <c r="AD279" s="317">
        <v>-1608</v>
      </c>
      <c r="AE279" s="315" t="s">
        <v>390</v>
      </c>
      <c r="AF279" s="318" t="s">
        <v>49</v>
      </c>
      <c r="AG279" s="316">
        <v>56</v>
      </c>
      <c r="AH279" s="315" t="s">
        <v>390</v>
      </c>
      <c r="AI279" s="318" t="s">
        <v>192</v>
      </c>
      <c r="AJ279" s="316">
        <v>48</v>
      </c>
    </row>
    <row r="280" spans="1:36" x14ac:dyDescent="0.15">
      <c r="A280" s="302" t="s">
        <v>33</v>
      </c>
      <c r="B280" s="303" t="s">
        <v>24</v>
      </c>
      <c r="C280" s="304">
        <v>1</v>
      </c>
      <c r="D280" s="242">
        <v>0.83333333333333337</v>
      </c>
      <c r="E280" s="251">
        <v>16215</v>
      </c>
      <c r="F280" s="305">
        <v>33960</v>
      </c>
      <c r="G280" s="305">
        <v>112</v>
      </c>
      <c r="H280" s="305">
        <v>0</v>
      </c>
      <c r="I280" s="305">
        <v>6842</v>
      </c>
      <c r="J280" s="305">
        <v>8869</v>
      </c>
      <c r="K280" s="306">
        <v>194</v>
      </c>
      <c r="L280" s="304">
        <v>330</v>
      </c>
      <c r="M280" s="305">
        <v>-102</v>
      </c>
      <c r="N280" s="305">
        <v>-2102</v>
      </c>
      <c r="O280" s="305">
        <v>-1680</v>
      </c>
      <c r="P280" s="305">
        <v>20041</v>
      </c>
      <c r="Q280" s="242">
        <v>0.83333333333333337</v>
      </c>
      <c r="R280" s="243">
        <v>15640</v>
      </c>
      <c r="S280" s="305">
        <v>18288</v>
      </c>
      <c r="T280" s="305">
        <v>1753</v>
      </c>
      <c r="U280" s="327">
        <v>16863</v>
      </c>
      <c r="V280" s="305">
        <v>4900</v>
      </c>
      <c r="W280" s="326">
        <v>1300</v>
      </c>
      <c r="X280" s="308">
        <v>194</v>
      </c>
      <c r="Y280" s="306">
        <v>330</v>
      </c>
      <c r="Z280" s="308">
        <v>330</v>
      </c>
      <c r="AA280" s="306">
        <v>-1000</v>
      </c>
      <c r="AB280" s="308">
        <v>-102</v>
      </c>
      <c r="AC280" s="306">
        <v>-2218</v>
      </c>
      <c r="AD280" s="308">
        <v>-1608</v>
      </c>
      <c r="AE280" s="306" t="s">
        <v>388</v>
      </c>
      <c r="AF280" s="309" t="s">
        <v>101</v>
      </c>
      <c r="AG280" s="304">
        <v>55</v>
      </c>
      <c r="AH280" s="306" t="s">
        <v>388</v>
      </c>
      <c r="AI280" s="309" t="s">
        <v>68</v>
      </c>
      <c r="AJ280" s="304">
        <v>51</v>
      </c>
    </row>
    <row r="281" spans="1:36" x14ac:dyDescent="0.15">
      <c r="A281" s="302" t="s">
        <v>34</v>
      </c>
      <c r="B281" s="303" t="s">
        <v>24</v>
      </c>
      <c r="C281" s="304">
        <v>2</v>
      </c>
      <c r="D281" s="242">
        <v>0.83333333333333337</v>
      </c>
      <c r="E281" s="243">
        <v>15484</v>
      </c>
      <c r="F281" s="305">
        <v>33909</v>
      </c>
      <c r="G281" s="305">
        <v>115</v>
      </c>
      <c r="H281" s="305">
        <v>0</v>
      </c>
      <c r="I281" s="305">
        <v>6809</v>
      </c>
      <c r="J281" s="305">
        <v>9029</v>
      </c>
      <c r="K281" s="306">
        <v>-32</v>
      </c>
      <c r="L281" s="304">
        <v>330</v>
      </c>
      <c r="M281" s="305">
        <v>-200</v>
      </c>
      <c r="N281" s="305">
        <v>-2102</v>
      </c>
      <c r="O281" s="305">
        <v>-2004</v>
      </c>
      <c r="P281" s="305">
        <v>20190</v>
      </c>
      <c r="Q281" s="242">
        <v>0.45833333333333331</v>
      </c>
      <c r="R281" s="243">
        <v>15230</v>
      </c>
      <c r="S281" s="305">
        <v>17874</v>
      </c>
      <c r="T281" s="305">
        <v>2316</v>
      </c>
      <c r="U281" s="327">
        <v>16863</v>
      </c>
      <c r="V281" s="305">
        <v>4900</v>
      </c>
      <c r="W281" s="326">
        <v>-1500</v>
      </c>
      <c r="X281" s="308">
        <v>-32</v>
      </c>
      <c r="Y281" s="306">
        <v>330</v>
      </c>
      <c r="Z281" s="308">
        <v>330</v>
      </c>
      <c r="AA281" s="306">
        <v>-1000</v>
      </c>
      <c r="AB281" s="308">
        <v>-200</v>
      </c>
      <c r="AC281" s="306">
        <v>-2218</v>
      </c>
      <c r="AD281" s="308">
        <v>-1608</v>
      </c>
      <c r="AE281" s="306" t="s">
        <v>42</v>
      </c>
      <c r="AF281" s="309" t="s">
        <v>101</v>
      </c>
      <c r="AG281" s="304">
        <v>55</v>
      </c>
      <c r="AH281" s="306" t="s">
        <v>388</v>
      </c>
      <c r="AI281" s="309" t="s">
        <v>77</v>
      </c>
      <c r="AJ281" s="304">
        <v>52</v>
      </c>
    </row>
    <row r="282" spans="1:36" x14ac:dyDescent="0.15">
      <c r="A282" s="302" t="s">
        <v>35</v>
      </c>
      <c r="B282" s="303" t="s">
        <v>24</v>
      </c>
      <c r="C282" s="304">
        <v>3</v>
      </c>
      <c r="D282" s="242">
        <v>0.79166666666666663</v>
      </c>
      <c r="E282" s="243">
        <v>15053</v>
      </c>
      <c r="F282" s="305">
        <v>33909</v>
      </c>
      <c r="G282" s="305">
        <v>87</v>
      </c>
      <c r="H282" s="305">
        <v>0</v>
      </c>
      <c r="I282" s="305">
        <v>9651</v>
      </c>
      <c r="J282" s="305">
        <v>7684</v>
      </c>
      <c r="K282" s="306">
        <v>1196</v>
      </c>
      <c r="L282" s="304">
        <v>330</v>
      </c>
      <c r="M282" s="305">
        <v>-551</v>
      </c>
      <c r="N282" s="305">
        <v>-2090</v>
      </c>
      <c r="O282" s="305">
        <v>-1115</v>
      </c>
      <c r="P282" s="305">
        <v>17776</v>
      </c>
      <c r="Q282" s="242">
        <v>0.83333333333333337</v>
      </c>
      <c r="R282" s="243">
        <v>14600</v>
      </c>
      <c r="S282" s="305">
        <v>17087</v>
      </c>
      <c r="T282" s="305">
        <v>689</v>
      </c>
      <c r="U282" s="327">
        <v>16890</v>
      </c>
      <c r="V282" s="305">
        <v>6700</v>
      </c>
      <c r="W282" s="326">
        <v>1300</v>
      </c>
      <c r="X282" s="308">
        <v>1196</v>
      </c>
      <c r="Y282" s="306">
        <v>330</v>
      </c>
      <c r="Z282" s="308">
        <v>330</v>
      </c>
      <c r="AA282" s="306">
        <v>-1000</v>
      </c>
      <c r="AB282" s="308">
        <v>-250</v>
      </c>
      <c r="AC282" s="306">
        <v>-2218</v>
      </c>
      <c r="AD282" s="308">
        <v>-1599</v>
      </c>
      <c r="AE282" s="306" t="s">
        <v>396</v>
      </c>
      <c r="AF282" s="309" t="s">
        <v>90</v>
      </c>
      <c r="AG282" s="304">
        <v>65</v>
      </c>
      <c r="AH282" s="306" t="s">
        <v>396</v>
      </c>
      <c r="AI282" s="309" t="s">
        <v>89</v>
      </c>
      <c r="AJ282" s="304">
        <v>63</v>
      </c>
    </row>
    <row r="283" spans="1:36" x14ac:dyDescent="0.15">
      <c r="A283" s="302" t="s">
        <v>36</v>
      </c>
      <c r="B283" s="303" t="s">
        <v>24</v>
      </c>
      <c r="C283" s="304">
        <v>4</v>
      </c>
      <c r="D283" s="242">
        <v>0.83333333333333337</v>
      </c>
      <c r="E283" s="243">
        <v>15309</v>
      </c>
      <c r="F283" s="305">
        <v>33909</v>
      </c>
      <c r="G283" s="305">
        <v>90</v>
      </c>
      <c r="H283" s="305">
        <v>0</v>
      </c>
      <c r="I283" s="305">
        <v>9984</v>
      </c>
      <c r="J283" s="305">
        <v>7178</v>
      </c>
      <c r="K283" s="306">
        <v>1073</v>
      </c>
      <c r="L283" s="304">
        <v>330</v>
      </c>
      <c r="M283" s="305">
        <v>-549</v>
      </c>
      <c r="N283" s="305">
        <v>-2065</v>
      </c>
      <c r="O283" s="305">
        <v>-1211</v>
      </c>
      <c r="P283" s="305">
        <v>18048</v>
      </c>
      <c r="Q283" s="242">
        <v>0.83333333333333337</v>
      </c>
      <c r="R283" s="243">
        <v>15000</v>
      </c>
      <c r="S283" s="305">
        <v>17480</v>
      </c>
      <c r="T283" s="305">
        <v>568</v>
      </c>
      <c r="U283" s="327">
        <v>16890</v>
      </c>
      <c r="V283" s="305">
        <v>6700</v>
      </c>
      <c r="W283" s="326">
        <v>1300</v>
      </c>
      <c r="X283" s="308">
        <v>1073</v>
      </c>
      <c r="Y283" s="306">
        <v>330</v>
      </c>
      <c r="Z283" s="308">
        <v>330</v>
      </c>
      <c r="AA283" s="306">
        <v>-1000</v>
      </c>
      <c r="AB283" s="308">
        <v>-248</v>
      </c>
      <c r="AC283" s="306">
        <v>-2218</v>
      </c>
      <c r="AD283" s="308">
        <v>-1574</v>
      </c>
      <c r="AE283" s="306" t="s">
        <v>398</v>
      </c>
      <c r="AF283" s="309" t="s">
        <v>72</v>
      </c>
      <c r="AG283" s="304">
        <v>62</v>
      </c>
      <c r="AH283" s="306" t="s">
        <v>390</v>
      </c>
      <c r="AI283" s="309" t="s">
        <v>101</v>
      </c>
      <c r="AJ283" s="304">
        <v>62</v>
      </c>
    </row>
    <row r="284" spans="1:36" x14ac:dyDescent="0.15">
      <c r="A284" s="302" t="s">
        <v>30</v>
      </c>
      <c r="B284" s="303" t="s">
        <v>24</v>
      </c>
      <c r="C284" s="304">
        <v>5</v>
      </c>
      <c r="D284" s="242">
        <v>0.83333333333333337</v>
      </c>
      <c r="E284" s="243">
        <v>16331</v>
      </c>
      <c r="F284" s="305">
        <v>33909</v>
      </c>
      <c r="G284" s="305">
        <v>87</v>
      </c>
      <c r="H284" s="305">
        <v>0</v>
      </c>
      <c r="I284" s="305">
        <v>9185</v>
      </c>
      <c r="J284" s="305">
        <v>7465</v>
      </c>
      <c r="K284" s="306">
        <v>465</v>
      </c>
      <c r="L284" s="304">
        <v>330</v>
      </c>
      <c r="M284" s="305">
        <v>-598</v>
      </c>
      <c r="N284" s="305">
        <v>-2102</v>
      </c>
      <c r="O284" s="305">
        <v>-1905</v>
      </c>
      <c r="P284" s="305">
        <v>19251</v>
      </c>
      <c r="Q284" s="242">
        <v>0.83333333333333337</v>
      </c>
      <c r="R284" s="243">
        <v>16010</v>
      </c>
      <c r="S284" s="305">
        <v>18511</v>
      </c>
      <c r="T284" s="305">
        <v>740</v>
      </c>
      <c r="U284" s="327">
        <v>16890</v>
      </c>
      <c r="V284" s="305">
        <v>6700</v>
      </c>
      <c r="W284" s="326">
        <v>850</v>
      </c>
      <c r="X284" s="308">
        <v>365</v>
      </c>
      <c r="Y284" s="306">
        <v>330</v>
      </c>
      <c r="Z284" s="308">
        <v>330</v>
      </c>
      <c r="AA284" s="306">
        <v>-1000</v>
      </c>
      <c r="AB284" s="308">
        <v>-598</v>
      </c>
      <c r="AC284" s="306">
        <v>-2218</v>
      </c>
      <c r="AD284" s="308">
        <v>-1701</v>
      </c>
      <c r="AE284" s="306" t="s">
        <v>42</v>
      </c>
      <c r="AF284" s="309" t="s">
        <v>61</v>
      </c>
      <c r="AG284" s="304">
        <v>58</v>
      </c>
      <c r="AH284" s="306" t="s">
        <v>390</v>
      </c>
      <c r="AI284" s="309" t="s">
        <v>54</v>
      </c>
      <c r="AJ284" s="304">
        <v>55</v>
      </c>
    </row>
    <row r="285" spans="1:36" x14ac:dyDescent="0.15">
      <c r="A285" s="302" t="s">
        <v>32</v>
      </c>
      <c r="B285" s="303" t="s">
        <v>24</v>
      </c>
      <c r="C285" s="304">
        <v>6</v>
      </c>
      <c r="D285" s="242">
        <v>0.83333333333333337</v>
      </c>
      <c r="E285" s="243">
        <v>16370</v>
      </c>
      <c r="F285" s="305">
        <v>33909</v>
      </c>
      <c r="G285" s="305">
        <v>94</v>
      </c>
      <c r="H285" s="305">
        <v>0</v>
      </c>
      <c r="I285" s="305">
        <v>8976</v>
      </c>
      <c r="J285" s="305">
        <v>7161</v>
      </c>
      <c r="K285" s="306">
        <v>-327</v>
      </c>
      <c r="L285" s="304">
        <v>330</v>
      </c>
      <c r="M285" s="305">
        <v>-539</v>
      </c>
      <c r="N285" s="305">
        <v>-1928</v>
      </c>
      <c r="O285" s="305">
        <v>-2464</v>
      </c>
      <c r="P285" s="305">
        <v>20330</v>
      </c>
      <c r="Q285" s="242">
        <v>0.83333333333333337</v>
      </c>
      <c r="R285" s="243">
        <v>16080</v>
      </c>
      <c r="S285" s="305">
        <v>18405</v>
      </c>
      <c r="T285" s="305">
        <v>1925</v>
      </c>
      <c r="U285" s="327">
        <v>16890</v>
      </c>
      <c r="V285" s="305">
        <v>6700</v>
      </c>
      <c r="W285" s="326">
        <v>-1500</v>
      </c>
      <c r="X285" s="308">
        <v>-327</v>
      </c>
      <c r="Y285" s="306">
        <v>330</v>
      </c>
      <c r="Z285" s="308">
        <v>330</v>
      </c>
      <c r="AA285" s="306">
        <v>-1000</v>
      </c>
      <c r="AB285" s="308">
        <v>-348</v>
      </c>
      <c r="AC285" s="306">
        <v>-2218</v>
      </c>
      <c r="AD285" s="308">
        <v>-1706</v>
      </c>
      <c r="AE285" s="306" t="s">
        <v>390</v>
      </c>
      <c r="AF285" s="309" t="s">
        <v>103</v>
      </c>
      <c r="AG285" s="304">
        <v>59</v>
      </c>
      <c r="AH285" s="306" t="s">
        <v>397</v>
      </c>
      <c r="AI285" s="309" t="s">
        <v>197</v>
      </c>
      <c r="AJ285" s="304">
        <v>56</v>
      </c>
    </row>
    <row r="286" spans="1:36" x14ac:dyDescent="0.15">
      <c r="A286" s="302" t="s">
        <v>31</v>
      </c>
      <c r="B286" s="303" t="s">
        <v>24</v>
      </c>
      <c r="C286" s="304">
        <v>7</v>
      </c>
      <c r="D286" s="242">
        <v>0.83333333333333337</v>
      </c>
      <c r="E286" s="243">
        <v>16237</v>
      </c>
      <c r="F286" s="305">
        <v>33909</v>
      </c>
      <c r="G286" s="305">
        <v>82</v>
      </c>
      <c r="H286" s="305">
        <v>0</v>
      </c>
      <c r="I286" s="305">
        <v>10931</v>
      </c>
      <c r="J286" s="305">
        <v>4896</v>
      </c>
      <c r="K286" s="306">
        <v>626</v>
      </c>
      <c r="L286" s="304">
        <v>330</v>
      </c>
      <c r="M286" s="305">
        <v>-566</v>
      </c>
      <c r="N286" s="305">
        <v>-1894</v>
      </c>
      <c r="O286" s="305">
        <v>-1504</v>
      </c>
      <c r="P286" s="305">
        <v>19668</v>
      </c>
      <c r="Q286" s="242">
        <v>0.83333333333333337</v>
      </c>
      <c r="R286" s="243">
        <v>16350</v>
      </c>
      <c r="S286" s="305">
        <v>18859</v>
      </c>
      <c r="T286" s="305">
        <v>809</v>
      </c>
      <c r="U286" s="305">
        <v>16890</v>
      </c>
      <c r="V286" s="305">
        <v>6700</v>
      </c>
      <c r="W286" s="306">
        <v>1300</v>
      </c>
      <c r="X286" s="308">
        <v>626</v>
      </c>
      <c r="Y286" s="306">
        <v>330</v>
      </c>
      <c r="Z286" s="308">
        <v>330</v>
      </c>
      <c r="AA286" s="306">
        <v>-1000</v>
      </c>
      <c r="AB286" s="308">
        <v>-566</v>
      </c>
      <c r="AC286" s="306">
        <v>-2000</v>
      </c>
      <c r="AD286" s="308">
        <v>-1487</v>
      </c>
      <c r="AE286" s="306" t="s">
        <v>397</v>
      </c>
      <c r="AF286" s="309" t="s">
        <v>47</v>
      </c>
      <c r="AG286" s="304">
        <v>58</v>
      </c>
      <c r="AH286" s="306" t="s">
        <v>398</v>
      </c>
      <c r="AI286" s="309" t="s">
        <v>49</v>
      </c>
      <c r="AJ286" s="304">
        <v>53</v>
      </c>
    </row>
    <row r="287" spans="1:36" x14ac:dyDescent="0.15">
      <c r="A287" s="302" t="s">
        <v>33</v>
      </c>
      <c r="B287" s="303" t="s">
        <v>24</v>
      </c>
      <c r="C287" s="304">
        <v>8</v>
      </c>
      <c r="D287" s="242">
        <v>0.83333333333333337</v>
      </c>
      <c r="E287" s="243">
        <v>16096</v>
      </c>
      <c r="F287" s="305">
        <v>33909</v>
      </c>
      <c r="G287" s="305">
        <v>67</v>
      </c>
      <c r="H287" s="305">
        <v>0</v>
      </c>
      <c r="I287" s="305">
        <v>10020</v>
      </c>
      <c r="J287" s="305">
        <v>6175</v>
      </c>
      <c r="K287" s="306">
        <v>84</v>
      </c>
      <c r="L287" s="304">
        <v>330</v>
      </c>
      <c r="M287" s="305">
        <v>-517</v>
      </c>
      <c r="N287" s="305">
        <v>-1894</v>
      </c>
      <c r="O287" s="305">
        <v>-1997</v>
      </c>
      <c r="P287" s="305">
        <v>19778</v>
      </c>
      <c r="Q287" s="242">
        <v>0.83333333333333337</v>
      </c>
      <c r="R287" s="243">
        <v>16300</v>
      </c>
      <c r="S287" s="305">
        <v>18809</v>
      </c>
      <c r="T287" s="305">
        <v>969</v>
      </c>
      <c r="U287" s="305">
        <v>16890</v>
      </c>
      <c r="V287" s="305">
        <v>6700</v>
      </c>
      <c r="W287" s="306">
        <v>1300</v>
      </c>
      <c r="X287" s="308">
        <v>-113</v>
      </c>
      <c r="Y287" s="306">
        <v>330</v>
      </c>
      <c r="Z287" s="308">
        <v>330</v>
      </c>
      <c r="AA287" s="306">
        <v>-1000</v>
      </c>
      <c r="AB287" s="308">
        <v>-517</v>
      </c>
      <c r="AC287" s="306">
        <v>-2000</v>
      </c>
      <c r="AD287" s="308">
        <v>-1487</v>
      </c>
      <c r="AE287" s="306" t="s">
        <v>42</v>
      </c>
      <c r="AF287" s="309" t="s">
        <v>101</v>
      </c>
      <c r="AG287" s="304">
        <v>56</v>
      </c>
      <c r="AH287" s="306" t="s">
        <v>390</v>
      </c>
      <c r="AI287" s="309" t="s">
        <v>68</v>
      </c>
      <c r="AJ287" s="304">
        <v>54</v>
      </c>
    </row>
    <row r="288" spans="1:36" x14ac:dyDescent="0.15">
      <c r="A288" s="302" t="s">
        <v>34</v>
      </c>
      <c r="B288" s="303" t="s">
        <v>24</v>
      </c>
      <c r="C288" s="304">
        <v>9</v>
      </c>
      <c r="D288" s="242">
        <v>0.79166666666666663</v>
      </c>
      <c r="E288" s="243">
        <v>15891</v>
      </c>
      <c r="F288" s="305">
        <v>33909</v>
      </c>
      <c r="G288" s="305">
        <v>76</v>
      </c>
      <c r="H288" s="305">
        <v>0</v>
      </c>
      <c r="I288" s="305">
        <v>9696</v>
      </c>
      <c r="J288" s="305">
        <v>7048</v>
      </c>
      <c r="K288" s="306">
        <v>915</v>
      </c>
      <c r="L288" s="304">
        <v>330</v>
      </c>
      <c r="M288" s="305">
        <v>-583</v>
      </c>
      <c r="N288" s="305">
        <v>-1894</v>
      </c>
      <c r="O288" s="305">
        <v>-1232</v>
      </c>
      <c r="P288" s="305">
        <v>18473</v>
      </c>
      <c r="Q288" s="242">
        <v>0.5</v>
      </c>
      <c r="R288" s="243">
        <v>15570</v>
      </c>
      <c r="S288" s="305">
        <v>18079</v>
      </c>
      <c r="T288" s="305">
        <v>394</v>
      </c>
      <c r="U288" s="305">
        <v>16890</v>
      </c>
      <c r="V288" s="305">
        <v>6700</v>
      </c>
      <c r="W288" s="306">
        <v>1300</v>
      </c>
      <c r="X288" s="308">
        <v>718</v>
      </c>
      <c r="Y288" s="306">
        <v>330</v>
      </c>
      <c r="Z288" s="308">
        <v>330</v>
      </c>
      <c r="AA288" s="306">
        <v>-1000</v>
      </c>
      <c r="AB288" s="308">
        <v>-583</v>
      </c>
      <c r="AC288" s="306">
        <v>-2000</v>
      </c>
      <c r="AD288" s="308">
        <v>-1487</v>
      </c>
      <c r="AE288" s="306" t="s">
        <v>46</v>
      </c>
      <c r="AF288" s="309" t="s">
        <v>91</v>
      </c>
      <c r="AG288" s="304">
        <v>63</v>
      </c>
      <c r="AH288" s="306" t="s">
        <v>46</v>
      </c>
      <c r="AI288" s="309" t="s">
        <v>131</v>
      </c>
      <c r="AJ288" s="304">
        <v>60</v>
      </c>
    </row>
    <row r="289" spans="1:36" x14ac:dyDescent="0.15">
      <c r="A289" s="302" t="s">
        <v>35</v>
      </c>
      <c r="B289" s="303" t="s">
        <v>24</v>
      </c>
      <c r="C289" s="304">
        <v>10</v>
      </c>
      <c r="D289" s="242">
        <v>0.83333333333333337</v>
      </c>
      <c r="E289" s="243">
        <v>14359</v>
      </c>
      <c r="F289" s="305">
        <v>33909</v>
      </c>
      <c r="G289" s="305">
        <v>78</v>
      </c>
      <c r="H289" s="305">
        <v>0</v>
      </c>
      <c r="I289" s="305">
        <v>9292</v>
      </c>
      <c r="J289" s="305">
        <v>7730</v>
      </c>
      <c r="K289" s="306">
        <v>263</v>
      </c>
      <c r="L289" s="304">
        <v>330</v>
      </c>
      <c r="M289" s="305">
        <v>-601</v>
      </c>
      <c r="N289" s="305">
        <v>-1839</v>
      </c>
      <c r="O289" s="305">
        <v>-1847</v>
      </c>
      <c r="P289" s="305">
        <v>18812</v>
      </c>
      <c r="Q289" s="242">
        <v>0.83333333333333337</v>
      </c>
      <c r="R289" s="243">
        <v>14300</v>
      </c>
      <c r="S289" s="305">
        <v>16754</v>
      </c>
      <c r="T289" s="305">
        <v>2058</v>
      </c>
      <c r="U289" s="305">
        <v>17809</v>
      </c>
      <c r="V289" s="305">
        <v>6500</v>
      </c>
      <c r="W289" s="306">
        <v>1300</v>
      </c>
      <c r="X289" s="308">
        <v>263</v>
      </c>
      <c r="Y289" s="306">
        <v>330</v>
      </c>
      <c r="Z289" s="308">
        <v>330</v>
      </c>
      <c r="AA289" s="306">
        <v>-1000</v>
      </c>
      <c r="AB289" s="308">
        <v>-501</v>
      </c>
      <c r="AC289" s="306">
        <v>-2000</v>
      </c>
      <c r="AD289" s="308">
        <v>-1432</v>
      </c>
      <c r="AE289" s="306" t="s">
        <v>42</v>
      </c>
      <c r="AF289" s="309" t="s">
        <v>50</v>
      </c>
      <c r="AG289" s="304">
        <v>54</v>
      </c>
      <c r="AH289" s="306" t="s">
        <v>42</v>
      </c>
      <c r="AI289" s="309" t="s">
        <v>202</v>
      </c>
      <c r="AJ289" s="304">
        <v>51</v>
      </c>
    </row>
    <row r="290" spans="1:36" x14ac:dyDescent="0.15">
      <c r="A290" s="302" t="s">
        <v>36</v>
      </c>
      <c r="B290" s="303" t="s">
        <v>24</v>
      </c>
      <c r="C290" s="304">
        <v>11</v>
      </c>
      <c r="D290" s="242">
        <v>0.83333333333333337</v>
      </c>
      <c r="E290" s="243">
        <v>14490</v>
      </c>
      <c r="F290" s="305">
        <v>33909</v>
      </c>
      <c r="G290" s="305">
        <v>88</v>
      </c>
      <c r="H290" s="305">
        <v>0</v>
      </c>
      <c r="I290" s="305">
        <v>8590</v>
      </c>
      <c r="J290" s="305">
        <v>8141</v>
      </c>
      <c r="K290" s="306">
        <v>263</v>
      </c>
      <c r="L290" s="304">
        <v>330</v>
      </c>
      <c r="M290" s="305">
        <v>-501</v>
      </c>
      <c r="N290" s="305">
        <v>-2092</v>
      </c>
      <c r="O290" s="305">
        <v>-2000</v>
      </c>
      <c r="P290" s="305">
        <v>19266</v>
      </c>
      <c r="Q290" s="242">
        <v>0.83333333333333337</v>
      </c>
      <c r="R290" s="243">
        <v>14490</v>
      </c>
      <c r="S290" s="305">
        <v>16979</v>
      </c>
      <c r="T290" s="305">
        <v>2287</v>
      </c>
      <c r="U290" s="305">
        <v>17809</v>
      </c>
      <c r="V290" s="305">
        <v>6500</v>
      </c>
      <c r="W290" s="306">
        <v>1300</v>
      </c>
      <c r="X290" s="308">
        <v>263</v>
      </c>
      <c r="Y290" s="306">
        <v>330</v>
      </c>
      <c r="Z290" s="308">
        <v>330</v>
      </c>
      <c r="AA290" s="306">
        <v>-1000</v>
      </c>
      <c r="AB290" s="308">
        <v>-501</v>
      </c>
      <c r="AC290" s="306">
        <v>-2218</v>
      </c>
      <c r="AD290" s="308">
        <v>-1609</v>
      </c>
      <c r="AE290" s="306" t="s">
        <v>42</v>
      </c>
      <c r="AF290" s="309" t="s">
        <v>61</v>
      </c>
      <c r="AG290" s="304">
        <v>53</v>
      </c>
      <c r="AH290" s="306" t="s">
        <v>42</v>
      </c>
      <c r="AI290" s="309" t="s">
        <v>150</v>
      </c>
      <c r="AJ290" s="304">
        <v>48</v>
      </c>
    </row>
    <row r="291" spans="1:36" x14ac:dyDescent="0.15">
      <c r="A291" s="302" t="s">
        <v>30</v>
      </c>
      <c r="B291" s="303" t="s">
        <v>24</v>
      </c>
      <c r="C291" s="304">
        <v>12</v>
      </c>
      <c r="D291" s="242">
        <v>0.79166666666666663</v>
      </c>
      <c r="E291" s="243">
        <v>16181</v>
      </c>
      <c r="F291" s="305">
        <v>33909</v>
      </c>
      <c r="G291" s="305">
        <v>72</v>
      </c>
      <c r="H291" s="305">
        <v>0</v>
      </c>
      <c r="I291" s="305">
        <v>8111</v>
      </c>
      <c r="J291" s="305">
        <v>8490</v>
      </c>
      <c r="K291" s="306">
        <v>-143</v>
      </c>
      <c r="L291" s="304">
        <v>330</v>
      </c>
      <c r="M291" s="305">
        <v>-567</v>
      </c>
      <c r="N291" s="305">
        <v>-1816</v>
      </c>
      <c r="O291" s="305">
        <v>-2196</v>
      </c>
      <c r="P291" s="305">
        <v>19576</v>
      </c>
      <c r="Q291" s="242">
        <v>0.83333333333333337</v>
      </c>
      <c r="R291" s="243">
        <v>15890</v>
      </c>
      <c r="S291" s="305">
        <v>18105</v>
      </c>
      <c r="T291" s="305">
        <v>1471</v>
      </c>
      <c r="U291" s="305">
        <v>17809</v>
      </c>
      <c r="V291" s="305">
        <v>6500</v>
      </c>
      <c r="W291" s="306">
        <v>-1500</v>
      </c>
      <c r="X291" s="308">
        <v>-143</v>
      </c>
      <c r="Y291" s="306">
        <v>330</v>
      </c>
      <c r="Z291" s="308">
        <v>330</v>
      </c>
      <c r="AA291" s="306">
        <v>-1000</v>
      </c>
      <c r="AB291" s="308">
        <v>-600</v>
      </c>
      <c r="AC291" s="306">
        <v>-1818</v>
      </c>
      <c r="AD291" s="308">
        <v>-1612</v>
      </c>
      <c r="AE291" s="306" t="s">
        <v>405</v>
      </c>
      <c r="AF291" s="309" t="s">
        <v>195</v>
      </c>
      <c r="AG291" s="304">
        <v>48</v>
      </c>
      <c r="AH291" s="306" t="s">
        <v>43</v>
      </c>
      <c r="AI291" s="309" t="s">
        <v>216</v>
      </c>
      <c r="AJ291" s="304">
        <v>46</v>
      </c>
    </row>
    <row r="292" spans="1:36" x14ac:dyDescent="0.15">
      <c r="A292" s="302" t="s">
        <v>32</v>
      </c>
      <c r="B292" s="303" t="s">
        <v>24</v>
      </c>
      <c r="C292" s="304">
        <v>13</v>
      </c>
      <c r="D292" s="242">
        <v>0.83333333333333337</v>
      </c>
      <c r="E292" s="243">
        <v>16570</v>
      </c>
      <c r="F292" s="305">
        <v>33909</v>
      </c>
      <c r="G292" s="305">
        <v>77</v>
      </c>
      <c r="H292" s="305">
        <v>0</v>
      </c>
      <c r="I292" s="305">
        <v>8682</v>
      </c>
      <c r="J292" s="305">
        <v>7532</v>
      </c>
      <c r="K292" s="306">
        <v>349</v>
      </c>
      <c r="L292" s="304">
        <v>280</v>
      </c>
      <c r="M292" s="305">
        <v>-518</v>
      </c>
      <c r="N292" s="305">
        <v>-1818</v>
      </c>
      <c r="O292" s="305">
        <v>-1707</v>
      </c>
      <c r="P292" s="305">
        <v>19479</v>
      </c>
      <c r="Q292" s="242">
        <v>0.79166666666666663</v>
      </c>
      <c r="R292" s="243">
        <v>16750</v>
      </c>
      <c r="S292" s="305">
        <v>18965</v>
      </c>
      <c r="T292" s="305">
        <v>514</v>
      </c>
      <c r="U292" s="305">
        <v>17809</v>
      </c>
      <c r="V292" s="305">
        <v>6500</v>
      </c>
      <c r="W292" s="306">
        <v>1300</v>
      </c>
      <c r="X292" s="308">
        <v>290</v>
      </c>
      <c r="Y292" s="306">
        <v>330</v>
      </c>
      <c r="Z292" s="308">
        <v>280</v>
      </c>
      <c r="AA292" s="306">
        <v>-1000</v>
      </c>
      <c r="AB292" s="308">
        <v>-500</v>
      </c>
      <c r="AC292" s="306">
        <v>-1818</v>
      </c>
      <c r="AD292" s="308">
        <v>-1618</v>
      </c>
      <c r="AE292" s="306" t="s">
        <v>397</v>
      </c>
      <c r="AF292" s="309" t="s">
        <v>71</v>
      </c>
      <c r="AG292" s="304">
        <v>50</v>
      </c>
      <c r="AH292" s="306" t="s">
        <v>43</v>
      </c>
      <c r="AI292" s="309" t="s">
        <v>98</v>
      </c>
      <c r="AJ292" s="304">
        <v>49</v>
      </c>
    </row>
    <row r="293" spans="1:36" x14ac:dyDescent="0.15">
      <c r="A293" s="302" t="s">
        <v>31</v>
      </c>
      <c r="B293" s="303" t="s">
        <v>24</v>
      </c>
      <c r="C293" s="304">
        <v>14</v>
      </c>
      <c r="D293" s="242">
        <v>0.83333333333333337</v>
      </c>
      <c r="E293" s="243">
        <v>16647</v>
      </c>
      <c r="F293" s="305">
        <v>33909</v>
      </c>
      <c r="G293" s="305">
        <v>86</v>
      </c>
      <c r="H293" s="305">
        <v>0</v>
      </c>
      <c r="I293" s="305">
        <v>8703</v>
      </c>
      <c r="J293" s="305">
        <v>6958</v>
      </c>
      <c r="K293" s="306">
        <v>-51</v>
      </c>
      <c r="L293" s="304">
        <v>280</v>
      </c>
      <c r="M293" s="305">
        <v>-500</v>
      </c>
      <c r="N293" s="305">
        <v>-1818</v>
      </c>
      <c r="O293" s="305">
        <v>-2089</v>
      </c>
      <c r="P293" s="305">
        <v>20423</v>
      </c>
      <c r="Q293" s="242">
        <v>0.79166666666666663</v>
      </c>
      <c r="R293" s="243">
        <v>16870</v>
      </c>
      <c r="S293" s="305">
        <v>19085</v>
      </c>
      <c r="T293" s="305">
        <v>1338</v>
      </c>
      <c r="U293" s="305">
        <v>17809</v>
      </c>
      <c r="V293" s="305">
        <v>6500</v>
      </c>
      <c r="W293" s="306">
        <v>-1500</v>
      </c>
      <c r="X293" s="308">
        <v>-51</v>
      </c>
      <c r="Y293" s="306">
        <v>330</v>
      </c>
      <c r="Z293" s="308">
        <v>280</v>
      </c>
      <c r="AA293" s="306">
        <v>-1000</v>
      </c>
      <c r="AB293" s="308">
        <v>-500</v>
      </c>
      <c r="AC293" s="306">
        <v>-1818</v>
      </c>
      <c r="AD293" s="308">
        <v>-1652</v>
      </c>
      <c r="AE293" s="306" t="s">
        <v>390</v>
      </c>
      <c r="AF293" s="309" t="s">
        <v>50</v>
      </c>
      <c r="AG293" s="304">
        <v>46</v>
      </c>
      <c r="AH293" s="306" t="s">
        <v>397</v>
      </c>
      <c r="AI293" s="309" t="s">
        <v>75</v>
      </c>
      <c r="AJ293" s="304">
        <v>47</v>
      </c>
    </row>
    <row r="294" spans="1:36" x14ac:dyDescent="0.15">
      <c r="A294" s="302" t="s">
        <v>33</v>
      </c>
      <c r="B294" s="303" t="s">
        <v>24</v>
      </c>
      <c r="C294" s="304">
        <v>15</v>
      </c>
      <c r="D294" s="242">
        <v>0.79166666666666663</v>
      </c>
      <c r="E294" s="243">
        <v>17303</v>
      </c>
      <c r="F294" s="305">
        <v>33909</v>
      </c>
      <c r="G294" s="305">
        <v>85</v>
      </c>
      <c r="H294" s="305">
        <v>0</v>
      </c>
      <c r="I294" s="305">
        <v>9187</v>
      </c>
      <c r="J294" s="305">
        <v>6619</v>
      </c>
      <c r="K294" s="306">
        <v>164</v>
      </c>
      <c r="L294" s="304">
        <v>280</v>
      </c>
      <c r="M294" s="305">
        <v>-401</v>
      </c>
      <c r="N294" s="305">
        <v>-1818</v>
      </c>
      <c r="O294" s="305">
        <v>-1775</v>
      </c>
      <c r="P294" s="305">
        <v>19963</v>
      </c>
      <c r="Q294" s="242">
        <v>0.79166666666666663</v>
      </c>
      <c r="R294" s="243">
        <v>17080</v>
      </c>
      <c r="S294" s="305">
        <v>19295</v>
      </c>
      <c r="T294" s="305">
        <v>668</v>
      </c>
      <c r="U294" s="305">
        <v>17809</v>
      </c>
      <c r="V294" s="305">
        <v>6500</v>
      </c>
      <c r="W294" s="306">
        <v>1300</v>
      </c>
      <c r="X294" s="308">
        <v>164</v>
      </c>
      <c r="Y294" s="306">
        <v>330</v>
      </c>
      <c r="Z294" s="308">
        <v>280</v>
      </c>
      <c r="AA294" s="306">
        <v>-1000</v>
      </c>
      <c r="AB294" s="308">
        <v>-401</v>
      </c>
      <c r="AC294" s="306">
        <v>-1818</v>
      </c>
      <c r="AD294" s="308">
        <v>-1652</v>
      </c>
      <c r="AE294" s="306" t="s">
        <v>46</v>
      </c>
      <c r="AF294" s="309" t="s">
        <v>183</v>
      </c>
      <c r="AG294" s="304">
        <v>43</v>
      </c>
      <c r="AH294" s="306" t="s">
        <v>46</v>
      </c>
      <c r="AI294" s="309" t="s">
        <v>189</v>
      </c>
      <c r="AJ294" s="304">
        <v>40</v>
      </c>
    </row>
    <row r="295" spans="1:36" x14ac:dyDescent="0.15">
      <c r="A295" s="302" t="s">
        <v>34</v>
      </c>
      <c r="B295" s="303" t="s">
        <v>24</v>
      </c>
      <c r="C295" s="304">
        <v>16</v>
      </c>
      <c r="D295" s="242">
        <v>0.79166666666666663</v>
      </c>
      <c r="E295" s="243">
        <v>16332</v>
      </c>
      <c r="F295" s="305">
        <v>33909</v>
      </c>
      <c r="G295" s="305">
        <v>82</v>
      </c>
      <c r="H295" s="305">
        <v>0</v>
      </c>
      <c r="I295" s="305">
        <v>7835</v>
      </c>
      <c r="J295" s="305">
        <v>7355</v>
      </c>
      <c r="K295" s="306">
        <v>73</v>
      </c>
      <c r="L295" s="304">
        <v>280</v>
      </c>
      <c r="M295" s="305">
        <v>-460</v>
      </c>
      <c r="N295" s="305">
        <v>-1818</v>
      </c>
      <c r="O295" s="305">
        <v>-1925</v>
      </c>
      <c r="P295" s="305">
        <v>20726</v>
      </c>
      <c r="Q295" s="242">
        <v>0.79166666666666663</v>
      </c>
      <c r="R295" s="243">
        <v>16290</v>
      </c>
      <c r="S295" s="305">
        <v>18508</v>
      </c>
      <c r="T295" s="305">
        <v>2218</v>
      </c>
      <c r="U295" s="305">
        <v>17809</v>
      </c>
      <c r="V295" s="305">
        <v>6500</v>
      </c>
      <c r="W295" s="306">
        <v>1300</v>
      </c>
      <c r="X295" s="308">
        <v>73</v>
      </c>
      <c r="Y295" s="306">
        <v>330</v>
      </c>
      <c r="Z295" s="308">
        <v>280</v>
      </c>
      <c r="AA295" s="306">
        <v>-1000</v>
      </c>
      <c r="AB295" s="308">
        <v>-460</v>
      </c>
      <c r="AC295" s="306">
        <v>-1818</v>
      </c>
      <c r="AD295" s="308">
        <v>-1652</v>
      </c>
      <c r="AE295" s="306" t="s">
        <v>46</v>
      </c>
      <c r="AF295" s="309" t="s">
        <v>53</v>
      </c>
      <c r="AG295" s="304">
        <v>43</v>
      </c>
      <c r="AH295" s="306" t="s">
        <v>46</v>
      </c>
      <c r="AI295" s="309" t="s">
        <v>67</v>
      </c>
      <c r="AJ295" s="304">
        <v>35</v>
      </c>
    </row>
    <row r="296" spans="1:36" x14ac:dyDescent="0.15">
      <c r="A296" s="302" t="s">
        <v>35</v>
      </c>
      <c r="B296" s="303" t="s">
        <v>24</v>
      </c>
      <c r="C296" s="304">
        <v>17</v>
      </c>
      <c r="D296" s="242">
        <v>0.79166666666666663</v>
      </c>
      <c r="E296" s="243">
        <v>15139</v>
      </c>
      <c r="F296" s="305">
        <v>33909</v>
      </c>
      <c r="G296" s="305">
        <v>79</v>
      </c>
      <c r="H296" s="305">
        <v>0</v>
      </c>
      <c r="I296" s="305">
        <v>8696</v>
      </c>
      <c r="J296" s="305">
        <v>8040</v>
      </c>
      <c r="K296" s="306">
        <v>664</v>
      </c>
      <c r="L296" s="304">
        <v>280</v>
      </c>
      <c r="M296" s="305">
        <v>-361</v>
      </c>
      <c r="N296" s="305">
        <v>-1818</v>
      </c>
      <c r="O296" s="305">
        <v>-1235</v>
      </c>
      <c r="P296" s="305">
        <v>18487</v>
      </c>
      <c r="Q296" s="242">
        <v>0.79166666666666663</v>
      </c>
      <c r="R296" s="243">
        <v>15380</v>
      </c>
      <c r="S296" s="305">
        <v>17598</v>
      </c>
      <c r="T296" s="305">
        <v>889</v>
      </c>
      <c r="U296" s="305">
        <v>18171</v>
      </c>
      <c r="V296" s="305">
        <v>6600</v>
      </c>
      <c r="W296" s="306">
        <v>1300</v>
      </c>
      <c r="X296" s="308">
        <v>664</v>
      </c>
      <c r="Y296" s="306">
        <v>330</v>
      </c>
      <c r="Z296" s="308">
        <v>280</v>
      </c>
      <c r="AA296" s="306">
        <v>-1000</v>
      </c>
      <c r="AB296" s="308">
        <v>-361</v>
      </c>
      <c r="AC296" s="306">
        <v>-1818</v>
      </c>
      <c r="AD296" s="308">
        <v>-1765</v>
      </c>
      <c r="AE296" s="306" t="s">
        <v>144</v>
      </c>
      <c r="AF296" s="309" t="s">
        <v>183</v>
      </c>
      <c r="AG296" s="304">
        <v>47</v>
      </c>
      <c r="AH296" s="306" t="s">
        <v>46</v>
      </c>
      <c r="AI296" s="309" t="s">
        <v>189</v>
      </c>
      <c r="AJ296" s="304">
        <v>43</v>
      </c>
    </row>
    <row r="297" spans="1:36" x14ac:dyDescent="0.15">
      <c r="A297" s="302" t="s">
        <v>36</v>
      </c>
      <c r="B297" s="303" t="s">
        <v>24</v>
      </c>
      <c r="C297" s="304">
        <v>18</v>
      </c>
      <c r="D297" s="242">
        <v>0.79166666666666663</v>
      </c>
      <c r="E297" s="243">
        <v>16416</v>
      </c>
      <c r="F297" s="305">
        <v>33909</v>
      </c>
      <c r="G297" s="305">
        <v>82</v>
      </c>
      <c r="H297" s="305">
        <v>0</v>
      </c>
      <c r="I297" s="305">
        <v>8512</v>
      </c>
      <c r="J297" s="305">
        <v>8271</v>
      </c>
      <c r="K297" s="306">
        <v>537</v>
      </c>
      <c r="L297" s="304">
        <v>330</v>
      </c>
      <c r="M297" s="305">
        <v>-375</v>
      </c>
      <c r="N297" s="305">
        <v>-1818</v>
      </c>
      <c r="O297" s="305">
        <v>-1326</v>
      </c>
      <c r="P297" s="305">
        <v>18534</v>
      </c>
      <c r="Q297" s="242">
        <v>0.83333333333333337</v>
      </c>
      <c r="R297" s="243">
        <v>15890</v>
      </c>
      <c r="S297" s="305">
        <v>18108</v>
      </c>
      <c r="T297" s="305">
        <v>426</v>
      </c>
      <c r="U297" s="305">
        <v>18171</v>
      </c>
      <c r="V297" s="305">
        <v>6600</v>
      </c>
      <c r="W297" s="306">
        <v>1300</v>
      </c>
      <c r="X297" s="308">
        <v>340</v>
      </c>
      <c r="Y297" s="306">
        <v>330</v>
      </c>
      <c r="Z297" s="308">
        <v>330</v>
      </c>
      <c r="AA297" s="306">
        <v>-1000</v>
      </c>
      <c r="AB297" s="308">
        <v>-475</v>
      </c>
      <c r="AC297" s="306">
        <v>-1818</v>
      </c>
      <c r="AD297" s="308">
        <v>-1765</v>
      </c>
      <c r="AE297" s="306" t="s">
        <v>46</v>
      </c>
      <c r="AF297" s="309" t="s">
        <v>121</v>
      </c>
      <c r="AG297" s="304">
        <v>41</v>
      </c>
      <c r="AH297" s="306" t="s">
        <v>46</v>
      </c>
      <c r="AI297" s="309" t="s">
        <v>147</v>
      </c>
      <c r="AJ297" s="304">
        <v>37</v>
      </c>
    </row>
    <row r="298" spans="1:36" x14ac:dyDescent="0.15">
      <c r="A298" s="302" t="s">
        <v>30</v>
      </c>
      <c r="B298" s="303" t="s">
        <v>24</v>
      </c>
      <c r="C298" s="304">
        <v>19</v>
      </c>
      <c r="D298" s="242">
        <v>0.83333333333333337</v>
      </c>
      <c r="E298" s="243">
        <v>16696</v>
      </c>
      <c r="F298" s="305">
        <v>33909</v>
      </c>
      <c r="G298" s="305">
        <v>82</v>
      </c>
      <c r="H298" s="305">
        <v>0</v>
      </c>
      <c r="I298" s="305">
        <v>9490</v>
      </c>
      <c r="J298" s="305">
        <v>5858</v>
      </c>
      <c r="K298" s="306">
        <v>698</v>
      </c>
      <c r="L298" s="304">
        <v>330</v>
      </c>
      <c r="M298" s="305">
        <v>-265</v>
      </c>
      <c r="N298" s="305">
        <v>-1818</v>
      </c>
      <c r="O298" s="305">
        <v>-1055</v>
      </c>
      <c r="P298" s="305">
        <v>19698</v>
      </c>
      <c r="Q298" s="242">
        <v>0.79166666666666663</v>
      </c>
      <c r="R298" s="243">
        <v>17040</v>
      </c>
      <c r="S298" s="305">
        <v>19258</v>
      </c>
      <c r="T298" s="305">
        <v>440</v>
      </c>
      <c r="U298" s="305">
        <v>18171</v>
      </c>
      <c r="V298" s="305">
        <v>6600</v>
      </c>
      <c r="W298" s="306">
        <v>1300</v>
      </c>
      <c r="X298" s="308">
        <v>652</v>
      </c>
      <c r="Y298" s="306">
        <v>330</v>
      </c>
      <c r="Z298" s="308">
        <v>330</v>
      </c>
      <c r="AA298" s="306">
        <v>-1000</v>
      </c>
      <c r="AB298" s="308">
        <v>-365</v>
      </c>
      <c r="AC298" s="306">
        <v>-1818</v>
      </c>
      <c r="AD298" s="308">
        <v>-1769</v>
      </c>
      <c r="AE298" s="306" t="s">
        <v>42</v>
      </c>
      <c r="AF298" s="309" t="s">
        <v>150</v>
      </c>
      <c r="AG298" s="304">
        <v>48</v>
      </c>
      <c r="AH298" s="306" t="s">
        <v>42</v>
      </c>
      <c r="AI298" s="309" t="s">
        <v>75</v>
      </c>
      <c r="AJ298" s="304">
        <v>46</v>
      </c>
    </row>
    <row r="299" spans="1:36" x14ac:dyDescent="0.15">
      <c r="A299" s="302" t="s">
        <v>32</v>
      </c>
      <c r="B299" s="303" t="s">
        <v>24</v>
      </c>
      <c r="C299" s="304">
        <v>20</v>
      </c>
      <c r="D299" s="242">
        <v>0.79166666666666663</v>
      </c>
      <c r="E299" s="243">
        <v>16601</v>
      </c>
      <c r="F299" s="305">
        <v>33909</v>
      </c>
      <c r="G299" s="305">
        <v>75</v>
      </c>
      <c r="H299" s="305">
        <v>0</v>
      </c>
      <c r="I299" s="305">
        <v>8840</v>
      </c>
      <c r="J299" s="305">
        <v>7170</v>
      </c>
      <c r="K299" s="306">
        <v>255</v>
      </c>
      <c r="L299" s="304">
        <v>330</v>
      </c>
      <c r="M299" s="305">
        <v>-369</v>
      </c>
      <c r="N299" s="305">
        <v>-1818</v>
      </c>
      <c r="O299" s="305">
        <v>-1602</v>
      </c>
      <c r="P299" s="305">
        <v>19576</v>
      </c>
      <c r="Q299" s="242">
        <v>0.83333333333333337</v>
      </c>
      <c r="R299" s="243">
        <v>16400</v>
      </c>
      <c r="S299" s="305">
        <v>18618</v>
      </c>
      <c r="T299" s="305">
        <v>958</v>
      </c>
      <c r="U299" s="305">
        <v>18171</v>
      </c>
      <c r="V299" s="305">
        <v>6600</v>
      </c>
      <c r="W299" s="306">
        <v>1300</v>
      </c>
      <c r="X299" s="308">
        <v>255</v>
      </c>
      <c r="Y299" s="306">
        <v>330</v>
      </c>
      <c r="Z299" s="308">
        <v>330</v>
      </c>
      <c r="AA299" s="306">
        <v>-1000</v>
      </c>
      <c r="AB299" s="308">
        <v>-469</v>
      </c>
      <c r="AC299" s="306">
        <v>-1818</v>
      </c>
      <c r="AD299" s="308">
        <v>-1764</v>
      </c>
      <c r="AE299" s="306" t="s">
        <v>400</v>
      </c>
      <c r="AF299" s="309" t="s">
        <v>54</v>
      </c>
      <c r="AG299" s="304">
        <v>54</v>
      </c>
      <c r="AH299" s="306" t="s">
        <v>43</v>
      </c>
      <c r="AI299" s="309" t="s">
        <v>202</v>
      </c>
      <c r="AJ299" s="304">
        <v>53</v>
      </c>
    </row>
    <row r="300" spans="1:36" x14ac:dyDescent="0.15">
      <c r="A300" s="302" t="s">
        <v>31</v>
      </c>
      <c r="B300" s="303" t="s">
        <v>24</v>
      </c>
      <c r="C300" s="304">
        <v>21</v>
      </c>
      <c r="D300" s="242">
        <v>0.79166666666666663</v>
      </c>
      <c r="E300" s="243">
        <v>16477</v>
      </c>
      <c r="F300" s="305">
        <v>33909</v>
      </c>
      <c r="G300" s="305">
        <v>62</v>
      </c>
      <c r="H300" s="305">
        <v>0</v>
      </c>
      <c r="I300" s="305">
        <v>11058</v>
      </c>
      <c r="J300" s="305">
        <v>5112</v>
      </c>
      <c r="K300" s="306">
        <v>617</v>
      </c>
      <c r="L300" s="304">
        <v>330</v>
      </c>
      <c r="M300" s="305">
        <v>-317</v>
      </c>
      <c r="N300" s="305">
        <v>-1818</v>
      </c>
      <c r="O300" s="305">
        <v>-1188</v>
      </c>
      <c r="P300" s="305">
        <v>18989</v>
      </c>
      <c r="Q300" s="242">
        <v>0.83333333333333337</v>
      </c>
      <c r="R300" s="243">
        <v>16400</v>
      </c>
      <c r="S300" s="305">
        <v>18618</v>
      </c>
      <c r="T300" s="305">
        <v>371</v>
      </c>
      <c r="U300" s="305">
        <v>18171</v>
      </c>
      <c r="V300" s="305">
        <v>6600</v>
      </c>
      <c r="W300" s="306">
        <v>1300</v>
      </c>
      <c r="X300" s="308">
        <v>617</v>
      </c>
      <c r="Y300" s="306">
        <v>330</v>
      </c>
      <c r="Z300" s="308">
        <v>330</v>
      </c>
      <c r="AA300" s="306">
        <v>-1000</v>
      </c>
      <c r="AB300" s="308">
        <v>-317</v>
      </c>
      <c r="AC300" s="306">
        <v>-1818</v>
      </c>
      <c r="AD300" s="308">
        <v>-1764</v>
      </c>
      <c r="AE300" s="306" t="s">
        <v>400</v>
      </c>
      <c r="AF300" s="309" t="s">
        <v>172</v>
      </c>
      <c r="AG300" s="304">
        <v>53</v>
      </c>
      <c r="AH300" s="306" t="s">
        <v>405</v>
      </c>
      <c r="AI300" s="309" t="s">
        <v>157</v>
      </c>
      <c r="AJ300" s="304">
        <v>59</v>
      </c>
    </row>
    <row r="301" spans="1:36" x14ac:dyDescent="0.15">
      <c r="A301" s="302" t="s">
        <v>33</v>
      </c>
      <c r="B301" s="303" t="s">
        <v>24</v>
      </c>
      <c r="C301" s="304">
        <v>22</v>
      </c>
      <c r="D301" s="242">
        <v>0.79166666666666663</v>
      </c>
      <c r="E301" s="243">
        <v>16425</v>
      </c>
      <c r="F301" s="305">
        <v>33909</v>
      </c>
      <c r="G301" s="305">
        <v>56</v>
      </c>
      <c r="H301" s="305">
        <v>0</v>
      </c>
      <c r="I301" s="305">
        <v>10834</v>
      </c>
      <c r="J301" s="305">
        <v>5709</v>
      </c>
      <c r="K301" s="306">
        <v>115</v>
      </c>
      <c r="L301" s="304">
        <v>330</v>
      </c>
      <c r="M301" s="305">
        <v>-268</v>
      </c>
      <c r="N301" s="305">
        <v>-2104</v>
      </c>
      <c r="O301" s="305">
        <v>-1927</v>
      </c>
      <c r="P301" s="305">
        <v>19349</v>
      </c>
      <c r="Q301" s="242">
        <v>0.79166666666666663</v>
      </c>
      <c r="R301" s="243">
        <v>16510</v>
      </c>
      <c r="S301" s="305">
        <v>19014</v>
      </c>
      <c r="T301" s="305">
        <v>335</v>
      </c>
      <c r="U301" s="305">
        <v>18171</v>
      </c>
      <c r="V301" s="305">
        <v>6600</v>
      </c>
      <c r="W301" s="306">
        <v>1300</v>
      </c>
      <c r="X301" s="308">
        <v>-61</v>
      </c>
      <c r="Y301" s="306">
        <v>330</v>
      </c>
      <c r="Z301" s="308">
        <v>330</v>
      </c>
      <c r="AA301" s="306">
        <v>-1000</v>
      </c>
      <c r="AB301" s="308">
        <v>-368</v>
      </c>
      <c r="AC301" s="306">
        <v>-2218</v>
      </c>
      <c r="AD301" s="308">
        <v>-1764</v>
      </c>
      <c r="AE301" s="306" t="s">
        <v>400</v>
      </c>
      <c r="AF301" s="309" t="s">
        <v>69</v>
      </c>
      <c r="AG301" s="304">
        <v>62</v>
      </c>
      <c r="AH301" s="306" t="s">
        <v>43</v>
      </c>
      <c r="AI301" s="309" t="s">
        <v>131</v>
      </c>
      <c r="AJ301" s="304">
        <v>66</v>
      </c>
    </row>
    <row r="302" spans="1:36" x14ac:dyDescent="0.15">
      <c r="A302" s="302" t="s">
        <v>34</v>
      </c>
      <c r="B302" s="303" t="s">
        <v>24</v>
      </c>
      <c r="C302" s="304">
        <v>23</v>
      </c>
      <c r="D302" s="242">
        <v>0.79166666666666663</v>
      </c>
      <c r="E302" s="243">
        <v>15970</v>
      </c>
      <c r="F302" s="305">
        <v>33909</v>
      </c>
      <c r="G302" s="305">
        <v>60</v>
      </c>
      <c r="H302" s="305">
        <v>0</v>
      </c>
      <c r="I302" s="305">
        <v>9652</v>
      </c>
      <c r="J302" s="305">
        <v>6419</v>
      </c>
      <c r="K302" s="306">
        <v>-192</v>
      </c>
      <c r="L302" s="304">
        <v>300</v>
      </c>
      <c r="M302" s="305">
        <v>-383</v>
      </c>
      <c r="N302" s="305">
        <v>-2104</v>
      </c>
      <c r="O302" s="305">
        <v>-2379</v>
      </c>
      <c r="P302" s="305">
        <v>20277</v>
      </c>
      <c r="Q302" s="242">
        <v>0.79166666666666663</v>
      </c>
      <c r="R302" s="243">
        <v>16000</v>
      </c>
      <c r="S302" s="305">
        <v>18504</v>
      </c>
      <c r="T302" s="305">
        <v>1773</v>
      </c>
      <c r="U302" s="305">
        <v>18171</v>
      </c>
      <c r="V302" s="305">
        <v>6600</v>
      </c>
      <c r="W302" s="306">
        <v>-1300</v>
      </c>
      <c r="X302" s="308">
        <v>-192</v>
      </c>
      <c r="Y302" s="306">
        <v>330</v>
      </c>
      <c r="Z302" s="308">
        <v>300</v>
      </c>
      <c r="AA302" s="306">
        <v>-1000</v>
      </c>
      <c r="AB302" s="308">
        <v>-383</v>
      </c>
      <c r="AC302" s="306">
        <v>-2218</v>
      </c>
      <c r="AD302" s="308">
        <v>-1764</v>
      </c>
      <c r="AE302" s="306" t="s">
        <v>43</v>
      </c>
      <c r="AF302" s="309" t="s">
        <v>179</v>
      </c>
      <c r="AG302" s="304">
        <v>44</v>
      </c>
      <c r="AH302" s="306" t="s">
        <v>43</v>
      </c>
      <c r="AI302" s="309" t="s">
        <v>118</v>
      </c>
      <c r="AJ302" s="304">
        <v>44</v>
      </c>
    </row>
    <row r="303" spans="1:36" x14ac:dyDescent="0.15">
      <c r="A303" s="302" t="s">
        <v>35</v>
      </c>
      <c r="B303" s="303" t="s">
        <v>24</v>
      </c>
      <c r="C303" s="304">
        <v>24</v>
      </c>
      <c r="D303" s="242">
        <v>0.79166666666666663</v>
      </c>
      <c r="E303" s="243">
        <v>15315</v>
      </c>
      <c r="F303" s="305">
        <v>33909</v>
      </c>
      <c r="G303" s="305">
        <v>81</v>
      </c>
      <c r="H303" s="305">
        <v>0</v>
      </c>
      <c r="I303" s="305">
        <v>10652</v>
      </c>
      <c r="J303" s="305">
        <v>6801</v>
      </c>
      <c r="K303" s="306">
        <v>644</v>
      </c>
      <c r="L303" s="304">
        <v>300</v>
      </c>
      <c r="M303" s="305">
        <v>-335</v>
      </c>
      <c r="N303" s="305">
        <v>-2080</v>
      </c>
      <c r="O303" s="305">
        <v>-1471</v>
      </c>
      <c r="P303" s="305">
        <v>18008</v>
      </c>
      <c r="Q303" s="242">
        <v>0.79166666666666663</v>
      </c>
      <c r="R303" s="243">
        <v>15370</v>
      </c>
      <c r="S303" s="305">
        <v>17850</v>
      </c>
      <c r="T303" s="305">
        <v>158</v>
      </c>
      <c r="U303" s="305">
        <v>18377</v>
      </c>
      <c r="V303" s="305">
        <v>6200</v>
      </c>
      <c r="W303" s="306">
        <v>1300</v>
      </c>
      <c r="X303" s="308">
        <v>644</v>
      </c>
      <c r="Y303" s="306">
        <v>330</v>
      </c>
      <c r="Z303" s="308">
        <v>300</v>
      </c>
      <c r="AA303" s="306">
        <v>-1000</v>
      </c>
      <c r="AB303" s="308">
        <v>-335</v>
      </c>
      <c r="AC303" s="306">
        <v>-2218</v>
      </c>
      <c r="AD303" s="308">
        <v>-1628</v>
      </c>
      <c r="AE303" s="306" t="s">
        <v>46</v>
      </c>
      <c r="AF303" s="309" t="s">
        <v>105</v>
      </c>
      <c r="AG303" s="304">
        <v>64</v>
      </c>
      <c r="AH303" s="306" t="s">
        <v>46</v>
      </c>
      <c r="AI303" s="309" t="s">
        <v>129</v>
      </c>
      <c r="AJ303" s="304">
        <v>63</v>
      </c>
    </row>
    <row r="304" spans="1:36" x14ac:dyDescent="0.15">
      <c r="A304" s="302" t="s">
        <v>36</v>
      </c>
      <c r="B304" s="303" t="s">
        <v>24</v>
      </c>
      <c r="C304" s="304">
        <v>25</v>
      </c>
      <c r="D304" s="242">
        <v>0.79166666666666663</v>
      </c>
      <c r="E304" s="243">
        <v>14983</v>
      </c>
      <c r="F304" s="305">
        <v>33909</v>
      </c>
      <c r="G304" s="305">
        <v>78</v>
      </c>
      <c r="H304" s="305">
        <v>0</v>
      </c>
      <c r="I304" s="305">
        <v>9111</v>
      </c>
      <c r="J304" s="305">
        <v>8469</v>
      </c>
      <c r="K304" s="306">
        <v>175</v>
      </c>
      <c r="L304" s="304">
        <v>300</v>
      </c>
      <c r="M304" s="305">
        <v>-410</v>
      </c>
      <c r="N304" s="305">
        <v>-2101</v>
      </c>
      <c r="O304" s="305">
        <v>-2036</v>
      </c>
      <c r="P304" s="305">
        <v>18443</v>
      </c>
      <c r="Q304" s="242">
        <v>0.79166666666666663</v>
      </c>
      <c r="R304" s="243">
        <v>15260</v>
      </c>
      <c r="S304" s="305">
        <v>17761</v>
      </c>
      <c r="T304" s="305">
        <v>682</v>
      </c>
      <c r="U304" s="305">
        <v>18377</v>
      </c>
      <c r="V304" s="305">
        <v>6200</v>
      </c>
      <c r="W304" s="306">
        <v>1300</v>
      </c>
      <c r="X304" s="308">
        <v>-22</v>
      </c>
      <c r="Y304" s="306">
        <v>330</v>
      </c>
      <c r="Z304" s="308">
        <v>300</v>
      </c>
      <c r="AA304" s="306">
        <v>-1000</v>
      </c>
      <c r="AB304" s="308">
        <v>-510</v>
      </c>
      <c r="AC304" s="306">
        <v>-2218</v>
      </c>
      <c r="AD304" s="308">
        <v>-1649</v>
      </c>
      <c r="AE304" s="306" t="s">
        <v>390</v>
      </c>
      <c r="AF304" s="309" t="s">
        <v>50</v>
      </c>
      <c r="AG304" s="304">
        <v>54</v>
      </c>
      <c r="AH304" s="306" t="s">
        <v>390</v>
      </c>
      <c r="AI304" s="309" t="s">
        <v>192</v>
      </c>
      <c r="AJ304" s="304">
        <v>52</v>
      </c>
    </row>
    <row r="305" spans="1:36" x14ac:dyDescent="0.15">
      <c r="A305" s="302" t="s">
        <v>30</v>
      </c>
      <c r="B305" s="303" t="s">
        <v>24</v>
      </c>
      <c r="C305" s="304">
        <v>26</v>
      </c>
      <c r="D305" s="242">
        <v>0.79166666666666663</v>
      </c>
      <c r="E305" s="243">
        <v>16534</v>
      </c>
      <c r="F305" s="305">
        <v>33909</v>
      </c>
      <c r="G305" s="305">
        <v>87</v>
      </c>
      <c r="H305" s="305">
        <v>0</v>
      </c>
      <c r="I305" s="305">
        <v>9013</v>
      </c>
      <c r="J305" s="305">
        <v>7292</v>
      </c>
      <c r="K305" s="306">
        <v>101</v>
      </c>
      <c r="L305" s="304">
        <v>330</v>
      </c>
      <c r="M305" s="305">
        <v>-597</v>
      </c>
      <c r="N305" s="305">
        <v>-2104</v>
      </c>
      <c r="O305" s="305">
        <v>-2270</v>
      </c>
      <c r="P305" s="305">
        <v>19961</v>
      </c>
      <c r="Q305" s="242">
        <v>0.79166666666666663</v>
      </c>
      <c r="R305" s="243">
        <v>16600</v>
      </c>
      <c r="S305" s="305">
        <v>19104</v>
      </c>
      <c r="T305" s="305">
        <v>857</v>
      </c>
      <c r="U305" s="305">
        <v>18377</v>
      </c>
      <c r="V305" s="305">
        <v>6200</v>
      </c>
      <c r="W305" s="306">
        <v>1300</v>
      </c>
      <c r="X305" s="308">
        <v>101</v>
      </c>
      <c r="Y305" s="306">
        <v>330</v>
      </c>
      <c r="Z305" s="308">
        <v>330</v>
      </c>
      <c r="AA305" s="306">
        <v>-1000</v>
      </c>
      <c r="AB305" s="308">
        <v>-597</v>
      </c>
      <c r="AC305" s="306">
        <v>-2218</v>
      </c>
      <c r="AD305" s="308">
        <v>-1764</v>
      </c>
      <c r="AE305" s="306" t="s">
        <v>390</v>
      </c>
      <c r="AF305" s="309" t="s">
        <v>208</v>
      </c>
      <c r="AG305" s="304">
        <v>52</v>
      </c>
      <c r="AH305" s="306" t="s">
        <v>390</v>
      </c>
      <c r="AI305" s="309" t="s">
        <v>194</v>
      </c>
      <c r="AJ305" s="304">
        <v>53</v>
      </c>
    </row>
    <row r="306" spans="1:36" x14ac:dyDescent="0.15">
      <c r="A306" s="302" t="s">
        <v>32</v>
      </c>
      <c r="B306" s="303" t="s">
        <v>24</v>
      </c>
      <c r="C306" s="304">
        <v>27</v>
      </c>
      <c r="D306" s="242">
        <v>0.79166666666666663</v>
      </c>
      <c r="E306" s="243">
        <v>16934</v>
      </c>
      <c r="F306" s="305">
        <v>33909</v>
      </c>
      <c r="G306" s="305">
        <v>99</v>
      </c>
      <c r="H306" s="305">
        <v>0</v>
      </c>
      <c r="I306" s="305">
        <v>8988</v>
      </c>
      <c r="J306" s="305">
        <v>6883</v>
      </c>
      <c r="K306" s="306">
        <v>-108</v>
      </c>
      <c r="L306" s="304">
        <v>330</v>
      </c>
      <c r="M306" s="305">
        <v>-375</v>
      </c>
      <c r="N306" s="305">
        <v>-2104</v>
      </c>
      <c r="O306" s="305">
        <v>-2257</v>
      </c>
      <c r="P306" s="305">
        <v>20394</v>
      </c>
      <c r="Q306" s="242">
        <v>0.79166666666666663</v>
      </c>
      <c r="R306" s="243">
        <v>16700</v>
      </c>
      <c r="S306" s="305">
        <v>19204</v>
      </c>
      <c r="T306" s="305">
        <v>1190</v>
      </c>
      <c r="U306" s="305">
        <v>18377</v>
      </c>
      <c r="V306" s="305">
        <v>6200</v>
      </c>
      <c r="W306" s="306">
        <v>-1500</v>
      </c>
      <c r="X306" s="308">
        <v>-108</v>
      </c>
      <c r="Y306" s="306">
        <v>330</v>
      </c>
      <c r="Z306" s="308">
        <v>330</v>
      </c>
      <c r="AA306" s="306">
        <v>-1000</v>
      </c>
      <c r="AB306" s="308">
        <v>-375</v>
      </c>
      <c r="AC306" s="306">
        <v>-2218</v>
      </c>
      <c r="AD306" s="308">
        <v>-1764</v>
      </c>
      <c r="AE306" s="306" t="s">
        <v>46</v>
      </c>
      <c r="AF306" s="309" t="s">
        <v>118</v>
      </c>
      <c r="AG306" s="304">
        <v>51</v>
      </c>
      <c r="AH306" s="306" t="s">
        <v>46</v>
      </c>
      <c r="AI306" s="309" t="s">
        <v>181</v>
      </c>
      <c r="AJ306" s="304">
        <v>50</v>
      </c>
    </row>
    <row r="307" spans="1:36" x14ac:dyDescent="0.15">
      <c r="A307" s="302" t="s">
        <v>31</v>
      </c>
      <c r="B307" s="303" t="s">
        <v>24</v>
      </c>
      <c r="C307" s="304">
        <v>28</v>
      </c>
      <c r="D307" s="242">
        <v>0.79166666666666663</v>
      </c>
      <c r="E307" s="243">
        <v>17022</v>
      </c>
      <c r="F307" s="305">
        <v>33909</v>
      </c>
      <c r="G307" s="305">
        <v>93</v>
      </c>
      <c r="H307" s="305">
        <v>0</v>
      </c>
      <c r="I307" s="305">
        <v>8140</v>
      </c>
      <c r="J307" s="305">
        <v>7639</v>
      </c>
      <c r="K307" s="306">
        <v>118</v>
      </c>
      <c r="L307" s="304">
        <v>330</v>
      </c>
      <c r="M307" s="305">
        <v>-300</v>
      </c>
      <c r="N307" s="305">
        <v>-2104</v>
      </c>
      <c r="O307" s="305">
        <v>-1956</v>
      </c>
      <c r="P307" s="305">
        <v>20179</v>
      </c>
      <c r="Q307" s="242">
        <v>0.79166666666666663</v>
      </c>
      <c r="R307" s="243">
        <v>17040</v>
      </c>
      <c r="S307" s="305">
        <v>19544</v>
      </c>
      <c r="T307" s="305">
        <v>635</v>
      </c>
      <c r="U307" s="305">
        <v>18377</v>
      </c>
      <c r="V307" s="305">
        <v>6200</v>
      </c>
      <c r="W307" s="306">
        <v>1300</v>
      </c>
      <c r="X307" s="308">
        <v>118</v>
      </c>
      <c r="Y307" s="306">
        <v>330</v>
      </c>
      <c r="Z307" s="308">
        <v>330</v>
      </c>
      <c r="AA307" s="306">
        <v>-1000</v>
      </c>
      <c r="AB307" s="308">
        <v>-300</v>
      </c>
      <c r="AC307" s="306">
        <v>-2218</v>
      </c>
      <c r="AD307" s="308">
        <v>-1764</v>
      </c>
      <c r="AE307" s="306" t="s">
        <v>46</v>
      </c>
      <c r="AF307" s="309" t="s">
        <v>60</v>
      </c>
      <c r="AG307" s="304">
        <v>46</v>
      </c>
      <c r="AH307" s="306" t="s">
        <v>46</v>
      </c>
      <c r="AI307" s="309" t="s">
        <v>154</v>
      </c>
      <c r="AJ307" s="304">
        <v>46</v>
      </c>
    </row>
    <row r="308" spans="1:36" x14ac:dyDescent="0.15">
      <c r="A308" s="302" t="s">
        <v>33</v>
      </c>
      <c r="B308" s="303" t="s">
        <v>24</v>
      </c>
      <c r="C308" s="304">
        <v>29</v>
      </c>
      <c r="D308" s="242">
        <v>0.79166666666666663</v>
      </c>
      <c r="E308" s="243">
        <v>16520</v>
      </c>
      <c r="F308" s="305">
        <v>33909</v>
      </c>
      <c r="G308" s="305">
        <v>94</v>
      </c>
      <c r="H308" s="305">
        <v>0</v>
      </c>
      <c r="I308" s="305">
        <v>7376</v>
      </c>
      <c r="J308" s="305">
        <v>8378</v>
      </c>
      <c r="K308" s="306">
        <v>-35</v>
      </c>
      <c r="L308" s="304">
        <v>330</v>
      </c>
      <c r="M308" s="305">
        <v>-475</v>
      </c>
      <c r="N308" s="305">
        <v>-2104</v>
      </c>
      <c r="O308" s="305">
        <v>-2284</v>
      </c>
      <c r="P308" s="305">
        <v>20533</v>
      </c>
      <c r="Q308" s="242">
        <v>0.79166666666666663</v>
      </c>
      <c r="R308" s="243">
        <v>16620</v>
      </c>
      <c r="S308" s="305">
        <v>19124</v>
      </c>
      <c r="T308" s="305">
        <v>1409</v>
      </c>
      <c r="U308" s="305">
        <v>18377</v>
      </c>
      <c r="V308" s="305">
        <v>6200</v>
      </c>
      <c r="W308" s="306">
        <v>-1500</v>
      </c>
      <c r="X308" s="308">
        <v>-35</v>
      </c>
      <c r="Y308" s="306">
        <v>330</v>
      </c>
      <c r="Z308" s="308">
        <v>330</v>
      </c>
      <c r="AA308" s="306">
        <v>-1000</v>
      </c>
      <c r="AB308" s="308">
        <v>-476</v>
      </c>
      <c r="AC308" s="306">
        <v>-2218</v>
      </c>
      <c r="AD308" s="308">
        <v>-1653</v>
      </c>
      <c r="AE308" s="306" t="s">
        <v>42</v>
      </c>
      <c r="AF308" s="309" t="s">
        <v>159</v>
      </c>
      <c r="AG308" s="304">
        <v>48</v>
      </c>
      <c r="AH308" s="306" t="s">
        <v>390</v>
      </c>
      <c r="AI308" s="309" t="s">
        <v>139</v>
      </c>
      <c r="AJ308" s="304">
        <v>52</v>
      </c>
    </row>
    <row r="309" spans="1:36" x14ac:dyDescent="0.15">
      <c r="A309" s="302" t="s">
        <v>34</v>
      </c>
      <c r="B309" s="303" t="s">
        <v>24</v>
      </c>
      <c r="C309" s="304">
        <v>30</v>
      </c>
      <c r="D309" s="242">
        <v>0.79166666666666663</v>
      </c>
      <c r="E309" s="243">
        <v>15868</v>
      </c>
      <c r="F309" s="305">
        <v>33975</v>
      </c>
      <c r="G309" s="305">
        <v>95</v>
      </c>
      <c r="H309" s="305">
        <v>0</v>
      </c>
      <c r="I309" s="305">
        <v>7431</v>
      </c>
      <c r="J309" s="305">
        <v>9242</v>
      </c>
      <c r="K309" s="306">
        <v>-16</v>
      </c>
      <c r="L309" s="304">
        <v>330</v>
      </c>
      <c r="M309" s="305">
        <v>-528</v>
      </c>
      <c r="N309" s="305">
        <v>-2104</v>
      </c>
      <c r="O309" s="305">
        <v>-2318</v>
      </c>
      <c r="P309" s="305">
        <v>19715</v>
      </c>
      <c r="Q309" s="242">
        <v>0.79166666666666663</v>
      </c>
      <c r="R309" s="243">
        <v>16100</v>
      </c>
      <c r="S309" s="305">
        <v>18604</v>
      </c>
      <c r="T309" s="305">
        <v>1111</v>
      </c>
      <c r="U309" s="305">
        <v>18377</v>
      </c>
      <c r="V309" s="305">
        <v>6200</v>
      </c>
      <c r="W309" s="306">
        <v>-1500</v>
      </c>
      <c r="X309" s="308">
        <v>-16</v>
      </c>
      <c r="Y309" s="306">
        <v>330</v>
      </c>
      <c r="Z309" s="308">
        <v>330</v>
      </c>
      <c r="AA309" s="306">
        <v>-1000</v>
      </c>
      <c r="AB309" s="308">
        <v>-558</v>
      </c>
      <c r="AC309" s="306">
        <v>-2218</v>
      </c>
      <c r="AD309" s="308">
        <v>-1764</v>
      </c>
      <c r="AE309" s="306" t="s">
        <v>45</v>
      </c>
      <c r="AF309" s="309" t="s">
        <v>168</v>
      </c>
      <c r="AG309" s="304">
        <v>51</v>
      </c>
      <c r="AH309" s="306" t="s">
        <v>45</v>
      </c>
      <c r="AI309" s="309" t="s">
        <v>89</v>
      </c>
      <c r="AJ309" s="304">
        <v>53</v>
      </c>
    </row>
    <row r="310" spans="1:36" x14ac:dyDescent="0.15">
      <c r="A310" s="311" t="s">
        <v>35</v>
      </c>
      <c r="B310" s="312" t="s">
        <v>24</v>
      </c>
      <c r="C310" s="316">
        <v>31</v>
      </c>
      <c r="D310" s="244">
        <v>0.79166666666666663</v>
      </c>
      <c r="E310" s="245">
        <v>14654</v>
      </c>
      <c r="F310" s="314">
        <v>33975</v>
      </c>
      <c r="G310" s="314">
        <v>84</v>
      </c>
      <c r="H310" s="314">
        <v>0</v>
      </c>
      <c r="I310" s="314">
        <v>8525</v>
      </c>
      <c r="J310" s="314">
        <v>9777</v>
      </c>
      <c r="K310" s="315">
        <v>-98</v>
      </c>
      <c r="L310" s="316">
        <v>330</v>
      </c>
      <c r="M310" s="314">
        <v>-428</v>
      </c>
      <c r="N310" s="314">
        <v>-2100</v>
      </c>
      <c r="O310" s="314">
        <v>-2296</v>
      </c>
      <c r="P310" s="314">
        <v>18053</v>
      </c>
      <c r="Q310" s="244">
        <v>0.79166666666666663</v>
      </c>
      <c r="R310" s="245">
        <v>15180</v>
      </c>
      <c r="S310" s="314">
        <v>17675</v>
      </c>
      <c r="T310" s="314">
        <v>378</v>
      </c>
      <c r="U310" s="314">
        <v>18483</v>
      </c>
      <c r="V310" s="314">
        <v>5500</v>
      </c>
      <c r="W310" s="315">
        <v>-1500</v>
      </c>
      <c r="X310" s="317">
        <v>-98</v>
      </c>
      <c r="Y310" s="315">
        <v>330</v>
      </c>
      <c r="Z310" s="317">
        <v>330</v>
      </c>
      <c r="AA310" s="315">
        <v>-1000</v>
      </c>
      <c r="AB310" s="317">
        <v>-619</v>
      </c>
      <c r="AC310" s="315">
        <v>-2218</v>
      </c>
      <c r="AD310" s="317">
        <v>-1648</v>
      </c>
      <c r="AE310" s="315" t="s">
        <v>43</v>
      </c>
      <c r="AF310" s="318" t="s">
        <v>107</v>
      </c>
      <c r="AG310" s="316">
        <v>64</v>
      </c>
      <c r="AH310" s="315" t="s">
        <v>46</v>
      </c>
      <c r="AI310" s="318" t="s">
        <v>91</v>
      </c>
      <c r="AJ310" s="316">
        <v>63</v>
      </c>
    </row>
    <row r="311" spans="1:36" x14ac:dyDescent="0.15">
      <c r="A311" s="302" t="s">
        <v>36</v>
      </c>
      <c r="B311" s="303" t="s">
        <v>25</v>
      </c>
      <c r="C311" s="304">
        <v>1</v>
      </c>
      <c r="D311" s="242">
        <v>0.75</v>
      </c>
      <c r="E311" s="251">
        <v>15536</v>
      </c>
      <c r="F311" s="305">
        <v>34014</v>
      </c>
      <c r="G311" s="305">
        <v>82</v>
      </c>
      <c r="H311" s="305">
        <v>0</v>
      </c>
      <c r="I311" s="305">
        <v>8296</v>
      </c>
      <c r="J311" s="305">
        <v>9479</v>
      </c>
      <c r="K311" s="306">
        <v>32</v>
      </c>
      <c r="L311" s="304">
        <v>330</v>
      </c>
      <c r="M311" s="305">
        <v>-242</v>
      </c>
      <c r="N311" s="305">
        <v>-2045</v>
      </c>
      <c r="O311" s="305">
        <v>-1925</v>
      </c>
      <c r="P311" s="305">
        <v>18246</v>
      </c>
      <c r="Q311" s="242">
        <v>0.75</v>
      </c>
      <c r="R311" s="243">
        <v>14850</v>
      </c>
      <c r="S311" s="305">
        <v>17291</v>
      </c>
      <c r="T311" s="305">
        <v>955</v>
      </c>
      <c r="U311" s="305">
        <v>18483</v>
      </c>
      <c r="V311" s="320">
        <v>5500</v>
      </c>
      <c r="W311" s="306">
        <v>1300</v>
      </c>
      <c r="X311" s="308">
        <v>32</v>
      </c>
      <c r="Y311" s="306">
        <v>330</v>
      </c>
      <c r="Z311" s="308">
        <v>330</v>
      </c>
      <c r="AA311" s="306">
        <v>-1000</v>
      </c>
      <c r="AB311" s="308">
        <v>-242</v>
      </c>
      <c r="AC311" s="306">
        <v>-2218</v>
      </c>
      <c r="AD311" s="308">
        <v>-1593</v>
      </c>
      <c r="AE311" s="306" t="s">
        <v>400</v>
      </c>
      <c r="AF311" s="309" t="s">
        <v>59</v>
      </c>
      <c r="AG311" s="304">
        <v>55</v>
      </c>
      <c r="AH311" s="306" t="s">
        <v>405</v>
      </c>
      <c r="AI311" s="309" t="s">
        <v>58</v>
      </c>
      <c r="AJ311" s="304">
        <v>54</v>
      </c>
    </row>
    <row r="312" spans="1:36" x14ac:dyDescent="0.15">
      <c r="A312" s="302" t="s">
        <v>30</v>
      </c>
      <c r="B312" s="303" t="s">
        <v>25</v>
      </c>
      <c r="C312" s="304">
        <v>2</v>
      </c>
      <c r="D312" s="242">
        <v>0.75</v>
      </c>
      <c r="E312" s="243">
        <v>17203</v>
      </c>
      <c r="F312" s="305">
        <v>34014</v>
      </c>
      <c r="G312" s="305">
        <v>77</v>
      </c>
      <c r="H312" s="305">
        <v>0</v>
      </c>
      <c r="I312" s="305">
        <v>8691</v>
      </c>
      <c r="J312" s="305">
        <v>7214</v>
      </c>
      <c r="K312" s="306">
        <v>-8</v>
      </c>
      <c r="L312" s="304">
        <v>0</v>
      </c>
      <c r="M312" s="305">
        <v>-239</v>
      </c>
      <c r="N312" s="305">
        <v>-1924</v>
      </c>
      <c r="O312" s="305">
        <v>-2171</v>
      </c>
      <c r="P312" s="305">
        <v>20357</v>
      </c>
      <c r="Q312" s="242">
        <v>0.75</v>
      </c>
      <c r="R312" s="243">
        <v>17110</v>
      </c>
      <c r="S312" s="305">
        <v>19429</v>
      </c>
      <c r="T312" s="305">
        <v>928</v>
      </c>
      <c r="U312" s="305">
        <v>18483</v>
      </c>
      <c r="V312" s="305">
        <v>5500</v>
      </c>
      <c r="W312" s="306">
        <v>-1500</v>
      </c>
      <c r="X312" s="308">
        <v>-8</v>
      </c>
      <c r="Y312" s="306">
        <v>0</v>
      </c>
      <c r="Z312" s="308">
        <v>0</v>
      </c>
      <c r="AA312" s="306">
        <v>-1000</v>
      </c>
      <c r="AB312" s="308">
        <v>-39</v>
      </c>
      <c r="AC312" s="306">
        <v>-2218</v>
      </c>
      <c r="AD312" s="308">
        <v>-1473</v>
      </c>
      <c r="AE312" s="306" t="s">
        <v>43</v>
      </c>
      <c r="AF312" s="309" t="s">
        <v>164</v>
      </c>
      <c r="AG312" s="304">
        <v>46</v>
      </c>
      <c r="AH312" s="306" t="s">
        <v>43</v>
      </c>
      <c r="AI312" s="309" t="s">
        <v>79</v>
      </c>
      <c r="AJ312" s="304">
        <v>48</v>
      </c>
    </row>
    <row r="313" spans="1:36" x14ac:dyDescent="0.15">
      <c r="A313" s="302" t="s">
        <v>32</v>
      </c>
      <c r="B313" s="303" t="s">
        <v>25</v>
      </c>
      <c r="C313" s="304">
        <v>3</v>
      </c>
      <c r="D313" s="242">
        <v>0.75</v>
      </c>
      <c r="E313" s="243">
        <v>17023</v>
      </c>
      <c r="F313" s="305">
        <v>34014</v>
      </c>
      <c r="G313" s="305">
        <v>68</v>
      </c>
      <c r="H313" s="305">
        <v>0</v>
      </c>
      <c r="I313" s="305">
        <v>8538</v>
      </c>
      <c r="J313" s="305">
        <v>8062</v>
      </c>
      <c r="K313" s="306">
        <v>-189</v>
      </c>
      <c r="L313" s="304">
        <v>0</v>
      </c>
      <c r="M313" s="305">
        <v>-185</v>
      </c>
      <c r="N313" s="305">
        <v>-1924</v>
      </c>
      <c r="O313" s="305">
        <v>-2298</v>
      </c>
      <c r="P313" s="305">
        <v>19780</v>
      </c>
      <c r="Q313" s="242">
        <v>0.75</v>
      </c>
      <c r="R313" s="243">
        <v>16970</v>
      </c>
      <c r="S313" s="305">
        <v>19294</v>
      </c>
      <c r="T313" s="305">
        <v>486</v>
      </c>
      <c r="U313" s="305">
        <v>18483</v>
      </c>
      <c r="V313" s="305">
        <v>5500</v>
      </c>
      <c r="W313" s="306">
        <v>-1500</v>
      </c>
      <c r="X313" s="308">
        <v>-189</v>
      </c>
      <c r="Y313" s="306">
        <v>0</v>
      </c>
      <c r="Z313" s="308">
        <v>0</v>
      </c>
      <c r="AA313" s="306">
        <v>-1000</v>
      </c>
      <c r="AB313" s="308">
        <v>15</v>
      </c>
      <c r="AC313" s="306">
        <v>-2218</v>
      </c>
      <c r="AD313" s="308">
        <v>-1473</v>
      </c>
      <c r="AE313" s="306" t="s">
        <v>43</v>
      </c>
      <c r="AF313" s="309" t="s">
        <v>61</v>
      </c>
      <c r="AG313" s="304">
        <v>52</v>
      </c>
      <c r="AH313" s="306" t="s">
        <v>43</v>
      </c>
      <c r="AI313" s="309" t="s">
        <v>178</v>
      </c>
      <c r="AJ313" s="304">
        <v>52</v>
      </c>
    </row>
    <row r="314" spans="1:36" x14ac:dyDescent="0.15">
      <c r="A314" s="302" t="s">
        <v>31</v>
      </c>
      <c r="B314" s="303" t="s">
        <v>25</v>
      </c>
      <c r="C314" s="304">
        <v>4</v>
      </c>
      <c r="D314" s="242">
        <v>0.75</v>
      </c>
      <c r="E314" s="243">
        <v>17253</v>
      </c>
      <c r="F314" s="305">
        <v>34014</v>
      </c>
      <c r="G314" s="305">
        <v>66</v>
      </c>
      <c r="H314" s="305">
        <v>0</v>
      </c>
      <c r="I314" s="305">
        <v>8836</v>
      </c>
      <c r="J314" s="305">
        <v>6766</v>
      </c>
      <c r="K314" s="306">
        <v>265</v>
      </c>
      <c r="L314" s="304">
        <v>0</v>
      </c>
      <c r="M314" s="305">
        <v>-132</v>
      </c>
      <c r="N314" s="305">
        <v>-1996</v>
      </c>
      <c r="O314" s="305">
        <v>-1863</v>
      </c>
      <c r="P314" s="305">
        <v>20341</v>
      </c>
      <c r="Q314" s="242">
        <v>0.75</v>
      </c>
      <c r="R314" s="243">
        <v>17180</v>
      </c>
      <c r="S314" s="305">
        <v>19576</v>
      </c>
      <c r="T314" s="305">
        <v>765</v>
      </c>
      <c r="U314" s="305">
        <v>18483</v>
      </c>
      <c r="V314" s="305">
        <v>5500</v>
      </c>
      <c r="W314" s="306">
        <v>1300</v>
      </c>
      <c r="X314" s="308">
        <v>137</v>
      </c>
      <c r="Y314" s="306">
        <v>0</v>
      </c>
      <c r="Z314" s="308">
        <v>0</v>
      </c>
      <c r="AA314" s="306">
        <v>-1000</v>
      </c>
      <c r="AB314" s="308">
        <v>68</v>
      </c>
      <c r="AC314" s="306">
        <v>-2218</v>
      </c>
      <c r="AD314" s="308">
        <v>-1545</v>
      </c>
      <c r="AE314" s="306" t="s">
        <v>43</v>
      </c>
      <c r="AF314" s="309" t="s">
        <v>72</v>
      </c>
      <c r="AG314" s="304">
        <v>46</v>
      </c>
      <c r="AH314" s="306" t="s">
        <v>43</v>
      </c>
      <c r="AI314" s="309" t="s">
        <v>207</v>
      </c>
      <c r="AJ314" s="304">
        <v>47</v>
      </c>
    </row>
    <row r="315" spans="1:36" x14ac:dyDescent="0.15">
      <c r="A315" s="302" t="s">
        <v>33</v>
      </c>
      <c r="B315" s="303" t="s">
        <v>25</v>
      </c>
      <c r="C315" s="304">
        <v>5</v>
      </c>
      <c r="D315" s="242">
        <v>0.75</v>
      </c>
      <c r="E315" s="243">
        <v>17382</v>
      </c>
      <c r="F315" s="305">
        <v>34014</v>
      </c>
      <c r="G315" s="305">
        <v>80</v>
      </c>
      <c r="H315" s="305">
        <v>0</v>
      </c>
      <c r="I315" s="305">
        <v>8453</v>
      </c>
      <c r="J315" s="305">
        <v>6777</v>
      </c>
      <c r="K315" s="306">
        <v>-222</v>
      </c>
      <c r="L315" s="304">
        <v>0</v>
      </c>
      <c r="M315" s="305">
        <v>87</v>
      </c>
      <c r="N315" s="305">
        <v>-1856</v>
      </c>
      <c r="O315" s="305">
        <v>-1991</v>
      </c>
      <c r="P315" s="305">
        <v>20855</v>
      </c>
      <c r="Q315" s="242">
        <v>0.75</v>
      </c>
      <c r="R315" s="243">
        <v>17430</v>
      </c>
      <c r="S315" s="305">
        <v>19754</v>
      </c>
      <c r="T315" s="305">
        <v>1101</v>
      </c>
      <c r="U315" s="305">
        <v>18483</v>
      </c>
      <c r="V315" s="305">
        <v>5500</v>
      </c>
      <c r="W315" s="306">
        <v>-1500</v>
      </c>
      <c r="X315" s="308">
        <v>-222</v>
      </c>
      <c r="Y315" s="306">
        <v>0</v>
      </c>
      <c r="Z315" s="308">
        <v>0</v>
      </c>
      <c r="AA315" s="306">
        <v>400</v>
      </c>
      <c r="AB315" s="308">
        <v>287</v>
      </c>
      <c r="AC315" s="306">
        <v>-2150</v>
      </c>
      <c r="AD315" s="308">
        <v>-1436</v>
      </c>
      <c r="AE315" s="306" t="s">
        <v>46</v>
      </c>
      <c r="AF315" s="309" t="s">
        <v>141</v>
      </c>
      <c r="AG315" s="304">
        <v>46</v>
      </c>
      <c r="AH315" s="306" t="s">
        <v>46</v>
      </c>
      <c r="AI315" s="309" t="s">
        <v>197</v>
      </c>
      <c r="AJ315" s="304">
        <v>46</v>
      </c>
    </row>
    <row r="316" spans="1:36" x14ac:dyDescent="0.15">
      <c r="A316" s="302" t="s">
        <v>34</v>
      </c>
      <c r="B316" s="303" t="s">
        <v>25</v>
      </c>
      <c r="C316" s="304">
        <v>6</v>
      </c>
      <c r="D316" s="242">
        <v>0.75</v>
      </c>
      <c r="E316" s="243">
        <v>17021</v>
      </c>
      <c r="F316" s="305">
        <v>34014</v>
      </c>
      <c r="G316" s="305">
        <v>73</v>
      </c>
      <c r="H316" s="305">
        <v>0</v>
      </c>
      <c r="I316" s="305">
        <v>8552</v>
      </c>
      <c r="J316" s="305">
        <v>6716</v>
      </c>
      <c r="K316" s="306">
        <v>-332</v>
      </c>
      <c r="L316" s="304">
        <v>0</v>
      </c>
      <c r="M316" s="305">
        <v>-54</v>
      </c>
      <c r="N316" s="305">
        <v>-1547</v>
      </c>
      <c r="O316" s="305">
        <v>-1933</v>
      </c>
      <c r="P316" s="305">
        <v>20752</v>
      </c>
      <c r="Q316" s="242">
        <v>0.75</v>
      </c>
      <c r="R316" s="243">
        <v>17060</v>
      </c>
      <c r="S316" s="305">
        <v>19075</v>
      </c>
      <c r="T316" s="305">
        <v>1677</v>
      </c>
      <c r="U316" s="305">
        <v>18483</v>
      </c>
      <c r="V316" s="305">
        <v>5500</v>
      </c>
      <c r="W316" s="306">
        <v>-1500</v>
      </c>
      <c r="X316" s="308">
        <v>-460</v>
      </c>
      <c r="Y316" s="306">
        <v>0</v>
      </c>
      <c r="Z316" s="308">
        <v>0</v>
      </c>
      <c r="AA316" s="306">
        <v>-1000</v>
      </c>
      <c r="AB316" s="308">
        <v>56</v>
      </c>
      <c r="AC316" s="306">
        <v>-2150</v>
      </c>
      <c r="AD316" s="308">
        <v>-1547</v>
      </c>
      <c r="AE316" s="306" t="s">
        <v>42</v>
      </c>
      <c r="AF316" s="309" t="s">
        <v>97</v>
      </c>
      <c r="AG316" s="304">
        <v>44</v>
      </c>
      <c r="AH316" s="306" t="s">
        <v>388</v>
      </c>
      <c r="AI316" s="309" t="s">
        <v>150</v>
      </c>
      <c r="AJ316" s="304">
        <v>42</v>
      </c>
    </row>
    <row r="317" spans="1:36" x14ac:dyDescent="0.15">
      <c r="A317" s="302" t="s">
        <v>35</v>
      </c>
      <c r="B317" s="303" t="s">
        <v>25</v>
      </c>
      <c r="C317" s="304">
        <v>7</v>
      </c>
      <c r="D317" s="242">
        <v>0.75</v>
      </c>
      <c r="E317" s="243">
        <v>15649</v>
      </c>
      <c r="F317" s="305">
        <v>34014</v>
      </c>
      <c r="G317" s="305">
        <v>64</v>
      </c>
      <c r="H317" s="305">
        <v>0</v>
      </c>
      <c r="I317" s="305">
        <v>11364</v>
      </c>
      <c r="J317" s="305">
        <v>6143</v>
      </c>
      <c r="K317" s="306">
        <v>415</v>
      </c>
      <c r="L317" s="304">
        <v>0</v>
      </c>
      <c r="M317" s="305">
        <v>-156</v>
      </c>
      <c r="N317" s="305">
        <v>-1729</v>
      </c>
      <c r="O317" s="305">
        <v>-1470</v>
      </c>
      <c r="P317" s="305">
        <v>18041</v>
      </c>
      <c r="Q317" s="242">
        <v>0.75</v>
      </c>
      <c r="R317" s="243">
        <v>15780</v>
      </c>
      <c r="S317" s="305">
        <v>17972</v>
      </c>
      <c r="T317" s="305">
        <v>69</v>
      </c>
      <c r="U317" s="305">
        <v>18825</v>
      </c>
      <c r="V317" s="305">
        <v>5000</v>
      </c>
      <c r="W317" s="306">
        <v>1300</v>
      </c>
      <c r="X317" s="308">
        <v>415</v>
      </c>
      <c r="Y317" s="306">
        <v>0</v>
      </c>
      <c r="Z317" s="308">
        <v>0</v>
      </c>
      <c r="AA317" s="306">
        <v>-1000</v>
      </c>
      <c r="AB317" s="308">
        <v>144</v>
      </c>
      <c r="AC317" s="306">
        <v>-2150</v>
      </c>
      <c r="AD317" s="308">
        <v>-1729</v>
      </c>
      <c r="AE317" s="306" t="s">
        <v>388</v>
      </c>
      <c r="AF317" s="309" t="s">
        <v>52</v>
      </c>
      <c r="AG317" s="304">
        <v>47</v>
      </c>
      <c r="AH317" s="306" t="s">
        <v>388</v>
      </c>
      <c r="AI317" s="309" t="s">
        <v>102</v>
      </c>
      <c r="AJ317" s="304">
        <v>46</v>
      </c>
    </row>
    <row r="318" spans="1:36" x14ac:dyDescent="0.15">
      <c r="A318" s="302" t="s">
        <v>36</v>
      </c>
      <c r="B318" s="303" t="s">
        <v>25</v>
      </c>
      <c r="C318" s="304">
        <v>8</v>
      </c>
      <c r="D318" s="242">
        <v>0.75</v>
      </c>
      <c r="E318" s="243">
        <v>15616</v>
      </c>
      <c r="F318" s="305">
        <v>34014</v>
      </c>
      <c r="G318" s="305">
        <v>84</v>
      </c>
      <c r="H318" s="305">
        <v>0</v>
      </c>
      <c r="I318" s="305">
        <v>8885</v>
      </c>
      <c r="J318" s="305">
        <v>9139</v>
      </c>
      <c r="K318" s="306">
        <v>-334</v>
      </c>
      <c r="L318" s="304">
        <v>0</v>
      </c>
      <c r="M318" s="305">
        <v>-410</v>
      </c>
      <c r="N318" s="305">
        <v>-1255</v>
      </c>
      <c r="O318" s="305">
        <v>-1999</v>
      </c>
      <c r="P318" s="305">
        <v>18073</v>
      </c>
      <c r="Q318" s="242">
        <v>0.75</v>
      </c>
      <c r="R318" s="243">
        <v>15440</v>
      </c>
      <c r="S318" s="305">
        <v>17228</v>
      </c>
      <c r="T318" s="305">
        <v>845</v>
      </c>
      <c r="U318" s="305">
        <v>18825</v>
      </c>
      <c r="V318" s="305">
        <v>5000</v>
      </c>
      <c r="W318" s="306">
        <v>-1500</v>
      </c>
      <c r="X318" s="308">
        <v>-334</v>
      </c>
      <c r="Y318" s="306">
        <v>0</v>
      </c>
      <c r="Z318" s="308">
        <v>0</v>
      </c>
      <c r="AA318" s="306">
        <v>-1000</v>
      </c>
      <c r="AB318" s="308">
        <v>-10</v>
      </c>
      <c r="AC318" s="306">
        <v>-2150</v>
      </c>
      <c r="AD318" s="308">
        <v>-1255</v>
      </c>
      <c r="AE318" s="306" t="s">
        <v>42</v>
      </c>
      <c r="AF318" s="309" t="s">
        <v>150</v>
      </c>
      <c r="AG318" s="304">
        <v>57</v>
      </c>
      <c r="AH318" s="306" t="s">
        <v>388</v>
      </c>
      <c r="AI318" s="309" t="s">
        <v>207</v>
      </c>
      <c r="AJ318" s="304">
        <v>57</v>
      </c>
    </row>
    <row r="319" spans="1:36" x14ac:dyDescent="0.15">
      <c r="A319" s="302" t="s">
        <v>30</v>
      </c>
      <c r="B319" s="303" t="s">
        <v>25</v>
      </c>
      <c r="C319" s="304">
        <v>9</v>
      </c>
      <c r="D319" s="242">
        <v>0.75</v>
      </c>
      <c r="E319" s="243">
        <v>17198</v>
      </c>
      <c r="F319" s="305">
        <v>34014</v>
      </c>
      <c r="G319" s="305">
        <v>87</v>
      </c>
      <c r="H319" s="305">
        <v>0</v>
      </c>
      <c r="I319" s="305">
        <v>9354</v>
      </c>
      <c r="J319" s="305">
        <v>7178</v>
      </c>
      <c r="K319" s="306">
        <v>-240</v>
      </c>
      <c r="L319" s="304">
        <v>0</v>
      </c>
      <c r="M319" s="305">
        <v>-239</v>
      </c>
      <c r="N319" s="305">
        <v>-1678</v>
      </c>
      <c r="O319" s="305">
        <v>-2157</v>
      </c>
      <c r="P319" s="305">
        <v>19726</v>
      </c>
      <c r="Q319" s="242">
        <v>0.75</v>
      </c>
      <c r="R319" s="243">
        <v>17010</v>
      </c>
      <c r="S319" s="305">
        <v>19156</v>
      </c>
      <c r="T319" s="305">
        <v>570</v>
      </c>
      <c r="U319" s="305">
        <v>18825</v>
      </c>
      <c r="V319" s="305">
        <v>5000</v>
      </c>
      <c r="W319" s="306">
        <v>-1500</v>
      </c>
      <c r="X319" s="308">
        <v>-240</v>
      </c>
      <c r="Y319" s="306">
        <v>0</v>
      </c>
      <c r="Z319" s="308">
        <v>0</v>
      </c>
      <c r="AA319" s="306">
        <v>-1000</v>
      </c>
      <c r="AB319" s="308">
        <v>-48</v>
      </c>
      <c r="AC319" s="306">
        <v>-2150</v>
      </c>
      <c r="AD319" s="308">
        <v>-1678</v>
      </c>
      <c r="AE319" s="306" t="s">
        <v>390</v>
      </c>
      <c r="AF319" s="309" t="s">
        <v>69</v>
      </c>
      <c r="AG319" s="304">
        <v>61</v>
      </c>
      <c r="AH319" s="306" t="s">
        <v>45</v>
      </c>
      <c r="AI319" s="309" t="s">
        <v>102</v>
      </c>
      <c r="AJ319" s="304">
        <v>61</v>
      </c>
    </row>
    <row r="320" spans="1:36" x14ac:dyDescent="0.15">
      <c r="A320" s="302" t="s">
        <v>32</v>
      </c>
      <c r="B320" s="303" t="s">
        <v>25</v>
      </c>
      <c r="C320" s="304">
        <v>10</v>
      </c>
      <c r="D320" s="242">
        <v>0.75</v>
      </c>
      <c r="E320" s="243">
        <v>16883</v>
      </c>
      <c r="F320" s="305">
        <v>34014</v>
      </c>
      <c r="G320" s="305">
        <v>75</v>
      </c>
      <c r="H320" s="305">
        <v>0</v>
      </c>
      <c r="I320" s="305">
        <v>9175</v>
      </c>
      <c r="J320" s="305">
        <v>6776</v>
      </c>
      <c r="K320" s="306">
        <v>-359</v>
      </c>
      <c r="L320" s="304">
        <v>0</v>
      </c>
      <c r="M320" s="305">
        <v>-258</v>
      </c>
      <c r="N320" s="305">
        <v>-1499</v>
      </c>
      <c r="O320" s="305">
        <v>-2116</v>
      </c>
      <c r="P320" s="305">
        <v>20254</v>
      </c>
      <c r="Q320" s="242">
        <v>0.75</v>
      </c>
      <c r="R320" s="243">
        <v>17150</v>
      </c>
      <c r="S320" s="305">
        <v>19112</v>
      </c>
      <c r="T320" s="305">
        <v>1142</v>
      </c>
      <c r="U320" s="305">
        <v>18825</v>
      </c>
      <c r="V320" s="305">
        <v>5000</v>
      </c>
      <c r="W320" s="306">
        <v>-1500</v>
      </c>
      <c r="X320" s="308">
        <v>-359</v>
      </c>
      <c r="Y320" s="306">
        <v>0</v>
      </c>
      <c r="Z320" s="308">
        <v>0</v>
      </c>
      <c r="AA320" s="306">
        <v>-1000</v>
      </c>
      <c r="AB320" s="308">
        <v>-139</v>
      </c>
      <c r="AC320" s="306">
        <v>-1950</v>
      </c>
      <c r="AD320" s="308">
        <v>-1499</v>
      </c>
      <c r="AE320" s="306" t="s">
        <v>45</v>
      </c>
      <c r="AF320" s="309" t="s">
        <v>104</v>
      </c>
      <c r="AG320" s="304">
        <v>57</v>
      </c>
      <c r="AH320" s="306" t="s">
        <v>45</v>
      </c>
      <c r="AI320" s="309" t="s">
        <v>126</v>
      </c>
      <c r="AJ320" s="304">
        <v>56</v>
      </c>
    </row>
    <row r="321" spans="1:36" x14ac:dyDescent="0.15">
      <c r="A321" s="302" t="s">
        <v>31</v>
      </c>
      <c r="B321" s="303" t="s">
        <v>25</v>
      </c>
      <c r="C321" s="304">
        <v>11</v>
      </c>
      <c r="D321" s="242">
        <v>0.75</v>
      </c>
      <c r="E321" s="243">
        <v>17097</v>
      </c>
      <c r="F321" s="305">
        <v>34025</v>
      </c>
      <c r="G321" s="305">
        <v>118</v>
      </c>
      <c r="H321" s="305">
        <v>0</v>
      </c>
      <c r="I321" s="305">
        <v>7555</v>
      </c>
      <c r="J321" s="305">
        <v>7796</v>
      </c>
      <c r="K321" s="306">
        <v>-89</v>
      </c>
      <c r="L321" s="304">
        <v>0</v>
      </c>
      <c r="M321" s="305">
        <v>-303</v>
      </c>
      <c r="N321" s="305">
        <v>-1504</v>
      </c>
      <c r="O321" s="305">
        <v>-1896</v>
      </c>
      <c r="P321" s="305">
        <v>20688</v>
      </c>
      <c r="Q321" s="242">
        <v>0.75</v>
      </c>
      <c r="R321" s="243">
        <v>16850</v>
      </c>
      <c r="S321" s="305">
        <v>18809</v>
      </c>
      <c r="T321" s="305">
        <v>1879</v>
      </c>
      <c r="U321" s="305">
        <v>18825</v>
      </c>
      <c r="V321" s="305">
        <v>5000</v>
      </c>
      <c r="W321" s="306">
        <v>-1500</v>
      </c>
      <c r="X321" s="308">
        <v>-89</v>
      </c>
      <c r="Y321" s="306">
        <v>0</v>
      </c>
      <c r="Z321" s="308">
        <v>0</v>
      </c>
      <c r="AA321" s="306">
        <v>-1000</v>
      </c>
      <c r="AB321" s="308">
        <v>-184</v>
      </c>
      <c r="AC321" s="306">
        <v>-1950</v>
      </c>
      <c r="AD321" s="308">
        <v>-1504</v>
      </c>
      <c r="AE321" s="306" t="s">
        <v>42</v>
      </c>
      <c r="AF321" s="309" t="s">
        <v>183</v>
      </c>
      <c r="AG321" s="304">
        <v>50</v>
      </c>
      <c r="AH321" s="306" t="s">
        <v>42</v>
      </c>
      <c r="AI321" s="309" t="s">
        <v>58</v>
      </c>
      <c r="AJ321" s="304">
        <v>50</v>
      </c>
    </row>
    <row r="322" spans="1:36" x14ac:dyDescent="0.15">
      <c r="A322" s="302" t="s">
        <v>33</v>
      </c>
      <c r="B322" s="303" t="s">
        <v>25</v>
      </c>
      <c r="C322" s="304">
        <v>12</v>
      </c>
      <c r="D322" s="242">
        <v>0.75</v>
      </c>
      <c r="E322" s="243">
        <v>17321</v>
      </c>
      <c r="F322" s="305">
        <v>34025</v>
      </c>
      <c r="G322" s="305">
        <v>114</v>
      </c>
      <c r="H322" s="305">
        <v>0</v>
      </c>
      <c r="I322" s="305">
        <v>7725</v>
      </c>
      <c r="J322" s="305">
        <v>8069</v>
      </c>
      <c r="K322" s="306">
        <v>-103</v>
      </c>
      <c r="L322" s="304">
        <v>0</v>
      </c>
      <c r="M322" s="305">
        <v>-190</v>
      </c>
      <c r="N322" s="305">
        <v>-1862</v>
      </c>
      <c r="O322" s="305">
        <v>-2155</v>
      </c>
      <c r="P322" s="305">
        <v>20500</v>
      </c>
      <c r="Q322" s="242">
        <v>0.75</v>
      </c>
      <c r="R322" s="243">
        <v>16920</v>
      </c>
      <c r="S322" s="305">
        <v>19332</v>
      </c>
      <c r="T322" s="305">
        <v>1168</v>
      </c>
      <c r="U322" s="305">
        <v>18825</v>
      </c>
      <c r="V322" s="305">
        <v>5000</v>
      </c>
      <c r="W322" s="306">
        <v>-1500</v>
      </c>
      <c r="X322" s="308">
        <v>-103</v>
      </c>
      <c r="Y322" s="306">
        <v>0</v>
      </c>
      <c r="Z322" s="308">
        <v>0</v>
      </c>
      <c r="AA322" s="306">
        <v>-1000</v>
      </c>
      <c r="AB322" s="308">
        <v>201</v>
      </c>
      <c r="AC322" s="306">
        <v>-1950</v>
      </c>
      <c r="AD322" s="308">
        <v>-1553</v>
      </c>
      <c r="AE322" s="306" t="s">
        <v>42</v>
      </c>
      <c r="AF322" s="309" t="s">
        <v>167</v>
      </c>
      <c r="AG322" s="304">
        <v>49</v>
      </c>
      <c r="AH322" s="306" t="s">
        <v>397</v>
      </c>
      <c r="AI322" s="309" t="s">
        <v>164</v>
      </c>
      <c r="AJ322" s="304">
        <v>51</v>
      </c>
    </row>
    <row r="323" spans="1:36" x14ac:dyDescent="0.15">
      <c r="A323" s="302" t="s">
        <v>34</v>
      </c>
      <c r="B323" s="303" t="s">
        <v>25</v>
      </c>
      <c r="C323" s="304">
        <v>13</v>
      </c>
      <c r="D323" s="242">
        <v>0.75</v>
      </c>
      <c r="E323" s="243">
        <v>16842</v>
      </c>
      <c r="F323" s="305">
        <v>34025</v>
      </c>
      <c r="G323" s="305">
        <v>110</v>
      </c>
      <c r="H323" s="305">
        <v>0</v>
      </c>
      <c r="I323" s="305">
        <v>8709</v>
      </c>
      <c r="J323" s="305">
        <v>7518</v>
      </c>
      <c r="K323" s="306">
        <v>-169</v>
      </c>
      <c r="L323" s="304">
        <v>0</v>
      </c>
      <c r="M323" s="305">
        <v>-163</v>
      </c>
      <c r="N323" s="305">
        <v>-1683</v>
      </c>
      <c r="O323" s="305">
        <v>-2015</v>
      </c>
      <c r="P323" s="305">
        <v>19923</v>
      </c>
      <c r="Q323" s="242">
        <v>0.75</v>
      </c>
      <c r="R323" s="243">
        <v>16700</v>
      </c>
      <c r="S323" s="305">
        <v>18999</v>
      </c>
      <c r="T323" s="305">
        <v>924</v>
      </c>
      <c r="U323" s="305">
        <v>18825</v>
      </c>
      <c r="V323" s="305">
        <v>5000</v>
      </c>
      <c r="W323" s="306">
        <v>-1300</v>
      </c>
      <c r="X323" s="308">
        <v>-169</v>
      </c>
      <c r="Y323" s="306">
        <v>330</v>
      </c>
      <c r="Z323" s="308">
        <v>0</v>
      </c>
      <c r="AA323" s="306">
        <v>-1000</v>
      </c>
      <c r="AB323" s="308">
        <v>228</v>
      </c>
      <c r="AC323" s="306">
        <v>-2150</v>
      </c>
      <c r="AD323" s="308">
        <v>-1683</v>
      </c>
      <c r="AE323" s="306" t="s">
        <v>46</v>
      </c>
      <c r="AF323" s="309" t="s">
        <v>155</v>
      </c>
      <c r="AG323" s="304">
        <v>48</v>
      </c>
      <c r="AH323" s="306" t="s">
        <v>46</v>
      </c>
      <c r="AI323" s="309" t="s">
        <v>167</v>
      </c>
      <c r="AJ323" s="304">
        <v>49</v>
      </c>
    </row>
    <row r="324" spans="1:36" x14ac:dyDescent="0.15">
      <c r="A324" s="302" t="s">
        <v>35</v>
      </c>
      <c r="B324" s="303" t="s">
        <v>25</v>
      </c>
      <c r="C324" s="304">
        <v>14</v>
      </c>
      <c r="D324" s="242">
        <v>0.75</v>
      </c>
      <c r="E324" s="243">
        <v>15823</v>
      </c>
      <c r="F324" s="305">
        <v>34025</v>
      </c>
      <c r="G324" s="305">
        <v>93</v>
      </c>
      <c r="H324" s="305">
        <v>0</v>
      </c>
      <c r="I324" s="305">
        <v>8381</v>
      </c>
      <c r="J324" s="305">
        <v>7848</v>
      </c>
      <c r="K324" s="306">
        <v>390</v>
      </c>
      <c r="L324" s="304">
        <v>330</v>
      </c>
      <c r="M324" s="305">
        <v>-288</v>
      </c>
      <c r="N324" s="305">
        <v>-1575</v>
      </c>
      <c r="O324" s="305">
        <v>-1143</v>
      </c>
      <c r="P324" s="305">
        <v>19032</v>
      </c>
      <c r="Q324" s="242">
        <v>0.75</v>
      </c>
      <c r="R324" s="243">
        <v>16000</v>
      </c>
      <c r="S324" s="305">
        <v>18043</v>
      </c>
      <c r="T324" s="305">
        <v>989</v>
      </c>
      <c r="U324" s="305">
        <v>19559</v>
      </c>
      <c r="V324" s="305">
        <v>3800</v>
      </c>
      <c r="W324" s="306">
        <v>1300</v>
      </c>
      <c r="X324" s="308">
        <v>390</v>
      </c>
      <c r="Y324" s="306">
        <v>330</v>
      </c>
      <c r="Z324" s="308">
        <v>330</v>
      </c>
      <c r="AA324" s="306">
        <v>-1000</v>
      </c>
      <c r="AB324" s="308">
        <v>103</v>
      </c>
      <c r="AC324" s="306">
        <v>-1950</v>
      </c>
      <c r="AD324" s="308">
        <v>-1575</v>
      </c>
      <c r="AE324" s="306" t="s">
        <v>46</v>
      </c>
      <c r="AF324" s="309" t="s">
        <v>183</v>
      </c>
      <c r="AG324" s="304">
        <v>52</v>
      </c>
      <c r="AH324" s="306" t="s">
        <v>46</v>
      </c>
      <c r="AI324" s="309" t="s">
        <v>171</v>
      </c>
      <c r="AJ324" s="304">
        <v>50</v>
      </c>
    </row>
    <row r="325" spans="1:36" x14ac:dyDescent="0.15">
      <c r="A325" s="302" t="s">
        <v>36</v>
      </c>
      <c r="B325" s="303" t="s">
        <v>25</v>
      </c>
      <c r="C325" s="304">
        <v>15</v>
      </c>
      <c r="D325" s="242">
        <v>0.75</v>
      </c>
      <c r="E325" s="243">
        <v>15837</v>
      </c>
      <c r="F325" s="305">
        <v>34025</v>
      </c>
      <c r="G325" s="305">
        <v>118</v>
      </c>
      <c r="H325" s="305">
        <v>0</v>
      </c>
      <c r="I325" s="305">
        <v>8307</v>
      </c>
      <c r="J325" s="305">
        <v>8113</v>
      </c>
      <c r="K325" s="306">
        <v>659</v>
      </c>
      <c r="L325" s="304">
        <v>330</v>
      </c>
      <c r="M325" s="305">
        <v>-288</v>
      </c>
      <c r="N325" s="305">
        <v>-1675</v>
      </c>
      <c r="O325" s="305">
        <v>-974</v>
      </c>
      <c r="P325" s="305">
        <v>18697</v>
      </c>
      <c r="Q325" s="242">
        <v>0.75</v>
      </c>
      <c r="R325" s="243">
        <v>15590</v>
      </c>
      <c r="S325" s="305">
        <v>17733</v>
      </c>
      <c r="T325" s="305">
        <v>964</v>
      </c>
      <c r="U325" s="305">
        <v>19559</v>
      </c>
      <c r="V325" s="305">
        <v>3800</v>
      </c>
      <c r="W325" s="306">
        <v>1300</v>
      </c>
      <c r="X325" s="308">
        <v>659</v>
      </c>
      <c r="Y325" s="306">
        <v>330</v>
      </c>
      <c r="Z325" s="308">
        <v>330</v>
      </c>
      <c r="AA325" s="306">
        <v>-1000</v>
      </c>
      <c r="AB325" s="308">
        <v>103</v>
      </c>
      <c r="AC325" s="306">
        <v>-1950</v>
      </c>
      <c r="AD325" s="308">
        <v>-1675</v>
      </c>
      <c r="AE325" s="306" t="s">
        <v>398</v>
      </c>
      <c r="AF325" s="309" t="s">
        <v>72</v>
      </c>
      <c r="AG325" s="304">
        <v>58</v>
      </c>
      <c r="AH325" s="306" t="s">
        <v>45</v>
      </c>
      <c r="AI325" s="309" t="s">
        <v>151</v>
      </c>
      <c r="AJ325" s="304">
        <v>59</v>
      </c>
    </row>
    <row r="326" spans="1:36" x14ac:dyDescent="0.15">
      <c r="A326" s="302" t="s">
        <v>30</v>
      </c>
      <c r="B326" s="303" t="s">
        <v>25</v>
      </c>
      <c r="C326" s="304">
        <v>16</v>
      </c>
      <c r="D326" s="242">
        <v>0.75</v>
      </c>
      <c r="E326" s="243">
        <v>17072</v>
      </c>
      <c r="F326" s="305">
        <v>34025</v>
      </c>
      <c r="G326" s="305">
        <v>94</v>
      </c>
      <c r="H326" s="305">
        <v>0</v>
      </c>
      <c r="I326" s="305">
        <v>8663</v>
      </c>
      <c r="J326" s="305">
        <v>6595</v>
      </c>
      <c r="K326" s="306">
        <v>1025</v>
      </c>
      <c r="L326" s="304">
        <v>330</v>
      </c>
      <c r="M326" s="305">
        <v>-296</v>
      </c>
      <c r="N326" s="305">
        <v>-1480</v>
      </c>
      <c r="O326" s="305">
        <v>-421</v>
      </c>
      <c r="P326" s="305">
        <v>19282</v>
      </c>
      <c r="Q326" s="242">
        <v>0.75</v>
      </c>
      <c r="R326" s="243">
        <v>16930</v>
      </c>
      <c r="S326" s="305">
        <v>19104</v>
      </c>
      <c r="T326" s="305">
        <v>178</v>
      </c>
      <c r="U326" s="305">
        <v>19559</v>
      </c>
      <c r="V326" s="305">
        <v>3800</v>
      </c>
      <c r="W326" s="306">
        <v>1300</v>
      </c>
      <c r="X326" s="308">
        <v>647</v>
      </c>
      <c r="Y326" s="306">
        <v>330</v>
      </c>
      <c r="Z326" s="308">
        <v>330</v>
      </c>
      <c r="AA326" s="306">
        <v>-1000</v>
      </c>
      <c r="AB326" s="308">
        <v>-296</v>
      </c>
      <c r="AC326" s="306">
        <v>-1950</v>
      </c>
      <c r="AD326" s="308">
        <v>-1480</v>
      </c>
      <c r="AE326" s="306" t="s">
        <v>42</v>
      </c>
      <c r="AF326" s="309" t="s">
        <v>184</v>
      </c>
      <c r="AG326" s="304">
        <v>54</v>
      </c>
      <c r="AH326" s="306" t="s">
        <v>397</v>
      </c>
      <c r="AI326" s="309" t="s">
        <v>58</v>
      </c>
      <c r="AJ326" s="304">
        <v>51</v>
      </c>
    </row>
    <row r="327" spans="1:36" x14ac:dyDescent="0.15">
      <c r="A327" s="302" t="s">
        <v>32</v>
      </c>
      <c r="B327" s="303" t="s">
        <v>25</v>
      </c>
      <c r="C327" s="304">
        <v>17</v>
      </c>
      <c r="D327" s="242">
        <v>0.75</v>
      </c>
      <c r="E327" s="243">
        <v>17239</v>
      </c>
      <c r="F327" s="305">
        <v>34029</v>
      </c>
      <c r="G327" s="305">
        <v>98</v>
      </c>
      <c r="H327" s="305">
        <v>0</v>
      </c>
      <c r="I327" s="305">
        <v>7555</v>
      </c>
      <c r="J327" s="305">
        <v>7451</v>
      </c>
      <c r="K327" s="306">
        <v>744</v>
      </c>
      <c r="L327" s="304">
        <v>330</v>
      </c>
      <c r="M327" s="305">
        <v>-306</v>
      </c>
      <c r="N327" s="305">
        <v>-1551</v>
      </c>
      <c r="O327" s="305">
        <v>-783</v>
      </c>
      <c r="P327" s="305">
        <v>19904</v>
      </c>
      <c r="Q327" s="242">
        <v>0.75</v>
      </c>
      <c r="R327" s="243">
        <v>17310</v>
      </c>
      <c r="S327" s="305">
        <v>19570</v>
      </c>
      <c r="T327" s="305">
        <v>334</v>
      </c>
      <c r="U327" s="305">
        <v>19559</v>
      </c>
      <c r="V327" s="305">
        <v>3800</v>
      </c>
      <c r="W327" s="306">
        <v>1300</v>
      </c>
      <c r="X327" s="308">
        <v>744</v>
      </c>
      <c r="Y327" s="306">
        <v>330</v>
      </c>
      <c r="Z327" s="308">
        <v>330</v>
      </c>
      <c r="AA327" s="306">
        <v>-1000</v>
      </c>
      <c r="AB327" s="308">
        <v>-187</v>
      </c>
      <c r="AC327" s="306">
        <v>-1950</v>
      </c>
      <c r="AD327" s="308">
        <v>-1551</v>
      </c>
      <c r="AE327" s="306" t="s">
        <v>42</v>
      </c>
      <c r="AF327" s="309" t="s">
        <v>171</v>
      </c>
      <c r="AG327" s="304">
        <v>46</v>
      </c>
      <c r="AH327" s="306" t="s">
        <v>397</v>
      </c>
      <c r="AI327" s="309" t="s">
        <v>126</v>
      </c>
      <c r="AJ327" s="304">
        <v>47</v>
      </c>
    </row>
    <row r="328" spans="1:36" x14ac:dyDescent="0.15">
      <c r="A328" s="302" t="s">
        <v>31</v>
      </c>
      <c r="B328" s="303" t="s">
        <v>25</v>
      </c>
      <c r="C328" s="304">
        <v>18</v>
      </c>
      <c r="D328" s="242">
        <v>0.75</v>
      </c>
      <c r="E328" s="243">
        <v>17401</v>
      </c>
      <c r="F328" s="305">
        <v>34029</v>
      </c>
      <c r="G328" s="305">
        <v>98</v>
      </c>
      <c r="H328" s="305">
        <v>0</v>
      </c>
      <c r="I328" s="305">
        <v>6276</v>
      </c>
      <c r="J328" s="305">
        <v>9331</v>
      </c>
      <c r="K328" s="306">
        <v>487</v>
      </c>
      <c r="L328" s="304">
        <v>330</v>
      </c>
      <c r="M328" s="305">
        <v>-331</v>
      </c>
      <c r="N328" s="305">
        <v>-1601</v>
      </c>
      <c r="O328" s="305">
        <v>-1115</v>
      </c>
      <c r="P328" s="305">
        <v>19635</v>
      </c>
      <c r="Q328" s="242">
        <v>0.75</v>
      </c>
      <c r="R328" s="243">
        <v>17140</v>
      </c>
      <c r="S328" s="305">
        <v>19420</v>
      </c>
      <c r="T328" s="305">
        <v>215</v>
      </c>
      <c r="U328" s="305">
        <v>19559</v>
      </c>
      <c r="V328" s="305">
        <v>3800</v>
      </c>
      <c r="W328" s="306">
        <v>1300</v>
      </c>
      <c r="X328" s="308">
        <v>142</v>
      </c>
      <c r="Y328" s="306">
        <v>330</v>
      </c>
      <c r="Z328" s="308">
        <v>330</v>
      </c>
      <c r="AA328" s="306">
        <v>-1000</v>
      </c>
      <c r="AB328" s="308">
        <v>-212</v>
      </c>
      <c r="AC328" s="306">
        <v>-1950</v>
      </c>
      <c r="AD328" s="308">
        <v>-1601</v>
      </c>
      <c r="AE328" s="306" t="s">
        <v>42</v>
      </c>
      <c r="AF328" s="309" t="s">
        <v>195</v>
      </c>
      <c r="AG328" s="304">
        <v>48</v>
      </c>
      <c r="AH328" s="306" t="s">
        <v>397</v>
      </c>
      <c r="AI328" s="309" t="s">
        <v>194</v>
      </c>
      <c r="AJ328" s="304">
        <v>48</v>
      </c>
    </row>
    <row r="329" spans="1:36" x14ac:dyDescent="0.15">
      <c r="A329" s="302" t="s">
        <v>33</v>
      </c>
      <c r="B329" s="303" t="s">
        <v>25</v>
      </c>
      <c r="C329" s="304">
        <v>19</v>
      </c>
      <c r="D329" s="242">
        <v>0.75</v>
      </c>
      <c r="E329" s="243">
        <v>17251</v>
      </c>
      <c r="F329" s="305">
        <v>34029</v>
      </c>
      <c r="G329" s="305">
        <v>96</v>
      </c>
      <c r="H329" s="305">
        <v>0</v>
      </c>
      <c r="I329" s="305">
        <v>6862</v>
      </c>
      <c r="J329" s="305">
        <v>8547</v>
      </c>
      <c r="K329" s="306">
        <v>231</v>
      </c>
      <c r="L329" s="304">
        <v>330</v>
      </c>
      <c r="M329" s="305">
        <v>-330</v>
      </c>
      <c r="N329" s="305">
        <v>-1592</v>
      </c>
      <c r="O329" s="305">
        <v>-1361</v>
      </c>
      <c r="P329" s="305">
        <v>20077</v>
      </c>
      <c r="Q329" s="242">
        <v>0.75</v>
      </c>
      <c r="R329" s="243">
        <v>17030</v>
      </c>
      <c r="S329" s="305">
        <v>19278</v>
      </c>
      <c r="T329" s="305">
        <v>799</v>
      </c>
      <c r="U329" s="305">
        <v>19559</v>
      </c>
      <c r="V329" s="305">
        <v>3800</v>
      </c>
      <c r="W329" s="306">
        <v>1300</v>
      </c>
      <c r="X329" s="308">
        <v>203</v>
      </c>
      <c r="Y329" s="306">
        <v>330</v>
      </c>
      <c r="Z329" s="308">
        <v>330</v>
      </c>
      <c r="AA329" s="306">
        <v>-1000</v>
      </c>
      <c r="AB329" s="308">
        <v>-211</v>
      </c>
      <c r="AC329" s="306">
        <v>-2018</v>
      </c>
      <c r="AD329" s="308">
        <v>-1592</v>
      </c>
      <c r="AE329" s="306" t="s">
        <v>45</v>
      </c>
      <c r="AF329" s="309" t="s">
        <v>173</v>
      </c>
      <c r="AG329" s="304">
        <v>54</v>
      </c>
      <c r="AH329" s="306" t="s">
        <v>398</v>
      </c>
      <c r="AI329" s="309" t="s">
        <v>124</v>
      </c>
      <c r="AJ329" s="304">
        <v>53</v>
      </c>
    </row>
    <row r="330" spans="1:36" x14ac:dyDescent="0.15">
      <c r="A330" s="302" t="s">
        <v>34</v>
      </c>
      <c r="B330" s="303" t="s">
        <v>25</v>
      </c>
      <c r="C330" s="304">
        <v>20</v>
      </c>
      <c r="D330" s="242">
        <v>0.75</v>
      </c>
      <c r="E330" s="243">
        <v>16384</v>
      </c>
      <c r="F330" s="305">
        <v>34029</v>
      </c>
      <c r="G330" s="305">
        <v>100</v>
      </c>
      <c r="H330" s="305">
        <v>0</v>
      </c>
      <c r="I330" s="305">
        <v>6965</v>
      </c>
      <c r="J330" s="305">
        <v>9014</v>
      </c>
      <c r="K330" s="306">
        <v>391</v>
      </c>
      <c r="L330" s="304">
        <v>330</v>
      </c>
      <c r="M330" s="305">
        <v>-334</v>
      </c>
      <c r="N330" s="305">
        <v>-1675</v>
      </c>
      <c r="O330" s="305">
        <v>-1288</v>
      </c>
      <c r="P330" s="305">
        <v>19438</v>
      </c>
      <c r="Q330" s="242">
        <v>0.75</v>
      </c>
      <c r="R330" s="243">
        <v>16710</v>
      </c>
      <c r="S330" s="305">
        <v>18786</v>
      </c>
      <c r="T330" s="305">
        <v>652</v>
      </c>
      <c r="U330" s="305">
        <v>19559</v>
      </c>
      <c r="V330" s="305">
        <v>3800</v>
      </c>
      <c r="W330" s="306">
        <v>1300</v>
      </c>
      <c r="X330" s="308">
        <v>491</v>
      </c>
      <c r="Y330" s="306">
        <v>330</v>
      </c>
      <c r="Z330" s="308">
        <v>330</v>
      </c>
      <c r="AA330" s="306">
        <v>-1000</v>
      </c>
      <c r="AB330" s="308">
        <v>-234</v>
      </c>
      <c r="AC330" s="306">
        <v>-2218</v>
      </c>
      <c r="AD330" s="308">
        <v>-1675</v>
      </c>
      <c r="AE330" s="306" t="s">
        <v>397</v>
      </c>
      <c r="AF330" s="309" t="s">
        <v>49</v>
      </c>
      <c r="AG330" s="304">
        <v>54</v>
      </c>
      <c r="AH330" s="306" t="s">
        <v>398</v>
      </c>
      <c r="AI330" s="309" t="s">
        <v>66</v>
      </c>
      <c r="AJ330" s="304">
        <v>53</v>
      </c>
    </row>
    <row r="331" spans="1:36" x14ac:dyDescent="0.15">
      <c r="A331" s="302" t="s">
        <v>35</v>
      </c>
      <c r="B331" s="303" t="s">
        <v>25</v>
      </c>
      <c r="C331" s="304">
        <v>21</v>
      </c>
      <c r="D331" s="242">
        <v>0.75</v>
      </c>
      <c r="E331" s="243">
        <v>15463</v>
      </c>
      <c r="F331" s="305">
        <v>34029</v>
      </c>
      <c r="G331" s="305">
        <v>66</v>
      </c>
      <c r="H331" s="305">
        <v>0</v>
      </c>
      <c r="I331" s="305">
        <v>7508</v>
      </c>
      <c r="J331" s="305">
        <v>10097</v>
      </c>
      <c r="K331" s="306">
        <v>315</v>
      </c>
      <c r="L331" s="304">
        <v>330</v>
      </c>
      <c r="M331" s="305">
        <v>-300</v>
      </c>
      <c r="N331" s="305">
        <v>-1707</v>
      </c>
      <c r="O331" s="305">
        <v>-1362</v>
      </c>
      <c r="P331" s="305">
        <v>17852</v>
      </c>
      <c r="Q331" s="242">
        <v>0.75</v>
      </c>
      <c r="R331" s="243">
        <v>15220</v>
      </c>
      <c r="S331" s="305">
        <v>17329</v>
      </c>
      <c r="T331" s="305">
        <v>523</v>
      </c>
      <c r="U331" s="305">
        <v>20275</v>
      </c>
      <c r="V331" s="305">
        <v>2100</v>
      </c>
      <c r="W331" s="306">
        <v>1200</v>
      </c>
      <c r="X331" s="308">
        <v>-63</v>
      </c>
      <c r="Y331" s="306">
        <v>330</v>
      </c>
      <c r="Z331" s="308">
        <v>330</v>
      </c>
      <c r="AA331" s="306">
        <v>-1000</v>
      </c>
      <c r="AB331" s="308">
        <v>-195</v>
      </c>
      <c r="AC331" s="306">
        <v>-2218</v>
      </c>
      <c r="AD331" s="308">
        <v>-1707</v>
      </c>
      <c r="AE331" s="306" t="s">
        <v>397</v>
      </c>
      <c r="AF331" s="309" t="s">
        <v>192</v>
      </c>
      <c r="AG331" s="304">
        <v>54</v>
      </c>
      <c r="AH331" s="306" t="s">
        <v>45</v>
      </c>
      <c r="AI331" s="309" t="s">
        <v>202</v>
      </c>
      <c r="AJ331" s="304">
        <v>52</v>
      </c>
    </row>
    <row r="332" spans="1:36" x14ac:dyDescent="0.15">
      <c r="A332" s="302" t="s">
        <v>36</v>
      </c>
      <c r="B332" s="303" t="s">
        <v>25</v>
      </c>
      <c r="C332" s="304">
        <v>22</v>
      </c>
      <c r="D332" s="242">
        <v>0.75</v>
      </c>
      <c r="E332" s="243">
        <v>16063</v>
      </c>
      <c r="F332" s="305">
        <v>34029</v>
      </c>
      <c r="G332" s="305">
        <v>82</v>
      </c>
      <c r="H332" s="305">
        <v>0</v>
      </c>
      <c r="I332" s="305">
        <v>6393</v>
      </c>
      <c r="J332" s="305">
        <v>10535</v>
      </c>
      <c r="K332" s="306">
        <v>230</v>
      </c>
      <c r="L332" s="304">
        <v>330</v>
      </c>
      <c r="M332" s="305">
        <v>-263</v>
      </c>
      <c r="N332" s="305">
        <v>-1412</v>
      </c>
      <c r="O332" s="305">
        <v>-1115</v>
      </c>
      <c r="P332" s="305">
        <v>18298</v>
      </c>
      <c r="Q332" s="242">
        <v>0.75</v>
      </c>
      <c r="R332" s="243">
        <v>15850</v>
      </c>
      <c r="S332" s="305">
        <v>17685</v>
      </c>
      <c r="T332" s="305">
        <v>613</v>
      </c>
      <c r="U332" s="305">
        <v>20275</v>
      </c>
      <c r="V332" s="305">
        <v>2100</v>
      </c>
      <c r="W332" s="306">
        <v>1200</v>
      </c>
      <c r="X332" s="308">
        <v>-35</v>
      </c>
      <c r="Y332" s="306">
        <v>330</v>
      </c>
      <c r="Z332" s="308">
        <v>330</v>
      </c>
      <c r="AA332" s="306">
        <v>-1000</v>
      </c>
      <c r="AB332" s="308">
        <v>-244</v>
      </c>
      <c r="AC332" s="306">
        <v>-2218</v>
      </c>
      <c r="AD332" s="308">
        <v>-1412</v>
      </c>
      <c r="AE332" s="306" t="s">
        <v>42</v>
      </c>
      <c r="AF332" s="309" t="s">
        <v>164</v>
      </c>
      <c r="AG332" s="304">
        <v>45</v>
      </c>
      <c r="AH332" s="306" t="s">
        <v>42</v>
      </c>
      <c r="AI332" s="309" t="s">
        <v>79</v>
      </c>
      <c r="AJ332" s="304">
        <v>47</v>
      </c>
    </row>
    <row r="333" spans="1:36" x14ac:dyDescent="0.15">
      <c r="A333" s="302" t="s">
        <v>30</v>
      </c>
      <c r="B333" s="303" t="s">
        <v>25</v>
      </c>
      <c r="C333" s="304">
        <v>23</v>
      </c>
      <c r="D333" s="242">
        <v>0.75</v>
      </c>
      <c r="E333" s="243">
        <v>17582</v>
      </c>
      <c r="F333" s="305">
        <v>34029</v>
      </c>
      <c r="G333" s="305">
        <v>98</v>
      </c>
      <c r="H333" s="305">
        <v>0</v>
      </c>
      <c r="I333" s="305">
        <v>5583</v>
      </c>
      <c r="J333" s="305">
        <v>8945</v>
      </c>
      <c r="K333" s="306">
        <v>527</v>
      </c>
      <c r="L333" s="304">
        <v>330</v>
      </c>
      <c r="M333" s="305">
        <v>-358</v>
      </c>
      <c r="N333" s="305">
        <v>-1587</v>
      </c>
      <c r="O333" s="305">
        <v>-1088</v>
      </c>
      <c r="P333" s="305">
        <v>20687</v>
      </c>
      <c r="Q333" s="242">
        <v>0.75</v>
      </c>
      <c r="R333" s="243">
        <v>17850</v>
      </c>
      <c r="S333" s="305">
        <v>20097</v>
      </c>
      <c r="T333" s="305">
        <v>590</v>
      </c>
      <c r="U333" s="305">
        <v>20275</v>
      </c>
      <c r="V333" s="305">
        <v>2100</v>
      </c>
      <c r="W333" s="306">
        <v>1200</v>
      </c>
      <c r="X333" s="308">
        <v>399</v>
      </c>
      <c r="Y333" s="306">
        <v>330</v>
      </c>
      <c r="Z333" s="308">
        <v>330</v>
      </c>
      <c r="AA333" s="306">
        <v>-1000</v>
      </c>
      <c r="AB333" s="308">
        <v>-208</v>
      </c>
      <c r="AC333" s="306">
        <v>-2018</v>
      </c>
      <c r="AD333" s="308">
        <v>-1587</v>
      </c>
      <c r="AE333" s="306" t="s">
        <v>46</v>
      </c>
      <c r="AF333" s="309" t="s">
        <v>183</v>
      </c>
      <c r="AG333" s="304">
        <v>48</v>
      </c>
      <c r="AH333" s="306" t="s">
        <v>46</v>
      </c>
      <c r="AI333" s="309" t="s">
        <v>189</v>
      </c>
      <c r="AJ333" s="304">
        <v>45</v>
      </c>
    </row>
    <row r="334" spans="1:36" x14ac:dyDescent="0.15">
      <c r="A334" s="302" t="s">
        <v>32</v>
      </c>
      <c r="B334" s="303" t="s">
        <v>25</v>
      </c>
      <c r="C334" s="304">
        <v>24</v>
      </c>
      <c r="D334" s="242">
        <v>0.75</v>
      </c>
      <c r="E334" s="243">
        <v>17226</v>
      </c>
      <c r="F334" s="305">
        <v>34029</v>
      </c>
      <c r="G334" s="305">
        <v>91</v>
      </c>
      <c r="H334" s="305">
        <v>0</v>
      </c>
      <c r="I334" s="305">
        <v>5361</v>
      </c>
      <c r="J334" s="305">
        <v>9697</v>
      </c>
      <c r="K334" s="306">
        <v>236</v>
      </c>
      <c r="L334" s="304">
        <v>330</v>
      </c>
      <c r="M334" s="305">
        <v>-389</v>
      </c>
      <c r="N334" s="305">
        <v>-1583</v>
      </c>
      <c r="O334" s="305">
        <v>-1406</v>
      </c>
      <c r="P334" s="305">
        <v>20468</v>
      </c>
      <c r="Q334" s="242">
        <v>0.75</v>
      </c>
      <c r="R334" s="243">
        <v>17740</v>
      </c>
      <c r="S334" s="305">
        <v>19963</v>
      </c>
      <c r="T334" s="305">
        <v>505</v>
      </c>
      <c r="U334" s="305">
        <v>20275</v>
      </c>
      <c r="V334" s="305">
        <v>2100</v>
      </c>
      <c r="W334" s="306">
        <v>1300</v>
      </c>
      <c r="X334" s="308">
        <v>-38</v>
      </c>
      <c r="Y334" s="306">
        <v>330</v>
      </c>
      <c r="Z334" s="308">
        <v>330</v>
      </c>
      <c r="AA334" s="306">
        <v>-1000</v>
      </c>
      <c r="AB334" s="308">
        <v>-270</v>
      </c>
      <c r="AC334" s="306">
        <v>-2018</v>
      </c>
      <c r="AD334" s="308">
        <v>-1583</v>
      </c>
      <c r="AE334" s="306" t="s">
        <v>43</v>
      </c>
      <c r="AF334" s="309" t="s">
        <v>53</v>
      </c>
      <c r="AG334" s="304">
        <v>49</v>
      </c>
      <c r="AH334" s="306" t="s">
        <v>397</v>
      </c>
      <c r="AI334" s="309" t="s">
        <v>58</v>
      </c>
      <c r="AJ334" s="304">
        <v>49</v>
      </c>
    </row>
    <row r="335" spans="1:36" x14ac:dyDescent="0.15">
      <c r="A335" s="302" t="s">
        <v>31</v>
      </c>
      <c r="B335" s="303" t="s">
        <v>25</v>
      </c>
      <c r="C335" s="304">
        <v>25</v>
      </c>
      <c r="D335" s="242">
        <v>0.75</v>
      </c>
      <c r="E335" s="243">
        <v>17013</v>
      </c>
      <c r="F335" s="305">
        <v>34029</v>
      </c>
      <c r="G335" s="305">
        <v>90</v>
      </c>
      <c r="H335" s="305">
        <v>0</v>
      </c>
      <c r="I335" s="305">
        <v>4609</v>
      </c>
      <c r="J335" s="305">
        <v>9962</v>
      </c>
      <c r="K335" s="306">
        <v>94</v>
      </c>
      <c r="L335" s="304">
        <v>250</v>
      </c>
      <c r="M335" s="305">
        <v>-382</v>
      </c>
      <c r="N335" s="305">
        <v>-1582</v>
      </c>
      <c r="O335" s="305">
        <v>-1620</v>
      </c>
      <c r="P335" s="305">
        <v>21168</v>
      </c>
      <c r="Q335" s="242">
        <v>0.75</v>
      </c>
      <c r="R335" s="243">
        <v>17330</v>
      </c>
      <c r="S335" s="305">
        <v>19539</v>
      </c>
      <c r="T335" s="305">
        <v>1629</v>
      </c>
      <c r="U335" s="305">
        <v>20275</v>
      </c>
      <c r="V335" s="305">
        <v>2100</v>
      </c>
      <c r="W335" s="306">
        <v>1300</v>
      </c>
      <c r="X335" s="308">
        <v>-34</v>
      </c>
      <c r="Y335" s="306">
        <v>330</v>
      </c>
      <c r="Z335" s="308">
        <v>250</v>
      </c>
      <c r="AA335" s="306">
        <v>-1000</v>
      </c>
      <c r="AB335" s="308">
        <v>-193</v>
      </c>
      <c r="AC335" s="306">
        <v>-2018</v>
      </c>
      <c r="AD335" s="308">
        <v>-1582</v>
      </c>
      <c r="AE335" s="306" t="s">
        <v>398</v>
      </c>
      <c r="AF335" s="309" t="s">
        <v>159</v>
      </c>
      <c r="AG335" s="304">
        <v>53</v>
      </c>
      <c r="AH335" s="306" t="s">
        <v>398</v>
      </c>
      <c r="AI335" s="309" t="s">
        <v>112</v>
      </c>
      <c r="AJ335" s="304">
        <v>50</v>
      </c>
    </row>
    <row r="336" spans="1:36" x14ac:dyDescent="0.15">
      <c r="A336" s="302" t="s">
        <v>33</v>
      </c>
      <c r="B336" s="303" t="s">
        <v>25</v>
      </c>
      <c r="C336" s="304">
        <v>26</v>
      </c>
      <c r="D336" s="242">
        <v>0.5</v>
      </c>
      <c r="E336" s="243">
        <v>14525</v>
      </c>
      <c r="F336" s="305">
        <v>34023</v>
      </c>
      <c r="G336" s="305">
        <v>101</v>
      </c>
      <c r="H336" s="305">
        <v>0</v>
      </c>
      <c r="I336" s="305">
        <v>5921</v>
      </c>
      <c r="J336" s="305">
        <v>10629</v>
      </c>
      <c r="K336" s="306">
        <v>122</v>
      </c>
      <c r="L336" s="304">
        <v>250</v>
      </c>
      <c r="M336" s="305">
        <v>-305</v>
      </c>
      <c r="N336" s="305">
        <v>-1107</v>
      </c>
      <c r="O336" s="305">
        <v>-1040</v>
      </c>
      <c r="P336" s="305">
        <v>18614</v>
      </c>
      <c r="Q336" s="242">
        <v>0.5</v>
      </c>
      <c r="R336" s="243">
        <v>14459</v>
      </c>
      <c r="S336" s="305">
        <v>16260</v>
      </c>
      <c r="T336" s="305">
        <v>2354</v>
      </c>
      <c r="U336" s="305">
        <v>20275</v>
      </c>
      <c r="V336" s="305">
        <v>2100</v>
      </c>
      <c r="W336" s="306">
        <v>1300</v>
      </c>
      <c r="X336" s="308">
        <v>-6</v>
      </c>
      <c r="Y336" s="306">
        <v>330</v>
      </c>
      <c r="Z336" s="308">
        <v>250</v>
      </c>
      <c r="AA336" s="306">
        <v>-1000</v>
      </c>
      <c r="AB336" s="308">
        <v>-205</v>
      </c>
      <c r="AC336" s="306">
        <v>-2018</v>
      </c>
      <c r="AD336" s="308">
        <v>-1107</v>
      </c>
      <c r="AE336" s="306" t="s">
        <v>398</v>
      </c>
      <c r="AF336" s="309" t="s">
        <v>181</v>
      </c>
      <c r="AG336" s="304">
        <v>53</v>
      </c>
      <c r="AH336" s="306" t="s">
        <v>398</v>
      </c>
      <c r="AI336" s="309" t="s">
        <v>135</v>
      </c>
      <c r="AJ336" s="304">
        <v>51</v>
      </c>
    </row>
    <row r="337" spans="1:36" x14ac:dyDescent="0.15">
      <c r="A337" s="302" t="s">
        <v>34</v>
      </c>
      <c r="B337" s="303" t="s">
        <v>25</v>
      </c>
      <c r="C337" s="304">
        <v>27</v>
      </c>
      <c r="D337" s="242">
        <v>0.75</v>
      </c>
      <c r="E337" s="243">
        <v>15907</v>
      </c>
      <c r="F337" s="305">
        <v>34023</v>
      </c>
      <c r="G337" s="305">
        <v>97</v>
      </c>
      <c r="H337" s="305">
        <v>0</v>
      </c>
      <c r="I337" s="305">
        <v>5849</v>
      </c>
      <c r="J337" s="305">
        <v>9784</v>
      </c>
      <c r="K337" s="306">
        <v>93</v>
      </c>
      <c r="L337" s="304">
        <v>330</v>
      </c>
      <c r="M337" s="305">
        <v>-301</v>
      </c>
      <c r="N337" s="305">
        <v>-1582</v>
      </c>
      <c r="O337" s="305">
        <v>-1460</v>
      </c>
      <c r="P337" s="305">
        <v>19947</v>
      </c>
      <c r="Q337" s="242">
        <v>0.75</v>
      </c>
      <c r="R337" s="243">
        <v>15780</v>
      </c>
      <c r="S337" s="305">
        <v>17763</v>
      </c>
      <c r="T337" s="305">
        <v>2184</v>
      </c>
      <c r="U337" s="305">
        <v>20275</v>
      </c>
      <c r="V337" s="305">
        <v>2100</v>
      </c>
      <c r="W337" s="306">
        <v>1300</v>
      </c>
      <c r="X337" s="308">
        <v>-35</v>
      </c>
      <c r="Y337" s="306">
        <v>330</v>
      </c>
      <c r="Z337" s="308">
        <v>330</v>
      </c>
      <c r="AA337" s="306">
        <v>-1000</v>
      </c>
      <c r="AB337" s="308">
        <v>-110</v>
      </c>
      <c r="AC337" s="306">
        <v>-2218</v>
      </c>
      <c r="AD337" s="308">
        <v>-1582</v>
      </c>
      <c r="AE337" s="306" t="s">
        <v>46</v>
      </c>
      <c r="AF337" s="309" t="s">
        <v>93</v>
      </c>
      <c r="AG337" s="304">
        <v>45</v>
      </c>
      <c r="AH337" s="306" t="s">
        <v>46</v>
      </c>
      <c r="AI337" s="309" t="s">
        <v>61</v>
      </c>
      <c r="AJ337" s="304">
        <v>41</v>
      </c>
    </row>
    <row r="338" spans="1:36" x14ac:dyDescent="0.15">
      <c r="A338" s="302" t="s">
        <v>35</v>
      </c>
      <c r="B338" s="303" t="s">
        <v>25</v>
      </c>
      <c r="C338" s="304">
        <v>28</v>
      </c>
      <c r="D338" s="242">
        <v>0.75</v>
      </c>
      <c r="E338" s="243">
        <v>15634</v>
      </c>
      <c r="F338" s="305">
        <v>34023</v>
      </c>
      <c r="G338" s="305">
        <v>95</v>
      </c>
      <c r="H338" s="305">
        <v>0</v>
      </c>
      <c r="I338" s="305">
        <v>6166</v>
      </c>
      <c r="J338" s="305">
        <v>10268</v>
      </c>
      <c r="K338" s="306">
        <v>15</v>
      </c>
      <c r="L338" s="304">
        <v>330</v>
      </c>
      <c r="M338" s="305">
        <v>-322</v>
      </c>
      <c r="N338" s="305">
        <v>-1767</v>
      </c>
      <c r="O338" s="305">
        <v>-1744</v>
      </c>
      <c r="P338" s="305">
        <v>19428</v>
      </c>
      <c r="Q338" s="242">
        <v>0.75</v>
      </c>
      <c r="R338" s="243">
        <v>15520</v>
      </c>
      <c r="S338" s="305">
        <v>17688</v>
      </c>
      <c r="T338" s="305">
        <v>1740</v>
      </c>
      <c r="U338" s="305">
        <v>20464</v>
      </c>
      <c r="V338" s="305">
        <v>1900</v>
      </c>
      <c r="W338" s="306">
        <v>1300</v>
      </c>
      <c r="X338" s="308">
        <v>-113</v>
      </c>
      <c r="Y338" s="306">
        <v>330</v>
      </c>
      <c r="Z338" s="308">
        <v>330</v>
      </c>
      <c r="AA338" s="306">
        <v>-1000</v>
      </c>
      <c r="AB338" s="308">
        <v>-112</v>
      </c>
      <c r="AC338" s="306">
        <v>-2218</v>
      </c>
      <c r="AD338" s="308">
        <v>-1767</v>
      </c>
      <c r="AE338" s="306" t="s">
        <v>42</v>
      </c>
      <c r="AF338" s="309" t="s">
        <v>166</v>
      </c>
      <c r="AG338" s="304">
        <v>47</v>
      </c>
      <c r="AH338" s="306" t="s">
        <v>42</v>
      </c>
      <c r="AI338" s="309" t="s">
        <v>48</v>
      </c>
      <c r="AJ338" s="304">
        <v>43</v>
      </c>
    </row>
    <row r="339" spans="1:36" x14ac:dyDescent="0.15">
      <c r="A339" s="302" t="s">
        <v>36</v>
      </c>
      <c r="B339" s="303" t="s">
        <v>25</v>
      </c>
      <c r="C339" s="304">
        <v>29</v>
      </c>
      <c r="D339" s="242">
        <v>0.75</v>
      </c>
      <c r="E339" s="243">
        <v>16095</v>
      </c>
      <c r="F339" s="305">
        <v>34023</v>
      </c>
      <c r="G339" s="305">
        <v>99</v>
      </c>
      <c r="H339" s="305">
        <v>0</v>
      </c>
      <c r="I339" s="305">
        <v>6251</v>
      </c>
      <c r="J339" s="305">
        <v>10545</v>
      </c>
      <c r="K339" s="306">
        <v>-19</v>
      </c>
      <c r="L339" s="304">
        <v>330</v>
      </c>
      <c r="M339" s="305">
        <v>-322</v>
      </c>
      <c r="N339" s="305">
        <v>-1753</v>
      </c>
      <c r="O339" s="305">
        <v>-1764</v>
      </c>
      <c r="P339" s="305">
        <v>19090</v>
      </c>
      <c r="Q339" s="242">
        <v>0.75</v>
      </c>
      <c r="R339" s="243">
        <v>16180</v>
      </c>
      <c r="S339" s="305">
        <v>18334</v>
      </c>
      <c r="T339" s="305">
        <v>756</v>
      </c>
      <c r="U339" s="305">
        <v>20464</v>
      </c>
      <c r="V339" s="305">
        <v>1900</v>
      </c>
      <c r="W339" s="306">
        <v>-1500</v>
      </c>
      <c r="X339" s="308">
        <v>-147</v>
      </c>
      <c r="Y339" s="306">
        <v>330</v>
      </c>
      <c r="Z339" s="308">
        <v>330</v>
      </c>
      <c r="AA339" s="306">
        <v>-1000</v>
      </c>
      <c r="AB339" s="308">
        <v>-203</v>
      </c>
      <c r="AC339" s="306">
        <v>-2218</v>
      </c>
      <c r="AD339" s="308">
        <v>-1753</v>
      </c>
      <c r="AE339" s="306" t="s">
        <v>397</v>
      </c>
      <c r="AF339" s="309" t="s">
        <v>122</v>
      </c>
      <c r="AG339" s="304">
        <v>48</v>
      </c>
      <c r="AH339" s="306" t="s">
        <v>389</v>
      </c>
      <c r="AI339" s="309" t="s">
        <v>103</v>
      </c>
      <c r="AJ339" s="304">
        <v>48</v>
      </c>
    </row>
    <row r="340" spans="1:36" x14ac:dyDescent="0.15">
      <c r="A340" s="311" t="s">
        <v>30</v>
      </c>
      <c r="B340" s="312" t="s">
        <v>25</v>
      </c>
      <c r="C340" s="316">
        <v>30</v>
      </c>
      <c r="D340" s="244">
        <v>0.75</v>
      </c>
      <c r="E340" s="245">
        <v>17783</v>
      </c>
      <c r="F340" s="314">
        <v>34025</v>
      </c>
      <c r="G340" s="314">
        <v>99</v>
      </c>
      <c r="H340" s="314">
        <v>0</v>
      </c>
      <c r="I340" s="314">
        <v>5598</v>
      </c>
      <c r="J340" s="314">
        <v>9247</v>
      </c>
      <c r="K340" s="315">
        <v>400</v>
      </c>
      <c r="L340" s="316">
        <v>330</v>
      </c>
      <c r="M340" s="314">
        <v>-306</v>
      </c>
      <c r="N340" s="314">
        <v>-1583</v>
      </c>
      <c r="O340" s="314">
        <v>-1159</v>
      </c>
      <c r="P340" s="314">
        <v>20438</v>
      </c>
      <c r="Q340" s="244">
        <v>0.75</v>
      </c>
      <c r="R340" s="245">
        <v>17720</v>
      </c>
      <c r="S340" s="314">
        <v>19906</v>
      </c>
      <c r="T340" s="314">
        <v>532</v>
      </c>
      <c r="U340" s="314">
        <v>20464</v>
      </c>
      <c r="V340" s="314">
        <v>1900</v>
      </c>
      <c r="W340" s="315">
        <v>1200</v>
      </c>
      <c r="X340" s="317">
        <v>35</v>
      </c>
      <c r="Y340" s="315">
        <v>330</v>
      </c>
      <c r="Z340" s="317">
        <v>330</v>
      </c>
      <c r="AA340" s="315">
        <v>-1000</v>
      </c>
      <c r="AB340" s="317">
        <v>-187</v>
      </c>
      <c r="AC340" s="315">
        <v>-2218</v>
      </c>
      <c r="AD340" s="317">
        <v>-1583</v>
      </c>
      <c r="AE340" s="315" t="s">
        <v>46</v>
      </c>
      <c r="AF340" s="318" t="s">
        <v>184</v>
      </c>
      <c r="AG340" s="316">
        <v>49</v>
      </c>
      <c r="AH340" s="315" t="s">
        <v>46</v>
      </c>
      <c r="AI340" s="318" t="s">
        <v>50</v>
      </c>
      <c r="AJ340" s="316">
        <v>45</v>
      </c>
    </row>
    <row r="341" spans="1:36" x14ac:dyDescent="0.15">
      <c r="A341" s="302" t="s">
        <v>32</v>
      </c>
      <c r="B341" s="303" t="s">
        <v>26</v>
      </c>
      <c r="C341" s="304">
        <v>1</v>
      </c>
      <c r="D341" s="242">
        <v>0.75</v>
      </c>
      <c r="E341" s="251">
        <v>18149</v>
      </c>
      <c r="F341" s="305">
        <v>34025</v>
      </c>
      <c r="G341" s="305">
        <v>102</v>
      </c>
      <c r="H341" s="305">
        <v>0</v>
      </c>
      <c r="I341" s="305">
        <v>5774</v>
      </c>
      <c r="J341" s="305">
        <v>7965</v>
      </c>
      <c r="K341" s="306">
        <v>233</v>
      </c>
      <c r="L341" s="304">
        <v>330</v>
      </c>
      <c r="M341" s="305">
        <v>-339</v>
      </c>
      <c r="N341" s="305">
        <v>-1740</v>
      </c>
      <c r="O341" s="305">
        <v>-1516</v>
      </c>
      <c r="P341" s="305">
        <v>21904</v>
      </c>
      <c r="Q341" s="242">
        <v>0.75</v>
      </c>
      <c r="R341" s="243">
        <v>17780</v>
      </c>
      <c r="S341" s="305">
        <v>20110</v>
      </c>
      <c r="T341" s="305">
        <v>1794</v>
      </c>
      <c r="U341" s="305">
        <v>20464</v>
      </c>
      <c r="V341" s="306">
        <v>1900</v>
      </c>
      <c r="W341" s="306">
        <v>1200</v>
      </c>
      <c r="X341" s="308">
        <v>233</v>
      </c>
      <c r="Y341" s="306">
        <v>330</v>
      </c>
      <c r="Z341" s="308">
        <v>330</v>
      </c>
      <c r="AA341" s="306">
        <v>-1000</v>
      </c>
      <c r="AB341" s="308">
        <v>52</v>
      </c>
      <c r="AC341" s="306">
        <v>-2218</v>
      </c>
      <c r="AD341" s="308">
        <v>-1740</v>
      </c>
      <c r="AE341" s="306" t="s">
        <v>400</v>
      </c>
      <c r="AF341" s="309" t="s">
        <v>51</v>
      </c>
      <c r="AG341" s="304">
        <v>44</v>
      </c>
      <c r="AH341" s="306" t="s">
        <v>400</v>
      </c>
      <c r="AI341" s="309" t="s">
        <v>54</v>
      </c>
      <c r="AJ341" s="304">
        <v>41</v>
      </c>
    </row>
    <row r="342" spans="1:36" x14ac:dyDescent="0.15">
      <c r="A342" s="302" t="s">
        <v>31</v>
      </c>
      <c r="B342" s="303" t="s">
        <v>26</v>
      </c>
      <c r="C342" s="304">
        <v>2</v>
      </c>
      <c r="D342" s="242">
        <v>0.75</v>
      </c>
      <c r="E342" s="243">
        <v>17859</v>
      </c>
      <c r="F342" s="305">
        <v>34020</v>
      </c>
      <c r="G342" s="305">
        <v>81</v>
      </c>
      <c r="H342" s="305">
        <v>0</v>
      </c>
      <c r="I342" s="305">
        <v>7127</v>
      </c>
      <c r="J342" s="305">
        <v>7905</v>
      </c>
      <c r="K342" s="306">
        <v>473</v>
      </c>
      <c r="L342" s="304">
        <v>330</v>
      </c>
      <c r="M342" s="305">
        <v>-379</v>
      </c>
      <c r="N342" s="305">
        <v>-1765</v>
      </c>
      <c r="O342" s="305">
        <v>-1341</v>
      </c>
      <c r="P342" s="305">
        <v>20410</v>
      </c>
      <c r="Q342" s="242">
        <v>0.75</v>
      </c>
      <c r="R342" s="243">
        <v>17650</v>
      </c>
      <c r="S342" s="305">
        <v>19931</v>
      </c>
      <c r="T342" s="305">
        <v>479</v>
      </c>
      <c r="U342" s="305">
        <v>20464</v>
      </c>
      <c r="V342" s="306">
        <v>1900</v>
      </c>
      <c r="W342" s="306">
        <v>1200</v>
      </c>
      <c r="X342" s="308">
        <v>473</v>
      </c>
      <c r="Y342" s="306">
        <v>330</v>
      </c>
      <c r="Z342" s="308">
        <v>330</v>
      </c>
      <c r="AA342" s="306">
        <v>-700</v>
      </c>
      <c r="AB342" s="308">
        <v>12</v>
      </c>
      <c r="AC342" s="306">
        <v>-2218</v>
      </c>
      <c r="AD342" s="308">
        <v>-1765</v>
      </c>
      <c r="AE342" s="306" t="s">
        <v>400</v>
      </c>
      <c r="AF342" s="309" t="s">
        <v>168</v>
      </c>
      <c r="AG342" s="304">
        <v>51</v>
      </c>
      <c r="AH342" s="306" t="s">
        <v>43</v>
      </c>
      <c r="AI342" s="309" t="s">
        <v>102</v>
      </c>
      <c r="AJ342" s="304">
        <v>47</v>
      </c>
    </row>
    <row r="343" spans="1:36" x14ac:dyDescent="0.15">
      <c r="A343" s="302" t="s">
        <v>33</v>
      </c>
      <c r="B343" s="303" t="s">
        <v>26</v>
      </c>
      <c r="C343" s="304">
        <v>3</v>
      </c>
      <c r="D343" s="242">
        <v>0.75</v>
      </c>
      <c r="E343" s="243">
        <v>17259</v>
      </c>
      <c r="F343" s="305">
        <v>34020</v>
      </c>
      <c r="G343" s="305">
        <v>120</v>
      </c>
      <c r="H343" s="305">
        <v>0</v>
      </c>
      <c r="I343" s="305">
        <v>7587</v>
      </c>
      <c r="J343" s="305">
        <v>7404</v>
      </c>
      <c r="K343" s="306">
        <v>597</v>
      </c>
      <c r="L343" s="304">
        <v>330</v>
      </c>
      <c r="M343" s="305">
        <v>-348</v>
      </c>
      <c r="N343" s="305">
        <v>-1760</v>
      </c>
      <c r="O343" s="305">
        <v>-1181</v>
      </c>
      <c r="P343" s="305">
        <v>20330</v>
      </c>
      <c r="Q343" s="242">
        <v>0.75</v>
      </c>
      <c r="R343" s="243">
        <v>17600</v>
      </c>
      <c r="S343" s="305">
        <v>19876</v>
      </c>
      <c r="T343" s="305">
        <v>454</v>
      </c>
      <c r="U343" s="305">
        <v>20464</v>
      </c>
      <c r="V343" s="306">
        <v>1900</v>
      </c>
      <c r="W343" s="306">
        <v>1200</v>
      </c>
      <c r="X343" s="308">
        <v>219</v>
      </c>
      <c r="Y343" s="306">
        <v>330</v>
      </c>
      <c r="Z343" s="308">
        <v>330</v>
      </c>
      <c r="AA343" s="306">
        <v>-1000</v>
      </c>
      <c r="AB343" s="308">
        <v>-319</v>
      </c>
      <c r="AC343" s="306">
        <v>-2218</v>
      </c>
      <c r="AD343" s="308">
        <v>-1760</v>
      </c>
      <c r="AE343" s="306" t="s">
        <v>405</v>
      </c>
      <c r="AF343" s="309" t="s">
        <v>88</v>
      </c>
      <c r="AG343" s="304">
        <v>60</v>
      </c>
      <c r="AH343" s="306" t="s">
        <v>400</v>
      </c>
      <c r="AI343" s="309" t="s">
        <v>61</v>
      </c>
      <c r="AJ343" s="304">
        <v>58</v>
      </c>
    </row>
    <row r="344" spans="1:36" x14ac:dyDescent="0.15">
      <c r="A344" s="302" t="s">
        <v>34</v>
      </c>
      <c r="B344" s="303" t="s">
        <v>26</v>
      </c>
      <c r="C344" s="304">
        <v>4</v>
      </c>
      <c r="D344" s="242">
        <v>0.75</v>
      </c>
      <c r="E344" s="243">
        <v>17013</v>
      </c>
      <c r="F344" s="305">
        <v>34020</v>
      </c>
      <c r="G344" s="305">
        <v>118</v>
      </c>
      <c r="H344" s="305">
        <v>0</v>
      </c>
      <c r="I344" s="305">
        <v>7174</v>
      </c>
      <c r="J344" s="305">
        <v>7915</v>
      </c>
      <c r="K344" s="306">
        <v>497</v>
      </c>
      <c r="L344" s="304">
        <v>330</v>
      </c>
      <c r="M344" s="305">
        <v>-241</v>
      </c>
      <c r="N344" s="305">
        <v>-1761</v>
      </c>
      <c r="O344" s="305">
        <v>-1175</v>
      </c>
      <c r="P344" s="305">
        <v>20224</v>
      </c>
      <c r="Q344" s="242">
        <v>0.75</v>
      </c>
      <c r="R344" s="243">
        <v>16810</v>
      </c>
      <c r="S344" s="305">
        <v>19130</v>
      </c>
      <c r="T344" s="305">
        <v>1094</v>
      </c>
      <c r="U344" s="305">
        <v>20464</v>
      </c>
      <c r="V344" s="306">
        <v>1900</v>
      </c>
      <c r="W344" s="306">
        <v>1300</v>
      </c>
      <c r="X344" s="308">
        <v>369</v>
      </c>
      <c r="Y344" s="306">
        <v>330</v>
      </c>
      <c r="Z344" s="308">
        <v>330</v>
      </c>
      <c r="AA344" s="306">
        <v>-1000</v>
      </c>
      <c r="AB344" s="308">
        <v>-241</v>
      </c>
      <c r="AC344" s="306">
        <v>-2218</v>
      </c>
      <c r="AD344" s="308">
        <v>-1761</v>
      </c>
      <c r="AE344" s="306" t="s">
        <v>400</v>
      </c>
      <c r="AF344" s="309" t="s">
        <v>101</v>
      </c>
      <c r="AG344" s="304">
        <v>48</v>
      </c>
      <c r="AH344" s="306" t="s">
        <v>405</v>
      </c>
      <c r="AI344" s="309" t="s">
        <v>77</v>
      </c>
      <c r="AJ344" s="304">
        <v>45</v>
      </c>
    </row>
    <row r="345" spans="1:36" x14ac:dyDescent="0.15">
      <c r="A345" s="302" t="s">
        <v>35</v>
      </c>
      <c r="B345" s="303" t="s">
        <v>26</v>
      </c>
      <c r="C345" s="304">
        <v>5</v>
      </c>
      <c r="D345" s="242">
        <v>0.75</v>
      </c>
      <c r="E345" s="243">
        <v>17159</v>
      </c>
      <c r="F345" s="305">
        <v>34020</v>
      </c>
      <c r="G345" s="305">
        <v>73</v>
      </c>
      <c r="H345" s="305">
        <v>0</v>
      </c>
      <c r="I345" s="305">
        <v>7313</v>
      </c>
      <c r="J345" s="305">
        <v>8490</v>
      </c>
      <c r="K345" s="306">
        <v>35</v>
      </c>
      <c r="L345" s="304">
        <v>330</v>
      </c>
      <c r="M345" s="305">
        <v>-366</v>
      </c>
      <c r="N345" s="305">
        <v>-1582</v>
      </c>
      <c r="O345" s="305">
        <v>-1583</v>
      </c>
      <c r="P345" s="305">
        <v>19873</v>
      </c>
      <c r="Q345" s="242">
        <v>0.75</v>
      </c>
      <c r="R345" s="243">
        <v>16410</v>
      </c>
      <c r="S345" s="305">
        <v>18611</v>
      </c>
      <c r="T345" s="305">
        <v>1262</v>
      </c>
      <c r="U345" s="305">
        <v>20751</v>
      </c>
      <c r="V345" s="306">
        <v>1300</v>
      </c>
      <c r="W345" s="306">
        <v>1300</v>
      </c>
      <c r="X345" s="308">
        <v>-93</v>
      </c>
      <c r="Y345" s="306">
        <v>330</v>
      </c>
      <c r="Z345" s="308">
        <v>330</v>
      </c>
      <c r="AA345" s="306">
        <v>-1000</v>
      </c>
      <c r="AB345" s="308">
        <v>-266</v>
      </c>
      <c r="AC345" s="306">
        <v>-2000</v>
      </c>
      <c r="AD345" s="308">
        <v>-1582</v>
      </c>
      <c r="AE345" s="306" t="s">
        <v>46</v>
      </c>
      <c r="AF345" s="309" t="s">
        <v>147</v>
      </c>
      <c r="AG345" s="304">
        <v>41</v>
      </c>
      <c r="AH345" s="306" t="s">
        <v>413</v>
      </c>
      <c r="AI345" s="309" t="s">
        <v>116</v>
      </c>
      <c r="AJ345" s="304">
        <v>36</v>
      </c>
    </row>
    <row r="346" spans="1:36" x14ac:dyDescent="0.15">
      <c r="A346" s="302" t="s">
        <v>36</v>
      </c>
      <c r="B346" s="303" t="s">
        <v>26</v>
      </c>
      <c r="C346" s="304">
        <v>6</v>
      </c>
      <c r="D346" s="242">
        <v>0.75</v>
      </c>
      <c r="E346" s="243">
        <v>17740</v>
      </c>
      <c r="F346" s="305">
        <v>34020</v>
      </c>
      <c r="G346" s="305">
        <v>114</v>
      </c>
      <c r="H346" s="305">
        <v>0</v>
      </c>
      <c r="I346" s="305">
        <v>7309</v>
      </c>
      <c r="J346" s="305">
        <v>8435</v>
      </c>
      <c r="K346" s="306">
        <v>-326</v>
      </c>
      <c r="L346" s="304">
        <v>330</v>
      </c>
      <c r="M346" s="305">
        <v>-364</v>
      </c>
      <c r="N346" s="305">
        <v>-1713</v>
      </c>
      <c r="O346" s="305">
        <v>-2073</v>
      </c>
      <c r="P346" s="305">
        <v>20463</v>
      </c>
      <c r="Q346" s="242">
        <v>0.75</v>
      </c>
      <c r="R346" s="243">
        <v>17360</v>
      </c>
      <c r="S346" s="305">
        <v>19478</v>
      </c>
      <c r="T346" s="305">
        <v>985</v>
      </c>
      <c r="U346" s="305">
        <v>20751</v>
      </c>
      <c r="V346" s="306">
        <v>1300</v>
      </c>
      <c r="W346" s="306">
        <v>-1500</v>
      </c>
      <c r="X346" s="308">
        <v>-454</v>
      </c>
      <c r="Y346" s="306">
        <v>330</v>
      </c>
      <c r="Z346" s="308">
        <v>330</v>
      </c>
      <c r="AA346" s="306">
        <v>-1000</v>
      </c>
      <c r="AB346" s="308">
        <v>-264</v>
      </c>
      <c r="AC346" s="306">
        <v>-2218</v>
      </c>
      <c r="AD346" s="308">
        <v>-1713</v>
      </c>
      <c r="AE346" s="306" t="s">
        <v>42</v>
      </c>
      <c r="AF346" s="309" t="s">
        <v>51</v>
      </c>
      <c r="AG346" s="304">
        <v>36</v>
      </c>
      <c r="AH346" s="306" t="s">
        <v>390</v>
      </c>
      <c r="AI346" s="309" t="s">
        <v>101</v>
      </c>
      <c r="AJ346" s="304">
        <v>33</v>
      </c>
    </row>
    <row r="347" spans="1:36" x14ac:dyDescent="0.15">
      <c r="A347" s="302" t="s">
        <v>30</v>
      </c>
      <c r="B347" s="303" t="s">
        <v>26</v>
      </c>
      <c r="C347" s="304">
        <v>7</v>
      </c>
      <c r="D347" s="242">
        <v>0.75</v>
      </c>
      <c r="E347" s="243">
        <v>19239</v>
      </c>
      <c r="F347" s="305">
        <v>34020</v>
      </c>
      <c r="G347" s="305">
        <v>121</v>
      </c>
      <c r="H347" s="305">
        <v>0</v>
      </c>
      <c r="I347" s="305">
        <v>6823</v>
      </c>
      <c r="J347" s="305">
        <v>6298</v>
      </c>
      <c r="K347" s="306">
        <v>782</v>
      </c>
      <c r="L347" s="304">
        <v>330</v>
      </c>
      <c r="M347" s="305">
        <v>-414</v>
      </c>
      <c r="N347" s="305">
        <v>-1760</v>
      </c>
      <c r="O347" s="305">
        <v>-1062</v>
      </c>
      <c r="P347" s="305">
        <v>22082</v>
      </c>
      <c r="Q347" s="242">
        <v>0.75</v>
      </c>
      <c r="R347" s="243">
        <v>18670</v>
      </c>
      <c r="S347" s="305">
        <v>21041</v>
      </c>
      <c r="T347" s="305">
        <v>1041</v>
      </c>
      <c r="U347" s="305">
        <v>20751</v>
      </c>
      <c r="V347" s="305">
        <v>1300</v>
      </c>
      <c r="W347" s="306">
        <v>1300</v>
      </c>
      <c r="X347" s="308">
        <v>654</v>
      </c>
      <c r="Y347" s="306">
        <v>330</v>
      </c>
      <c r="Z347" s="308">
        <v>330</v>
      </c>
      <c r="AA347" s="306">
        <v>-1000</v>
      </c>
      <c r="AB347" s="308">
        <v>-314</v>
      </c>
      <c r="AC347" s="306">
        <v>-2218</v>
      </c>
      <c r="AD347" s="308">
        <v>-1760</v>
      </c>
      <c r="AE347" s="306" t="s">
        <v>43</v>
      </c>
      <c r="AF347" s="309" t="s">
        <v>62</v>
      </c>
      <c r="AG347" s="304">
        <v>37</v>
      </c>
      <c r="AH347" s="306" t="s">
        <v>43</v>
      </c>
      <c r="AI347" s="309" t="s">
        <v>216</v>
      </c>
      <c r="AJ347" s="304">
        <v>36</v>
      </c>
    </row>
    <row r="348" spans="1:36" x14ac:dyDescent="0.15">
      <c r="A348" s="302" t="s">
        <v>32</v>
      </c>
      <c r="B348" s="303" t="s">
        <v>26</v>
      </c>
      <c r="C348" s="304">
        <v>8</v>
      </c>
      <c r="D348" s="242">
        <v>0.75</v>
      </c>
      <c r="E348" s="243">
        <v>18945</v>
      </c>
      <c r="F348" s="305">
        <v>34020</v>
      </c>
      <c r="G348" s="305">
        <v>119</v>
      </c>
      <c r="H348" s="305">
        <v>0</v>
      </c>
      <c r="I348" s="305">
        <v>6906</v>
      </c>
      <c r="J348" s="305">
        <v>6913</v>
      </c>
      <c r="K348" s="306">
        <v>294</v>
      </c>
      <c r="L348" s="304">
        <v>330</v>
      </c>
      <c r="M348" s="305">
        <v>-163</v>
      </c>
      <c r="N348" s="305">
        <v>-1765</v>
      </c>
      <c r="O348" s="305">
        <v>-1304</v>
      </c>
      <c r="P348" s="305">
        <v>21624</v>
      </c>
      <c r="Q348" s="242">
        <v>0.75</v>
      </c>
      <c r="R348" s="243">
        <v>18700</v>
      </c>
      <c r="S348" s="305">
        <v>21067</v>
      </c>
      <c r="T348" s="305">
        <v>557</v>
      </c>
      <c r="U348" s="305">
        <v>20751</v>
      </c>
      <c r="V348" s="305">
        <v>1300</v>
      </c>
      <c r="W348" s="306">
        <v>1300</v>
      </c>
      <c r="X348" s="308">
        <v>-84</v>
      </c>
      <c r="Y348" s="306">
        <v>330</v>
      </c>
      <c r="Z348" s="308">
        <v>330</v>
      </c>
      <c r="AA348" s="306">
        <v>-1000</v>
      </c>
      <c r="AB348" s="308">
        <v>-63</v>
      </c>
      <c r="AC348" s="306">
        <v>-2218</v>
      </c>
      <c r="AD348" s="308">
        <v>-1765</v>
      </c>
      <c r="AE348" s="306" t="s">
        <v>397</v>
      </c>
      <c r="AF348" s="309" t="s">
        <v>192</v>
      </c>
      <c r="AG348" s="304">
        <v>38</v>
      </c>
      <c r="AH348" s="306" t="s">
        <v>397</v>
      </c>
      <c r="AI348" s="309" t="s">
        <v>382</v>
      </c>
      <c r="AJ348" s="304">
        <v>36</v>
      </c>
    </row>
    <row r="349" spans="1:36" x14ac:dyDescent="0.15">
      <c r="A349" s="302" t="s">
        <v>31</v>
      </c>
      <c r="B349" s="303" t="s">
        <v>26</v>
      </c>
      <c r="C349" s="304">
        <v>9</v>
      </c>
      <c r="D349" s="242">
        <v>0.75</v>
      </c>
      <c r="E349" s="243">
        <v>19330</v>
      </c>
      <c r="F349" s="305">
        <v>34020</v>
      </c>
      <c r="G349" s="305">
        <v>122</v>
      </c>
      <c r="H349" s="305">
        <v>0</v>
      </c>
      <c r="I349" s="305">
        <v>6224</v>
      </c>
      <c r="J349" s="305">
        <v>7307</v>
      </c>
      <c r="K349" s="306">
        <v>461</v>
      </c>
      <c r="L349" s="304">
        <v>330</v>
      </c>
      <c r="M349" s="305">
        <v>-246</v>
      </c>
      <c r="N349" s="305">
        <v>-1756</v>
      </c>
      <c r="O349" s="305">
        <v>-1211</v>
      </c>
      <c r="P349" s="305">
        <v>21822</v>
      </c>
      <c r="Q349" s="242">
        <v>0.75</v>
      </c>
      <c r="R349" s="243">
        <v>19400</v>
      </c>
      <c r="S349" s="305">
        <v>21709</v>
      </c>
      <c r="T349" s="305">
        <v>113</v>
      </c>
      <c r="U349" s="305">
        <v>20751</v>
      </c>
      <c r="V349" s="305">
        <v>1300</v>
      </c>
      <c r="W349" s="306">
        <v>1300</v>
      </c>
      <c r="X349" s="308">
        <v>333</v>
      </c>
      <c r="Y349" s="306">
        <v>330</v>
      </c>
      <c r="Z349" s="308">
        <v>330</v>
      </c>
      <c r="AA349" s="306">
        <v>-1000</v>
      </c>
      <c r="AB349" s="308">
        <v>-246</v>
      </c>
      <c r="AC349" s="306">
        <v>-2218</v>
      </c>
      <c r="AD349" s="308">
        <v>-1756</v>
      </c>
      <c r="AE349" s="306" t="s">
        <v>46</v>
      </c>
      <c r="AF349" s="309" t="s">
        <v>212</v>
      </c>
      <c r="AG349" s="304">
        <v>43</v>
      </c>
      <c r="AH349" s="306" t="s">
        <v>46</v>
      </c>
      <c r="AI349" s="309" t="s">
        <v>72</v>
      </c>
      <c r="AJ349" s="304">
        <v>37</v>
      </c>
    </row>
    <row r="350" spans="1:36" x14ac:dyDescent="0.15">
      <c r="A350" s="302" t="s">
        <v>33</v>
      </c>
      <c r="B350" s="303" t="s">
        <v>26</v>
      </c>
      <c r="C350" s="304">
        <v>10</v>
      </c>
      <c r="D350" s="242">
        <v>0.75</v>
      </c>
      <c r="E350" s="243">
        <v>18895</v>
      </c>
      <c r="F350" s="305">
        <v>34020</v>
      </c>
      <c r="G350" s="305">
        <v>114</v>
      </c>
      <c r="H350" s="305">
        <v>0</v>
      </c>
      <c r="I350" s="305">
        <v>6068</v>
      </c>
      <c r="J350" s="305">
        <v>7942</v>
      </c>
      <c r="K350" s="306">
        <v>286</v>
      </c>
      <c r="L350" s="304">
        <v>330</v>
      </c>
      <c r="M350" s="305">
        <v>-311</v>
      </c>
      <c r="N350" s="305">
        <v>-1760</v>
      </c>
      <c r="O350" s="305">
        <v>-1455</v>
      </c>
      <c r="P350" s="305">
        <v>21579</v>
      </c>
      <c r="Q350" s="242">
        <v>0.75</v>
      </c>
      <c r="R350" s="243">
        <v>19300</v>
      </c>
      <c r="S350" s="305">
        <v>21466</v>
      </c>
      <c r="T350" s="305">
        <v>113</v>
      </c>
      <c r="U350" s="305">
        <v>20751</v>
      </c>
      <c r="V350" s="305">
        <v>1300</v>
      </c>
      <c r="W350" s="306">
        <v>1300</v>
      </c>
      <c r="X350" s="308">
        <v>158</v>
      </c>
      <c r="Y350" s="306">
        <v>330</v>
      </c>
      <c r="Z350" s="308">
        <v>330</v>
      </c>
      <c r="AA350" s="306">
        <v>-1000</v>
      </c>
      <c r="AB350" s="308">
        <v>-311</v>
      </c>
      <c r="AC350" s="306">
        <v>-2218</v>
      </c>
      <c r="AD350" s="308">
        <v>-1760</v>
      </c>
      <c r="AE350" s="306" t="s">
        <v>390</v>
      </c>
      <c r="AF350" s="309" t="s">
        <v>161</v>
      </c>
      <c r="AG350" s="304">
        <v>35</v>
      </c>
      <c r="AH350" s="306" t="s">
        <v>398</v>
      </c>
      <c r="AI350" s="309" t="s">
        <v>49</v>
      </c>
      <c r="AJ350" s="304">
        <v>29</v>
      </c>
    </row>
    <row r="351" spans="1:36" x14ac:dyDescent="0.15">
      <c r="A351" s="302" t="s">
        <v>34</v>
      </c>
      <c r="B351" s="303" t="s">
        <v>26</v>
      </c>
      <c r="C351" s="304">
        <v>11</v>
      </c>
      <c r="D351" s="242">
        <v>0.75</v>
      </c>
      <c r="E351" s="243">
        <v>19640</v>
      </c>
      <c r="F351" s="305">
        <v>34020</v>
      </c>
      <c r="G351" s="305">
        <v>111</v>
      </c>
      <c r="H351" s="305">
        <v>0</v>
      </c>
      <c r="I351" s="305">
        <v>5164</v>
      </c>
      <c r="J351" s="305">
        <v>8130</v>
      </c>
      <c r="K351" s="306">
        <v>321</v>
      </c>
      <c r="L351" s="304">
        <v>330</v>
      </c>
      <c r="M351" s="305">
        <v>-81</v>
      </c>
      <c r="N351" s="305">
        <v>-1760</v>
      </c>
      <c r="O351" s="305">
        <v>-1190</v>
      </c>
      <c r="P351" s="305">
        <v>22027</v>
      </c>
      <c r="Q351" s="242">
        <v>0.75</v>
      </c>
      <c r="R351" s="243">
        <v>19660</v>
      </c>
      <c r="S351" s="305">
        <v>21826</v>
      </c>
      <c r="T351" s="305">
        <v>201</v>
      </c>
      <c r="U351" s="305">
        <v>20751</v>
      </c>
      <c r="V351" s="305">
        <v>1300</v>
      </c>
      <c r="W351" s="306">
        <v>1300</v>
      </c>
      <c r="X351" s="308">
        <v>-57</v>
      </c>
      <c r="Y351" s="306">
        <v>330</v>
      </c>
      <c r="Z351" s="308">
        <v>330</v>
      </c>
      <c r="AA351" s="306">
        <v>-1000</v>
      </c>
      <c r="AB351" s="308">
        <v>-81</v>
      </c>
      <c r="AC351" s="306">
        <v>-2218</v>
      </c>
      <c r="AD351" s="308">
        <v>-1760</v>
      </c>
      <c r="AE351" s="306" t="s">
        <v>42</v>
      </c>
      <c r="AF351" s="309" t="s">
        <v>143</v>
      </c>
      <c r="AG351" s="304">
        <v>31</v>
      </c>
      <c r="AH351" s="306" t="s">
        <v>42</v>
      </c>
      <c r="AI351" s="309" t="s">
        <v>47</v>
      </c>
      <c r="AJ351" s="304">
        <v>27</v>
      </c>
    </row>
    <row r="352" spans="1:36" x14ac:dyDescent="0.15">
      <c r="A352" s="302" t="s">
        <v>35</v>
      </c>
      <c r="B352" s="303" t="s">
        <v>26</v>
      </c>
      <c r="C352" s="304">
        <v>12</v>
      </c>
      <c r="D352" s="242">
        <v>0.75</v>
      </c>
      <c r="E352" s="243">
        <v>18290</v>
      </c>
      <c r="F352" s="305">
        <v>34020</v>
      </c>
      <c r="G352" s="305">
        <v>71</v>
      </c>
      <c r="H352" s="305">
        <v>0</v>
      </c>
      <c r="I352" s="305">
        <v>6073</v>
      </c>
      <c r="J352" s="305">
        <v>8865</v>
      </c>
      <c r="K352" s="306">
        <v>-260</v>
      </c>
      <c r="L352" s="304">
        <v>330</v>
      </c>
      <c r="M352" s="305">
        <v>105</v>
      </c>
      <c r="N352" s="305">
        <v>-1710</v>
      </c>
      <c r="O352" s="305">
        <v>-1535</v>
      </c>
      <c r="P352" s="305">
        <v>20688</v>
      </c>
      <c r="Q352" s="242">
        <v>0.75</v>
      </c>
      <c r="R352" s="243">
        <v>18100</v>
      </c>
      <c r="S352" s="305">
        <v>20216</v>
      </c>
      <c r="T352" s="305">
        <v>472</v>
      </c>
      <c r="U352" s="305">
        <v>20762</v>
      </c>
      <c r="V352" s="305">
        <v>2600</v>
      </c>
      <c r="W352" s="306">
        <v>-1500</v>
      </c>
      <c r="X352" s="308">
        <v>-388</v>
      </c>
      <c r="Y352" s="306">
        <v>330</v>
      </c>
      <c r="Z352" s="308">
        <v>330</v>
      </c>
      <c r="AA352" s="306">
        <v>400</v>
      </c>
      <c r="AB352" s="308">
        <v>105</v>
      </c>
      <c r="AC352" s="306">
        <v>-2218</v>
      </c>
      <c r="AD352" s="308">
        <v>-1710</v>
      </c>
      <c r="AE352" s="306" t="s">
        <v>42</v>
      </c>
      <c r="AF352" s="309" t="s">
        <v>49</v>
      </c>
      <c r="AG352" s="304">
        <v>31</v>
      </c>
      <c r="AH352" s="306" t="s">
        <v>390</v>
      </c>
      <c r="AI352" s="309" t="s">
        <v>101</v>
      </c>
      <c r="AJ352" s="304">
        <v>26</v>
      </c>
    </row>
    <row r="353" spans="1:36" x14ac:dyDescent="0.15">
      <c r="A353" s="302" t="s">
        <v>36</v>
      </c>
      <c r="B353" s="303" t="s">
        <v>26</v>
      </c>
      <c r="C353" s="304">
        <v>13</v>
      </c>
      <c r="D353" s="242">
        <v>0.75</v>
      </c>
      <c r="E353" s="243">
        <v>18233</v>
      </c>
      <c r="F353" s="305">
        <v>34020</v>
      </c>
      <c r="G353" s="305">
        <v>109</v>
      </c>
      <c r="H353" s="305">
        <v>0</v>
      </c>
      <c r="I353" s="305">
        <v>6813</v>
      </c>
      <c r="J353" s="305">
        <v>8206</v>
      </c>
      <c r="K353" s="306">
        <v>-130</v>
      </c>
      <c r="L353" s="304">
        <v>330</v>
      </c>
      <c r="M353" s="305">
        <v>109</v>
      </c>
      <c r="N353" s="305">
        <v>-1710</v>
      </c>
      <c r="O353" s="305">
        <v>-1401</v>
      </c>
      <c r="P353" s="305">
        <v>20511</v>
      </c>
      <c r="Q353" s="242">
        <v>0.75</v>
      </c>
      <c r="R353" s="243">
        <v>18300</v>
      </c>
      <c r="S353" s="305">
        <v>20416</v>
      </c>
      <c r="T353" s="305">
        <v>95</v>
      </c>
      <c r="U353" s="305">
        <v>20762</v>
      </c>
      <c r="V353" s="305">
        <v>2600</v>
      </c>
      <c r="W353" s="306">
        <v>-1500</v>
      </c>
      <c r="X353" s="308">
        <v>-258</v>
      </c>
      <c r="Y353" s="306">
        <v>330</v>
      </c>
      <c r="Z353" s="308">
        <v>330</v>
      </c>
      <c r="AA353" s="306">
        <v>400</v>
      </c>
      <c r="AB353" s="308">
        <v>109</v>
      </c>
      <c r="AC353" s="306">
        <v>-2218</v>
      </c>
      <c r="AD353" s="308">
        <v>-1710</v>
      </c>
      <c r="AE353" s="306" t="s">
        <v>46</v>
      </c>
      <c r="AF353" s="309" t="s">
        <v>99</v>
      </c>
      <c r="AG353" s="304">
        <v>45</v>
      </c>
      <c r="AH353" s="306" t="s">
        <v>46</v>
      </c>
      <c r="AI353" s="309" t="s">
        <v>90</v>
      </c>
      <c r="AJ353" s="304">
        <v>38</v>
      </c>
    </row>
    <row r="354" spans="1:36" x14ac:dyDescent="0.15">
      <c r="A354" s="302" t="s">
        <v>30</v>
      </c>
      <c r="B354" s="303" t="s">
        <v>26</v>
      </c>
      <c r="C354" s="304">
        <v>14</v>
      </c>
      <c r="D354" s="242">
        <v>0.75</v>
      </c>
      <c r="E354" s="243">
        <v>18916</v>
      </c>
      <c r="F354" s="305">
        <v>34020</v>
      </c>
      <c r="G354" s="305">
        <v>123</v>
      </c>
      <c r="H354" s="305">
        <v>0</v>
      </c>
      <c r="I354" s="305">
        <v>6940</v>
      </c>
      <c r="J354" s="305">
        <v>6943</v>
      </c>
      <c r="K354" s="306">
        <v>79</v>
      </c>
      <c r="L354" s="304">
        <v>330</v>
      </c>
      <c r="M354" s="305">
        <v>-2</v>
      </c>
      <c r="N354" s="305">
        <v>-1760</v>
      </c>
      <c r="O354" s="305">
        <v>-1353</v>
      </c>
      <c r="P354" s="305">
        <v>21613</v>
      </c>
      <c r="Q354" s="242">
        <v>0.75</v>
      </c>
      <c r="R354" s="243">
        <v>18990</v>
      </c>
      <c r="S354" s="305">
        <v>21152</v>
      </c>
      <c r="T354" s="305">
        <v>461</v>
      </c>
      <c r="U354" s="305">
        <v>20762</v>
      </c>
      <c r="V354" s="305">
        <v>2600</v>
      </c>
      <c r="W354" s="306">
        <v>1300</v>
      </c>
      <c r="X354" s="308">
        <v>79</v>
      </c>
      <c r="Y354" s="306">
        <v>330</v>
      </c>
      <c r="Z354" s="308">
        <v>330</v>
      </c>
      <c r="AA354" s="306">
        <v>-1000</v>
      </c>
      <c r="AB354" s="308">
        <v>289</v>
      </c>
      <c r="AC354" s="306">
        <v>-2218</v>
      </c>
      <c r="AD354" s="308">
        <v>-1760</v>
      </c>
      <c r="AE354" s="306" t="s">
        <v>43</v>
      </c>
      <c r="AF354" s="309" t="s">
        <v>172</v>
      </c>
      <c r="AG354" s="304">
        <v>38</v>
      </c>
      <c r="AH354" s="306" t="s">
        <v>389</v>
      </c>
      <c r="AI354" s="309" t="s">
        <v>200</v>
      </c>
      <c r="AJ354" s="304">
        <v>37</v>
      </c>
    </row>
    <row r="355" spans="1:36" x14ac:dyDescent="0.15">
      <c r="A355" s="302" t="s">
        <v>32</v>
      </c>
      <c r="B355" s="303" t="s">
        <v>26</v>
      </c>
      <c r="C355" s="304">
        <v>15</v>
      </c>
      <c r="D355" s="242">
        <v>0.75</v>
      </c>
      <c r="E355" s="243">
        <v>18566</v>
      </c>
      <c r="F355" s="305">
        <v>34020</v>
      </c>
      <c r="G355" s="305">
        <v>123</v>
      </c>
      <c r="H355" s="305">
        <v>0</v>
      </c>
      <c r="I355" s="305">
        <v>5865</v>
      </c>
      <c r="J355" s="305">
        <v>7963</v>
      </c>
      <c r="K355" s="306">
        <v>-417</v>
      </c>
      <c r="L355" s="304">
        <v>330</v>
      </c>
      <c r="M355" s="305">
        <v>377</v>
      </c>
      <c r="N355" s="305">
        <v>-1670</v>
      </c>
      <c r="O355" s="305">
        <v>-1380</v>
      </c>
      <c r="P355" s="305">
        <v>21695</v>
      </c>
      <c r="Q355" s="242">
        <v>0.75</v>
      </c>
      <c r="R355" s="243">
        <v>18880</v>
      </c>
      <c r="S355" s="305">
        <v>21165</v>
      </c>
      <c r="T355" s="305">
        <v>530</v>
      </c>
      <c r="U355" s="305">
        <v>20762</v>
      </c>
      <c r="V355" s="305">
        <v>2600</v>
      </c>
      <c r="W355" s="306">
        <v>-1300</v>
      </c>
      <c r="X355" s="308">
        <v>-417</v>
      </c>
      <c r="Y355" s="306">
        <v>330</v>
      </c>
      <c r="Z355" s="308">
        <v>330</v>
      </c>
      <c r="AA355" s="306">
        <v>400</v>
      </c>
      <c r="AB355" s="308">
        <v>377</v>
      </c>
      <c r="AC355" s="306">
        <v>-2218</v>
      </c>
      <c r="AD355" s="308">
        <v>-1670</v>
      </c>
      <c r="AE355" s="306" t="s">
        <v>43</v>
      </c>
      <c r="AF355" s="309" t="s">
        <v>65</v>
      </c>
      <c r="AG355" s="304">
        <v>42</v>
      </c>
      <c r="AH355" s="306" t="s">
        <v>43</v>
      </c>
      <c r="AI355" s="309" t="s">
        <v>66</v>
      </c>
      <c r="AJ355" s="304">
        <v>40</v>
      </c>
    </row>
    <row r="356" spans="1:36" x14ac:dyDescent="0.15">
      <c r="A356" s="302" t="s">
        <v>31</v>
      </c>
      <c r="B356" s="303" t="s">
        <v>26</v>
      </c>
      <c r="C356" s="304">
        <v>16</v>
      </c>
      <c r="D356" s="242">
        <v>0.75</v>
      </c>
      <c r="E356" s="243">
        <v>19728</v>
      </c>
      <c r="F356" s="305">
        <v>34020</v>
      </c>
      <c r="G356" s="305">
        <v>123</v>
      </c>
      <c r="H356" s="305">
        <v>0</v>
      </c>
      <c r="I356" s="305">
        <v>4092</v>
      </c>
      <c r="J356" s="305">
        <v>8100</v>
      </c>
      <c r="K356" s="306">
        <v>332</v>
      </c>
      <c r="L356" s="304">
        <v>330</v>
      </c>
      <c r="M356" s="305">
        <v>250</v>
      </c>
      <c r="N356" s="305">
        <v>-1061</v>
      </c>
      <c r="O356" s="305">
        <v>-149</v>
      </c>
      <c r="P356" s="305">
        <v>22100</v>
      </c>
      <c r="Q356" s="242">
        <v>0.75</v>
      </c>
      <c r="R356" s="243">
        <v>19750</v>
      </c>
      <c r="S356" s="305">
        <v>22004</v>
      </c>
      <c r="T356" s="305">
        <v>96</v>
      </c>
      <c r="U356" s="305">
        <v>20762</v>
      </c>
      <c r="V356" s="305">
        <v>2600</v>
      </c>
      <c r="W356" s="306">
        <v>1300</v>
      </c>
      <c r="X356" s="308">
        <v>332</v>
      </c>
      <c r="Y356" s="306">
        <v>330</v>
      </c>
      <c r="Z356" s="308">
        <v>330</v>
      </c>
      <c r="AA356" s="306">
        <v>400</v>
      </c>
      <c r="AB356" s="308">
        <v>350</v>
      </c>
      <c r="AC356" s="306">
        <v>-2218</v>
      </c>
      <c r="AD356" s="308">
        <v>-1061</v>
      </c>
      <c r="AE356" s="306" t="s">
        <v>400</v>
      </c>
      <c r="AF356" s="309" t="s">
        <v>51</v>
      </c>
      <c r="AG356" s="304">
        <v>31</v>
      </c>
      <c r="AH356" s="306" t="s">
        <v>400</v>
      </c>
      <c r="AI356" s="309" t="s">
        <v>65</v>
      </c>
      <c r="AJ356" s="304">
        <v>28</v>
      </c>
    </row>
    <row r="357" spans="1:36" x14ac:dyDescent="0.15">
      <c r="A357" s="302" t="s">
        <v>33</v>
      </c>
      <c r="B357" s="303" t="s">
        <v>26</v>
      </c>
      <c r="C357" s="304">
        <v>17</v>
      </c>
      <c r="D357" s="242">
        <v>0.75</v>
      </c>
      <c r="E357" s="243">
        <v>20743</v>
      </c>
      <c r="F357" s="305">
        <v>34020</v>
      </c>
      <c r="G357" s="305">
        <v>124</v>
      </c>
      <c r="H357" s="305">
        <v>0</v>
      </c>
      <c r="I357" s="305">
        <v>3828</v>
      </c>
      <c r="J357" s="305">
        <v>7214</v>
      </c>
      <c r="K357" s="306">
        <v>445</v>
      </c>
      <c r="L357" s="304">
        <v>330</v>
      </c>
      <c r="M357" s="305">
        <v>400</v>
      </c>
      <c r="N357" s="305">
        <v>-1062</v>
      </c>
      <c r="O357" s="305">
        <v>113</v>
      </c>
      <c r="P357" s="305">
        <v>22989</v>
      </c>
      <c r="Q357" s="242">
        <v>0.75</v>
      </c>
      <c r="R357" s="243">
        <v>20680</v>
      </c>
      <c r="S357" s="305">
        <v>22968</v>
      </c>
      <c r="T357" s="305">
        <v>21</v>
      </c>
      <c r="U357" s="305">
        <v>20762</v>
      </c>
      <c r="V357" s="305">
        <v>2600</v>
      </c>
      <c r="W357" s="306">
        <v>1300</v>
      </c>
      <c r="X357" s="308">
        <v>193</v>
      </c>
      <c r="Y357" s="306">
        <v>330</v>
      </c>
      <c r="Z357" s="308">
        <v>330</v>
      </c>
      <c r="AA357" s="306">
        <v>400</v>
      </c>
      <c r="AB357" s="308">
        <v>179</v>
      </c>
      <c r="AC357" s="306">
        <v>-2218</v>
      </c>
      <c r="AD357" s="308">
        <v>-1062</v>
      </c>
      <c r="AE357" s="306" t="s">
        <v>42</v>
      </c>
      <c r="AF357" s="309" t="s">
        <v>71</v>
      </c>
      <c r="AG357" s="304">
        <v>22</v>
      </c>
      <c r="AH357" s="306" t="s">
        <v>400</v>
      </c>
      <c r="AI357" s="309" t="s">
        <v>98</v>
      </c>
      <c r="AJ357" s="304">
        <v>20</v>
      </c>
    </row>
    <row r="358" spans="1:36" x14ac:dyDescent="0.15">
      <c r="A358" s="302" t="s">
        <v>34</v>
      </c>
      <c r="B358" s="303" t="s">
        <v>26</v>
      </c>
      <c r="C358" s="304">
        <v>18</v>
      </c>
      <c r="D358" s="242">
        <v>0.75</v>
      </c>
      <c r="E358" s="243">
        <v>19974</v>
      </c>
      <c r="F358" s="305">
        <v>34020</v>
      </c>
      <c r="G358" s="305">
        <v>134</v>
      </c>
      <c r="H358" s="305">
        <v>0</v>
      </c>
      <c r="I358" s="305">
        <v>6525</v>
      </c>
      <c r="J358" s="305">
        <v>5927</v>
      </c>
      <c r="K358" s="306">
        <v>-66</v>
      </c>
      <c r="L358" s="304">
        <v>330</v>
      </c>
      <c r="M358" s="305">
        <v>300</v>
      </c>
      <c r="N358" s="305">
        <v>-1445</v>
      </c>
      <c r="O358" s="305">
        <v>-881</v>
      </c>
      <c r="P358" s="305">
        <v>22583</v>
      </c>
      <c r="Q358" s="242">
        <v>0.75</v>
      </c>
      <c r="R358" s="243">
        <v>20250</v>
      </c>
      <c r="S358" s="305">
        <v>22516</v>
      </c>
      <c r="T358" s="305">
        <v>67</v>
      </c>
      <c r="U358" s="305">
        <v>20762</v>
      </c>
      <c r="V358" s="305">
        <v>2600</v>
      </c>
      <c r="W358" s="306">
        <v>-1300</v>
      </c>
      <c r="X358" s="308">
        <v>-350</v>
      </c>
      <c r="Y358" s="306">
        <v>330</v>
      </c>
      <c r="Z358" s="308">
        <v>330</v>
      </c>
      <c r="AA358" s="306">
        <v>400</v>
      </c>
      <c r="AB358" s="308">
        <v>300</v>
      </c>
      <c r="AC358" s="306">
        <v>-2218</v>
      </c>
      <c r="AD358" s="308">
        <v>-1445</v>
      </c>
      <c r="AE358" s="306" t="s">
        <v>42</v>
      </c>
      <c r="AF358" s="309" t="s">
        <v>50</v>
      </c>
      <c r="AG358" s="304">
        <v>24</v>
      </c>
      <c r="AH358" s="306" t="s">
        <v>400</v>
      </c>
      <c r="AI358" s="309" t="s">
        <v>207</v>
      </c>
      <c r="AJ358" s="304">
        <v>20</v>
      </c>
    </row>
    <row r="359" spans="1:36" x14ac:dyDescent="0.15">
      <c r="A359" s="302" t="s">
        <v>35</v>
      </c>
      <c r="B359" s="303" t="s">
        <v>26</v>
      </c>
      <c r="C359" s="304">
        <v>19</v>
      </c>
      <c r="D359" s="242">
        <v>0.79166666666666663</v>
      </c>
      <c r="E359" s="243">
        <v>19098</v>
      </c>
      <c r="F359" s="305">
        <v>34020</v>
      </c>
      <c r="G359" s="305">
        <v>80</v>
      </c>
      <c r="H359" s="305">
        <v>0</v>
      </c>
      <c r="I359" s="305">
        <v>6086</v>
      </c>
      <c r="J359" s="305">
        <v>8661</v>
      </c>
      <c r="K359" s="306">
        <v>-600</v>
      </c>
      <c r="L359" s="304">
        <v>330</v>
      </c>
      <c r="M359" s="305">
        <v>109</v>
      </c>
      <c r="N359" s="305">
        <v>-1736</v>
      </c>
      <c r="O359" s="305">
        <v>-1897</v>
      </c>
      <c r="P359" s="305">
        <v>21250</v>
      </c>
      <c r="Q359" s="242">
        <v>0.75</v>
      </c>
      <c r="R359" s="243">
        <v>18840</v>
      </c>
      <c r="S359" s="305">
        <v>20983</v>
      </c>
      <c r="T359" s="305">
        <v>267</v>
      </c>
      <c r="U359" s="305">
        <v>20824</v>
      </c>
      <c r="V359" s="305">
        <v>1400</v>
      </c>
      <c r="W359" s="306">
        <v>-1300</v>
      </c>
      <c r="X359" s="308">
        <v>-700</v>
      </c>
      <c r="Y359" s="306">
        <v>330</v>
      </c>
      <c r="Z359" s="308">
        <v>330</v>
      </c>
      <c r="AA359" s="306">
        <v>400</v>
      </c>
      <c r="AB359" s="308">
        <v>400</v>
      </c>
      <c r="AC359" s="306">
        <v>-2218</v>
      </c>
      <c r="AD359" s="308">
        <v>-1736</v>
      </c>
      <c r="AE359" s="306" t="s">
        <v>43</v>
      </c>
      <c r="AF359" s="309" t="s">
        <v>110</v>
      </c>
      <c r="AG359" s="304">
        <v>33</v>
      </c>
      <c r="AH359" s="306" t="s">
        <v>43</v>
      </c>
      <c r="AI359" s="309" t="s">
        <v>116</v>
      </c>
      <c r="AJ359" s="304">
        <v>25</v>
      </c>
    </row>
    <row r="360" spans="1:36" x14ac:dyDescent="0.15">
      <c r="A360" s="302" t="s">
        <v>36</v>
      </c>
      <c r="B360" s="303" t="s">
        <v>26</v>
      </c>
      <c r="C360" s="304">
        <v>20</v>
      </c>
      <c r="D360" s="242">
        <v>0.79166666666666663</v>
      </c>
      <c r="E360" s="243">
        <v>19729</v>
      </c>
      <c r="F360" s="305">
        <v>34020</v>
      </c>
      <c r="G360" s="305">
        <v>114</v>
      </c>
      <c r="H360" s="305">
        <v>0</v>
      </c>
      <c r="I360" s="305">
        <v>6001</v>
      </c>
      <c r="J360" s="305">
        <v>8168</v>
      </c>
      <c r="K360" s="306">
        <v>-600</v>
      </c>
      <c r="L360" s="304">
        <v>330</v>
      </c>
      <c r="M360" s="305">
        <v>-17</v>
      </c>
      <c r="N360" s="305">
        <v>-1736</v>
      </c>
      <c r="O360" s="305">
        <v>-2023</v>
      </c>
      <c r="P360" s="305">
        <v>21988</v>
      </c>
      <c r="Q360" s="242">
        <v>0.75</v>
      </c>
      <c r="R360" s="243">
        <v>19240</v>
      </c>
      <c r="S360" s="305">
        <v>21361</v>
      </c>
      <c r="T360" s="305">
        <v>627</v>
      </c>
      <c r="U360" s="305">
        <v>20824</v>
      </c>
      <c r="V360" s="305">
        <v>1400</v>
      </c>
      <c r="W360" s="306">
        <v>-1500</v>
      </c>
      <c r="X360" s="308">
        <v>-600</v>
      </c>
      <c r="Y360" s="306">
        <v>330</v>
      </c>
      <c r="Z360" s="308">
        <v>330</v>
      </c>
      <c r="AA360" s="306">
        <v>400</v>
      </c>
      <c r="AB360" s="308">
        <v>274</v>
      </c>
      <c r="AC360" s="306">
        <v>-2218</v>
      </c>
      <c r="AD360" s="308">
        <v>-1736</v>
      </c>
      <c r="AE360" s="306" t="s">
        <v>43</v>
      </c>
      <c r="AF360" s="309" t="s">
        <v>106</v>
      </c>
      <c r="AG360" s="304">
        <v>26</v>
      </c>
      <c r="AH360" s="306" t="s">
        <v>43</v>
      </c>
      <c r="AI360" s="309" t="s">
        <v>184</v>
      </c>
      <c r="AJ360" s="304">
        <v>22</v>
      </c>
    </row>
    <row r="361" spans="1:36" x14ac:dyDescent="0.15">
      <c r="A361" s="302" t="s">
        <v>30</v>
      </c>
      <c r="B361" s="303" t="s">
        <v>26</v>
      </c>
      <c r="C361" s="304">
        <v>21</v>
      </c>
      <c r="D361" s="242">
        <v>0.79166666666666663</v>
      </c>
      <c r="E361" s="243">
        <v>20159</v>
      </c>
      <c r="F361" s="305">
        <v>34020</v>
      </c>
      <c r="G361" s="305">
        <v>60</v>
      </c>
      <c r="H361" s="305">
        <v>0</v>
      </c>
      <c r="I361" s="305">
        <v>5847</v>
      </c>
      <c r="J361" s="305">
        <v>6484</v>
      </c>
      <c r="K361" s="306">
        <v>-83</v>
      </c>
      <c r="L361" s="304">
        <v>330</v>
      </c>
      <c r="M361" s="305">
        <v>109</v>
      </c>
      <c r="N361" s="305">
        <v>-1710</v>
      </c>
      <c r="O361" s="305">
        <v>-1354</v>
      </c>
      <c r="P361" s="305">
        <v>23103</v>
      </c>
      <c r="Q361" s="242">
        <v>0.75</v>
      </c>
      <c r="R361" s="243">
        <v>20580</v>
      </c>
      <c r="S361" s="305">
        <v>22940</v>
      </c>
      <c r="T361" s="305">
        <v>163</v>
      </c>
      <c r="U361" s="305">
        <v>20824</v>
      </c>
      <c r="V361" s="305">
        <v>1400</v>
      </c>
      <c r="W361" s="306">
        <v>-1500</v>
      </c>
      <c r="X361" s="308">
        <v>-83</v>
      </c>
      <c r="Y361" s="306">
        <v>330</v>
      </c>
      <c r="Z361" s="308">
        <v>330</v>
      </c>
      <c r="AA361" s="306">
        <v>400</v>
      </c>
      <c r="AB361" s="308">
        <v>109</v>
      </c>
      <c r="AC361" s="306">
        <v>-2218</v>
      </c>
      <c r="AD361" s="308">
        <v>-1510</v>
      </c>
      <c r="AE361" s="306" t="s">
        <v>400</v>
      </c>
      <c r="AF361" s="309" t="s">
        <v>108</v>
      </c>
      <c r="AG361" s="304">
        <v>30</v>
      </c>
      <c r="AH361" s="306" t="s">
        <v>42</v>
      </c>
      <c r="AI361" s="309" t="s">
        <v>97</v>
      </c>
      <c r="AJ361" s="304">
        <v>25</v>
      </c>
    </row>
    <row r="362" spans="1:36" x14ac:dyDescent="0.15">
      <c r="A362" s="302" t="s">
        <v>32</v>
      </c>
      <c r="B362" s="303" t="s">
        <v>26</v>
      </c>
      <c r="C362" s="304">
        <v>22</v>
      </c>
      <c r="D362" s="242">
        <v>0.75</v>
      </c>
      <c r="E362" s="243">
        <v>20055</v>
      </c>
      <c r="F362" s="305">
        <v>34020</v>
      </c>
      <c r="G362" s="305">
        <v>99</v>
      </c>
      <c r="H362" s="305">
        <v>0</v>
      </c>
      <c r="I362" s="305">
        <v>5739</v>
      </c>
      <c r="J362" s="305">
        <v>6973</v>
      </c>
      <c r="K362" s="306">
        <v>-394</v>
      </c>
      <c r="L362" s="304">
        <v>330</v>
      </c>
      <c r="M362" s="305">
        <v>-179</v>
      </c>
      <c r="N362" s="305">
        <v>-1715</v>
      </c>
      <c r="O362" s="305">
        <v>-1958</v>
      </c>
      <c r="P362" s="305">
        <v>23365</v>
      </c>
      <c r="Q362" s="242">
        <v>0.75</v>
      </c>
      <c r="R362" s="243">
        <v>20700</v>
      </c>
      <c r="S362" s="305">
        <v>22805</v>
      </c>
      <c r="T362" s="305">
        <v>560</v>
      </c>
      <c r="U362" s="305">
        <v>20824</v>
      </c>
      <c r="V362" s="305">
        <v>1400</v>
      </c>
      <c r="W362" s="306">
        <v>-1500</v>
      </c>
      <c r="X362" s="308">
        <v>-527</v>
      </c>
      <c r="Y362" s="306">
        <v>330</v>
      </c>
      <c r="Z362" s="308">
        <v>330</v>
      </c>
      <c r="AA362" s="306">
        <v>-1000</v>
      </c>
      <c r="AB362" s="308">
        <v>-179</v>
      </c>
      <c r="AC362" s="306">
        <v>-2218</v>
      </c>
      <c r="AD362" s="308">
        <v>-1715</v>
      </c>
      <c r="AE362" s="306" t="s">
        <v>42</v>
      </c>
      <c r="AF362" s="309" t="s">
        <v>71</v>
      </c>
      <c r="AG362" s="304">
        <v>23</v>
      </c>
      <c r="AH362" s="306" t="s">
        <v>42</v>
      </c>
      <c r="AI362" s="309" t="s">
        <v>178</v>
      </c>
      <c r="AJ362" s="304">
        <v>22</v>
      </c>
    </row>
    <row r="363" spans="1:36" x14ac:dyDescent="0.15">
      <c r="A363" s="302" t="s">
        <v>31</v>
      </c>
      <c r="B363" s="303" t="s">
        <v>26</v>
      </c>
      <c r="C363" s="304">
        <v>23</v>
      </c>
      <c r="D363" s="242">
        <v>0.75</v>
      </c>
      <c r="E363" s="243">
        <v>20154</v>
      </c>
      <c r="F363" s="305">
        <v>34020</v>
      </c>
      <c r="G363" s="305">
        <v>98</v>
      </c>
      <c r="H363" s="305">
        <v>0</v>
      </c>
      <c r="I363" s="305">
        <v>4601</v>
      </c>
      <c r="J363" s="305">
        <v>7999</v>
      </c>
      <c r="K363" s="306">
        <v>541</v>
      </c>
      <c r="L363" s="304">
        <v>330</v>
      </c>
      <c r="M363" s="305">
        <v>-234</v>
      </c>
      <c r="N363" s="305">
        <v>-1714</v>
      </c>
      <c r="O363" s="305">
        <v>-1077</v>
      </c>
      <c r="P363" s="305">
        <v>22595</v>
      </c>
      <c r="Q363" s="242">
        <v>0.75</v>
      </c>
      <c r="R363" s="243">
        <v>20270</v>
      </c>
      <c r="S363" s="305">
        <v>22457</v>
      </c>
      <c r="T363" s="305">
        <v>138</v>
      </c>
      <c r="U363" s="305">
        <v>20824</v>
      </c>
      <c r="V363" s="305">
        <v>1400</v>
      </c>
      <c r="W363" s="306">
        <v>1300</v>
      </c>
      <c r="X363" s="308">
        <v>163</v>
      </c>
      <c r="Y363" s="306">
        <v>330</v>
      </c>
      <c r="Z363" s="308">
        <v>330</v>
      </c>
      <c r="AA363" s="306">
        <v>-1000</v>
      </c>
      <c r="AB363" s="308">
        <v>-334</v>
      </c>
      <c r="AC363" s="306">
        <v>-2218</v>
      </c>
      <c r="AD363" s="308">
        <v>-1714</v>
      </c>
      <c r="AE363" s="306" t="s">
        <v>45</v>
      </c>
      <c r="AF363" s="309" t="s">
        <v>184</v>
      </c>
      <c r="AG363" s="304">
        <v>24</v>
      </c>
      <c r="AH363" s="306" t="s">
        <v>45</v>
      </c>
      <c r="AI363" s="309" t="s">
        <v>50</v>
      </c>
      <c r="AJ363" s="304">
        <v>19</v>
      </c>
    </row>
    <row r="364" spans="1:36" x14ac:dyDescent="0.15">
      <c r="A364" s="302" t="s">
        <v>33</v>
      </c>
      <c r="B364" s="303" t="s">
        <v>26</v>
      </c>
      <c r="C364" s="304">
        <v>24</v>
      </c>
      <c r="D364" s="242">
        <v>0.75</v>
      </c>
      <c r="E364" s="243">
        <v>17711</v>
      </c>
      <c r="F364" s="305">
        <v>34018</v>
      </c>
      <c r="G364" s="305">
        <v>116</v>
      </c>
      <c r="H364" s="305">
        <v>0</v>
      </c>
      <c r="I364" s="305">
        <v>4126</v>
      </c>
      <c r="J364" s="305">
        <v>10185</v>
      </c>
      <c r="K364" s="306">
        <v>41</v>
      </c>
      <c r="L364" s="304">
        <v>330</v>
      </c>
      <c r="M364" s="305">
        <v>-198</v>
      </c>
      <c r="N364" s="305">
        <v>-1613</v>
      </c>
      <c r="O364" s="305">
        <v>-1440</v>
      </c>
      <c r="P364" s="305">
        <v>21263</v>
      </c>
      <c r="Q364" s="242">
        <v>0.75</v>
      </c>
      <c r="R364" s="243">
        <v>18080</v>
      </c>
      <c r="S364" s="305">
        <v>20076</v>
      </c>
      <c r="T364" s="305">
        <v>1187</v>
      </c>
      <c r="U364" s="305">
        <v>20824</v>
      </c>
      <c r="V364" s="305">
        <v>1400</v>
      </c>
      <c r="W364" s="306">
        <v>1300</v>
      </c>
      <c r="X364" s="308">
        <v>41</v>
      </c>
      <c r="Y364" s="306">
        <v>330</v>
      </c>
      <c r="Z364" s="308">
        <v>330</v>
      </c>
      <c r="AA364" s="306">
        <v>-1000</v>
      </c>
      <c r="AB364" s="308">
        <v>93</v>
      </c>
      <c r="AC364" s="306">
        <v>-2218</v>
      </c>
      <c r="AD364" s="308">
        <v>-1613</v>
      </c>
      <c r="AE364" s="306" t="s">
        <v>397</v>
      </c>
      <c r="AF364" s="309" t="s">
        <v>116</v>
      </c>
      <c r="AG364" s="304">
        <v>37</v>
      </c>
      <c r="AH364" s="306" t="s">
        <v>397</v>
      </c>
      <c r="AI364" s="309" t="s">
        <v>94</v>
      </c>
      <c r="AJ364" s="304">
        <v>31</v>
      </c>
    </row>
    <row r="365" spans="1:36" x14ac:dyDescent="0.15">
      <c r="A365" s="302" t="s">
        <v>34</v>
      </c>
      <c r="B365" s="303" t="s">
        <v>26</v>
      </c>
      <c r="C365" s="304">
        <v>25</v>
      </c>
      <c r="D365" s="242">
        <v>0.75</v>
      </c>
      <c r="E365" s="243">
        <v>15633</v>
      </c>
      <c r="F365" s="305">
        <v>34018</v>
      </c>
      <c r="G365" s="305">
        <v>118</v>
      </c>
      <c r="H365" s="305">
        <v>0</v>
      </c>
      <c r="I365" s="305">
        <v>4196</v>
      </c>
      <c r="J365" s="305">
        <v>11714</v>
      </c>
      <c r="K365" s="306">
        <v>-339</v>
      </c>
      <c r="L365" s="304">
        <v>330</v>
      </c>
      <c r="M365" s="305">
        <v>-391</v>
      </c>
      <c r="N365" s="305">
        <v>-1713</v>
      </c>
      <c r="O365" s="305">
        <v>-2113</v>
      </c>
      <c r="P365" s="305">
        <v>20339</v>
      </c>
      <c r="Q365" s="242">
        <v>0.79166666666666663</v>
      </c>
      <c r="R365" s="243">
        <v>16300</v>
      </c>
      <c r="S365" s="305">
        <v>18397</v>
      </c>
      <c r="T365" s="305">
        <v>1942</v>
      </c>
      <c r="U365" s="305">
        <v>20824</v>
      </c>
      <c r="V365" s="305">
        <v>1400</v>
      </c>
      <c r="W365" s="306">
        <v>-1500</v>
      </c>
      <c r="X365" s="308">
        <v>-339</v>
      </c>
      <c r="Y365" s="306">
        <v>330</v>
      </c>
      <c r="Z365" s="308">
        <v>330</v>
      </c>
      <c r="AA365" s="306">
        <v>-1000</v>
      </c>
      <c r="AB365" s="308">
        <v>0</v>
      </c>
      <c r="AC365" s="306">
        <v>-2218</v>
      </c>
      <c r="AD365" s="308">
        <v>-1713</v>
      </c>
      <c r="AE365" s="306" t="s">
        <v>43</v>
      </c>
      <c r="AF365" s="309" t="s">
        <v>189</v>
      </c>
      <c r="AG365" s="304">
        <v>35</v>
      </c>
      <c r="AH365" s="306" t="s">
        <v>43</v>
      </c>
      <c r="AI365" s="309" t="s">
        <v>79</v>
      </c>
      <c r="AJ365" s="304">
        <v>31</v>
      </c>
    </row>
    <row r="366" spans="1:36" x14ac:dyDescent="0.15">
      <c r="A366" s="302" t="s">
        <v>35</v>
      </c>
      <c r="B366" s="303" t="s">
        <v>26</v>
      </c>
      <c r="C366" s="304">
        <v>26</v>
      </c>
      <c r="D366" s="242">
        <v>0.75</v>
      </c>
      <c r="E366" s="243">
        <v>17285</v>
      </c>
      <c r="F366" s="305">
        <v>34018</v>
      </c>
      <c r="G366" s="305">
        <v>107</v>
      </c>
      <c r="H366" s="305">
        <v>0</v>
      </c>
      <c r="I366" s="305">
        <v>4288</v>
      </c>
      <c r="J366" s="305">
        <v>11434</v>
      </c>
      <c r="K366" s="306">
        <v>-522</v>
      </c>
      <c r="L366" s="304">
        <v>330</v>
      </c>
      <c r="M366" s="305">
        <v>38</v>
      </c>
      <c r="N366" s="305">
        <v>-1721</v>
      </c>
      <c r="O366" s="305">
        <v>-1875</v>
      </c>
      <c r="P366" s="305">
        <v>20278</v>
      </c>
      <c r="Q366" s="242">
        <v>0.75</v>
      </c>
      <c r="R366" s="243">
        <v>17440</v>
      </c>
      <c r="S366" s="305">
        <v>19567</v>
      </c>
      <c r="T366" s="305">
        <v>711</v>
      </c>
      <c r="U366" s="305">
        <v>21096</v>
      </c>
      <c r="V366" s="305">
        <v>200</v>
      </c>
      <c r="W366" s="306">
        <v>-1500</v>
      </c>
      <c r="X366" s="308">
        <v>-522</v>
      </c>
      <c r="Y366" s="306">
        <v>330</v>
      </c>
      <c r="Z366" s="308">
        <v>330</v>
      </c>
      <c r="AA366" s="306">
        <v>400</v>
      </c>
      <c r="AB366" s="308">
        <v>329</v>
      </c>
      <c r="AC366" s="306">
        <v>-2218</v>
      </c>
      <c r="AD366" s="308">
        <v>-1721</v>
      </c>
      <c r="AE366" s="306" t="s">
        <v>46</v>
      </c>
      <c r="AF366" s="309" t="s">
        <v>221</v>
      </c>
      <c r="AG366" s="304">
        <v>38</v>
      </c>
      <c r="AH366" s="306" t="s">
        <v>46</v>
      </c>
      <c r="AI366" s="309" t="s">
        <v>183</v>
      </c>
      <c r="AJ366" s="304">
        <v>32</v>
      </c>
    </row>
    <row r="367" spans="1:36" x14ac:dyDescent="0.15">
      <c r="A367" s="302" t="s">
        <v>36</v>
      </c>
      <c r="B367" s="303" t="s">
        <v>26</v>
      </c>
      <c r="C367" s="304">
        <v>27</v>
      </c>
      <c r="D367" s="242">
        <v>0.79166666666666663</v>
      </c>
      <c r="E367" s="243">
        <v>16509</v>
      </c>
      <c r="F367" s="305">
        <v>34018</v>
      </c>
      <c r="G367" s="305">
        <v>105</v>
      </c>
      <c r="H367" s="305">
        <v>0</v>
      </c>
      <c r="I367" s="305">
        <v>4486</v>
      </c>
      <c r="J367" s="305">
        <v>11418</v>
      </c>
      <c r="K367" s="306">
        <v>-97</v>
      </c>
      <c r="L367" s="304">
        <v>330</v>
      </c>
      <c r="M367" s="305">
        <v>382</v>
      </c>
      <c r="N367" s="305">
        <v>-1722</v>
      </c>
      <c r="O367" s="305">
        <v>-1107</v>
      </c>
      <c r="P367" s="305">
        <v>19326</v>
      </c>
      <c r="Q367" s="242">
        <v>0.75</v>
      </c>
      <c r="R367" s="243">
        <v>16970</v>
      </c>
      <c r="S367" s="305">
        <v>19098</v>
      </c>
      <c r="T367" s="305">
        <v>228</v>
      </c>
      <c r="U367" s="305">
        <v>21096</v>
      </c>
      <c r="V367" s="305">
        <v>200</v>
      </c>
      <c r="W367" s="306">
        <v>-1500</v>
      </c>
      <c r="X367" s="308">
        <v>-97</v>
      </c>
      <c r="Y367" s="306">
        <v>330</v>
      </c>
      <c r="Z367" s="308">
        <v>330</v>
      </c>
      <c r="AA367" s="306">
        <v>400</v>
      </c>
      <c r="AB367" s="308">
        <v>382</v>
      </c>
      <c r="AC367" s="306">
        <v>-2218</v>
      </c>
      <c r="AD367" s="308">
        <v>-1722</v>
      </c>
      <c r="AE367" s="306" t="s">
        <v>397</v>
      </c>
      <c r="AF367" s="309" t="s">
        <v>61</v>
      </c>
      <c r="AG367" s="304">
        <v>43</v>
      </c>
      <c r="AH367" s="306" t="s">
        <v>397</v>
      </c>
      <c r="AI367" s="309" t="s">
        <v>54</v>
      </c>
      <c r="AJ367" s="304">
        <v>38</v>
      </c>
    </row>
    <row r="368" spans="1:36" x14ac:dyDescent="0.15">
      <c r="A368" s="302" t="s">
        <v>30</v>
      </c>
      <c r="B368" s="303" t="s">
        <v>26</v>
      </c>
      <c r="C368" s="304">
        <v>28</v>
      </c>
      <c r="D368" s="242">
        <v>0.75</v>
      </c>
      <c r="E368" s="243">
        <v>18824</v>
      </c>
      <c r="F368" s="305">
        <v>34019</v>
      </c>
      <c r="G368" s="305">
        <v>101</v>
      </c>
      <c r="H368" s="305">
        <v>0</v>
      </c>
      <c r="I368" s="305">
        <v>4283</v>
      </c>
      <c r="J368" s="305">
        <v>9043</v>
      </c>
      <c r="K368" s="306">
        <v>507</v>
      </c>
      <c r="L368" s="304">
        <v>330</v>
      </c>
      <c r="M368" s="305">
        <v>177</v>
      </c>
      <c r="N368" s="305">
        <v>-1615</v>
      </c>
      <c r="O368" s="305">
        <v>-601</v>
      </c>
      <c r="P368" s="305">
        <v>21395</v>
      </c>
      <c r="Q368" s="242">
        <v>0.75</v>
      </c>
      <c r="R368" s="243">
        <v>18970</v>
      </c>
      <c r="S368" s="305">
        <v>21232</v>
      </c>
      <c r="T368" s="305">
        <v>163</v>
      </c>
      <c r="U368" s="305">
        <v>21096</v>
      </c>
      <c r="V368" s="305">
        <v>200</v>
      </c>
      <c r="W368" s="306">
        <v>1300</v>
      </c>
      <c r="X368" s="308">
        <v>379</v>
      </c>
      <c r="Y368" s="306">
        <v>330</v>
      </c>
      <c r="Z368" s="308">
        <v>330</v>
      </c>
      <c r="AA368" s="306">
        <v>400</v>
      </c>
      <c r="AB368" s="308">
        <v>149</v>
      </c>
      <c r="AC368" s="306">
        <v>-2218</v>
      </c>
      <c r="AD368" s="308">
        <v>-1615</v>
      </c>
      <c r="AE368" s="306" t="s">
        <v>45</v>
      </c>
      <c r="AF368" s="309" t="s">
        <v>47</v>
      </c>
      <c r="AG368" s="304">
        <v>41</v>
      </c>
      <c r="AH368" s="306" t="s">
        <v>45</v>
      </c>
      <c r="AI368" s="309" t="s">
        <v>61</v>
      </c>
      <c r="AJ368" s="304">
        <v>34</v>
      </c>
    </row>
    <row r="369" spans="1:36" x14ac:dyDescent="0.15">
      <c r="A369" s="302" t="s">
        <v>32</v>
      </c>
      <c r="B369" s="303" t="s">
        <v>26</v>
      </c>
      <c r="C369" s="304">
        <v>29</v>
      </c>
      <c r="D369" s="242">
        <v>0.75</v>
      </c>
      <c r="E369" s="243">
        <v>20591</v>
      </c>
      <c r="F369" s="305">
        <v>34019</v>
      </c>
      <c r="G369" s="305">
        <v>109</v>
      </c>
      <c r="H369" s="305">
        <v>0</v>
      </c>
      <c r="I369" s="305">
        <v>3153</v>
      </c>
      <c r="J369" s="305">
        <v>9015</v>
      </c>
      <c r="K369" s="306">
        <v>-302</v>
      </c>
      <c r="L369" s="304">
        <v>330</v>
      </c>
      <c r="M369" s="305">
        <v>116</v>
      </c>
      <c r="N369" s="305">
        <v>-1614</v>
      </c>
      <c r="O369" s="305">
        <v>-1470</v>
      </c>
      <c r="P369" s="305">
        <v>23430</v>
      </c>
      <c r="Q369" s="242">
        <v>0.75</v>
      </c>
      <c r="R369" s="243">
        <v>20400</v>
      </c>
      <c r="S369" s="305">
        <v>22724</v>
      </c>
      <c r="T369" s="305">
        <v>706</v>
      </c>
      <c r="U369" s="305">
        <v>21096</v>
      </c>
      <c r="V369" s="305">
        <v>200</v>
      </c>
      <c r="W369" s="306">
        <v>-1500</v>
      </c>
      <c r="X369" s="308">
        <v>-430</v>
      </c>
      <c r="Y369" s="306">
        <v>330</v>
      </c>
      <c r="Z369" s="308">
        <v>330</v>
      </c>
      <c r="AA369" s="306">
        <v>400</v>
      </c>
      <c r="AB369" s="308">
        <v>116</v>
      </c>
      <c r="AC369" s="306">
        <v>-2218</v>
      </c>
      <c r="AD369" s="308">
        <v>-1614</v>
      </c>
      <c r="AE369" s="306" t="s">
        <v>42</v>
      </c>
      <c r="AF369" s="309" t="s">
        <v>199</v>
      </c>
      <c r="AG369" s="304">
        <v>21</v>
      </c>
      <c r="AH369" s="306" t="s">
        <v>42</v>
      </c>
      <c r="AI369" s="309" t="s">
        <v>73</v>
      </c>
      <c r="AJ369" s="304">
        <v>17</v>
      </c>
    </row>
    <row r="370" spans="1:36" x14ac:dyDescent="0.15">
      <c r="A370" s="302" t="s">
        <v>31</v>
      </c>
      <c r="B370" s="303" t="s">
        <v>26</v>
      </c>
      <c r="C370" s="304">
        <v>30</v>
      </c>
      <c r="D370" s="242">
        <v>0.75</v>
      </c>
      <c r="E370" s="243">
        <v>19574</v>
      </c>
      <c r="F370" s="305">
        <v>34019</v>
      </c>
      <c r="G370" s="305">
        <v>71</v>
      </c>
      <c r="H370" s="305">
        <v>0</v>
      </c>
      <c r="I370" s="305">
        <v>3893</v>
      </c>
      <c r="J370" s="305">
        <v>8743</v>
      </c>
      <c r="K370" s="306">
        <v>-600</v>
      </c>
      <c r="L370" s="304">
        <v>330</v>
      </c>
      <c r="M370" s="305">
        <v>400</v>
      </c>
      <c r="N370" s="305">
        <v>-1616</v>
      </c>
      <c r="O370" s="305">
        <v>-1386</v>
      </c>
      <c r="P370" s="305">
        <v>22840</v>
      </c>
      <c r="Q370" s="242">
        <v>0.75</v>
      </c>
      <c r="R370" s="243">
        <v>19900</v>
      </c>
      <c r="S370" s="305">
        <v>22256</v>
      </c>
      <c r="T370" s="305">
        <v>584</v>
      </c>
      <c r="U370" s="305">
        <v>21096</v>
      </c>
      <c r="V370" s="305">
        <v>200</v>
      </c>
      <c r="W370" s="306">
        <v>-1400</v>
      </c>
      <c r="X370" s="308">
        <v>-728</v>
      </c>
      <c r="Y370" s="306">
        <v>-346</v>
      </c>
      <c r="Z370" s="308">
        <v>330</v>
      </c>
      <c r="AA370" s="306">
        <v>-1000</v>
      </c>
      <c r="AB370" s="308">
        <v>400</v>
      </c>
      <c r="AC370" s="306">
        <v>-2218</v>
      </c>
      <c r="AD370" s="308">
        <v>-1616</v>
      </c>
      <c r="AE370" s="306" t="s">
        <v>397</v>
      </c>
      <c r="AF370" s="309" t="s">
        <v>65</v>
      </c>
      <c r="AG370" s="304">
        <v>27</v>
      </c>
      <c r="AH370" s="306" t="s">
        <v>397</v>
      </c>
      <c r="AI370" s="309" t="s">
        <v>193</v>
      </c>
      <c r="AJ370" s="304">
        <v>26</v>
      </c>
    </row>
    <row r="371" spans="1:36" x14ac:dyDescent="0.15">
      <c r="A371" s="302" t="s">
        <v>32</v>
      </c>
      <c r="B371" s="303" t="s">
        <v>26</v>
      </c>
      <c r="C371" s="304">
        <v>31</v>
      </c>
      <c r="D371" s="242">
        <v>0.75</v>
      </c>
      <c r="E371" s="243">
        <v>18709</v>
      </c>
      <c r="F371" s="305">
        <v>34019</v>
      </c>
      <c r="G371" s="305">
        <v>99</v>
      </c>
      <c r="H371" s="305">
        <v>0</v>
      </c>
      <c r="I371" s="305">
        <v>3674</v>
      </c>
      <c r="J371" s="305">
        <v>9292</v>
      </c>
      <c r="K371" s="306">
        <v>-135</v>
      </c>
      <c r="L371" s="304">
        <v>330</v>
      </c>
      <c r="M371" s="305">
        <v>400</v>
      </c>
      <c r="N371" s="305">
        <v>-1616</v>
      </c>
      <c r="O371" s="305">
        <v>-921</v>
      </c>
      <c r="P371" s="305">
        <v>22073</v>
      </c>
      <c r="Q371" s="242">
        <v>0.75</v>
      </c>
      <c r="R371" s="243">
        <v>18610</v>
      </c>
      <c r="S371" s="305">
        <v>20905</v>
      </c>
      <c r="T371" s="305">
        <v>1168</v>
      </c>
      <c r="U371" s="305">
        <v>21096</v>
      </c>
      <c r="V371" s="305">
        <v>200</v>
      </c>
      <c r="W371" s="306">
        <v>-1400</v>
      </c>
      <c r="X371" s="308">
        <v>-513</v>
      </c>
      <c r="Y371" s="306">
        <v>-346</v>
      </c>
      <c r="Z371" s="308">
        <v>330</v>
      </c>
      <c r="AA371" s="306">
        <v>-1000</v>
      </c>
      <c r="AB371" s="308">
        <v>400</v>
      </c>
      <c r="AC371" s="306">
        <v>-2218</v>
      </c>
      <c r="AD371" s="308">
        <v>-1616</v>
      </c>
      <c r="AE371" s="306" t="s">
        <v>46</v>
      </c>
      <c r="AF371" s="309" t="s">
        <v>173</v>
      </c>
      <c r="AG371" s="304">
        <v>35</v>
      </c>
      <c r="AH371" s="306" t="s">
        <v>44</v>
      </c>
      <c r="AI371" s="309" t="s">
        <v>382</v>
      </c>
      <c r="AJ371" s="304">
        <v>31</v>
      </c>
    </row>
    <row r="372" spans="1:36" x14ac:dyDescent="0.15">
      <c r="A372" s="328"/>
      <c r="B372" s="328"/>
      <c r="C372" s="329"/>
      <c r="D372" s="249"/>
      <c r="E372" s="250"/>
      <c r="F372" s="329"/>
      <c r="G372" s="329"/>
      <c r="H372" s="329"/>
      <c r="I372" s="329"/>
      <c r="J372" s="329"/>
      <c r="K372" s="329"/>
      <c r="L372" s="329"/>
      <c r="M372" s="329"/>
      <c r="N372" s="329"/>
      <c r="O372" s="329"/>
      <c r="P372" s="329"/>
      <c r="Q372" s="249"/>
      <c r="R372" s="250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E372" s="329"/>
      <c r="AF372" s="329"/>
      <c r="AG372" s="329"/>
      <c r="AH372" s="329"/>
      <c r="AI372" s="329"/>
      <c r="AJ372" s="329"/>
    </row>
    <row r="373" spans="1:36" x14ac:dyDescent="0.15">
      <c r="E373" s="247"/>
      <c r="P373" s="332"/>
      <c r="V373" s="290"/>
      <c r="W373" s="290"/>
      <c r="X373" s="290"/>
    </row>
    <row r="374" spans="1:36" x14ac:dyDescent="0.15">
      <c r="V374" s="290"/>
      <c r="W374" s="290"/>
      <c r="X374" s="290"/>
    </row>
  </sheetData>
  <conditionalFormatting sqref="E7:E37">
    <cfRule type="cellIs" dxfId="79" priority="344" stopIfTrue="1" operator="equal">
      <formula>MAX($E$7:$E$37)</formula>
    </cfRule>
  </conditionalFormatting>
  <conditionalFormatting sqref="E13:E14">
    <cfRule type="cellIs" dxfId="78" priority="375" stopIfTrue="1" operator="equal">
      <formula>MAX($E$7:$E$37)</formula>
    </cfRule>
  </conditionalFormatting>
  <conditionalFormatting sqref="E38:E65">
    <cfRule type="cellIs" dxfId="77" priority="298" stopIfTrue="1" operator="equal">
      <formula>MAX($E$38:$E$65)</formula>
    </cfRule>
  </conditionalFormatting>
  <conditionalFormatting sqref="E53:E54">
    <cfRule type="cellIs" dxfId="76" priority="336" stopIfTrue="1" operator="equal">
      <formula>MAX($E$38:$E$66)</formula>
    </cfRule>
  </conditionalFormatting>
  <conditionalFormatting sqref="E56:E57">
    <cfRule type="cellIs" dxfId="75" priority="338" stopIfTrue="1" operator="equal">
      <formula>MAX($E$38:$E$66)</formula>
    </cfRule>
  </conditionalFormatting>
  <conditionalFormatting sqref="E59:E60">
    <cfRule type="cellIs" dxfId="74" priority="340" stopIfTrue="1" operator="equal">
      <formula>MAX($E$38:$E$66)</formula>
    </cfRule>
  </conditionalFormatting>
  <conditionalFormatting sqref="E62:E63">
    <cfRule type="cellIs" dxfId="73" priority="342" stopIfTrue="1" operator="equal">
      <formula>MAX($E$38:$E$66)</formula>
    </cfRule>
  </conditionalFormatting>
  <conditionalFormatting sqref="E66:E96">
    <cfRule type="cellIs" dxfId="72" priority="268" stopIfTrue="1" operator="equal">
      <formula>MAX($E$66:$E$96)</formula>
    </cfRule>
  </conditionalFormatting>
  <conditionalFormatting sqref="E97:E126">
    <cfRule type="cellIs" dxfId="71" priority="239" stopIfTrue="1" operator="equal">
      <formula>MAX($E$97:$E$126)</formula>
    </cfRule>
  </conditionalFormatting>
  <conditionalFormatting sqref="E127:E157">
    <cfRule type="cellIs" dxfId="70" priority="209" stopIfTrue="1" operator="equal">
      <formula>MAX($E$127:$E$157)</formula>
    </cfRule>
  </conditionalFormatting>
  <conditionalFormatting sqref="E157">
    <cfRule type="cellIs" dxfId="69" priority="1" stopIfTrue="1" operator="equal">
      <formula>MAX($E$97:$E$126)</formula>
    </cfRule>
  </conditionalFormatting>
  <conditionalFormatting sqref="E158:E187">
    <cfRule type="cellIs" dxfId="68" priority="180" stopIfTrue="1" operator="equal">
      <formula>MAX($E$158:$E$187)</formula>
    </cfRule>
  </conditionalFormatting>
  <conditionalFormatting sqref="E188:E218">
    <cfRule type="cellIs" dxfId="67" priority="150" stopIfTrue="1" operator="equal">
      <formula>MAX($E$188:$E$218)</formula>
    </cfRule>
  </conditionalFormatting>
  <conditionalFormatting sqref="E219:E249">
    <cfRule type="cellIs" dxfId="66" priority="120" stopIfTrue="1" operator="equal">
      <formula>MAX($E$219:$E$249)</formula>
    </cfRule>
  </conditionalFormatting>
  <conditionalFormatting sqref="E250:E279">
    <cfRule type="cellIs" dxfId="65" priority="91" stopIfTrue="1" operator="equal">
      <formula>MAX($E$250:$E$279)</formula>
    </cfRule>
  </conditionalFormatting>
  <conditionalFormatting sqref="E280:E310">
    <cfRule type="cellIs" dxfId="64" priority="61" stopIfTrue="1" operator="equal">
      <formula>MAX($E$280:$E$310)</formula>
    </cfRule>
  </conditionalFormatting>
  <conditionalFormatting sqref="E311:E340">
    <cfRule type="cellIs" dxfId="63" priority="32" stopIfTrue="1" operator="equal">
      <formula>MAX($E$311:$E$340)</formula>
    </cfRule>
  </conditionalFormatting>
  <conditionalFormatting sqref="E341:E371">
    <cfRule type="cellIs" dxfId="62" priority="2" stopIfTrue="1" operator="equal">
      <formula>MAX($E$341:$E$371)</formula>
    </cfRule>
  </conditionalFormatting>
  <conditionalFormatting sqref="E372">
    <cfRule type="cellIs" dxfId="61" priority="334" stopIfTrue="1" operator="equal">
      <formula>MAX($E$342:$E$372)</formula>
    </cfRule>
  </conditionalFormatting>
  <pageMargins left="0.25" right="0.25" top="1" bottom="1" header="0.5" footer="0.5"/>
  <pageSetup paperSize="5" scale="40" fitToHeight="6" pageOrder="overThenDown" orientation="landscape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  <rowBreaks count="5" manualBreakCount="5">
    <brk id="65" max="35" man="1"/>
    <brk id="126" max="35" man="1"/>
    <brk id="187" max="35" man="1"/>
    <brk id="249" max="35" man="1"/>
    <brk id="310" max="3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374"/>
  <sheetViews>
    <sheetView zoomScaleNormal="100" zoomScaleSheetLayoutView="100" workbookViewId="0">
      <pane xSplit="6" ySplit="6" topLeftCell="G320" activePane="bottomRight" state="frozen"/>
      <selection pane="topRight" activeCell="G1" sqref="G1"/>
      <selection pane="bottomLeft" activeCell="A7" sqref="A7"/>
      <selection pane="bottomRight" activeCell="G340" sqref="G340"/>
    </sheetView>
  </sheetViews>
  <sheetFormatPr baseColWidth="10" defaultColWidth="9.1640625" defaultRowHeight="14" x14ac:dyDescent="0.15"/>
  <cols>
    <col min="1" max="1" width="8.1640625" style="69" bestFit="1" customWidth="1"/>
    <col min="2" max="2" width="11.5" style="69" bestFit="1" customWidth="1"/>
    <col min="3" max="3" width="5.1640625" style="4" bestFit="1" customWidth="1"/>
    <col min="4" max="4" width="9.83203125" style="46" customWidth="1"/>
    <col min="5" max="5" width="10.83203125" style="46" customWidth="1"/>
    <col min="6" max="6" width="14" style="4" customWidth="1"/>
    <col min="7" max="7" width="12.83203125" style="4" customWidth="1"/>
    <col min="8" max="8" width="14.1640625" style="4" customWidth="1"/>
    <col min="9" max="9" width="14.5" style="3" customWidth="1"/>
    <col min="10" max="10" width="14.1640625" style="3" customWidth="1"/>
    <col min="11" max="11" width="11" style="3" customWidth="1"/>
    <col min="12" max="14" width="9.1640625" style="3" customWidth="1"/>
    <col min="15" max="15" width="15.83203125" style="3" customWidth="1"/>
    <col min="16" max="16" width="14.83203125" style="3" customWidth="1"/>
    <col min="17" max="17" width="9.83203125" style="46" customWidth="1"/>
    <col min="18" max="18" width="10.83203125" style="46" customWidth="1"/>
    <col min="19" max="20" width="13.83203125" style="4" customWidth="1"/>
    <col min="21" max="21" width="12.5" style="4" bestFit="1" customWidth="1"/>
    <col min="22" max="22" width="16.1640625" style="4" bestFit="1" customWidth="1"/>
    <col min="23" max="23" width="11.5" style="4" bestFit="1" customWidth="1"/>
    <col min="24" max="24" width="13.83203125" style="4" bestFit="1" customWidth="1"/>
    <col min="25" max="25" width="11.5" style="3" bestFit="1" customWidth="1"/>
    <col min="26" max="26" width="13.83203125" style="3" bestFit="1" customWidth="1"/>
    <col min="27" max="27" width="11.5" style="3" bestFit="1" customWidth="1"/>
    <col min="28" max="28" width="13.83203125" style="3" bestFit="1" customWidth="1"/>
    <col min="29" max="29" width="11.5" style="3" bestFit="1" customWidth="1"/>
    <col min="30" max="30" width="13.83203125" style="3" bestFit="1" customWidth="1"/>
    <col min="31" max="31" width="21" style="4" bestFit="1" customWidth="1"/>
    <col min="32" max="32" width="8.83203125" style="4" customWidth="1"/>
    <col min="33" max="33" width="7.83203125" style="4" bestFit="1" customWidth="1"/>
    <col min="34" max="34" width="23.1640625" style="4" bestFit="1" customWidth="1"/>
    <col min="35" max="35" width="7.5" style="4" bestFit="1" customWidth="1"/>
    <col min="36" max="36" width="7.83203125" style="4" bestFit="1" customWidth="1"/>
    <col min="37" max="16384" width="9.1640625" style="4"/>
  </cols>
  <sheetData>
    <row r="1" spans="1:37" ht="20.5" customHeight="1" x14ac:dyDescent="0.25">
      <c r="A1" s="230">
        <v>1</v>
      </c>
      <c r="B1" s="231"/>
      <c r="C1" s="232"/>
      <c r="D1" s="230">
        <v>2</v>
      </c>
      <c r="E1" s="233"/>
      <c r="F1" s="234" t="s">
        <v>241</v>
      </c>
      <c r="G1" s="234" t="s">
        <v>242</v>
      </c>
      <c r="H1" s="234" t="s">
        <v>243</v>
      </c>
      <c r="I1" s="235" t="s">
        <v>244</v>
      </c>
      <c r="J1" s="235" t="s">
        <v>245</v>
      </c>
      <c r="K1" s="230" t="s">
        <v>264</v>
      </c>
      <c r="L1" s="236"/>
      <c r="M1" s="76"/>
      <c r="N1" s="76"/>
      <c r="O1" s="232"/>
      <c r="P1" s="235" t="s">
        <v>263</v>
      </c>
      <c r="Q1" s="234" t="s">
        <v>262</v>
      </c>
      <c r="R1" s="237"/>
      <c r="S1" s="234" t="s">
        <v>261</v>
      </c>
      <c r="T1" s="234" t="s">
        <v>265</v>
      </c>
      <c r="U1" s="234">
        <v>5</v>
      </c>
      <c r="V1" s="238" t="s">
        <v>266</v>
      </c>
      <c r="W1" s="234">
        <v>7</v>
      </c>
      <c r="X1" s="234"/>
      <c r="Y1" s="234"/>
      <c r="Z1" s="234"/>
      <c r="AA1" s="234"/>
      <c r="AB1" s="234"/>
      <c r="AC1" s="234"/>
      <c r="AD1" s="234"/>
      <c r="AE1" s="234">
        <v>8</v>
      </c>
      <c r="AF1" s="234"/>
      <c r="AG1" s="234"/>
      <c r="AH1" s="234"/>
      <c r="AI1" s="234"/>
      <c r="AJ1" s="239"/>
    </row>
    <row r="2" spans="1:37" ht="17" x14ac:dyDescent="0.25">
      <c r="A2" s="225"/>
      <c r="B2" s="66"/>
      <c r="C2" s="55"/>
      <c r="D2" s="134"/>
      <c r="E2" s="223"/>
      <c r="F2" s="125" t="s">
        <v>293</v>
      </c>
      <c r="G2" s="125"/>
      <c r="H2" s="125"/>
      <c r="I2" s="125"/>
      <c r="J2" s="125"/>
      <c r="K2" s="125"/>
      <c r="L2" s="125"/>
      <c r="M2" s="125"/>
      <c r="N2" s="125"/>
      <c r="O2" s="125"/>
      <c r="P2" s="126"/>
      <c r="Q2" s="126"/>
      <c r="R2" s="125"/>
      <c r="S2" s="125"/>
      <c r="T2" s="125"/>
      <c r="U2" s="127"/>
      <c r="V2" s="127"/>
      <c r="W2" s="127"/>
      <c r="X2" s="127"/>
      <c r="Y2" s="147"/>
      <c r="Z2" s="147"/>
      <c r="AA2" s="147"/>
      <c r="AB2" s="147"/>
      <c r="AC2" s="147"/>
      <c r="AD2" s="147"/>
      <c r="AE2" s="127"/>
      <c r="AF2" s="127"/>
      <c r="AG2" s="127"/>
      <c r="AH2" s="127"/>
      <c r="AI2" s="127"/>
      <c r="AJ2" s="224"/>
    </row>
    <row r="3" spans="1:37" ht="17" x14ac:dyDescent="0.25">
      <c r="A3" s="225"/>
      <c r="B3" s="66"/>
      <c r="C3" s="55"/>
      <c r="D3" s="65"/>
      <c r="E3" s="222"/>
      <c r="F3" s="7"/>
      <c r="G3" s="73" t="s">
        <v>39</v>
      </c>
      <c r="H3" s="7"/>
      <c r="I3" s="7"/>
      <c r="J3" s="7" t="s">
        <v>246</v>
      </c>
      <c r="K3" s="63"/>
      <c r="L3" s="57"/>
      <c r="M3" s="57"/>
      <c r="N3" s="57"/>
      <c r="O3" s="57"/>
      <c r="P3" s="7" t="s">
        <v>250</v>
      </c>
      <c r="Q3" s="6"/>
      <c r="R3" s="221"/>
      <c r="S3" s="7"/>
      <c r="T3" s="6" t="s">
        <v>301</v>
      </c>
      <c r="U3" s="7"/>
      <c r="V3" s="15"/>
      <c r="W3" s="8" t="s">
        <v>351</v>
      </c>
      <c r="X3" s="17"/>
      <c r="Y3" s="17"/>
      <c r="Z3" s="9"/>
      <c r="AA3" s="8" t="s">
        <v>352</v>
      </c>
      <c r="AB3" s="151"/>
      <c r="AC3" s="8" t="s">
        <v>353</v>
      </c>
      <c r="AD3" s="151"/>
      <c r="AE3" s="56" t="s">
        <v>38</v>
      </c>
      <c r="AF3" s="56"/>
      <c r="AG3" s="56"/>
      <c r="AH3" s="56"/>
      <c r="AI3" s="56"/>
      <c r="AJ3" s="55"/>
    </row>
    <row r="4" spans="1:37" ht="17" x14ac:dyDescent="0.25">
      <c r="A4" s="226"/>
      <c r="B4" s="67"/>
      <c r="C4" s="221"/>
      <c r="D4" s="64" t="s">
        <v>281</v>
      </c>
      <c r="E4" s="14"/>
      <c r="F4" s="221" t="s">
        <v>40</v>
      </c>
      <c r="G4" s="6" t="s">
        <v>235</v>
      </c>
      <c r="H4" s="15" t="s">
        <v>238</v>
      </c>
      <c r="I4" s="6" t="s">
        <v>2</v>
      </c>
      <c r="J4" s="15" t="s">
        <v>247</v>
      </c>
      <c r="K4" s="64" t="s">
        <v>84</v>
      </c>
      <c r="L4" s="12"/>
      <c r="M4" s="12"/>
      <c r="N4" s="12"/>
      <c r="O4" s="14"/>
      <c r="P4" s="15" t="s">
        <v>251</v>
      </c>
      <c r="Q4" s="64" t="s">
        <v>85</v>
      </c>
      <c r="R4" s="12"/>
      <c r="S4" s="15"/>
      <c r="T4" s="15" t="s">
        <v>300</v>
      </c>
      <c r="U4" s="6" t="s">
        <v>0</v>
      </c>
      <c r="V4" s="15" t="s">
        <v>220</v>
      </c>
      <c r="W4" s="64" t="s">
        <v>355</v>
      </c>
      <c r="X4" s="9"/>
      <c r="Y4" s="64" t="s">
        <v>350</v>
      </c>
      <c r="Z4" s="152"/>
      <c r="AA4" s="64" t="s">
        <v>346</v>
      </c>
      <c r="AB4" s="152"/>
      <c r="AC4" s="64" t="s">
        <v>354</v>
      </c>
      <c r="AD4" s="152"/>
      <c r="AE4" s="12" t="s">
        <v>7</v>
      </c>
      <c r="AF4" s="12"/>
      <c r="AG4" s="12"/>
      <c r="AH4" s="12"/>
      <c r="AI4" s="12"/>
      <c r="AJ4" s="14"/>
    </row>
    <row r="5" spans="1:37" x14ac:dyDescent="0.15">
      <c r="A5" s="8" t="s">
        <v>254</v>
      </c>
      <c r="B5" s="76"/>
      <c r="C5" s="9"/>
      <c r="D5" s="163"/>
      <c r="E5" s="240"/>
      <c r="F5" s="6" t="s">
        <v>41</v>
      </c>
      <c r="G5" s="6" t="s">
        <v>236</v>
      </c>
      <c r="H5" s="15" t="s">
        <v>239</v>
      </c>
      <c r="I5" s="6" t="s">
        <v>3</v>
      </c>
      <c r="J5" s="15" t="s">
        <v>248</v>
      </c>
      <c r="K5" s="8" t="s">
        <v>258</v>
      </c>
      <c r="L5" s="9"/>
      <c r="M5" s="16"/>
      <c r="N5" s="16"/>
      <c r="O5" s="16"/>
      <c r="P5" s="15" t="s">
        <v>39</v>
      </c>
      <c r="Q5" s="163"/>
      <c r="R5" s="240"/>
      <c r="S5" s="15" t="s">
        <v>5</v>
      </c>
      <c r="T5" s="15" t="s">
        <v>299</v>
      </c>
      <c r="U5" s="6" t="s">
        <v>13</v>
      </c>
      <c r="V5" s="15" t="s">
        <v>391</v>
      </c>
      <c r="W5" s="163" t="s">
        <v>255</v>
      </c>
      <c r="X5" s="5" t="s">
        <v>219</v>
      </c>
      <c r="Y5" s="163" t="s">
        <v>255</v>
      </c>
      <c r="Z5" s="5" t="s">
        <v>219</v>
      </c>
      <c r="AA5" s="163" t="s">
        <v>255</v>
      </c>
      <c r="AB5" s="5" t="s">
        <v>219</v>
      </c>
      <c r="AC5" s="163" t="s">
        <v>255</v>
      </c>
      <c r="AD5" s="5" t="s">
        <v>219</v>
      </c>
      <c r="AE5" s="17" t="s">
        <v>8</v>
      </c>
      <c r="AF5" s="17"/>
      <c r="AG5" s="9"/>
      <c r="AH5" s="8" t="s">
        <v>9</v>
      </c>
      <c r="AI5" s="17"/>
      <c r="AJ5" s="9"/>
      <c r="AK5" s="3"/>
    </row>
    <row r="6" spans="1:37" x14ac:dyDescent="0.15">
      <c r="A6" s="169" t="s">
        <v>37</v>
      </c>
      <c r="B6" s="170" t="s">
        <v>27</v>
      </c>
      <c r="C6" s="171" t="s">
        <v>253</v>
      </c>
      <c r="D6" s="164" t="s">
        <v>384</v>
      </c>
      <c r="E6" s="241" t="s">
        <v>292</v>
      </c>
      <c r="F6" s="19" t="s">
        <v>39</v>
      </c>
      <c r="G6" s="19" t="s">
        <v>237</v>
      </c>
      <c r="H6" s="21" t="s">
        <v>240</v>
      </c>
      <c r="I6" s="19" t="s">
        <v>4</v>
      </c>
      <c r="J6" s="21" t="s">
        <v>249</v>
      </c>
      <c r="K6" s="169" t="s">
        <v>80</v>
      </c>
      <c r="L6" s="171" t="s">
        <v>317</v>
      </c>
      <c r="M6" s="21" t="s">
        <v>81</v>
      </c>
      <c r="N6" s="21" t="s">
        <v>82</v>
      </c>
      <c r="O6" s="21" t="s">
        <v>83</v>
      </c>
      <c r="P6" s="2" t="s">
        <v>252</v>
      </c>
      <c r="Q6" s="164" t="s">
        <v>384</v>
      </c>
      <c r="R6" s="241" t="s">
        <v>292</v>
      </c>
      <c r="S6" s="21" t="s">
        <v>6</v>
      </c>
      <c r="T6" s="1" t="s">
        <v>298</v>
      </c>
      <c r="U6" s="19" t="s">
        <v>1</v>
      </c>
      <c r="V6" s="21" t="s">
        <v>14</v>
      </c>
      <c r="W6" s="164" t="s">
        <v>256</v>
      </c>
      <c r="X6" s="148" t="s">
        <v>257</v>
      </c>
      <c r="Y6" s="164" t="s">
        <v>256</v>
      </c>
      <c r="Z6" s="148" t="s">
        <v>257</v>
      </c>
      <c r="AA6" s="164" t="s">
        <v>256</v>
      </c>
      <c r="AB6" s="148" t="s">
        <v>257</v>
      </c>
      <c r="AC6" s="164" t="s">
        <v>256</v>
      </c>
      <c r="AD6" s="148" t="s">
        <v>257</v>
      </c>
      <c r="AE6" s="169" t="s">
        <v>10</v>
      </c>
      <c r="AF6" s="170" t="s">
        <v>11</v>
      </c>
      <c r="AG6" s="171" t="s">
        <v>12</v>
      </c>
      <c r="AH6" s="169" t="s">
        <v>10</v>
      </c>
      <c r="AI6" s="170" t="s">
        <v>11</v>
      </c>
      <c r="AJ6" s="171" t="s">
        <v>12</v>
      </c>
      <c r="AK6" s="25"/>
    </row>
    <row r="7" spans="1:37" x14ac:dyDescent="0.15">
      <c r="A7" s="227" t="s">
        <v>32</v>
      </c>
      <c r="B7" s="200" t="s">
        <v>15</v>
      </c>
      <c r="C7" s="173">
        <v>1</v>
      </c>
      <c r="D7" s="242">
        <v>0.75</v>
      </c>
      <c r="E7" s="243">
        <v>18159</v>
      </c>
      <c r="F7" s="29">
        <v>33264</v>
      </c>
      <c r="G7" s="29">
        <v>191</v>
      </c>
      <c r="H7" s="29">
        <v>0</v>
      </c>
      <c r="I7" s="29">
        <v>4073</v>
      </c>
      <c r="J7" s="29">
        <v>10807</v>
      </c>
      <c r="K7" s="166">
        <v>0</v>
      </c>
      <c r="L7" s="173">
        <v>330</v>
      </c>
      <c r="M7" s="29">
        <v>-251</v>
      </c>
      <c r="N7" s="29">
        <v>-1618</v>
      </c>
      <c r="O7" s="29">
        <f t="shared" ref="O7:O70" si="0">SUM(K7:N7)</f>
        <v>-1539</v>
      </c>
      <c r="P7" s="29">
        <f t="shared" ref="P7:P70" si="1">+F7+G7+H7-I7-J7-O7</f>
        <v>20114</v>
      </c>
      <c r="Q7" s="242">
        <v>0.75</v>
      </c>
      <c r="R7" s="243">
        <v>17710</v>
      </c>
      <c r="S7" s="29">
        <v>19737</v>
      </c>
      <c r="T7" s="29">
        <f t="shared" ref="T7:T39" si="2">+P7-S7</f>
        <v>377</v>
      </c>
      <c r="U7" s="29">
        <v>22588</v>
      </c>
      <c r="V7" s="29">
        <v>400</v>
      </c>
      <c r="W7" s="165">
        <v>-1200</v>
      </c>
      <c r="X7" s="26">
        <v>-1196</v>
      </c>
      <c r="Y7" s="165">
        <v>330</v>
      </c>
      <c r="Z7" s="26">
        <v>330</v>
      </c>
      <c r="AA7" s="165">
        <v>-700</v>
      </c>
      <c r="AB7" s="26">
        <v>-351</v>
      </c>
      <c r="AC7" s="165">
        <v>-2218</v>
      </c>
      <c r="AD7" s="26">
        <v>-1618</v>
      </c>
      <c r="AE7" s="165" t="s">
        <v>46</v>
      </c>
      <c r="AF7" s="172" t="s">
        <v>164</v>
      </c>
      <c r="AG7" s="173">
        <v>36</v>
      </c>
      <c r="AH7" s="166" t="s">
        <v>44</v>
      </c>
      <c r="AI7" s="172" t="s">
        <v>180</v>
      </c>
      <c r="AJ7" s="173">
        <v>33</v>
      </c>
    </row>
    <row r="8" spans="1:37" x14ac:dyDescent="0.15">
      <c r="A8" s="227" t="s">
        <v>31</v>
      </c>
      <c r="B8" s="200" t="s">
        <v>15</v>
      </c>
      <c r="C8" s="173">
        <v>2</v>
      </c>
      <c r="D8" s="242">
        <v>0.79166666666666663</v>
      </c>
      <c r="E8" s="243">
        <v>20644</v>
      </c>
      <c r="F8" s="29">
        <v>33264</v>
      </c>
      <c r="G8" s="29">
        <v>194</v>
      </c>
      <c r="H8" s="29">
        <v>0</v>
      </c>
      <c r="I8" s="29">
        <v>4016</v>
      </c>
      <c r="J8" s="29">
        <v>7475</v>
      </c>
      <c r="K8" s="166">
        <v>0</v>
      </c>
      <c r="L8" s="173">
        <v>330</v>
      </c>
      <c r="M8" s="29">
        <v>-254</v>
      </c>
      <c r="N8" s="29">
        <v>-1741</v>
      </c>
      <c r="O8" s="29">
        <f t="shared" si="0"/>
        <v>-1665</v>
      </c>
      <c r="P8" s="29">
        <f t="shared" si="1"/>
        <v>23632</v>
      </c>
      <c r="Q8" s="242">
        <v>0.75</v>
      </c>
      <c r="R8" s="243">
        <v>20320</v>
      </c>
      <c r="S8" s="29">
        <v>22695</v>
      </c>
      <c r="T8" s="29">
        <f t="shared" si="2"/>
        <v>937</v>
      </c>
      <c r="U8" s="29">
        <v>22588</v>
      </c>
      <c r="V8" s="29">
        <v>400</v>
      </c>
      <c r="W8" s="166">
        <v>-1200</v>
      </c>
      <c r="X8" s="26">
        <v>-1055</v>
      </c>
      <c r="Y8" s="166">
        <v>330</v>
      </c>
      <c r="Z8" s="26">
        <v>330</v>
      </c>
      <c r="AA8" s="166">
        <v>-700</v>
      </c>
      <c r="AB8" s="26">
        <v>-254</v>
      </c>
      <c r="AC8" s="166">
        <v>-2218</v>
      </c>
      <c r="AD8" s="26">
        <v>-1741</v>
      </c>
      <c r="AE8" s="166" t="s">
        <v>169</v>
      </c>
      <c r="AF8" s="172" t="s">
        <v>71</v>
      </c>
      <c r="AG8" s="173">
        <v>25</v>
      </c>
      <c r="AH8" s="166" t="s">
        <v>169</v>
      </c>
      <c r="AI8" s="172" t="s">
        <v>147</v>
      </c>
      <c r="AJ8" s="173">
        <v>22</v>
      </c>
    </row>
    <row r="9" spans="1:37" x14ac:dyDescent="0.15">
      <c r="A9" s="227" t="s">
        <v>33</v>
      </c>
      <c r="B9" s="200" t="s">
        <v>15</v>
      </c>
      <c r="C9" s="173">
        <v>3</v>
      </c>
      <c r="D9" s="242">
        <v>0.79166666666666663</v>
      </c>
      <c r="E9" s="243">
        <v>21745</v>
      </c>
      <c r="F9" s="29">
        <v>33264</v>
      </c>
      <c r="G9" s="29">
        <v>242</v>
      </c>
      <c r="H9" s="29">
        <v>0</v>
      </c>
      <c r="I9" s="29">
        <v>3200</v>
      </c>
      <c r="J9" s="29">
        <v>6695</v>
      </c>
      <c r="K9" s="166">
        <v>0</v>
      </c>
      <c r="L9" s="173">
        <v>330</v>
      </c>
      <c r="M9" s="29">
        <v>-61</v>
      </c>
      <c r="N9" s="29">
        <v>-1191</v>
      </c>
      <c r="O9" s="29">
        <f t="shared" si="0"/>
        <v>-922</v>
      </c>
      <c r="P9" s="29">
        <f t="shared" si="1"/>
        <v>24533</v>
      </c>
      <c r="Q9" s="242">
        <v>0.75</v>
      </c>
      <c r="R9" s="243">
        <v>21578</v>
      </c>
      <c r="S9" s="29">
        <v>23394</v>
      </c>
      <c r="T9" s="29">
        <f t="shared" si="2"/>
        <v>1139</v>
      </c>
      <c r="U9" s="29">
        <v>22588</v>
      </c>
      <c r="V9" s="29">
        <v>400</v>
      </c>
      <c r="W9" s="166">
        <v>-1200</v>
      </c>
      <c r="X9" s="26">
        <v>-641</v>
      </c>
      <c r="Y9" s="166">
        <v>330</v>
      </c>
      <c r="Z9" s="26">
        <v>330</v>
      </c>
      <c r="AA9" s="166">
        <v>-700</v>
      </c>
      <c r="AB9" s="26">
        <v>-58</v>
      </c>
      <c r="AC9" s="166">
        <v>-2218</v>
      </c>
      <c r="AD9" s="26">
        <v>-1191</v>
      </c>
      <c r="AE9" s="166" t="s">
        <v>42</v>
      </c>
      <c r="AF9" s="172" t="s">
        <v>178</v>
      </c>
      <c r="AG9" s="173">
        <v>13</v>
      </c>
      <c r="AH9" s="166" t="s">
        <v>146</v>
      </c>
      <c r="AI9" s="172" t="s">
        <v>192</v>
      </c>
      <c r="AJ9" s="173">
        <v>10</v>
      </c>
    </row>
    <row r="10" spans="1:37" x14ac:dyDescent="0.15">
      <c r="A10" s="227" t="s">
        <v>34</v>
      </c>
      <c r="B10" s="200" t="s">
        <v>15</v>
      </c>
      <c r="C10" s="173">
        <v>4</v>
      </c>
      <c r="D10" s="242">
        <v>0.75</v>
      </c>
      <c r="E10" s="243">
        <v>20067</v>
      </c>
      <c r="F10" s="29">
        <v>33264</v>
      </c>
      <c r="G10" s="29">
        <v>212</v>
      </c>
      <c r="H10" s="29">
        <v>0</v>
      </c>
      <c r="I10" s="29">
        <v>5869</v>
      </c>
      <c r="J10" s="29">
        <v>5810</v>
      </c>
      <c r="K10" s="166">
        <v>0</v>
      </c>
      <c r="L10" s="173">
        <v>330</v>
      </c>
      <c r="M10" s="29">
        <v>-252</v>
      </c>
      <c r="N10" s="29">
        <v>-1810</v>
      </c>
      <c r="O10" s="29">
        <f t="shared" si="0"/>
        <v>-1732</v>
      </c>
      <c r="P10" s="29">
        <f t="shared" si="1"/>
        <v>23529</v>
      </c>
      <c r="Q10" s="242">
        <v>0.75</v>
      </c>
      <c r="R10" s="243">
        <v>19870</v>
      </c>
      <c r="S10" s="29">
        <v>22270</v>
      </c>
      <c r="T10" s="29">
        <f t="shared" si="2"/>
        <v>1259</v>
      </c>
      <c r="U10" s="29">
        <v>22588</v>
      </c>
      <c r="V10" s="29">
        <v>400</v>
      </c>
      <c r="W10" s="166">
        <v>-1200</v>
      </c>
      <c r="X10" s="26">
        <v>-1089</v>
      </c>
      <c r="Y10" s="166">
        <v>330</v>
      </c>
      <c r="Z10" s="26">
        <v>330</v>
      </c>
      <c r="AA10" s="166">
        <v>-700</v>
      </c>
      <c r="AB10" s="26">
        <v>-252</v>
      </c>
      <c r="AC10" s="166">
        <v>-2218</v>
      </c>
      <c r="AD10" s="26">
        <v>-1810</v>
      </c>
      <c r="AE10" s="166" t="s">
        <v>169</v>
      </c>
      <c r="AF10" s="172" t="s">
        <v>61</v>
      </c>
      <c r="AG10" s="173">
        <v>30</v>
      </c>
      <c r="AH10" s="166" t="s">
        <v>100</v>
      </c>
      <c r="AI10" s="172" t="s">
        <v>66</v>
      </c>
      <c r="AJ10" s="173">
        <v>28</v>
      </c>
    </row>
    <row r="11" spans="1:37" x14ac:dyDescent="0.15">
      <c r="A11" s="227" t="s">
        <v>35</v>
      </c>
      <c r="B11" s="200" t="s">
        <v>15</v>
      </c>
      <c r="C11" s="173">
        <v>5</v>
      </c>
      <c r="D11" s="242">
        <v>0.75</v>
      </c>
      <c r="E11" s="243">
        <v>18074</v>
      </c>
      <c r="F11" s="29">
        <v>33264</v>
      </c>
      <c r="G11" s="29">
        <v>210</v>
      </c>
      <c r="H11" s="29">
        <v>0</v>
      </c>
      <c r="I11" s="29">
        <v>5243</v>
      </c>
      <c r="J11" s="29">
        <v>8027</v>
      </c>
      <c r="K11" s="166">
        <v>0</v>
      </c>
      <c r="L11" s="173">
        <v>330</v>
      </c>
      <c r="M11" s="29">
        <v>-30</v>
      </c>
      <c r="N11" s="29">
        <v>-1739</v>
      </c>
      <c r="O11" s="29">
        <f t="shared" si="0"/>
        <v>-1439</v>
      </c>
      <c r="P11" s="29">
        <f t="shared" si="1"/>
        <v>21643</v>
      </c>
      <c r="Q11" s="242">
        <v>0.75</v>
      </c>
      <c r="R11" s="243">
        <v>18290</v>
      </c>
      <c r="S11" s="29">
        <v>20433</v>
      </c>
      <c r="T11" s="29">
        <f t="shared" si="2"/>
        <v>1210</v>
      </c>
      <c r="U11" s="29">
        <v>23070</v>
      </c>
      <c r="V11" s="29">
        <v>400</v>
      </c>
      <c r="W11" s="166">
        <v>-1200</v>
      </c>
      <c r="X11" s="26">
        <v>-467</v>
      </c>
      <c r="Y11" s="166">
        <v>330</v>
      </c>
      <c r="Z11" s="26">
        <v>330</v>
      </c>
      <c r="AA11" s="166">
        <v>-700</v>
      </c>
      <c r="AB11" s="26">
        <v>-130</v>
      </c>
      <c r="AC11" s="166">
        <v>-2218</v>
      </c>
      <c r="AD11" s="26">
        <v>-1739</v>
      </c>
      <c r="AE11" s="166" t="s">
        <v>100</v>
      </c>
      <c r="AF11" s="172" t="s">
        <v>122</v>
      </c>
      <c r="AG11" s="173">
        <v>38</v>
      </c>
      <c r="AH11" s="166" t="s">
        <v>100</v>
      </c>
      <c r="AI11" s="172" t="s">
        <v>103</v>
      </c>
      <c r="AJ11" s="173">
        <v>35</v>
      </c>
    </row>
    <row r="12" spans="1:37" x14ac:dyDescent="0.15">
      <c r="A12" s="227" t="s">
        <v>36</v>
      </c>
      <c r="B12" s="200" t="s">
        <v>15</v>
      </c>
      <c r="C12" s="173">
        <v>6</v>
      </c>
      <c r="D12" s="242">
        <v>0.75</v>
      </c>
      <c r="E12" s="243">
        <v>17717</v>
      </c>
      <c r="F12" s="29">
        <v>33264</v>
      </c>
      <c r="G12" s="29">
        <v>194</v>
      </c>
      <c r="H12" s="29">
        <v>0</v>
      </c>
      <c r="I12" s="29">
        <v>4247</v>
      </c>
      <c r="J12" s="29">
        <v>10326</v>
      </c>
      <c r="K12" s="166">
        <v>0</v>
      </c>
      <c r="L12" s="173">
        <v>330</v>
      </c>
      <c r="M12" s="29">
        <v>-173</v>
      </c>
      <c r="N12" s="29">
        <v>-1618</v>
      </c>
      <c r="O12" s="29">
        <f t="shared" si="0"/>
        <v>-1461</v>
      </c>
      <c r="P12" s="29">
        <f t="shared" si="1"/>
        <v>20346</v>
      </c>
      <c r="Q12" s="242">
        <v>0.75</v>
      </c>
      <c r="R12" s="243">
        <v>17740</v>
      </c>
      <c r="S12" s="29">
        <v>19763</v>
      </c>
      <c r="T12" s="29">
        <f t="shared" si="2"/>
        <v>583</v>
      </c>
      <c r="U12" s="29">
        <v>23070</v>
      </c>
      <c r="V12" s="29">
        <v>700</v>
      </c>
      <c r="W12" s="166">
        <v>-1200</v>
      </c>
      <c r="X12" s="26">
        <v>-764</v>
      </c>
      <c r="Y12" s="166">
        <v>330</v>
      </c>
      <c r="Z12" s="26">
        <v>330</v>
      </c>
      <c r="AA12" s="166">
        <v>-700</v>
      </c>
      <c r="AB12" s="26">
        <v>-273</v>
      </c>
      <c r="AC12" s="166">
        <v>-2218</v>
      </c>
      <c r="AD12" s="26">
        <v>-1730</v>
      </c>
      <c r="AE12" s="166" t="s">
        <v>169</v>
      </c>
      <c r="AF12" s="172" t="s">
        <v>72</v>
      </c>
      <c r="AG12" s="173">
        <v>42</v>
      </c>
      <c r="AH12" s="166" t="s">
        <v>169</v>
      </c>
      <c r="AI12" s="172" t="s">
        <v>200</v>
      </c>
      <c r="AJ12" s="173">
        <v>40</v>
      </c>
    </row>
    <row r="13" spans="1:37" x14ac:dyDescent="0.15">
      <c r="A13" s="227" t="s">
        <v>30</v>
      </c>
      <c r="B13" s="200" t="s">
        <v>15</v>
      </c>
      <c r="C13" s="173">
        <v>7</v>
      </c>
      <c r="D13" s="242">
        <v>0.75</v>
      </c>
      <c r="E13" s="243">
        <v>18616</v>
      </c>
      <c r="F13" s="29">
        <v>33264</v>
      </c>
      <c r="G13" s="29">
        <v>186</v>
      </c>
      <c r="H13" s="29">
        <v>0</v>
      </c>
      <c r="I13" s="29">
        <v>2797</v>
      </c>
      <c r="J13" s="29">
        <v>10355</v>
      </c>
      <c r="K13" s="166">
        <v>0</v>
      </c>
      <c r="L13" s="173">
        <v>330</v>
      </c>
      <c r="M13" s="29">
        <v>-250</v>
      </c>
      <c r="N13" s="29">
        <v>-1712</v>
      </c>
      <c r="O13" s="29">
        <f t="shared" si="0"/>
        <v>-1632</v>
      </c>
      <c r="P13" s="29">
        <f t="shared" si="1"/>
        <v>21930</v>
      </c>
      <c r="Q13" s="242">
        <v>0.75</v>
      </c>
      <c r="R13" s="243">
        <v>18850</v>
      </c>
      <c r="S13" s="29">
        <v>20972</v>
      </c>
      <c r="T13" s="29">
        <f t="shared" si="2"/>
        <v>958</v>
      </c>
      <c r="U13" s="29">
        <v>23070</v>
      </c>
      <c r="V13" s="29">
        <v>700</v>
      </c>
      <c r="W13" s="166">
        <v>-1200</v>
      </c>
      <c r="X13" s="26">
        <v>-762</v>
      </c>
      <c r="Y13" s="166">
        <v>330</v>
      </c>
      <c r="Z13" s="26">
        <v>330</v>
      </c>
      <c r="AA13" s="166">
        <v>-700</v>
      </c>
      <c r="AB13" s="26">
        <v>-250</v>
      </c>
      <c r="AC13" s="166">
        <v>-2218</v>
      </c>
      <c r="AD13" s="26">
        <v>-1712</v>
      </c>
      <c r="AE13" s="166" t="s">
        <v>43</v>
      </c>
      <c r="AF13" s="172" t="s">
        <v>122</v>
      </c>
      <c r="AG13" s="173">
        <v>48</v>
      </c>
      <c r="AH13" s="166" t="s">
        <v>43</v>
      </c>
      <c r="AI13" s="172" t="s">
        <v>151</v>
      </c>
      <c r="AJ13" s="173">
        <v>49</v>
      </c>
    </row>
    <row r="14" spans="1:37" x14ac:dyDescent="0.15">
      <c r="A14" s="227" t="s">
        <v>32</v>
      </c>
      <c r="B14" s="200" t="s">
        <v>15</v>
      </c>
      <c r="C14" s="173">
        <v>8</v>
      </c>
      <c r="D14" s="242">
        <v>0.75</v>
      </c>
      <c r="E14" s="243">
        <v>18141</v>
      </c>
      <c r="F14" s="29">
        <v>33264</v>
      </c>
      <c r="G14" s="29">
        <v>178</v>
      </c>
      <c r="H14" s="29">
        <v>0</v>
      </c>
      <c r="I14" s="29">
        <v>3646</v>
      </c>
      <c r="J14" s="29">
        <v>10670</v>
      </c>
      <c r="K14" s="166">
        <v>0</v>
      </c>
      <c r="L14" s="173">
        <v>330</v>
      </c>
      <c r="M14" s="29">
        <v>-357</v>
      </c>
      <c r="N14" s="29">
        <v>-1716</v>
      </c>
      <c r="O14" s="29">
        <f t="shared" si="0"/>
        <v>-1743</v>
      </c>
      <c r="P14" s="29">
        <f t="shared" si="1"/>
        <v>20869</v>
      </c>
      <c r="Q14" s="242">
        <v>0.75</v>
      </c>
      <c r="R14" s="243">
        <v>18300</v>
      </c>
      <c r="S14" s="29">
        <v>20421</v>
      </c>
      <c r="T14" s="29">
        <f t="shared" si="2"/>
        <v>448</v>
      </c>
      <c r="U14" s="29">
        <v>23070</v>
      </c>
      <c r="V14" s="29">
        <v>700</v>
      </c>
      <c r="W14" s="166">
        <v>-1200</v>
      </c>
      <c r="X14" s="26">
        <v>-532</v>
      </c>
      <c r="Y14" s="166">
        <v>330</v>
      </c>
      <c r="Z14" s="26">
        <v>330</v>
      </c>
      <c r="AA14" s="166">
        <v>-700</v>
      </c>
      <c r="AB14" s="26">
        <v>-357</v>
      </c>
      <c r="AC14" s="166">
        <v>-2218</v>
      </c>
      <c r="AD14" s="26">
        <v>-1716</v>
      </c>
      <c r="AE14" s="166" t="s">
        <v>42</v>
      </c>
      <c r="AF14" s="172" t="s">
        <v>115</v>
      </c>
      <c r="AG14" s="173">
        <v>57</v>
      </c>
      <c r="AH14" s="166" t="s">
        <v>43</v>
      </c>
      <c r="AI14" s="172" t="s">
        <v>89</v>
      </c>
      <c r="AJ14" s="173">
        <v>55</v>
      </c>
    </row>
    <row r="15" spans="1:37" x14ac:dyDescent="0.15">
      <c r="A15" s="227" t="s">
        <v>31</v>
      </c>
      <c r="B15" s="200" t="s">
        <v>15</v>
      </c>
      <c r="C15" s="173">
        <v>9</v>
      </c>
      <c r="D15" s="242">
        <v>0.75</v>
      </c>
      <c r="E15" s="243">
        <v>18119</v>
      </c>
      <c r="F15" s="29">
        <v>33264</v>
      </c>
      <c r="G15" s="29">
        <v>192</v>
      </c>
      <c r="H15" s="29">
        <v>0</v>
      </c>
      <c r="I15" s="29">
        <v>3446</v>
      </c>
      <c r="J15" s="29">
        <v>10328</v>
      </c>
      <c r="K15" s="166">
        <v>0</v>
      </c>
      <c r="L15" s="173">
        <v>330</v>
      </c>
      <c r="M15" s="29">
        <v>-379</v>
      </c>
      <c r="N15" s="29">
        <v>-1650</v>
      </c>
      <c r="O15" s="29">
        <f t="shared" si="0"/>
        <v>-1699</v>
      </c>
      <c r="P15" s="29">
        <f t="shared" si="1"/>
        <v>21381</v>
      </c>
      <c r="Q15" s="242">
        <v>0.75</v>
      </c>
      <c r="R15" s="243">
        <v>18470</v>
      </c>
      <c r="S15" s="29">
        <v>20525</v>
      </c>
      <c r="T15" s="29">
        <f t="shared" si="2"/>
        <v>856</v>
      </c>
      <c r="U15" s="29">
        <v>23070</v>
      </c>
      <c r="V15" s="29">
        <v>700</v>
      </c>
      <c r="W15" s="166">
        <v>-1200</v>
      </c>
      <c r="X15" s="26">
        <v>-469</v>
      </c>
      <c r="Y15" s="166">
        <v>330</v>
      </c>
      <c r="Z15" s="26">
        <v>330</v>
      </c>
      <c r="AA15" s="166">
        <v>-700</v>
      </c>
      <c r="AB15" s="26">
        <v>-379</v>
      </c>
      <c r="AC15" s="166">
        <v>-2218</v>
      </c>
      <c r="AD15" s="26">
        <v>-1650</v>
      </c>
      <c r="AE15" s="166" t="s">
        <v>42</v>
      </c>
      <c r="AF15" s="172" t="s">
        <v>161</v>
      </c>
      <c r="AG15" s="173">
        <v>49</v>
      </c>
      <c r="AH15" s="166" t="s">
        <v>42</v>
      </c>
      <c r="AI15" s="172" t="s">
        <v>48</v>
      </c>
      <c r="AJ15" s="173">
        <v>46</v>
      </c>
    </row>
    <row r="16" spans="1:37" x14ac:dyDescent="0.15">
      <c r="A16" s="227" t="s">
        <v>33</v>
      </c>
      <c r="B16" s="200" t="s">
        <v>15</v>
      </c>
      <c r="C16" s="173">
        <v>10</v>
      </c>
      <c r="D16" s="242">
        <v>0.75</v>
      </c>
      <c r="E16" s="243">
        <v>18482</v>
      </c>
      <c r="F16" s="29">
        <v>33264</v>
      </c>
      <c r="G16" s="29">
        <v>196</v>
      </c>
      <c r="H16" s="29">
        <v>0</v>
      </c>
      <c r="I16" s="29">
        <v>3517</v>
      </c>
      <c r="J16" s="29">
        <v>10147</v>
      </c>
      <c r="K16" s="166">
        <v>12</v>
      </c>
      <c r="L16" s="173">
        <v>330</v>
      </c>
      <c r="M16" s="29">
        <v>-465</v>
      </c>
      <c r="N16" s="29">
        <v>-1662</v>
      </c>
      <c r="O16" s="29">
        <f t="shared" si="0"/>
        <v>-1785</v>
      </c>
      <c r="P16" s="29">
        <f t="shared" si="1"/>
        <v>21581</v>
      </c>
      <c r="Q16" s="242">
        <v>0.75</v>
      </c>
      <c r="R16" s="243">
        <v>18580</v>
      </c>
      <c r="S16" s="29">
        <v>20651</v>
      </c>
      <c r="T16" s="29">
        <f t="shared" si="2"/>
        <v>930</v>
      </c>
      <c r="U16" s="29">
        <v>23070</v>
      </c>
      <c r="V16" s="29">
        <v>700</v>
      </c>
      <c r="W16" s="166">
        <v>1200</v>
      </c>
      <c r="X16" s="26">
        <v>12</v>
      </c>
      <c r="Y16" s="166">
        <v>330</v>
      </c>
      <c r="Z16" s="26">
        <v>330</v>
      </c>
      <c r="AA16" s="166">
        <v>-700</v>
      </c>
      <c r="AB16" s="26">
        <v>-465</v>
      </c>
      <c r="AC16" s="166">
        <v>-2218</v>
      </c>
      <c r="AD16" s="26">
        <v>-1662</v>
      </c>
      <c r="AE16" s="166" t="s">
        <v>42</v>
      </c>
      <c r="AF16" s="172" t="s">
        <v>72</v>
      </c>
      <c r="AG16" s="173">
        <v>44</v>
      </c>
      <c r="AH16" s="166" t="s">
        <v>146</v>
      </c>
      <c r="AI16" s="172" t="s">
        <v>157</v>
      </c>
      <c r="AJ16" s="173">
        <v>43</v>
      </c>
    </row>
    <row r="17" spans="1:36" x14ac:dyDescent="0.15">
      <c r="A17" s="227" t="s">
        <v>34</v>
      </c>
      <c r="B17" s="200" t="s">
        <v>15</v>
      </c>
      <c r="C17" s="173">
        <v>11</v>
      </c>
      <c r="D17" s="242">
        <v>0.75</v>
      </c>
      <c r="E17" s="243">
        <v>18157</v>
      </c>
      <c r="F17" s="29">
        <v>33269</v>
      </c>
      <c r="G17" s="29">
        <v>191</v>
      </c>
      <c r="H17" s="29">
        <v>0</v>
      </c>
      <c r="I17" s="29">
        <v>3522</v>
      </c>
      <c r="J17" s="29">
        <v>11319</v>
      </c>
      <c r="K17" s="166">
        <v>0</v>
      </c>
      <c r="L17" s="173">
        <v>330</v>
      </c>
      <c r="M17" s="29">
        <v>-547</v>
      </c>
      <c r="N17" s="29">
        <v>-1693</v>
      </c>
      <c r="O17" s="29">
        <f t="shared" si="0"/>
        <v>-1910</v>
      </c>
      <c r="P17" s="29">
        <f t="shared" si="1"/>
        <v>20529</v>
      </c>
      <c r="Q17" s="242">
        <v>0.75</v>
      </c>
      <c r="R17" s="243">
        <v>18150</v>
      </c>
      <c r="S17" s="29">
        <v>20252</v>
      </c>
      <c r="T17" s="29">
        <f t="shared" si="2"/>
        <v>277</v>
      </c>
      <c r="U17" s="29">
        <v>23070</v>
      </c>
      <c r="V17" s="29">
        <v>700</v>
      </c>
      <c r="W17" s="166">
        <v>-1200</v>
      </c>
      <c r="X17" s="26">
        <v>-489</v>
      </c>
      <c r="Y17" s="166">
        <v>330</v>
      </c>
      <c r="Z17" s="26">
        <v>330</v>
      </c>
      <c r="AA17" s="166">
        <v>-700</v>
      </c>
      <c r="AB17" s="26">
        <v>-647</v>
      </c>
      <c r="AC17" s="166">
        <v>-2218</v>
      </c>
      <c r="AD17" s="26">
        <v>-1693</v>
      </c>
      <c r="AE17" s="166" t="s">
        <v>46</v>
      </c>
      <c r="AF17" s="172" t="s">
        <v>176</v>
      </c>
      <c r="AG17" s="173">
        <v>50</v>
      </c>
      <c r="AH17" s="166" t="s">
        <v>46</v>
      </c>
      <c r="AI17" s="172" t="s">
        <v>122</v>
      </c>
      <c r="AJ17" s="173">
        <v>48</v>
      </c>
    </row>
    <row r="18" spans="1:36" x14ac:dyDescent="0.15">
      <c r="A18" s="227" t="s">
        <v>35</v>
      </c>
      <c r="B18" s="200" t="s">
        <v>15</v>
      </c>
      <c r="C18" s="173">
        <v>12</v>
      </c>
      <c r="D18" s="242">
        <v>0.75</v>
      </c>
      <c r="E18" s="243">
        <v>16851</v>
      </c>
      <c r="F18" s="29">
        <v>33269</v>
      </c>
      <c r="G18" s="29">
        <v>180</v>
      </c>
      <c r="H18" s="29">
        <v>0</v>
      </c>
      <c r="I18" s="29">
        <v>5135</v>
      </c>
      <c r="J18" s="29">
        <v>10571</v>
      </c>
      <c r="K18" s="166">
        <v>134</v>
      </c>
      <c r="L18" s="173">
        <v>330</v>
      </c>
      <c r="M18" s="29">
        <v>-450</v>
      </c>
      <c r="N18" s="29">
        <v>-1751</v>
      </c>
      <c r="O18" s="29">
        <f t="shared" si="0"/>
        <v>-1737</v>
      </c>
      <c r="P18" s="29">
        <f t="shared" si="1"/>
        <v>19480</v>
      </c>
      <c r="Q18" s="242">
        <v>0.75</v>
      </c>
      <c r="R18" s="243">
        <v>16840</v>
      </c>
      <c r="S18" s="29">
        <v>18999</v>
      </c>
      <c r="T18" s="29">
        <f t="shared" si="2"/>
        <v>481</v>
      </c>
      <c r="U18" s="29">
        <v>23070</v>
      </c>
      <c r="V18" s="29">
        <v>700</v>
      </c>
      <c r="W18" s="166">
        <v>1200</v>
      </c>
      <c r="X18" s="26">
        <v>134</v>
      </c>
      <c r="Y18" s="166">
        <v>330</v>
      </c>
      <c r="Z18" s="26">
        <v>330</v>
      </c>
      <c r="AA18" s="166">
        <v>-450</v>
      </c>
      <c r="AB18" s="26">
        <v>-450</v>
      </c>
      <c r="AC18" s="166">
        <v>-2218</v>
      </c>
      <c r="AD18" s="26">
        <v>-1751</v>
      </c>
      <c r="AE18" s="166" t="s">
        <v>146</v>
      </c>
      <c r="AF18" s="172" t="s">
        <v>66</v>
      </c>
      <c r="AG18" s="173">
        <v>41</v>
      </c>
      <c r="AH18" s="166" t="s">
        <v>169</v>
      </c>
      <c r="AI18" s="172" t="s">
        <v>202</v>
      </c>
      <c r="AJ18" s="173">
        <v>39</v>
      </c>
    </row>
    <row r="19" spans="1:36" x14ac:dyDescent="0.15">
      <c r="A19" s="227" t="s">
        <v>36</v>
      </c>
      <c r="B19" s="200" t="s">
        <v>15</v>
      </c>
      <c r="C19" s="173">
        <v>13</v>
      </c>
      <c r="D19" s="242">
        <v>0.79166666666666663</v>
      </c>
      <c r="E19" s="243">
        <v>17324</v>
      </c>
      <c r="F19" s="29">
        <v>33269</v>
      </c>
      <c r="G19" s="29">
        <v>178</v>
      </c>
      <c r="H19" s="29">
        <v>0</v>
      </c>
      <c r="I19" s="29">
        <v>5337</v>
      </c>
      <c r="J19" s="29">
        <v>9729</v>
      </c>
      <c r="K19" s="166">
        <v>0</v>
      </c>
      <c r="L19" s="173">
        <v>330</v>
      </c>
      <c r="M19" s="29">
        <v>-367</v>
      </c>
      <c r="N19" s="29">
        <v>-1751</v>
      </c>
      <c r="O19" s="29">
        <f t="shared" si="0"/>
        <v>-1788</v>
      </c>
      <c r="P19" s="29">
        <f t="shared" si="1"/>
        <v>20169</v>
      </c>
      <c r="Q19" s="242">
        <v>0.75</v>
      </c>
      <c r="R19" s="243">
        <v>17510</v>
      </c>
      <c r="S19" s="29">
        <v>19670</v>
      </c>
      <c r="T19" s="29">
        <f t="shared" si="2"/>
        <v>499</v>
      </c>
      <c r="U19" s="29">
        <v>23070</v>
      </c>
      <c r="V19" s="29">
        <v>600</v>
      </c>
      <c r="W19" s="166">
        <v>-1200</v>
      </c>
      <c r="X19" s="26">
        <v>-1066</v>
      </c>
      <c r="Y19" s="166">
        <v>330</v>
      </c>
      <c r="Z19" s="26">
        <v>330</v>
      </c>
      <c r="AA19" s="166">
        <v>-450</v>
      </c>
      <c r="AB19" s="26">
        <v>-367</v>
      </c>
      <c r="AC19" s="166">
        <v>-2218</v>
      </c>
      <c r="AD19" s="26">
        <v>-1751</v>
      </c>
      <c r="AE19" s="166" t="s">
        <v>43</v>
      </c>
      <c r="AF19" s="172" t="s">
        <v>189</v>
      </c>
      <c r="AG19" s="173">
        <v>38</v>
      </c>
      <c r="AH19" s="166" t="s">
        <v>43</v>
      </c>
      <c r="AI19" s="172" t="s">
        <v>171</v>
      </c>
      <c r="AJ19" s="173">
        <v>38</v>
      </c>
    </row>
    <row r="20" spans="1:36" x14ac:dyDescent="0.15">
      <c r="A20" s="227" t="s">
        <v>30</v>
      </c>
      <c r="B20" s="200" t="s">
        <v>15</v>
      </c>
      <c r="C20" s="173">
        <v>14</v>
      </c>
      <c r="D20" s="242">
        <v>0.75</v>
      </c>
      <c r="E20" s="243">
        <v>19730</v>
      </c>
      <c r="F20" s="29">
        <v>33270</v>
      </c>
      <c r="G20" s="29">
        <v>194</v>
      </c>
      <c r="H20" s="29">
        <v>0</v>
      </c>
      <c r="I20" s="29">
        <v>5167</v>
      </c>
      <c r="J20" s="29">
        <v>7055</v>
      </c>
      <c r="K20" s="166">
        <v>0</v>
      </c>
      <c r="L20" s="173">
        <v>330</v>
      </c>
      <c r="M20" s="29">
        <v>-270</v>
      </c>
      <c r="N20" s="29">
        <v>-1640</v>
      </c>
      <c r="O20" s="29">
        <f t="shared" si="0"/>
        <v>-1580</v>
      </c>
      <c r="P20" s="29">
        <f t="shared" si="1"/>
        <v>22822</v>
      </c>
      <c r="Q20" s="242">
        <v>0.75</v>
      </c>
      <c r="R20" s="243">
        <v>20170</v>
      </c>
      <c r="S20" s="29">
        <v>22221</v>
      </c>
      <c r="T20" s="29">
        <f t="shared" si="2"/>
        <v>601</v>
      </c>
      <c r="U20" s="29">
        <v>23070</v>
      </c>
      <c r="V20" s="29">
        <v>600</v>
      </c>
      <c r="W20" s="166">
        <v>-1200</v>
      </c>
      <c r="X20" s="26">
        <v>-531</v>
      </c>
      <c r="Y20" s="166">
        <v>330</v>
      </c>
      <c r="Z20" s="26">
        <v>330</v>
      </c>
      <c r="AA20" s="166">
        <v>-450</v>
      </c>
      <c r="AB20" s="26">
        <v>-270</v>
      </c>
      <c r="AC20" s="166">
        <v>-2218</v>
      </c>
      <c r="AD20" s="26">
        <v>-1640</v>
      </c>
      <c r="AE20" s="166" t="s">
        <v>44</v>
      </c>
      <c r="AF20" s="172" t="s">
        <v>154</v>
      </c>
      <c r="AG20" s="173">
        <v>31</v>
      </c>
      <c r="AH20" s="166" t="s">
        <v>44</v>
      </c>
      <c r="AI20" s="172" t="s">
        <v>103</v>
      </c>
      <c r="AJ20" s="173">
        <v>29</v>
      </c>
    </row>
    <row r="21" spans="1:36" x14ac:dyDescent="0.15">
      <c r="A21" s="227" t="s">
        <v>32</v>
      </c>
      <c r="B21" s="200" t="s">
        <v>15</v>
      </c>
      <c r="C21" s="173">
        <v>15</v>
      </c>
      <c r="D21" s="242">
        <v>0.79166666666666663</v>
      </c>
      <c r="E21" s="243">
        <v>19268</v>
      </c>
      <c r="F21" s="29">
        <v>33270</v>
      </c>
      <c r="G21" s="29">
        <v>202</v>
      </c>
      <c r="H21" s="29">
        <v>0</v>
      </c>
      <c r="I21" s="29">
        <v>3893</v>
      </c>
      <c r="J21" s="29">
        <v>8363</v>
      </c>
      <c r="K21" s="166">
        <v>0</v>
      </c>
      <c r="L21" s="173">
        <v>330</v>
      </c>
      <c r="M21" s="29">
        <v>-147</v>
      </c>
      <c r="N21" s="29">
        <v>-1573</v>
      </c>
      <c r="O21" s="29">
        <f t="shared" si="0"/>
        <v>-1390</v>
      </c>
      <c r="P21" s="29">
        <f t="shared" si="1"/>
        <v>22606</v>
      </c>
      <c r="Q21" s="242">
        <v>0.75</v>
      </c>
      <c r="R21" s="243">
        <v>19710</v>
      </c>
      <c r="S21" s="29">
        <v>21993</v>
      </c>
      <c r="T21" s="29">
        <f t="shared" si="2"/>
        <v>613</v>
      </c>
      <c r="U21" s="29">
        <v>23070</v>
      </c>
      <c r="V21" s="29">
        <v>600</v>
      </c>
      <c r="W21" s="166">
        <v>-1200</v>
      </c>
      <c r="X21" s="26">
        <v>-1200</v>
      </c>
      <c r="Y21" s="166">
        <v>330</v>
      </c>
      <c r="Z21" s="26">
        <v>330</v>
      </c>
      <c r="AA21" s="166">
        <v>-450</v>
      </c>
      <c r="AB21" s="26">
        <v>-147</v>
      </c>
      <c r="AC21" s="166">
        <v>-2218</v>
      </c>
      <c r="AD21" s="26">
        <v>-1573</v>
      </c>
      <c r="AE21" s="166" t="s">
        <v>44</v>
      </c>
      <c r="AF21" s="172" t="s">
        <v>202</v>
      </c>
      <c r="AG21" s="173">
        <v>31</v>
      </c>
      <c r="AH21" s="166" t="s">
        <v>100</v>
      </c>
      <c r="AI21" s="172" t="s">
        <v>150</v>
      </c>
      <c r="AJ21" s="173">
        <v>32</v>
      </c>
    </row>
    <row r="22" spans="1:36" x14ac:dyDescent="0.15">
      <c r="A22" s="227" t="s">
        <v>31</v>
      </c>
      <c r="B22" s="200" t="s">
        <v>15</v>
      </c>
      <c r="C22" s="173">
        <v>16</v>
      </c>
      <c r="D22" s="242">
        <v>0.79166666666666663</v>
      </c>
      <c r="E22" s="243">
        <v>19559</v>
      </c>
      <c r="F22" s="29">
        <v>33270</v>
      </c>
      <c r="G22" s="29">
        <v>201</v>
      </c>
      <c r="H22" s="29">
        <v>0</v>
      </c>
      <c r="I22" s="29">
        <v>3922</v>
      </c>
      <c r="J22" s="29">
        <v>9063</v>
      </c>
      <c r="K22" s="166">
        <v>0</v>
      </c>
      <c r="L22" s="173">
        <v>330</v>
      </c>
      <c r="M22" s="29">
        <v>-142</v>
      </c>
      <c r="N22" s="29">
        <v>-1748</v>
      </c>
      <c r="O22" s="29">
        <f t="shared" si="0"/>
        <v>-1560</v>
      </c>
      <c r="P22" s="29">
        <f t="shared" si="1"/>
        <v>22046</v>
      </c>
      <c r="Q22" s="242">
        <v>0.75</v>
      </c>
      <c r="R22" s="243">
        <v>19500</v>
      </c>
      <c r="S22" s="29">
        <v>21726</v>
      </c>
      <c r="T22" s="29">
        <f t="shared" si="2"/>
        <v>320</v>
      </c>
      <c r="U22" s="29">
        <v>23070</v>
      </c>
      <c r="V22" s="29">
        <v>600</v>
      </c>
      <c r="W22" s="166">
        <v>-1200</v>
      </c>
      <c r="X22" s="26">
        <v>-849</v>
      </c>
      <c r="Y22" s="166">
        <v>330</v>
      </c>
      <c r="Z22" s="26">
        <v>330</v>
      </c>
      <c r="AA22" s="166">
        <v>-450</v>
      </c>
      <c r="AB22" s="26">
        <v>-142</v>
      </c>
      <c r="AC22" s="166">
        <v>-2218</v>
      </c>
      <c r="AD22" s="26">
        <v>-1748</v>
      </c>
      <c r="AE22" s="166" t="s">
        <v>42</v>
      </c>
      <c r="AF22" s="172" t="s">
        <v>178</v>
      </c>
      <c r="AG22" s="173">
        <v>32</v>
      </c>
      <c r="AH22" s="166" t="s">
        <v>42</v>
      </c>
      <c r="AI22" s="172" t="s">
        <v>150</v>
      </c>
      <c r="AJ22" s="173">
        <v>31</v>
      </c>
    </row>
    <row r="23" spans="1:36" x14ac:dyDescent="0.15">
      <c r="A23" s="227" t="s">
        <v>33</v>
      </c>
      <c r="B23" s="200" t="s">
        <v>15</v>
      </c>
      <c r="C23" s="173">
        <v>17</v>
      </c>
      <c r="D23" s="242">
        <v>0.75</v>
      </c>
      <c r="E23" s="243">
        <v>19525</v>
      </c>
      <c r="F23" s="29">
        <v>33272</v>
      </c>
      <c r="G23" s="29">
        <v>190</v>
      </c>
      <c r="H23" s="29">
        <v>0</v>
      </c>
      <c r="I23" s="29">
        <v>4549</v>
      </c>
      <c r="J23" s="29">
        <v>8955</v>
      </c>
      <c r="K23" s="166">
        <v>0</v>
      </c>
      <c r="L23" s="173">
        <v>330</v>
      </c>
      <c r="M23" s="29">
        <v>-140</v>
      </c>
      <c r="N23" s="29">
        <v>-1648</v>
      </c>
      <c r="O23" s="29">
        <f t="shared" si="0"/>
        <v>-1458</v>
      </c>
      <c r="P23" s="29">
        <f t="shared" si="1"/>
        <v>21416</v>
      </c>
      <c r="Q23" s="242">
        <v>0.75</v>
      </c>
      <c r="R23" s="243">
        <v>19350</v>
      </c>
      <c r="S23" s="29">
        <v>21409</v>
      </c>
      <c r="T23" s="29">
        <f t="shared" si="2"/>
        <v>7</v>
      </c>
      <c r="U23" s="29">
        <v>23070</v>
      </c>
      <c r="V23" s="29">
        <v>600</v>
      </c>
      <c r="W23" s="166">
        <v>-1200</v>
      </c>
      <c r="X23" s="26">
        <v>-776</v>
      </c>
      <c r="Y23" s="166">
        <v>330</v>
      </c>
      <c r="Z23" s="26">
        <v>330</v>
      </c>
      <c r="AA23" s="166">
        <v>-450</v>
      </c>
      <c r="AB23" s="26">
        <v>-234</v>
      </c>
      <c r="AC23" s="166">
        <v>-2218</v>
      </c>
      <c r="AD23" s="26">
        <v>-1648</v>
      </c>
      <c r="AE23" s="166" t="s">
        <v>45</v>
      </c>
      <c r="AF23" s="172" t="s">
        <v>195</v>
      </c>
      <c r="AG23" s="173">
        <v>32</v>
      </c>
      <c r="AH23" s="166" t="s">
        <v>45</v>
      </c>
      <c r="AI23" s="172" t="s">
        <v>124</v>
      </c>
      <c r="AJ23" s="173">
        <v>29</v>
      </c>
    </row>
    <row r="24" spans="1:36" x14ac:dyDescent="0.15">
      <c r="A24" s="227" t="s">
        <v>34</v>
      </c>
      <c r="B24" s="200" t="s">
        <v>15</v>
      </c>
      <c r="C24" s="173">
        <v>18</v>
      </c>
      <c r="D24" s="242">
        <v>0.75</v>
      </c>
      <c r="E24" s="243">
        <v>18017</v>
      </c>
      <c r="F24" s="29">
        <v>33272</v>
      </c>
      <c r="G24" s="29">
        <v>178</v>
      </c>
      <c r="H24" s="29">
        <v>0</v>
      </c>
      <c r="I24" s="29">
        <v>4033</v>
      </c>
      <c r="J24" s="29">
        <v>8495</v>
      </c>
      <c r="K24" s="166">
        <v>0</v>
      </c>
      <c r="L24" s="173">
        <v>330</v>
      </c>
      <c r="M24" s="29">
        <v>-197</v>
      </c>
      <c r="N24" s="29">
        <v>-212</v>
      </c>
      <c r="O24" s="29">
        <f t="shared" si="0"/>
        <v>-79</v>
      </c>
      <c r="P24" s="29">
        <f t="shared" si="1"/>
        <v>21001</v>
      </c>
      <c r="Q24" s="242">
        <v>0.75</v>
      </c>
      <c r="R24" s="243">
        <v>18760</v>
      </c>
      <c r="S24" s="29">
        <v>20578</v>
      </c>
      <c r="T24" s="29">
        <f t="shared" si="2"/>
        <v>423</v>
      </c>
      <c r="U24" s="29">
        <v>23070</v>
      </c>
      <c r="V24" s="29">
        <v>600</v>
      </c>
      <c r="W24" s="166">
        <v>-1200</v>
      </c>
      <c r="X24" s="26">
        <v>-1047</v>
      </c>
      <c r="Y24" s="166">
        <v>330</v>
      </c>
      <c r="Z24" s="26">
        <v>330</v>
      </c>
      <c r="AA24" s="166">
        <v>-450</v>
      </c>
      <c r="AB24" s="26">
        <v>-260</v>
      </c>
      <c r="AC24" s="166">
        <v>-218</v>
      </c>
      <c r="AD24" s="26">
        <v>-212</v>
      </c>
      <c r="AE24" s="166" t="s">
        <v>42</v>
      </c>
      <c r="AF24" s="172" t="s">
        <v>48</v>
      </c>
      <c r="AG24" s="173">
        <v>38</v>
      </c>
      <c r="AH24" s="166" t="s">
        <v>42</v>
      </c>
      <c r="AI24" s="172" t="s">
        <v>65</v>
      </c>
      <c r="AJ24" s="173">
        <v>33</v>
      </c>
    </row>
    <row r="25" spans="1:36" x14ac:dyDescent="0.15">
      <c r="A25" s="227" t="s">
        <v>35</v>
      </c>
      <c r="B25" s="200" t="s">
        <v>15</v>
      </c>
      <c r="C25" s="173">
        <v>19</v>
      </c>
      <c r="D25" s="242">
        <v>0.75</v>
      </c>
      <c r="E25" s="243">
        <v>17630</v>
      </c>
      <c r="F25" s="29">
        <v>33272</v>
      </c>
      <c r="G25" s="29">
        <v>181</v>
      </c>
      <c r="H25" s="29">
        <v>0</v>
      </c>
      <c r="I25" s="29">
        <v>4247</v>
      </c>
      <c r="J25" s="29">
        <v>9859</v>
      </c>
      <c r="K25" s="166">
        <v>0</v>
      </c>
      <c r="L25" s="173">
        <v>330</v>
      </c>
      <c r="M25" s="29">
        <v>-338</v>
      </c>
      <c r="N25" s="29">
        <v>-1599</v>
      </c>
      <c r="O25" s="29">
        <f t="shared" si="0"/>
        <v>-1607</v>
      </c>
      <c r="P25" s="29">
        <f t="shared" si="1"/>
        <v>20954</v>
      </c>
      <c r="Q25" s="242">
        <v>0.79166666666666663</v>
      </c>
      <c r="R25" s="243">
        <v>17690</v>
      </c>
      <c r="S25" s="29">
        <v>19701</v>
      </c>
      <c r="T25" s="29">
        <f t="shared" si="2"/>
        <v>1253</v>
      </c>
      <c r="U25" s="29">
        <v>23070</v>
      </c>
      <c r="V25" s="29">
        <v>600</v>
      </c>
      <c r="W25" s="166">
        <v>-1200</v>
      </c>
      <c r="X25" s="26">
        <v>-1200</v>
      </c>
      <c r="Y25" s="166">
        <v>330</v>
      </c>
      <c r="Z25" s="26">
        <v>330</v>
      </c>
      <c r="AA25" s="166">
        <v>-450</v>
      </c>
      <c r="AB25" s="26">
        <v>-338</v>
      </c>
      <c r="AC25" s="166">
        <v>-2218</v>
      </c>
      <c r="AD25" s="26">
        <v>-1599</v>
      </c>
      <c r="AE25" s="166" t="s">
        <v>100</v>
      </c>
      <c r="AF25" s="172" t="s">
        <v>131</v>
      </c>
      <c r="AG25" s="173">
        <v>34</v>
      </c>
      <c r="AH25" s="166" t="s">
        <v>100</v>
      </c>
      <c r="AI25" s="172" t="s">
        <v>101</v>
      </c>
      <c r="AJ25" s="173">
        <v>32</v>
      </c>
    </row>
    <row r="26" spans="1:36" x14ac:dyDescent="0.15">
      <c r="A26" s="227" t="s">
        <v>36</v>
      </c>
      <c r="B26" s="200" t="s">
        <v>15</v>
      </c>
      <c r="C26" s="173">
        <v>20</v>
      </c>
      <c r="D26" s="242">
        <v>0.79166666666666663</v>
      </c>
      <c r="E26" s="243">
        <v>18382</v>
      </c>
      <c r="F26" s="29">
        <v>33272</v>
      </c>
      <c r="G26" s="29">
        <v>216</v>
      </c>
      <c r="H26" s="29">
        <v>0</v>
      </c>
      <c r="I26" s="29">
        <v>4769</v>
      </c>
      <c r="J26" s="29">
        <v>8443</v>
      </c>
      <c r="K26" s="166">
        <v>0</v>
      </c>
      <c r="L26" s="173">
        <v>330</v>
      </c>
      <c r="M26" s="29">
        <v>-228</v>
      </c>
      <c r="N26" s="29">
        <v>-1600</v>
      </c>
      <c r="O26" s="29">
        <f t="shared" si="0"/>
        <v>-1498</v>
      </c>
      <c r="P26" s="29">
        <f t="shared" si="1"/>
        <v>21774</v>
      </c>
      <c r="Q26" s="242">
        <v>0.79166666666666663</v>
      </c>
      <c r="R26" s="243">
        <v>18580</v>
      </c>
      <c r="S26" s="29">
        <v>20658</v>
      </c>
      <c r="T26" s="29">
        <f t="shared" si="2"/>
        <v>1116</v>
      </c>
      <c r="U26" s="29">
        <v>23070</v>
      </c>
      <c r="V26" s="29">
        <v>600</v>
      </c>
      <c r="W26" s="166">
        <v>-1200</v>
      </c>
      <c r="X26" s="26">
        <v>-580</v>
      </c>
      <c r="Y26" s="166">
        <v>330</v>
      </c>
      <c r="Z26" s="26">
        <v>330</v>
      </c>
      <c r="AA26" s="166">
        <v>-700</v>
      </c>
      <c r="AB26" s="26">
        <v>-228</v>
      </c>
      <c r="AC26" s="166">
        <v>-2218</v>
      </c>
      <c r="AD26" s="26">
        <v>-1600</v>
      </c>
      <c r="AE26" s="166" t="s">
        <v>100</v>
      </c>
      <c r="AF26" s="172" t="s">
        <v>61</v>
      </c>
      <c r="AG26" s="173">
        <v>22</v>
      </c>
      <c r="AH26" s="166" t="s">
        <v>100</v>
      </c>
      <c r="AI26" s="172" t="s">
        <v>178</v>
      </c>
      <c r="AJ26" s="173">
        <v>19</v>
      </c>
    </row>
    <row r="27" spans="1:36" x14ac:dyDescent="0.15">
      <c r="A27" s="227" t="s">
        <v>30</v>
      </c>
      <c r="B27" s="200" t="s">
        <v>15</v>
      </c>
      <c r="C27" s="173">
        <v>21</v>
      </c>
      <c r="D27" s="242">
        <v>0.79166666666666663</v>
      </c>
      <c r="E27" s="243">
        <v>20359</v>
      </c>
      <c r="F27" s="29">
        <v>33272</v>
      </c>
      <c r="G27" s="29">
        <v>219</v>
      </c>
      <c r="H27" s="29">
        <v>0</v>
      </c>
      <c r="I27" s="29">
        <v>5247</v>
      </c>
      <c r="J27" s="29">
        <v>6079</v>
      </c>
      <c r="K27" s="166">
        <v>0</v>
      </c>
      <c r="L27" s="173">
        <v>330</v>
      </c>
      <c r="M27" s="29">
        <v>-64</v>
      </c>
      <c r="N27" s="29">
        <v>-1254</v>
      </c>
      <c r="O27" s="29">
        <f t="shared" si="0"/>
        <v>-988</v>
      </c>
      <c r="P27" s="29">
        <f t="shared" si="1"/>
        <v>23153</v>
      </c>
      <c r="Q27" s="242">
        <v>0.79166666666666663</v>
      </c>
      <c r="R27" s="243">
        <v>20420</v>
      </c>
      <c r="S27" s="29">
        <v>22374</v>
      </c>
      <c r="T27" s="29">
        <f t="shared" si="2"/>
        <v>779</v>
      </c>
      <c r="U27" s="29">
        <v>23070</v>
      </c>
      <c r="V27" s="29">
        <v>600</v>
      </c>
      <c r="W27" s="166">
        <v>-1200</v>
      </c>
      <c r="X27" s="26">
        <v>-392</v>
      </c>
      <c r="Y27" s="166">
        <v>330</v>
      </c>
      <c r="Z27" s="26">
        <v>330</v>
      </c>
      <c r="AA27" s="166">
        <v>-700</v>
      </c>
      <c r="AB27" s="26">
        <v>-164</v>
      </c>
      <c r="AC27" s="166">
        <v>-2218</v>
      </c>
      <c r="AD27" s="26">
        <v>-1254</v>
      </c>
      <c r="AE27" s="166" t="s">
        <v>100</v>
      </c>
      <c r="AF27" s="172" t="s">
        <v>65</v>
      </c>
      <c r="AG27" s="173">
        <v>21</v>
      </c>
      <c r="AH27" s="166" t="s">
        <v>100</v>
      </c>
      <c r="AI27" s="172" t="s">
        <v>151</v>
      </c>
      <c r="AJ27" s="173">
        <v>17</v>
      </c>
    </row>
    <row r="28" spans="1:36" x14ac:dyDescent="0.15">
      <c r="A28" s="227" t="s">
        <v>32</v>
      </c>
      <c r="B28" s="200" t="s">
        <v>15</v>
      </c>
      <c r="C28" s="173">
        <v>22</v>
      </c>
      <c r="D28" s="242">
        <v>0.75</v>
      </c>
      <c r="E28" s="243">
        <v>19784</v>
      </c>
      <c r="F28" s="29">
        <v>33272</v>
      </c>
      <c r="G28" s="29">
        <v>206</v>
      </c>
      <c r="H28" s="29">
        <v>0</v>
      </c>
      <c r="I28" s="29">
        <v>5068</v>
      </c>
      <c r="J28" s="29">
        <v>7654</v>
      </c>
      <c r="K28" s="166">
        <v>0</v>
      </c>
      <c r="L28" s="173">
        <v>330</v>
      </c>
      <c r="M28" s="29">
        <v>-336</v>
      </c>
      <c r="N28" s="29">
        <v>-1319</v>
      </c>
      <c r="O28" s="29">
        <f t="shared" si="0"/>
        <v>-1325</v>
      </c>
      <c r="P28" s="29">
        <f t="shared" si="1"/>
        <v>22081</v>
      </c>
      <c r="Q28" s="242">
        <v>0.79166666666666663</v>
      </c>
      <c r="R28" s="243">
        <v>20000</v>
      </c>
      <c r="S28" s="29">
        <v>21955</v>
      </c>
      <c r="T28" s="29">
        <f t="shared" si="2"/>
        <v>126</v>
      </c>
      <c r="U28" s="29">
        <v>23070</v>
      </c>
      <c r="V28" s="29">
        <v>600</v>
      </c>
      <c r="W28" s="166">
        <v>-1200</v>
      </c>
      <c r="X28" s="26">
        <v>-1200</v>
      </c>
      <c r="Y28" s="166">
        <v>330</v>
      </c>
      <c r="Z28" s="26">
        <v>330</v>
      </c>
      <c r="AA28" s="166">
        <v>-700</v>
      </c>
      <c r="AB28" s="26">
        <v>-446</v>
      </c>
      <c r="AC28" s="166">
        <v>-2218</v>
      </c>
      <c r="AD28" s="26">
        <v>-1319</v>
      </c>
      <c r="AE28" s="166" t="s">
        <v>44</v>
      </c>
      <c r="AF28" s="172" t="s">
        <v>109</v>
      </c>
      <c r="AG28" s="173">
        <v>36</v>
      </c>
      <c r="AH28" s="166" t="s">
        <v>44</v>
      </c>
      <c r="AI28" s="172" t="s">
        <v>131</v>
      </c>
      <c r="AJ28" s="173">
        <v>31</v>
      </c>
    </row>
    <row r="29" spans="1:36" x14ac:dyDescent="0.15">
      <c r="A29" s="227" t="s">
        <v>31</v>
      </c>
      <c r="B29" s="200" t="s">
        <v>15</v>
      </c>
      <c r="C29" s="173">
        <v>23</v>
      </c>
      <c r="D29" s="242">
        <v>0.79166666666666663</v>
      </c>
      <c r="E29" s="243">
        <v>19315</v>
      </c>
      <c r="F29" s="29">
        <v>33272</v>
      </c>
      <c r="G29" s="29">
        <v>187</v>
      </c>
      <c r="H29" s="29">
        <v>0</v>
      </c>
      <c r="I29" s="29">
        <v>4524</v>
      </c>
      <c r="J29" s="29">
        <v>8332</v>
      </c>
      <c r="K29" s="166">
        <v>0</v>
      </c>
      <c r="L29" s="173">
        <v>330</v>
      </c>
      <c r="M29" s="29">
        <v>-447</v>
      </c>
      <c r="N29" s="29">
        <v>-1388</v>
      </c>
      <c r="O29" s="29">
        <f t="shared" si="0"/>
        <v>-1505</v>
      </c>
      <c r="P29" s="29">
        <f t="shared" si="1"/>
        <v>22108</v>
      </c>
      <c r="Q29" s="242">
        <v>0.79166666666666663</v>
      </c>
      <c r="R29" s="243">
        <v>19720</v>
      </c>
      <c r="S29" s="29">
        <v>21689</v>
      </c>
      <c r="T29" s="29">
        <f t="shared" si="2"/>
        <v>419</v>
      </c>
      <c r="U29" s="29">
        <v>23070</v>
      </c>
      <c r="V29" s="29">
        <v>600</v>
      </c>
      <c r="W29" s="166">
        <v>-1200</v>
      </c>
      <c r="X29" s="26">
        <v>-457</v>
      </c>
      <c r="Y29" s="166">
        <v>330</v>
      </c>
      <c r="Z29" s="26">
        <v>330</v>
      </c>
      <c r="AA29" s="166">
        <v>-700</v>
      </c>
      <c r="AB29" s="26">
        <v>-447</v>
      </c>
      <c r="AC29" s="166">
        <v>-2218</v>
      </c>
      <c r="AD29" s="26">
        <v>-1388</v>
      </c>
      <c r="AE29" s="166" t="s">
        <v>169</v>
      </c>
      <c r="AF29" s="172" t="s">
        <v>65</v>
      </c>
      <c r="AG29" s="173">
        <v>29</v>
      </c>
      <c r="AH29" s="166" t="s">
        <v>100</v>
      </c>
      <c r="AI29" s="172" t="s">
        <v>68</v>
      </c>
      <c r="AJ29" s="173">
        <v>25</v>
      </c>
    </row>
    <row r="30" spans="1:36" x14ac:dyDescent="0.15">
      <c r="A30" s="227" t="s">
        <v>33</v>
      </c>
      <c r="B30" s="200" t="s">
        <v>15</v>
      </c>
      <c r="C30" s="173">
        <v>24</v>
      </c>
      <c r="D30" s="242">
        <v>0.79166666666666663</v>
      </c>
      <c r="E30" s="243">
        <v>19674</v>
      </c>
      <c r="F30" s="29">
        <v>33272</v>
      </c>
      <c r="G30" s="29">
        <v>197</v>
      </c>
      <c r="H30" s="29">
        <v>0</v>
      </c>
      <c r="I30" s="29">
        <v>4265</v>
      </c>
      <c r="J30" s="29">
        <v>7535</v>
      </c>
      <c r="K30" s="166">
        <v>0</v>
      </c>
      <c r="L30" s="173">
        <v>330</v>
      </c>
      <c r="M30" s="29">
        <v>-345</v>
      </c>
      <c r="N30" s="29">
        <v>-1119</v>
      </c>
      <c r="O30" s="29">
        <f t="shared" si="0"/>
        <v>-1134</v>
      </c>
      <c r="P30" s="29">
        <f t="shared" si="1"/>
        <v>22803</v>
      </c>
      <c r="Q30" s="242">
        <v>0.79166666666666663</v>
      </c>
      <c r="R30" s="243">
        <v>19850</v>
      </c>
      <c r="S30" s="29">
        <v>21804</v>
      </c>
      <c r="T30" s="29">
        <f t="shared" si="2"/>
        <v>999</v>
      </c>
      <c r="U30" s="29">
        <v>23070</v>
      </c>
      <c r="V30" s="29">
        <v>600</v>
      </c>
      <c r="W30" s="166">
        <v>-1200</v>
      </c>
      <c r="X30" s="26">
        <v>-851</v>
      </c>
      <c r="Y30" s="166">
        <v>330</v>
      </c>
      <c r="Z30" s="26">
        <v>330</v>
      </c>
      <c r="AA30" s="166">
        <v>-700</v>
      </c>
      <c r="AB30" s="26">
        <v>-345</v>
      </c>
      <c r="AC30" s="166">
        <v>-2218</v>
      </c>
      <c r="AD30" s="26">
        <v>-1119</v>
      </c>
      <c r="AE30" s="220" t="s">
        <v>381</v>
      </c>
      <c r="AF30" s="172" t="s">
        <v>89</v>
      </c>
      <c r="AG30" s="173">
        <v>28</v>
      </c>
      <c r="AH30" s="220" t="s">
        <v>381</v>
      </c>
      <c r="AI30" s="172" t="s">
        <v>180</v>
      </c>
      <c r="AJ30" s="173">
        <v>25</v>
      </c>
    </row>
    <row r="31" spans="1:36" x14ac:dyDescent="0.15">
      <c r="A31" s="227" t="s">
        <v>34</v>
      </c>
      <c r="B31" s="200" t="s">
        <v>15</v>
      </c>
      <c r="C31" s="173">
        <v>25</v>
      </c>
      <c r="D31" s="242">
        <v>0.79166666666666663</v>
      </c>
      <c r="E31" s="243">
        <v>19113</v>
      </c>
      <c r="F31" s="29">
        <v>33279</v>
      </c>
      <c r="G31" s="29">
        <v>191</v>
      </c>
      <c r="H31" s="29">
        <v>0</v>
      </c>
      <c r="I31" s="29">
        <v>4441</v>
      </c>
      <c r="J31" s="29">
        <v>8086</v>
      </c>
      <c r="K31" s="166">
        <v>0</v>
      </c>
      <c r="L31" s="173">
        <v>330</v>
      </c>
      <c r="M31" s="29">
        <v>-700</v>
      </c>
      <c r="N31" s="29">
        <v>-1424</v>
      </c>
      <c r="O31" s="29">
        <f t="shared" si="0"/>
        <v>-1794</v>
      </c>
      <c r="P31" s="29">
        <f t="shared" si="1"/>
        <v>22737</v>
      </c>
      <c r="Q31" s="242">
        <v>0.79166666666666663</v>
      </c>
      <c r="R31" s="243">
        <v>19440</v>
      </c>
      <c r="S31" s="29">
        <v>21426</v>
      </c>
      <c r="T31" s="29">
        <f t="shared" si="2"/>
        <v>1311</v>
      </c>
      <c r="U31" s="29">
        <v>23070</v>
      </c>
      <c r="V31" s="29">
        <v>600</v>
      </c>
      <c r="W31" s="166">
        <v>-1200</v>
      </c>
      <c r="X31" s="26">
        <v>-727</v>
      </c>
      <c r="Y31" s="166">
        <v>330</v>
      </c>
      <c r="Z31" s="26">
        <v>330</v>
      </c>
      <c r="AA31" s="166">
        <v>-700</v>
      </c>
      <c r="AB31" s="26">
        <v>-615</v>
      </c>
      <c r="AC31" s="166">
        <v>-2218</v>
      </c>
      <c r="AD31" s="26">
        <v>-1424</v>
      </c>
      <c r="AE31" s="166" t="s">
        <v>42</v>
      </c>
      <c r="AF31" s="172" t="s">
        <v>61</v>
      </c>
      <c r="AG31" s="173">
        <v>27</v>
      </c>
      <c r="AH31" s="166" t="s">
        <v>42</v>
      </c>
      <c r="AI31" s="172" t="s">
        <v>54</v>
      </c>
      <c r="AJ31" s="173">
        <v>23</v>
      </c>
    </row>
    <row r="32" spans="1:36" x14ac:dyDescent="0.15">
      <c r="A32" s="227" t="s">
        <v>35</v>
      </c>
      <c r="B32" s="200" t="s">
        <v>15</v>
      </c>
      <c r="C32" s="173">
        <v>26</v>
      </c>
      <c r="D32" s="242">
        <v>0.79166666666666663</v>
      </c>
      <c r="E32" s="243">
        <v>17823</v>
      </c>
      <c r="F32" s="29">
        <v>33279</v>
      </c>
      <c r="G32" s="29">
        <v>190</v>
      </c>
      <c r="H32" s="29">
        <v>0</v>
      </c>
      <c r="I32" s="29">
        <v>6249</v>
      </c>
      <c r="J32" s="29">
        <v>8887</v>
      </c>
      <c r="K32" s="166">
        <v>0</v>
      </c>
      <c r="L32" s="173">
        <v>330</v>
      </c>
      <c r="M32" s="29">
        <v>-378</v>
      </c>
      <c r="N32" s="29">
        <v>-1600</v>
      </c>
      <c r="O32" s="29">
        <f t="shared" si="0"/>
        <v>-1648</v>
      </c>
      <c r="P32" s="29">
        <f t="shared" si="1"/>
        <v>19981</v>
      </c>
      <c r="Q32" s="242">
        <v>0.79166666666666663</v>
      </c>
      <c r="R32" s="243">
        <v>17940</v>
      </c>
      <c r="S32" s="29">
        <v>19902</v>
      </c>
      <c r="T32" s="29">
        <f t="shared" si="2"/>
        <v>79</v>
      </c>
      <c r="U32" s="29">
        <v>22839</v>
      </c>
      <c r="V32" s="29">
        <v>600</v>
      </c>
      <c r="W32" s="166">
        <v>-1200</v>
      </c>
      <c r="X32" s="26">
        <v>-472</v>
      </c>
      <c r="Y32" s="166">
        <v>330</v>
      </c>
      <c r="Z32" s="26">
        <v>330</v>
      </c>
      <c r="AA32" s="166">
        <v>-700</v>
      </c>
      <c r="AB32" s="26">
        <v>-378</v>
      </c>
      <c r="AC32" s="166">
        <v>-2218</v>
      </c>
      <c r="AD32" s="26">
        <v>-1600</v>
      </c>
      <c r="AE32" s="166" t="s">
        <v>100</v>
      </c>
      <c r="AF32" s="172" t="s">
        <v>211</v>
      </c>
      <c r="AG32" s="173">
        <v>28</v>
      </c>
      <c r="AH32" s="166" t="s">
        <v>100</v>
      </c>
      <c r="AI32" s="172" t="s">
        <v>194</v>
      </c>
      <c r="AJ32" s="173">
        <v>28</v>
      </c>
    </row>
    <row r="33" spans="1:36" x14ac:dyDescent="0.15">
      <c r="A33" s="227" t="s">
        <v>36</v>
      </c>
      <c r="B33" s="200" t="s">
        <v>15</v>
      </c>
      <c r="C33" s="173">
        <v>27</v>
      </c>
      <c r="D33" s="242">
        <v>0.79166666666666663</v>
      </c>
      <c r="E33" s="243">
        <v>18564</v>
      </c>
      <c r="F33" s="29">
        <v>33279</v>
      </c>
      <c r="G33" s="29">
        <v>171</v>
      </c>
      <c r="H33" s="29">
        <v>0</v>
      </c>
      <c r="I33" s="29">
        <v>6791</v>
      </c>
      <c r="J33" s="29">
        <v>7945</v>
      </c>
      <c r="K33" s="166">
        <v>0</v>
      </c>
      <c r="L33" s="173">
        <v>330</v>
      </c>
      <c r="M33" s="29">
        <v>-515</v>
      </c>
      <c r="N33" s="29">
        <v>-1601</v>
      </c>
      <c r="O33" s="29">
        <f t="shared" si="0"/>
        <v>-1786</v>
      </c>
      <c r="P33" s="29">
        <f t="shared" si="1"/>
        <v>20500</v>
      </c>
      <c r="Q33" s="242">
        <v>0.79166666666666663</v>
      </c>
      <c r="R33" s="243">
        <v>18000</v>
      </c>
      <c r="S33" s="29">
        <v>19964</v>
      </c>
      <c r="T33" s="29">
        <f t="shared" si="2"/>
        <v>536</v>
      </c>
      <c r="U33" s="29">
        <v>22839</v>
      </c>
      <c r="V33" s="29">
        <v>600</v>
      </c>
      <c r="W33" s="166">
        <v>-1200</v>
      </c>
      <c r="X33" s="26">
        <v>-778</v>
      </c>
      <c r="Y33" s="166">
        <v>330</v>
      </c>
      <c r="Z33" s="26">
        <v>330</v>
      </c>
      <c r="AA33" s="166">
        <v>-700</v>
      </c>
      <c r="AB33" s="26">
        <v>-515</v>
      </c>
      <c r="AC33" s="166">
        <v>-2218</v>
      </c>
      <c r="AD33" s="26">
        <v>-1601</v>
      </c>
      <c r="AE33" s="166" t="s">
        <v>44</v>
      </c>
      <c r="AF33" s="172" t="s">
        <v>110</v>
      </c>
      <c r="AG33" s="173">
        <v>31</v>
      </c>
      <c r="AH33" s="166" t="s">
        <v>44</v>
      </c>
      <c r="AI33" s="172" t="s">
        <v>116</v>
      </c>
      <c r="AJ33" s="173">
        <v>30</v>
      </c>
    </row>
    <row r="34" spans="1:36" x14ac:dyDescent="0.15">
      <c r="A34" s="227" t="s">
        <v>30</v>
      </c>
      <c r="B34" s="200" t="s">
        <v>15</v>
      </c>
      <c r="C34" s="173">
        <v>28</v>
      </c>
      <c r="D34" s="242">
        <v>0.79166666666666663</v>
      </c>
      <c r="E34" s="243">
        <v>19412</v>
      </c>
      <c r="F34" s="29">
        <v>33279</v>
      </c>
      <c r="G34" s="29">
        <v>162</v>
      </c>
      <c r="H34" s="29">
        <v>0</v>
      </c>
      <c r="I34" s="29">
        <v>5676</v>
      </c>
      <c r="J34" s="29">
        <v>6674</v>
      </c>
      <c r="K34" s="166">
        <v>0</v>
      </c>
      <c r="L34" s="173">
        <v>0</v>
      </c>
      <c r="M34" s="29">
        <v>-407</v>
      </c>
      <c r="N34" s="29">
        <v>-1600</v>
      </c>
      <c r="O34" s="29">
        <f t="shared" si="0"/>
        <v>-2007</v>
      </c>
      <c r="P34" s="29">
        <f t="shared" si="1"/>
        <v>23098</v>
      </c>
      <c r="Q34" s="242">
        <v>0.79166666666666663</v>
      </c>
      <c r="R34" s="243">
        <v>19500</v>
      </c>
      <c r="S34" s="29">
        <v>21578</v>
      </c>
      <c r="T34" s="29">
        <f t="shared" si="2"/>
        <v>1520</v>
      </c>
      <c r="U34" s="29">
        <v>22839</v>
      </c>
      <c r="V34" s="29">
        <v>600</v>
      </c>
      <c r="W34" s="166">
        <v>-1200</v>
      </c>
      <c r="X34" s="26">
        <v>-983</v>
      </c>
      <c r="Y34" s="166">
        <v>0</v>
      </c>
      <c r="Z34" s="26">
        <v>0</v>
      </c>
      <c r="AA34" s="166">
        <v>-700</v>
      </c>
      <c r="AB34" s="26">
        <v>-307</v>
      </c>
      <c r="AC34" s="166">
        <v>-2218</v>
      </c>
      <c r="AD34" s="26">
        <v>-1600</v>
      </c>
      <c r="AE34" s="166" t="s">
        <v>42</v>
      </c>
      <c r="AF34" s="172" t="s">
        <v>53</v>
      </c>
      <c r="AG34" s="173">
        <v>35</v>
      </c>
      <c r="AH34" s="166" t="s">
        <v>42</v>
      </c>
      <c r="AI34" s="172" t="s">
        <v>178</v>
      </c>
      <c r="AJ34" s="173">
        <v>30</v>
      </c>
    </row>
    <row r="35" spans="1:36" x14ac:dyDescent="0.15">
      <c r="A35" s="227" t="s">
        <v>32</v>
      </c>
      <c r="B35" s="200" t="s">
        <v>15</v>
      </c>
      <c r="C35" s="173">
        <v>29</v>
      </c>
      <c r="D35" s="242">
        <v>0.79166666666666663</v>
      </c>
      <c r="E35" s="243">
        <v>18915</v>
      </c>
      <c r="F35" s="29">
        <v>33279</v>
      </c>
      <c r="G35" s="29">
        <v>92</v>
      </c>
      <c r="H35" s="29">
        <v>0</v>
      </c>
      <c r="I35" s="29">
        <v>4809</v>
      </c>
      <c r="J35" s="29">
        <v>6956</v>
      </c>
      <c r="K35" s="166">
        <v>0</v>
      </c>
      <c r="L35" s="173">
        <v>0</v>
      </c>
      <c r="M35" s="29">
        <v>-378</v>
      </c>
      <c r="N35" s="29">
        <v>-1599</v>
      </c>
      <c r="O35" s="29">
        <f t="shared" si="0"/>
        <v>-1977</v>
      </c>
      <c r="P35" s="29">
        <f t="shared" si="1"/>
        <v>23583</v>
      </c>
      <c r="Q35" s="242">
        <v>0.79166666666666663</v>
      </c>
      <c r="R35" s="243">
        <v>19320</v>
      </c>
      <c r="S35" s="29">
        <v>21278</v>
      </c>
      <c r="T35" s="29">
        <f t="shared" si="2"/>
        <v>2305</v>
      </c>
      <c r="U35" s="29">
        <v>22839</v>
      </c>
      <c r="V35" s="29">
        <v>600</v>
      </c>
      <c r="W35" s="166">
        <v>-1200</v>
      </c>
      <c r="X35" s="26">
        <v>-955</v>
      </c>
      <c r="Y35" s="166">
        <v>0</v>
      </c>
      <c r="Z35" s="26">
        <v>0</v>
      </c>
      <c r="AA35" s="166">
        <v>-700</v>
      </c>
      <c r="AB35" s="26">
        <v>-278</v>
      </c>
      <c r="AC35" s="166">
        <v>-2218</v>
      </c>
      <c r="AD35" s="26">
        <v>-1599</v>
      </c>
      <c r="AE35" s="166" t="s">
        <v>45</v>
      </c>
      <c r="AF35" s="172" t="s">
        <v>89</v>
      </c>
      <c r="AG35" s="173">
        <v>39</v>
      </c>
      <c r="AH35" s="166" t="s">
        <v>45</v>
      </c>
      <c r="AI35" s="172" t="s">
        <v>216</v>
      </c>
      <c r="AJ35" s="173">
        <v>37</v>
      </c>
    </row>
    <row r="36" spans="1:36" x14ac:dyDescent="0.15">
      <c r="A36" s="227" t="s">
        <v>31</v>
      </c>
      <c r="B36" s="200" t="s">
        <v>15</v>
      </c>
      <c r="C36" s="173">
        <v>30</v>
      </c>
      <c r="D36" s="242">
        <v>0.79166666666666663</v>
      </c>
      <c r="E36" s="243">
        <v>19049</v>
      </c>
      <c r="F36" s="29">
        <v>33279</v>
      </c>
      <c r="G36" s="29">
        <v>180</v>
      </c>
      <c r="H36" s="29">
        <v>0</v>
      </c>
      <c r="I36" s="29">
        <v>4996</v>
      </c>
      <c r="J36" s="29">
        <v>8244</v>
      </c>
      <c r="K36" s="166">
        <v>0</v>
      </c>
      <c r="L36" s="173">
        <v>330</v>
      </c>
      <c r="M36" s="29">
        <v>-363</v>
      </c>
      <c r="N36" s="29">
        <v>-1599</v>
      </c>
      <c r="O36" s="29">
        <f t="shared" si="0"/>
        <v>-1632</v>
      </c>
      <c r="P36" s="29">
        <f t="shared" si="1"/>
        <v>21851</v>
      </c>
      <c r="Q36" s="242">
        <v>0.79166666666666663</v>
      </c>
      <c r="R36" s="243">
        <v>19180</v>
      </c>
      <c r="S36" s="29">
        <v>21142</v>
      </c>
      <c r="T36" s="29">
        <f t="shared" si="2"/>
        <v>709</v>
      </c>
      <c r="U36" s="29">
        <v>22839</v>
      </c>
      <c r="V36" s="29">
        <v>600</v>
      </c>
      <c r="W36" s="166">
        <v>-1200</v>
      </c>
      <c r="X36" s="26">
        <v>-688</v>
      </c>
      <c r="Y36" s="166">
        <v>330</v>
      </c>
      <c r="Z36" s="26">
        <v>330</v>
      </c>
      <c r="AA36" s="166">
        <v>-700</v>
      </c>
      <c r="AB36" s="26">
        <v>-363</v>
      </c>
      <c r="AC36" s="166">
        <v>-2218</v>
      </c>
      <c r="AD36" s="26">
        <v>-1599</v>
      </c>
      <c r="AE36" s="166" t="s">
        <v>42</v>
      </c>
      <c r="AF36" s="172" t="s">
        <v>47</v>
      </c>
      <c r="AG36" s="173">
        <v>34</v>
      </c>
      <c r="AH36" s="166" t="s">
        <v>42</v>
      </c>
      <c r="AI36" s="172" t="s">
        <v>51</v>
      </c>
      <c r="AJ36" s="173">
        <v>28</v>
      </c>
    </row>
    <row r="37" spans="1:36" x14ac:dyDescent="0.15">
      <c r="A37" s="228" t="s">
        <v>33</v>
      </c>
      <c r="B37" s="202" t="s">
        <v>15</v>
      </c>
      <c r="C37" s="203">
        <v>31</v>
      </c>
      <c r="D37" s="244">
        <v>0.79166666666666663</v>
      </c>
      <c r="E37" s="245">
        <v>19114</v>
      </c>
      <c r="F37" s="35">
        <v>33279</v>
      </c>
      <c r="G37" s="35">
        <v>182</v>
      </c>
      <c r="H37" s="35">
        <v>0</v>
      </c>
      <c r="I37" s="35">
        <v>4500</v>
      </c>
      <c r="J37" s="35">
        <v>8333</v>
      </c>
      <c r="K37" s="167">
        <v>0</v>
      </c>
      <c r="L37" s="175">
        <v>330</v>
      </c>
      <c r="M37" s="35">
        <v>-359</v>
      </c>
      <c r="N37" s="35">
        <v>-1598</v>
      </c>
      <c r="O37" s="35">
        <f t="shared" si="0"/>
        <v>-1627</v>
      </c>
      <c r="P37" s="35">
        <f t="shared" si="1"/>
        <v>22255</v>
      </c>
      <c r="Q37" s="244">
        <v>0.79166666666666663</v>
      </c>
      <c r="R37" s="245">
        <v>19040</v>
      </c>
      <c r="S37" s="35">
        <v>21001</v>
      </c>
      <c r="T37" s="35">
        <f t="shared" si="2"/>
        <v>1254</v>
      </c>
      <c r="U37" s="35">
        <v>22839</v>
      </c>
      <c r="V37" s="35">
        <v>600</v>
      </c>
      <c r="W37" s="167">
        <v>-1200</v>
      </c>
      <c r="X37" s="43">
        <v>-109</v>
      </c>
      <c r="Y37" s="167">
        <v>330</v>
      </c>
      <c r="Z37" s="43">
        <v>330</v>
      </c>
      <c r="AA37" s="167">
        <v>-400</v>
      </c>
      <c r="AB37" s="43">
        <v>-259</v>
      </c>
      <c r="AC37" s="167">
        <v>-2218</v>
      </c>
      <c r="AD37" s="43">
        <v>-1598</v>
      </c>
      <c r="AE37" s="167" t="s">
        <v>42</v>
      </c>
      <c r="AF37" s="174" t="s">
        <v>94</v>
      </c>
      <c r="AG37" s="175">
        <v>32</v>
      </c>
      <c r="AH37" s="167" t="s">
        <v>169</v>
      </c>
      <c r="AI37" s="174" t="s">
        <v>77</v>
      </c>
      <c r="AJ37" s="175">
        <v>29</v>
      </c>
    </row>
    <row r="38" spans="1:36" x14ac:dyDescent="0.15">
      <c r="A38" s="227" t="s">
        <v>34</v>
      </c>
      <c r="B38" s="200" t="s">
        <v>16</v>
      </c>
      <c r="C38" s="204">
        <v>1</v>
      </c>
      <c r="D38" s="242">
        <v>0.75</v>
      </c>
      <c r="E38" s="243">
        <v>19212</v>
      </c>
      <c r="F38" s="29">
        <v>33283</v>
      </c>
      <c r="G38" s="29">
        <v>161</v>
      </c>
      <c r="H38" s="29">
        <v>0</v>
      </c>
      <c r="I38" s="29">
        <v>4861</v>
      </c>
      <c r="J38" s="29">
        <v>7881</v>
      </c>
      <c r="K38" s="166">
        <v>1071</v>
      </c>
      <c r="L38" s="173">
        <v>330</v>
      </c>
      <c r="M38" s="29">
        <v>-132</v>
      </c>
      <c r="N38" s="29">
        <v>-1451</v>
      </c>
      <c r="O38" s="29">
        <f t="shared" si="0"/>
        <v>-182</v>
      </c>
      <c r="P38" s="29">
        <f t="shared" si="1"/>
        <v>20884</v>
      </c>
      <c r="Q38" s="242">
        <v>0.75</v>
      </c>
      <c r="R38" s="243">
        <v>19000</v>
      </c>
      <c r="S38" s="29">
        <v>20859</v>
      </c>
      <c r="T38" s="29">
        <f t="shared" si="2"/>
        <v>25</v>
      </c>
      <c r="U38" s="29">
        <v>22839</v>
      </c>
      <c r="V38" s="29">
        <v>600</v>
      </c>
      <c r="W38" s="166">
        <v>1200</v>
      </c>
      <c r="X38" s="26">
        <v>1071</v>
      </c>
      <c r="Y38" s="166">
        <v>330</v>
      </c>
      <c r="Z38" s="26">
        <v>330</v>
      </c>
      <c r="AA38" s="166">
        <v>-400</v>
      </c>
      <c r="AB38" s="26">
        <v>-132</v>
      </c>
      <c r="AC38" s="166">
        <v>-2218</v>
      </c>
      <c r="AD38" s="26">
        <v>-1451</v>
      </c>
      <c r="AE38" s="166" t="s">
        <v>46</v>
      </c>
      <c r="AF38" s="172" t="s">
        <v>152</v>
      </c>
      <c r="AG38" s="173">
        <v>36</v>
      </c>
      <c r="AH38" s="166" t="s">
        <v>44</v>
      </c>
      <c r="AI38" s="172" t="s">
        <v>179</v>
      </c>
      <c r="AJ38" s="173">
        <v>32</v>
      </c>
    </row>
    <row r="39" spans="1:36" x14ac:dyDescent="0.15">
      <c r="A39" s="227" t="s">
        <v>35</v>
      </c>
      <c r="B39" s="200" t="s">
        <v>16</v>
      </c>
      <c r="C39" s="173">
        <v>2</v>
      </c>
      <c r="D39" s="242">
        <v>0.79166666666666663</v>
      </c>
      <c r="E39" s="243">
        <v>16894</v>
      </c>
      <c r="F39" s="29">
        <v>33283</v>
      </c>
      <c r="G39" s="29">
        <v>179</v>
      </c>
      <c r="H39" s="29">
        <v>0</v>
      </c>
      <c r="I39" s="29">
        <v>5229</v>
      </c>
      <c r="J39" s="29">
        <v>10532</v>
      </c>
      <c r="K39" s="166">
        <v>0</v>
      </c>
      <c r="L39" s="173">
        <v>330</v>
      </c>
      <c r="M39" s="29">
        <v>-373</v>
      </c>
      <c r="N39" s="29">
        <v>-1603</v>
      </c>
      <c r="O39" s="29">
        <f>SUM(K39:N39)</f>
        <v>-1646</v>
      </c>
      <c r="P39" s="29">
        <f>+F39+G39+H39-I39-J39-O39</f>
        <v>19347</v>
      </c>
      <c r="Q39" s="242">
        <v>0.79166666666666663</v>
      </c>
      <c r="R39" s="243">
        <v>17060</v>
      </c>
      <c r="S39" s="29">
        <v>19072</v>
      </c>
      <c r="T39" s="29">
        <f t="shared" si="2"/>
        <v>275</v>
      </c>
      <c r="U39" s="29">
        <v>22562</v>
      </c>
      <c r="V39" s="29">
        <v>600</v>
      </c>
      <c r="W39" s="166">
        <v>1200</v>
      </c>
      <c r="X39" s="26">
        <v>-751</v>
      </c>
      <c r="Y39" s="166">
        <v>330</v>
      </c>
      <c r="Z39" s="26">
        <v>330</v>
      </c>
      <c r="AA39" s="166">
        <v>-400</v>
      </c>
      <c r="AB39" s="26">
        <v>-373</v>
      </c>
      <c r="AC39" s="166">
        <v>-2218</v>
      </c>
      <c r="AD39" s="26">
        <v>-1603</v>
      </c>
      <c r="AE39" s="166" t="s">
        <v>42</v>
      </c>
      <c r="AF39" s="172" t="s">
        <v>65</v>
      </c>
      <c r="AG39" s="173">
        <v>40</v>
      </c>
      <c r="AH39" s="166" t="s">
        <v>42</v>
      </c>
      <c r="AI39" s="172"/>
      <c r="AJ39" s="173">
        <v>37</v>
      </c>
    </row>
    <row r="40" spans="1:36" x14ac:dyDescent="0.15">
      <c r="A40" s="227" t="s">
        <v>36</v>
      </c>
      <c r="B40" s="200" t="s">
        <v>16</v>
      </c>
      <c r="C40" s="173">
        <v>3</v>
      </c>
      <c r="D40" s="242">
        <v>0.75</v>
      </c>
      <c r="E40" s="243">
        <v>16733</v>
      </c>
      <c r="F40" s="29">
        <v>33283</v>
      </c>
      <c r="G40" s="29">
        <v>164</v>
      </c>
      <c r="H40" s="29">
        <v>0</v>
      </c>
      <c r="I40" s="29">
        <v>3847</v>
      </c>
      <c r="J40" s="29">
        <v>11165</v>
      </c>
      <c r="K40" s="166">
        <v>0</v>
      </c>
      <c r="L40" s="173">
        <v>330</v>
      </c>
      <c r="M40" s="29">
        <v>-353</v>
      </c>
      <c r="N40" s="29">
        <v>-1602</v>
      </c>
      <c r="O40" s="29">
        <f t="shared" si="0"/>
        <v>-1625</v>
      </c>
      <c r="P40" s="29">
        <f t="shared" si="1"/>
        <v>20060</v>
      </c>
      <c r="Q40" s="242">
        <v>0.75</v>
      </c>
      <c r="R40" s="243">
        <v>16880</v>
      </c>
      <c r="S40" s="29">
        <v>18893</v>
      </c>
      <c r="T40" s="29">
        <f>+P40-S40</f>
        <v>1167</v>
      </c>
      <c r="U40" s="29">
        <v>22562</v>
      </c>
      <c r="V40" s="29">
        <v>600</v>
      </c>
      <c r="W40" s="166">
        <v>1200</v>
      </c>
      <c r="X40" s="26">
        <v>-747</v>
      </c>
      <c r="Y40" s="166">
        <v>330</v>
      </c>
      <c r="Z40" s="26">
        <v>330</v>
      </c>
      <c r="AA40" s="166">
        <v>-400</v>
      </c>
      <c r="AB40" s="26">
        <v>-253</v>
      </c>
      <c r="AC40" s="166">
        <v>-2218</v>
      </c>
      <c r="AD40" s="26">
        <v>-1602</v>
      </c>
      <c r="AE40" s="166" t="s">
        <v>42</v>
      </c>
      <c r="AF40" s="172" t="s">
        <v>180</v>
      </c>
      <c r="AG40" s="173">
        <v>38</v>
      </c>
      <c r="AH40" s="166" t="s">
        <v>146</v>
      </c>
      <c r="AI40" s="172" t="s">
        <v>207</v>
      </c>
      <c r="AJ40" s="173">
        <v>40</v>
      </c>
    </row>
    <row r="41" spans="1:36" x14ac:dyDescent="0.15">
      <c r="A41" s="227" t="s">
        <v>30</v>
      </c>
      <c r="B41" s="200" t="s">
        <v>16</v>
      </c>
      <c r="C41" s="173">
        <v>4</v>
      </c>
      <c r="D41" s="242">
        <v>0.79166666666666663</v>
      </c>
      <c r="E41" s="243">
        <v>18771</v>
      </c>
      <c r="F41" s="29">
        <v>33283</v>
      </c>
      <c r="G41" s="29">
        <v>169</v>
      </c>
      <c r="H41" s="29">
        <v>0</v>
      </c>
      <c r="I41" s="29">
        <v>4234</v>
      </c>
      <c r="J41" s="29">
        <v>9005</v>
      </c>
      <c r="K41" s="166">
        <v>376</v>
      </c>
      <c r="L41" s="173">
        <v>330</v>
      </c>
      <c r="M41" s="29">
        <v>-400</v>
      </c>
      <c r="N41" s="29">
        <v>-1601</v>
      </c>
      <c r="O41" s="29">
        <f t="shared" si="0"/>
        <v>-1295</v>
      </c>
      <c r="P41" s="29">
        <f t="shared" si="1"/>
        <v>21508</v>
      </c>
      <c r="Q41" s="242">
        <v>0.79166666666666663</v>
      </c>
      <c r="R41" s="243">
        <v>19090</v>
      </c>
      <c r="S41" s="29">
        <v>21050</v>
      </c>
      <c r="T41" s="29">
        <f>+P41-S41</f>
        <v>458</v>
      </c>
      <c r="U41" s="29">
        <v>22562</v>
      </c>
      <c r="V41" s="29">
        <v>600</v>
      </c>
      <c r="W41" s="166">
        <v>1200</v>
      </c>
      <c r="X41" s="26">
        <v>376</v>
      </c>
      <c r="Y41" s="166">
        <v>330</v>
      </c>
      <c r="Z41" s="26">
        <v>330</v>
      </c>
      <c r="AA41" s="166">
        <v>-400</v>
      </c>
      <c r="AB41" s="26">
        <v>-400</v>
      </c>
      <c r="AC41" s="166">
        <v>-2218</v>
      </c>
      <c r="AD41" s="26">
        <v>-1601</v>
      </c>
      <c r="AE41" s="166" t="s">
        <v>45</v>
      </c>
      <c r="AF41" s="172" t="s">
        <v>118</v>
      </c>
      <c r="AG41" s="173">
        <v>36</v>
      </c>
      <c r="AH41" s="166" t="s">
        <v>45</v>
      </c>
      <c r="AI41" s="172" t="s">
        <v>124</v>
      </c>
      <c r="AJ41" s="173">
        <v>37</v>
      </c>
    </row>
    <row r="42" spans="1:36" x14ac:dyDescent="0.15">
      <c r="A42" s="227" t="s">
        <v>32</v>
      </c>
      <c r="B42" s="200" t="s">
        <v>16</v>
      </c>
      <c r="C42" s="173">
        <v>5</v>
      </c>
      <c r="D42" s="242">
        <v>0.79166666666666663</v>
      </c>
      <c r="E42" s="243">
        <v>18571</v>
      </c>
      <c r="F42" s="29">
        <v>33284</v>
      </c>
      <c r="G42" s="29">
        <v>186</v>
      </c>
      <c r="H42" s="29">
        <v>0</v>
      </c>
      <c r="I42" s="29">
        <v>2877</v>
      </c>
      <c r="J42" s="29">
        <v>8665</v>
      </c>
      <c r="K42" s="166">
        <v>0</v>
      </c>
      <c r="L42" s="173">
        <v>330</v>
      </c>
      <c r="M42" s="29">
        <v>-250</v>
      </c>
      <c r="N42" s="29">
        <v>-1601</v>
      </c>
      <c r="O42" s="29">
        <f t="shared" si="0"/>
        <v>-1521</v>
      </c>
      <c r="P42" s="29">
        <f t="shared" si="1"/>
        <v>23449</v>
      </c>
      <c r="Q42" s="242">
        <v>0.79166666666666663</v>
      </c>
      <c r="R42" s="243">
        <v>18560</v>
      </c>
      <c r="S42" s="29">
        <v>20523</v>
      </c>
      <c r="T42" s="29">
        <f t="shared" ref="T42:T76" si="3">+P42-S42</f>
        <v>2926</v>
      </c>
      <c r="U42" s="29">
        <v>22562</v>
      </c>
      <c r="V42" s="29">
        <v>600</v>
      </c>
      <c r="W42" s="166">
        <v>1200</v>
      </c>
      <c r="X42" s="26">
        <v>-692</v>
      </c>
      <c r="Y42" s="166">
        <v>330</v>
      </c>
      <c r="Z42" s="26">
        <v>330</v>
      </c>
      <c r="AA42" s="166">
        <v>-400</v>
      </c>
      <c r="AB42" s="26">
        <v>-250</v>
      </c>
      <c r="AC42" s="166">
        <v>-2218</v>
      </c>
      <c r="AD42" s="26">
        <v>-1601</v>
      </c>
      <c r="AE42" s="166" t="s">
        <v>46</v>
      </c>
      <c r="AF42" s="172" t="s">
        <v>61</v>
      </c>
      <c r="AG42" s="173">
        <v>46</v>
      </c>
      <c r="AH42" s="166" t="s">
        <v>46</v>
      </c>
      <c r="AI42" s="172" t="s">
        <v>72</v>
      </c>
      <c r="AJ42" s="173">
        <v>44</v>
      </c>
    </row>
    <row r="43" spans="1:36" x14ac:dyDescent="0.15">
      <c r="A43" s="227" t="s">
        <v>31</v>
      </c>
      <c r="B43" s="200" t="s">
        <v>16</v>
      </c>
      <c r="C43" s="173">
        <v>6</v>
      </c>
      <c r="D43" s="242">
        <v>0.79166666666666663</v>
      </c>
      <c r="E43" s="243">
        <v>18561</v>
      </c>
      <c r="F43" s="29">
        <v>33284</v>
      </c>
      <c r="G43" s="29">
        <v>176</v>
      </c>
      <c r="H43" s="29">
        <v>0</v>
      </c>
      <c r="I43" s="29">
        <v>2495</v>
      </c>
      <c r="J43" s="29">
        <v>11194</v>
      </c>
      <c r="K43" s="166">
        <v>117</v>
      </c>
      <c r="L43" s="173">
        <v>330</v>
      </c>
      <c r="M43" s="29">
        <v>-364</v>
      </c>
      <c r="N43" s="29">
        <v>-1603</v>
      </c>
      <c r="O43" s="29">
        <f t="shared" si="0"/>
        <v>-1520</v>
      </c>
      <c r="P43" s="29">
        <f t="shared" si="1"/>
        <v>21291</v>
      </c>
      <c r="Q43" s="242">
        <v>0.79166666666666663</v>
      </c>
      <c r="R43" s="243">
        <v>18790</v>
      </c>
      <c r="S43" s="29">
        <v>20803</v>
      </c>
      <c r="T43" s="29">
        <f t="shared" si="3"/>
        <v>488</v>
      </c>
      <c r="U43" s="29">
        <v>22562</v>
      </c>
      <c r="V43" s="29">
        <v>600</v>
      </c>
      <c r="W43" s="166">
        <v>1200</v>
      </c>
      <c r="X43" s="26">
        <v>117</v>
      </c>
      <c r="Y43" s="166">
        <v>330</v>
      </c>
      <c r="Z43" s="26">
        <v>330</v>
      </c>
      <c r="AA43" s="166">
        <v>-400</v>
      </c>
      <c r="AB43" s="26">
        <v>-364</v>
      </c>
      <c r="AC43" s="166">
        <v>-2218</v>
      </c>
      <c r="AD43" s="26">
        <v>-1603</v>
      </c>
      <c r="AE43" s="166" t="s">
        <v>46</v>
      </c>
      <c r="AF43" s="172" t="s">
        <v>116</v>
      </c>
      <c r="AG43" s="173">
        <v>36</v>
      </c>
      <c r="AH43" s="166" t="s">
        <v>46</v>
      </c>
      <c r="AI43" s="172" t="s">
        <v>67</v>
      </c>
      <c r="AJ43" s="173">
        <v>36</v>
      </c>
    </row>
    <row r="44" spans="1:36" x14ac:dyDescent="0.15">
      <c r="A44" s="227" t="s">
        <v>33</v>
      </c>
      <c r="B44" s="200" t="s">
        <v>16</v>
      </c>
      <c r="C44" s="173">
        <v>7</v>
      </c>
      <c r="D44" s="242">
        <v>0.79166666666666663</v>
      </c>
      <c r="E44" s="243">
        <v>19060</v>
      </c>
      <c r="F44" s="29">
        <v>33284</v>
      </c>
      <c r="G44" s="29">
        <v>184</v>
      </c>
      <c r="H44" s="29">
        <v>0</v>
      </c>
      <c r="I44" s="29">
        <v>2158</v>
      </c>
      <c r="J44" s="29">
        <v>10708</v>
      </c>
      <c r="K44" s="166">
        <v>0</v>
      </c>
      <c r="L44" s="173">
        <v>330</v>
      </c>
      <c r="M44" s="29">
        <v>-356</v>
      </c>
      <c r="N44" s="29">
        <v>-1802</v>
      </c>
      <c r="O44" s="29">
        <f t="shared" si="0"/>
        <v>-1828</v>
      </c>
      <c r="P44" s="29">
        <f t="shared" si="1"/>
        <v>22430</v>
      </c>
      <c r="Q44" s="242">
        <v>0.79166666666666663</v>
      </c>
      <c r="R44" s="243">
        <v>19300</v>
      </c>
      <c r="S44" s="29">
        <v>21513</v>
      </c>
      <c r="T44" s="29">
        <f t="shared" si="3"/>
        <v>917</v>
      </c>
      <c r="U44" s="29">
        <v>22562</v>
      </c>
      <c r="V44" s="29">
        <v>600</v>
      </c>
      <c r="W44" s="166">
        <v>-1200</v>
      </c>
      <c r="X44" s="26">
        <v>-549</v>
      </c>
      <c r="Y44" s="166">
        <v>330</v>
      </c>
      <c r="Z44" s="26">
        <v>330</v>
      </c>
      <c r="AA44" s="166">
        <v>-700</v>
      </c>
      <c r="AB44" s="26">
        <v>-356</v>
      </c>
      <c r="AC44" s="166">
        <v>-2218</v>
      </c>
      <c r="AD44" s="26">
        <v>-1802</v>
      </c>
      <c r="AE44" s="166" t="s">
        <v>45</v>
      </c>
      <c r="AF44" s="172" t="s">
        <v>171</v>
      </c>
      <c r="AG44" s="173">
        <v>32</v>
      </c>
      <c r="AH44" s="166" t="s">
        <v>45</v>
      </c>
      <c r="AI44" s="172" t="s">
        <v>151</v>
      </c>
      <c r="AJ44" s="173">
        <v>34</v>
      </c>
    </row>
    <row r="45" spans="1:36" x14ac:dyDescent="0.15">
      <c r="A45" s="227" t="s">
        <v>34</v>
      </c>
      <c r="B45" s="200" t="s">
        <v>16</v>
      </c>
      <c r="C45" s="173">
        <v>8</v>
      </c>
      <c r="D45" s="242">
        <v>0.79166666666666663</v>
      </c>
      <c r="E45" s="243">
        <v>18370</v>
      </c>
      <c r="F45" s="29">
        <v>33303</v>
      </c>
      <c r="G45" s="29">
        <v>178</v>
      </c>
      <c r="H45" s="29">
        <v>0</v>
      </c>
      <c r="I45" s="29">
        <v>2786</v>
      </c>
      <c r="J45" s="29">
        <v>11046</v>
      </c>
      <c r="K45" s="166">
        <v>768</v>
      </c>
      <c r="L45" s="173">
        <v>330</v>
      </c>
      <c r="M45" s="29">
        <v>-398</v>
      </c>
      <c r="N45" s="29">
        <v>-1838</v>
      </c>
      <c r="O45" s="29">
        <f t="shared" si="0"/>
        <v>-1138</v>
      </c>
      <c r="P45" s="29">
        <f t="shared" si="1"/>
        <v>20787</v>
      </c>
      <c r="Q45" s="242">
        <v>0.79166666666666663</v>
      </c>
      <c r="R45" s="243">
        <v>18350</v>
      </c>
      <c r="S45" s="29">
        <v>20598</v>
      </c>
      <c r="T45" s="29">
        <f t="shared" si="3"/>
        <v>189</v>
      </c>
      <c r="U45" s="29">
        <v>22562</v>
      </c>
      <c r="V45" s="29">
        <v>600</v>
      </c>
      <c r="W45" s="166">
        <v>1200</v>
      </c>
      <c r="X45" s="26">
        <v>422</v>
      </c>
      <c r="Y45" s="166">
        <v>330</v>
      </c>
      <c r="Z45" s="26">
        <v>330</v>
      </c>
      <c r="AA45" s="166">
        <v>-400</v>
      </c>
      <c r="AB45" s="26">
        <v>-398</v>
      </c>
      <c r="AC45" s="166">
        <v>-2218</v>
      </c>
      <c r="AD45" s="26">
        <v>-18380</v>
      </c>
      <c r="AE45" s="166" t="s">
        <v>100</v>
      </c>
      <c r="AF45" s="172" t="s">
        <v>151</v>
      </c>
      <c r="AG45" s="173">
        <v>33</v>
      </c>
      <c r="AH45" s="166" t="s">
        <v>100</v>
      </c>
      <c r="AI45" s="172" t="s">
        <v>200</v>
      </c>
      <c r="AJ45" s="173">
        <v>33</v>
      </c>
    </row>
    <row r="46" spans="1:36" x14ac:dyDescent="0.15">
      <c r="A46" s="227" t="s">
        <v>35</v>
      </c>
      <c r="B46" s="200" t="s">
        <v>16</v>
      </c>
      <c r="C46" s="173">
        <v>9</v>
      </c>
      <c r="D46" s="242">
        <v>0.79166666666666663</v>
      </c>
      <c r="E46" s="243">
        <v>17410</v>
      </c>
      <c r="F46" s="29">
        <v>33303</v>
      </c>
      <c r="G46" s="29">
        <v>175</v>
      </c>
      <c r="H46" s="29">
        <v>0</v>
      </c>
      <c r="I46" s="29">
        <v>2810</v>
      </c>
      <c r="J46" s="29">
        <v>12546</v>
      </c>
      <c r="K46" s="166">
        <v>0</v>
      </c>
      <c r="L46" s="173">
        <v>330</v>
      </c>
      <c r="M46" s="29">
        <v>-400</v>
      </c>
      <c r="N46" s="29">
        <v>-2025</v>
      </c>
      <c r="O46" s="29">
        <f t="shared" si="0"/>
        <v>-2095</v>
      </c>
      <c r="P46" s="29">
        <f t="shared" si="1"/>
        <v>20217</v>
      </c>
      <c r="Q46" s="242">
        <v>0.79166666666666663</v>
      </c>
      <c r="R46" s="243">
        <v>17010</v>
      </c>
      <c r="S46" s="29">
        <v>19445</v>
      </c>
      <c r="T46" s="29">
        <f t="shared" si="3"/>
        <v>772</v>
      </c>
      <c r="U46" s="29">
        <v>22532</v>
      </c>
      <c r="V46" s="29">
        <v>900</v>
      </c>
      <c r="W46" s="166">
        <v>1200</v>
      </c>
      <c r="X46" s="26">
        <v>-826</v>
      </c>
      <c r="Y46" s="166">
        <v>330</v>
      </c>
      <c r="Z46" s="26">
        <v>330</v>
      </c>
      <c r="AA46" s="166">
        <v>-400</v>
      </c>
      <c r="AB46" s="26">
        <v>-398</v>
      </c>
      <c r="AC46" s="166">
        <v>-2218</v>
      </c>
      <c r="AD46" s="26">
        <v>-2025</v>
      </c>
      <c r="AE46" s="166" t="s">
        <v>46</v>
      </c>
      <c r="AF46" s="172" t="s">
        <v>117</v>
      </c>
      <c r="AG46" s="173">
        <v>36</v>
      </c>
      <c r="AH46" s="166" t="s">
        <v>46</v>
      </c>
      <c r="AI46" s="172" t="s">
        <v>118</v>
      </c>
      <c r="AJ46" s="173">
        <v>37</v>
      </c>
    </row>
    <row r="47" spans="1:36" x14ac:dyDescent="0.15">
      <c r="A47" s="227" t="s">
        <v>36</v>
      </c>
      <c r="B47" s="200" t="s">
        <v>16</v>
      </c>
      <c r="C47" s="173">
        <v>10</v>
      </c>
      <c r="D47" s="242">
        <v>0.79166666666666663</v>
      </c>
      <c r="E47" s="243">
        <v>18045</v>
      </c>
      <c r="F47" s="29">
        <v>33303</v>
      </c>
      <c r="G47" s="29">
        <v>161</v>
      </c>
      <c r="H47" s="29">
        <v>0</v>
      </c>
      <c r="I47" s="29">
        <v>2993</v>
      </c>
      <c r="J47" s="29">
        <v>11383</v>
      </c>
      <c r="K47" s="166">
        <v>0</v>
      </c>
      <c r="L47" s="173">
        <v>330</v>
      </c>
      <c r="M47" s="29">
        <v>-400</v>
      </c>
      <c r="N47" s="29">
        <v>-1713</v>
      </c>
      <c r="O47" s="29">
        <f t="shared" si="0"/>
        <v>-1783</v>
      </c>
      <c r="P47" s="29">
        <f t="shared" si="1"/>
        <v>20871</v>
      </c>
      <c r="Q47" s="242">
        <v>0.79166666666666663</v>
      </c>
      <c r="R47" s="243">
        <v>17570</v>
      </c>
      <c r="S47" s="29">
        <v>19693</v>
      </c>
      <c r="T47" s="29">
        <f t="shared" si="3"/>
        <v>1178</v>
      </c>
      <c r="U47" s="29">
        <v>22532</v>
      </c>
      <c r="V47" s="29">
        <v>900</v>
      </c>
      <c r="W47" s="166">
        <v>-1200</v>
      </c>
      <c r="X47" s="26">
        <v>-400</v>
      </c>
      <c r="Y47" s="166">
        <v>330</v>
      </c>
      <c r="Z47" s="26">
        <v>330</v>
      </c>
      <c r="AA47" s="166">
        <v>-400</v>
      </c>
      <c r="AB47" s="26">
        <v>-398</v>
      </c>
      <c r="AC47" s="166">
        <v>-2218</v>
      </c>
      <c r="AD47" s="26">
        <v>-1713</v>
      </c>
      <c r="AE47" s="166" t="s">
        <v>44</v>
      </c>
      <c r="AF47" s="172" t="s">
        <v>130</v>
      </c>
      <c r="AG47" s="173">
        <v>31</v>
      </c>
      <c r="AH47" s="166" t="s">
        <v>44</v>
      </c>
      <c r="AI47" s="172" t="s">
        <v>174</v>
      </c>
      <c r="AJ47" s="173">
        <v>25</v>
      </c>
    </row>
    <row r="48" spans="1:36" x14ac:dyDescent="0.15">
      <c r="A48" s="227" t="s">
        <v>30</v>
      </c>
      <c r="B48" s="200" t="s">
        <v>16</v>
      </c>
      <c r="C48" s="173">
        <v>11</v>
      </c>
      <c r="D48" s="242">
        <v>0.79166666666666663</v>
      </c>
      <c r="E48" s="243">
        <v>20476</v>
      </c>
      <c r="F48" s="29">
        <v>33303</v>
      </c>
      <c r="G48" s="29">
        <v>184</v>
      </c>
      <c r="H48" s="29">
        <v>0</v>
      </c>
      <c r="I48" s="29">
        <v>3738</v>
      </c>
      <c r="J48" s="29">
        <v>7494</v>
      </c>
      <c r="K48" s="166">
        <v>911</v>
      </c>
      <c r="L48" s="173">
        <v>330</v>
      </c>
      <c r="M48" s="29">
        <v>-400</v>
      </c>
      <c r="N48" s="29">
        <v>-1602</v>
      </c>
      <c r="O48" s="29">
        <f t="shared" si="0"/>
        <v>-761</v>
      </c>
      <c r="P48" s="29">
        <f t="shared" si="1"/>
        <v>23016</v>
      </c>
      <c r="Q48" s="242">
        <v>0.79166666666666663</v>
      </c>
      <c r="R48" s="243">
        <v>20420</v>
      </c>
      <c r="S48" s="29">
        <v>22502</v>
      </c>
      <c r="T48" s="29">
        <f t="shared" si="3"/>
        <v>514</v>
      </c>
      <c r="U48" s="29">
        <v>22532</v>
      </c>
      <c r="V48" s="29">
        <v>900</v>
      </c>
      <c r="W48" s="166">
        <v>1200</v>
      </c>
      <c r="X48" s="26">
        <v>911</v>
      </c>
      <c r="Y48" s="166">
        <v>330</v>
      </c>
      <c r="Z48" s="26">
        <v>330</v>
      </c>
      <c r="AA48" s="166">
        <v>-400</v>
      </c>
      <c r="AB48" s="26">
        <v>-398</v>
      </c>
      <c r="AC48" s="166">
        <v>-2218</v>
      </c>
      <c r="AD48" s="26">
        <v>-1602</v>
      </c>
      <c r="AE48" s="166" t="s">
        <v>42</v>
      </c>
      <c r="AF48" s="172" t="s">
        <v>47</v>
      </c>
      <c r="AG48" s="173">
        <v>24</v>
      </c>
      <c r="AH48" s="166" t="s">
        <v>42</v>
      </c>
      <c r="AI48" s="172" t="s">
        <v>97</v>
      </c>
      <c r="AJ48" s="173">
        <v>22</v>
      </c>
    </row>
    <row r="49" spans="1:36" x14ac:dyDescent="0.15">
      <c r="A49" s="227" t="s">
        <v>32</v>
      </c>
      <c r="B49" s="200" t="s">
        <v>16</v>
      </c>
      <c r="C49" s="173">
        <v>12</v>
      </c>
      <c r="D49" s="242">
        <v>0.79166666666666663</v>
      </c>
      <c r="E49" s="243">
        <v>19986</v>
      </c>
      <c r="F49" s="29">
        <v>33303</v>
      </c>
      <c r="G49" s="29">
        <v>177</v>
      </c>
      <c r="H49" s="29">
        <v>0</v>
      </c>
      <c r="I49" s="29">
        <v>6490</v>
      </c>
      <c r="J49" s="29">
        <v>6167</v>
      </c>
      <c r="K49" s="166">
        <v>424</v>
      </c>
      <c r="L49" s="173">
        <v>330</v>
      </c>
      <c r="M49" s="29">
        <v>-325</v>
      </c>
      <c r="N49" s="29">
        <v>-1602</v>
      </c>
      <c r="O49" s="29">
        <f t="shared" si="0"/>
        <v>-1173</v>
      </c>
      <c r="P49" s="29">
        <f t="shared" si="1"/>
        <v>21996</v>
      </c>
      <c r="Q49" s="242">
        <v>0.79166666666666663</v>
      </c>
      <c r="R49" s="243">
        <v>19870</v>
      </c>
      <c r="S49" s="29">
        <v>21952</v>
      </c>
      <c r="T49" s="29">
        <f t="shared" si="3"/>
        <v>44</v>
      </c>
      <c r="U49" s="29">
        <v>22532</v>
      </c>
      <c r="V49" s="29">
        <v>900</v>
      </c>
      <c r="W49" s="166">
        <v>1200</v>
      </c>
      <c r="X49" s="26">
        <v>424</v>
      </c>
      <c r="Y49" s="166">
        <v>330</v>
      </c>
      <c r="Z49" s="26">
        <v>330</v>
      </c>
      <c r="AA49" s="166">
        <v>-400</v>
      </c>
      <c r="AB49" s="26">
        <v>-400</v>
      </c>
      <c r="AC49" s="166">
        <v>-2218</v>
      </c>
      <c r="AD49" s="26">
        <v>-1602</v>
      </c>
      <c r="AE49" s="166" t="s">
        <v>44</v>
      </c>
      <c r="AF49" s="172" t="s">
        <v>175</v>
      </c>
      <c r="AG49" s="173">
        <v>29</v>
      </c>
      <c r="AH49" s="166" t="s">
        <v>44</v>
      </c>
      <c r="AI49" s="172" t="s">
        <v>124</v>
      </c>
      <c r="AJ49" s="173">
        <v>24</v>
      </c>
    </row>
    <row r="50" spans="1:36" x14ac:dyDescent="0.15">
      <c r="A50" s="227" t="s">
        <v>31</v>
      </c>
      <c r="B50" s="200" t="s">
        <v>16</v>
      </c>
      <c r="C50" s="173">
        <v>13</v>
      </c>
      <c r="D50" s="242">
        <v>0.79166666666666663</v>
      </c>
      <c r="E50" s="243">
        <v>19239</v>
      </c>
      <c r="F50" s="29">
        <v>33297</v>
      </c>
      <c r="G50" s="29">
        <v>178</v>
      </c>
      <c r="H50" s="29">
        <v>0</v>
      </c>
      <c r="I50" s="29">
        <v>4673</v>
      </c>
      <c r="J50" s="29">
        <v>7874</v>
      </c>
      <c r="K50" s="166">
        <v>0</v>
      </c>
      <c r="L50" s="173">
        <v>330</v>
      </c>
      <c r="M50" s="29">
        <v>-300</v>
      </c>
      <c r="N50" s="29">
        <v>-1427</v>
      </c>
      <c r="O50" s="29">
        <f t="shared" si="0"/>
        <v>-1397</v>
      </c>
      <c r="P50" s="29">
        <f t="shared" si="1"/>
        <v>22325</v>
      </c>
      <c r="Q50" s="242">
        <v>0.79166666666666663</v>
      </c>
      <c r="R50" s="243">
        <v>19150</v>
      </c>
      <c r="S50" s="29">
        <v>21003</v>
      </c>
      <c r="T50" s="29">
        <f t="shared" si="3"/>
        <v>1322</v>
      </c>
      <c r="U50" s="29">
        <v>22532</v>
      </c>
      <c r="V50" s="29">
        <v>900</v>
      </c>
      <c r="W50" s="166">
        <v>-1200</v>
      </c>
      <c r="X50" s="26">
        <v>-147</v>
      </c>
      <c r="Y50" s="166">
        <v>330</v>
      </c>
      <c r="Z50" s="26">
        <v>330</v>
      </c>
      <c r="AA50" s="166">
        <v>-400</v>
      </c>
      <c r="AB50" s="26">
        <v>-400</v>
      </c>
      <c r="AC50" s="166">
        <v>-2218</v>
      </c>
      <c r="AD50" s="26">
        <v>-1427</v>
      </c>
      <c r="AE50" s="166" t="s">
        <v>46</v>
      </c>
      <c r="AF50" s="172" t="s">
        <v>53</v>
      </c>
      <c r="AG50" s="173">
        <v>41</v>
      </c>
      <c r="AH50" s="166" t="s">
        <v>46</v>
      </c>
      <c r="AI50" s="172" t="s">
        <v>178</v>
      </c>
      <c r="AJ50" s="173">
        <v>37</v>
      </c>
    </row>
    <row r="51" spans="1:36" x14ac:dyDescent="0.15">
      <c r="A51" s="227" t="s">
        <v>33</v>
      </c>
      <c r="B51" s="200" t="s">
        <v>16</v>
      </c>
      <c r="C51" s="173">
        <v>14</v>
      </c>
      <c r="D51" s="242">
        <v>0.79166666666666663</v>
      </c>
      <c r="E51" s="243">
        <v>18737</v>
      </c>
      <c r="F51" s="29">
        <v>33297</v>
      </c>
      <c r="G51" s="29">
        <v>171</v>
      </c>
      <c r="H51" s="29">
        <v>0</v>
      </c>
      <c r="I51" s="29">
        <v>3826</v>
      </c>
      <c r="J51" s="29">
        <v>8372</v>
      </c>
      <c r="K51" s="166">
        <v>269</v>
      </c>
      <c r="L51" s="173">
        <v>330</v>
      </c>
      <c r="M51" s="29">
        <v>-351</v>
      </c>
      <c r="N51" s="29">
        <v>-1603</v>
      </c>
      <c r="O51" s="29">
        <f t="shared" si="0"/>
        <v>-1355</v>
      </c>
      <c r="P51" s="29">
        <f t="shared" si="1"/>
        <v>22625</v>
      </c>
      <c r="Q51" s="242">
        <v>0.79166666666666663</v>
      </c>
      <c r="R51" s="243">
        <v>19210</v>
      </c>
      <c r="S51" s="29">
        <v>21223</v>
      </c>
      <c r="T51" s="29">
        <f t="shared" si="3"/>
        <v>1402</v>
      </c>
      <c r="U51" s="29">
        <v>22532</v>
      </c>
      <c r="V51" s="29">
        <v>900</v>
      </c>
      <c r="W51" s="166">
        <v>1200</v>
      </c>
      <c r="X51" s="26">
        <v>269</v>
      </c>
      <c r="Y51" s="166">
        <v>330</v>
      </c>
      <c r="Z51" s="26">
        <v>330</v>
      </c>
      <c r="AA51" s="166">
        <v>-400</v>
      </c>
      <c r="AB51" s="26">
        <v>-351</v>
      </c>
      <c r="AC51" s="166">
        <v>-2218</v>
      </c>
      <c r="AD51" s="26">
        <v>-1603</v>
      </c>
      <c r="AE51" s="166" t="s">
        <v>42</v>
      </c>
      <c r="AF51" s="172" t="s">
        <v>178</v>
      </c>
      <c r="AG51" s="173">
        <v>31</v>
      </c>
      <c r="AH51" s="166" t="s">
        <v>42</v>
      </c>
      <c r="AI51" s="172" t="s">
        <v>202</v>
      </c>
      <c r="AJ51" s="173">
        <v>29</v>
      </c>
    </row>
    <row r="52" spans="1:36" x14ac:dyDescent="0.15">
      <c r="A52" s="227" t="s">
        <v>34</v>
      </c>
      <c r="B52" s="200" t="s">
        <v>16</v>
      </c>
      <c r="C52" s="173">
        <v>15</v>
      </c>
      <c r="D52" s="242">
        <v>0.79166666666666663</v>
      </c>
      <c r="E52" s="243">
        <v>18091</v>
      </c>
      <c r="F52" s="29">
        <v>33297</v>
      </c>
      <c r="G52" s="29">
        <v>162</v>
      </c>
      <c r="H52" s="29">
        <v>0</v>
      </c>
      <c r="I52" s="29">
        <v>3799</v>
      </c>
      <c r="J52" s="29">
        <v>9935</v>
      </c>
      <c r="K52" s="166">
        <v>0</v>
      </c>
      <c r="L52" s="173">
        <v>330</v>
      </c>
      <c r="M52" s="29">
        <v>-363</v>
      </c>
      <c r="N52" s="29">
        <v>-1603</v>
      </c>
      <c r="O52" s="29">
        <f t="shared" si="0"/>
        <v>-1636</v>
      </c>
      <c r="P52" s="29">
        <f t="shared" si="1"/>
        <v>21361</v>
      </c>
      <c r="Q52" s="242">
        <v>0.79166666666666663</v>
      </c>
      <c r="R52" s="243">
        <v>18110</v>
      </c>
      <c r="S52" s="29">
        <v>20123</v>
      </c>
      <c r="T52" s="29">
        <f t="shared" si="3"/>
        <v>1238</v>
      </c>
      <c r="U52" s="29">
        <v>22532</v>
      </c>
      <c r="V52" s="29">
        <v>900</v>
      </c>
      <c r="W52" s="166">
        <v>-1200</v>
      </c>
      <c r="X52" s="26">
        <v>-472</v>
      </c>
      <c r="Y52" s="166">
        <v>330</v>
      </c>
      <c r="Z52" s="26">
        <v>330</v>
      </c>
      <c r="AA52" s="166">
        <v>-700</v>
      </c>
      <c r="AB52" s="26">
        <v>-363</v>
      </c>
      <c r="AC52" s="166">
        <v>-2218</v>
      </c>
      <c r="AD52" s="26">
        <v>-1603</v>
      </c>
      <c r="AE52" s="166" t="s">
        <v>42</v>
      </c>
      <c r="AF52" s="172" t="s">
        <v>92</v>
      </c>
      <c r="AG52" s="173">
        <v>39</v>
      </c>
      <c r="AH52" s="166" t="s">
        <v>169</v>
      </c>
      <c r="AI52" s="172" t="s">
        <v>98</v>
      </c>
      <c r="AJ52" s="173">
        <v>34</v>
      </c>
    </row>
    <row r="53" spans="1:36" x14ac:dyDescent="0.15">
      <c r="A53" s="227" t="s">
        <v>35</v>
      </c>
      <c r="B53" s="200" t="s">
        <v>16</v>
      </c>
      <c r="C53" s="173">
        <v>16</v>
      </c>
      <c r="D53" s="242">
        <v>0.79166666666666663</v>
      </c>
      <c r="E53" s="243">
        <v>17552</v>
      </c>
      <c r="F53" s="29">
        <v>33297</v>
      </c>
      <c r="G53" s="29">
        <v>166</v>
      </c>
      <c r="H53" s="29">
        <v>0</v>
      </c>
      <c r="I53" s="29">
        <v>5272</v>
      </c>
      <c r="J53" s="29">
        <v>9016</v>
      </c>
      <c r="K53" s="166">
        <v>0</v>
      </c>
      <c r="L53" s="173">
        <v>330</v>
      </c>
      <c r="M53" s="29">
        <v>-369</v>
      </c>
      <c r="N53" s="29">
        <v>-1604</v>
      </c>
      <c r="O53" s="29">
        <f t="shared" si="0"/>
        <v>-1643</v>
      </c>
      <c r="P53" s="29">
        <f t="shared" si="1"/>
        <v>20818</v>
      </c>
      <c r="Q53" s="242">
        <v>0.79166666666666663</v>
      </c>
      <c r="R53" s="243">
        <v>18050</v>
      </c>
      <c r="S53" s="29">
        <v>20064</v>
      </c>
      <c r="T53" s="29">
        <f t="shared" si="3"/>
        <v>754</v>
      </c>
      <c r="U53" s="29">
        <v>22260</v>
      </c>
      <c r="V53" s="29">
        <v>900</v>
      </c>
      <c r="W53" s="166">
        <v>-1200</v>
      </c>
      <c r="X53" s="26">
        <v>-4</v>
      </c>
      <c r="Y53" s="166">
        <v>330</v>
      </c>
      <c r="Z53" s="26">
        <v>330</v>
      </c>
      <c r="AA53" s="166">
        <v>-700</v>
      </c>
      <c r="AB53" s="26">
        <v>-369</v>
      </c>
      <c r="AC53" s="166">
        <v>-2218</v>
      </c>
      <c r="AD53" s="26">
        <v>-1604</v>
      </c>
      <c r="AE53" s="166" t="s">
        <v>169</v>
      </c>
      <c r="AF53" s="172" t="s">
        <v>101</v>
      </c>
      <c r="AG53" s="173">
        <v>24</v>
      </c>
      <c r="AH53" s="166" t="s">
        <v>169</v>
      </c>
      <c r="AI53" s="172" t="s">
        <v>193</v>
      </c>
      <c r="AJ53" s="173">
        <v>25</v>
      </c>
    </row>
    <row r="54" spans="1:36" x14ac:dyDescent="0.15">
      <c r="A54" s="227" t="s">
        <v>36</v>
      </c>
      <c r="B54" s="200" t="s">
        <v>16</v>
      </c>
      <c r="C54" s="173">
        <v>17</v>
      </c>
      <c r="D54" s="242">
        <v>0.79166666666666663</v>
      </c>
      <c r="E54" s="243">
        <v>17182</v>
      </c>
      <c r="F54" s="29">
        <v>33297</v>
      </c>
      <c r="G54" s="29">
        <v>155</v>
      </c>
      <c r="H54" s="29">
        <v>0</v>
      </c>
      <c r="I54" s="29">
        <v>4823</v>
      </c>
      <c r="J54" s="29">
        <v>10022</v>
      </c>
      <c r="K54" s="166">
        <v>0</v>
      </c>
      <c r="L54" s="173">
        <v>330</v>
      </c>
      <c r="M54" s="29">
        <v>-275</v>
      </c>
      <c r="N54" s="29">
        <v>-1612</v>
      </c>
      <c r="O54" s="29">
        <f t="shared" si="0"/>
        <v>-1557</v>
      </c>
      <c r="P54" s="29">
        <f t="shared" si="1"/>
        <v>20164</v>
      </c>
      <c r="Q54" s="242">
        <v>0.79166666666666663</v>
      </c>
      <c r="R54" s="243">
        <v>17700</v>
      </c>
      <c r="S54" s="29">
        <v>19722</v>
      </c>
      <c r="T54" s="29">
        <f t="shared" si="3"/>
        <v>442</v>
      </c>
      <c r="U54" s="29">
        <v>22260</v>
      </c>
      <c r="V54" s="29">
        <v>900</v>
      </c>
      <c r="W54" s="166">
        <v>-1200</v>
      </c>
      <c r="X54" s="26">
        <v>-1147</v>
      </c>
      <c r="Y54" s="166">
        <v>30</v>
      </c>
      <c r="Z54" s="26">
        <v>330</v>
      </c>
      <c r="AA54" s="166">
        <v>-700</v>
      </c>
      <c r="AB54" s="26">
        <v>-275</v>
      </c>
      <c r="AC54" s="166">
        <v>-2218</v>
      </c>
      <c r="AD54" s="26">
        <v>-1754</v>
      </c>
      <c r="AE54" s="166" t="s">
        <v>43</v>
      </c>
      <c r="AF54" s="172" t="s">
        <v>129</v>
      </c>
      <c r="AG54" s="173">
        <v>37</v>
      </c>
      <c r="AH54" s="166" t="s">
        <v>46</v>
      </c>
      <c r="AI54" s="172" t="s">
        <v>168</v>
      </c>
      <c r="AJ54" s="173">
        <v>37</v>
      </c>
    </row>
    <row r="55" spans="1:36" x14ac:dyDescent="0.15">
      <c r="A55" s="227" t="s">
        <v>30</v>
      </c>
      <c r="B55" s="200" t="s">
        <v>16</v>
      </c>
      <c r="C55" s="173">
        <v>18</v>
      </c>
      <c r="D55" s="242">
        <v>0.79166666666666663</v>
      </c>
      <c r="E55" s="243">
        <v>17462</v>
      </c>
      <c r="F55" s="29">
        <v>33296</v>
      </c>
      <c r="G55" s="29">
        <v>160</v>
      </c>
      <c r="H55" s="29">
        <v>0</v>
      </c>
      <c r="I55" s="29">
        <v>3215</v>
      </c>
      <c r="J55" s="29">
        <v>11236</v>
      </c>
      <c r="K55" s="166">
        <v>0</v>
      </c>
      <c r="L55" s="173">
        <v>330</v>
      </c>
      <c r="M55" s="29">
        <v>-368</v>
      </c>
      <c r="N55" s="29">
        <v>-1605</v>
      </c>
      <c r="O55" s="29">
        <f t="shared" si="0"/>
        <v>-1643</v>
      </c>
      <c r="P55" s="29">
        <f t="shared" si="1"/>
        <v>20648</v>
      </c>
      <c r="Q55" s="242">
        <v>0.79166666666666663</v>
      </c>
      <c r="R55" s="243">
        <v>17830</v>
      </c>
      <c r="S55" s="29">
        <v>19845</v>
      </c>
      <c r="T55" s="29">
        <f t="shared" si="3"/>
        <v>803</v>
      </c>
      <c r="U55" s="29">
        <v>22260</v>
      </c>
      <c r="V55" s="29">
        <v>900</v>
      </c>
      <c r="W55" s="166">
        <v>-1200</v>
      </c>
      <c r="X55" s="26">
        <v>-608</v>
      </c>
      <c r="Y55" s="166">
        <v>330</v>
      </c>
      <c r="Z55" s="26">
        <v>330</v>
      </c>
      <c r="AA55" s="166">
        <v>-700</v>
      </c>
      <c r="AB55" s="26">
        <v>-368</v>
      </c>
      <c r="AC55" s="166">
        <v>-2218</v>
      </c>
      <c r="AD55" s="26">
        <v>-1605</v>
      </c>
      <c r="AE55" s="166" t="s">
        <v>46</v>
      </c>
      <c r="AF55" s="172" t="s">
        <v>51</v>
      </c>
      <c r="AG55" s="173">
        <v>51</v>
      </c>
      <c r="AH55" s="166" t="s">
        <v>46</v>
      </c>
      <c r="AI55" s="172" t="s">
        <v>192</v>
      </c>
      <c r="AJ55" s="173">
        <v>46</v>
      </c>
    </row>
    <row r="56" spans="1:36" x14ac:dyDescent="0.15">
      <c r="A56" s="227" t="s">
        <v>32</v>
      </c>
      <c r="B56" s="200" t="s">
        <v>16</v>
      </c>
      <c r="C56" s="173">
        <v>19</v>
      </c>
      <c r="D56" s="242">
        <v>0.79166666666666663</v>
      </c>
      <c r="E56" s="243">
        <v>18547</v>
      </c>
      <c r="F56" s="29">
        <v>33296</v>
      </c>
      <c r="G56" s="29">
        <v>161</v>
      </c>
      <c r="H56" s="29">
        <v>0</v>
      </c>
      <c r="I56" s="29">
        <v>3107</v>
      </c>
      <c r="J56" s="29">
        <v>10322</v>
      </c>
      <c r="K56" s="166">
        <v>118</v>
      </c>
      <c r="L56" s="173">
        <v>330</v>
      </c>
      <c r="M56" s="29">
        <v>-347</v>
      </c>
      <c r="N56" s="29">
        <v>-1602</v>
      </c>
      <c r="O56" s="29">
        <f t="shared" si="0"/>
        <v>-1501</v>
      </c>
      <c r="P56" s="29">
        <f t="shared" si="1"/>
        <v>21529</v>
      </c>
      <c r="Q56" s="242">
        <v>0.79166666666666663</v>
      </c>
      <c r="R56" s="243">
        <v>18690</v>
      </c>
      <c r="S56" s="29">
        <v>20703</v>
      </c>
      <c r="T56" s="29">
        <f t="shared" si="3"/>
        <v>826</v>
      </c>
      <c r="U56" s="29">
        <v>22260</v>
      </c>
      <c r="V56" s="29">
        <v>900</v>
      </c>
      <c r="W56" s="166">
        <v>1200</v>
      </c>
      <c r="X56" s="26">
        <v>118</v>
      </c>
      <c r="Y56" s="166">
        <v>330</v>
      </c>
      <c r="Z56" s="26">
        <v>330</v>
      </c>
      <c r="AA56" s="166">
        <v>-700</v>
      </c>
      <c r="AB56" s="26">
        <v>-347</v>
      </c>
      <c r="AC56" s="166">
        <v>-2218</v>
      </c>
      <c r="AD56" s="26">
        <v>-1602</v>
      </c>
      <c r="AE56" s="166" t="s">
        <v>42</v>
      </c>
      <c r="AF56" s="172" t="s">
        <v>93</v>
      </c>
      <c r="AG56" s="173">
        <v>36</v>
      </c>
      <c r="AH56" s="166" t="s">
        <v>169</v>
      </c>
      <c r="AI56" s="172" t="s">
        <v>51</v>
      </c>
      <c r="AJ56" s="173">
        <v>32</v>
      </c>
    </row>
    <row r="57" spans="1:36" x14ac:dyDescent="0.15">
      <c r="A57" s="227" t="s">
        <v>31</v>
      </c>
      <c r="B57" s="200" t="s">
        <v>16</v>
      </c>
      <c r="C57" s="173">
        <v>20</v>
      </c>
      <c r="D57" s="242">
        <v>0.79166666666666663</v>
      </c>
      <c r="E57" s="243">
        <v>19259</v>
      </c>
      <c r="F57" s="29">
        <v>33296</v>
      </c>
      <c r="G57" s="29">
        <v>172</v>
      </c>
      <c r="H57" s="29">
        <v>0</v>
      </c>
      <c r="I57" s="29">
        <v>3130</v>
      </c>
      <c r="J57" s="29">
        <v>8880</v>
      </c>
      <c r="K57" s="166">
        <v>0</v>
      </c>
      <c r="L57" s="173">
        <v>330</v>
      </c>
      <c r="M57" s="29">
        <v>-577</v>
      </c>
      <c r="N57" s="29">
        <v>-1602</v>
      </c>
      <c r="O57" s="29">
        <f t="shared" si="0"/>
        <v>-1849</v>
      </c>
      <c r="P57" s="29">
        <f t="shared" si="1"/>
        <v>23307</v>
      </c>
      <c r="Q57" s="242">
        <v>0.79166666666666663</v>
      </c>
      <c r="R57" s="243">
        <v>19080</v>
      </c>
      <c r="S57" s="29">
        <v>21094</v>
      </c>
      <c r="T57" s="29">
        <f t="shared" si="3"/>
        <v>2213</v>
      </c>
      <c r="U57" s="29">
        <v>22260</v>
      </c>
      <c r="V57" s="29">
        <v>900</v>
      </c>
      <c r="W57" s="166">
        <v>-1200</v>
      </c>
      <c r="X57" s="26">
        <v>-189</v>
      </c>
      <c r="Y57" s="166">
        <v>330</v>
      </c>
      <c r="Z57" s="26">
        <v>330</v>
      </c>
      <c r="AA57" s="166">
        <v>-700</v>
      </c>
      <c r="AB57" s="26">
        <v>-577</v>
      </c>
      <c r="AC57" s="166">
        <v>-2218</v>
      </c>
      <c r="AD57" s="26">
        <v>-1602</v>
      </c>
      <c r="AE57" s="166" t="s">
        <v>100</v>
      </c>
      <c r="AF57" s="172" t="s">
        <v>65</v>
      </c>
      <c r="AG57" s="173">
        <v>29</v>
      </c>
      <c r="AH57" s="166" t="s">
        <v>100</v>
      </c>
      <c r="AI57" s="172" t="s">
        <v>192</v>
      </c>
      <c r="AJ57" s="173">
        <v>27</v>
      </c>
    </row>
    <row r="58" spans="1:36" x14ac:dyDescent="0.15">
      <c r="A58" s="227" t="s">
        <v>33</v>
      </c>
      <c r="B58" s="200" t="s">
        <v>16</v>
      </c>
      <c r="C58" s="173">
        <v>21</v>
      </c>
      <c r="D58" s="242">
        <v>0.79166666666666663</v>
      </c>
      <c r="E58" s="243">
        <v>19184</v>
      </c>
      <c r="F58" s="29">
        <v>33296</v>
      </c>
      <c r="G58" s="29">
        <v>190</v>
      </c>
      <c r="H58" s="29">
        <v>0</v>
      </c>
      <c r="I58" s="29">
        <v>2726</v>
      </c>
      <c r="J58" s="29">
        <v>10402</v>
      </c>
      <c r="K58" s="166">
        <v>0</v>
      </c>
      <c r="L58" s="173">
        <v>330</v>
      </c>
      <c r="M58" s="29">
        <v>-589</v>
      </c>
      <c r="N58" s="29">
        <v>-1602</v>
      </c>
      <c r="O58" s="29">
        <f t="shared" si="0"/>
        <v>-1861</v>
      </c>
      <c r="P58" s="29">
        <f t="shared" si="1"/>
        <v>22219</v>
      </c>
      <c r="Q58" s="242">
        <v>0.79166666666666663</v>
      </c>
      <c r="R58" s="243">
        <v>19390</v>
      </c>
      <c r="S58" s="29">
        <v>21403</v>
      </c>
      <c r="T58" s="29">
        <f t="shared" si="3"/>
        <v>816</v>
      </c>
      <c r="U58" s="29">
        <v>22260</v>
      </c>
      <c r="V58" s="29">
        <v>900</v>
      </c>
      <c r="W58" s="166">
        <v>-1200</v>
      </c>
      <c r="X58" s="26">
        <v>-227</v>
      </c>
      <c r="Y58" s="166">
        <v>330</v>
      </c>
      <c r="Z58" s="26">
        <v>330</v>
      </c>
      <c r="AA58" s="166">
        <v>-700</v>
      </c>
      <c r="AB58" s="26">
        <v>-589</v>
      </c>
      <c r="AC58" s="166">
        <v>-2218</v>
      </c>
      <c r="AD58" s="26">
        <v>-1602</v>
      </c>
      <c r="AE58" s="166" t="s">
        <v>42</v>
      </c>
      <c r="AF58" s="172" t="s">
        <v>54</v>
      </c>
      <c r="AG58" s="173">
        <v>24</v>
      </c>
      <c r="AH58" s="166" t="s">
        <v>42</v>
      </c>
      <c r="AI58" s="172" t="s">
        <v>202</v>
      </c>
      <c r="AJ58" s="173">
        <v>24</v>
      </c>
    </row>
    <row r="59" spans="1:36" x14ac:dyDescent="0.15">
      <c r="A59" s="227" t="s">
        <v>34</v>
      </c>
      <c r="B59" s="200" t="s">
        <v>16</v>
      </c>
      <c r="C59" s="173">
        <v>22</v>
      </c>
      <c r="D59" s="242">
        <v>0.79166666666666663</v>
      </c>
      <c r="E59" s="243">
        <v>19147</v>
      </c>
      <c r="F59" s="29">
        <v>33296</v>
      </c>
      <c r="G59" s="29">
        <v>175</v>
      </c>
      <c r="H59" s="29">
        <v>0</v>
      </c>
      <c r="I59" s="29">
        <v>2979</v>
      </c>
      <c r="J59" s="29">
        <v>10241</v>
      </c>
      <c r="K59" s="166">
        <v>0</v>
      </c>
      <c r="L59" s="173">
        <v>330</v>
      </c>
      <c r="M59" s="29">
        <v>-562</v>
      </c>
      <c r="N59" s="29">
        <v>-1536</v>
      </c>
      <c r="O59" s="29">
        <f t="shared" si="0"/>
        <v>-1768</v>
      </c>
      <c r="P59" s="29">
        <f t="shared" si="1"/>
        <v>22019</v>
      </c>
      <c r="Q59" s="242">
        <v>0.79166666666666663</v>
      </c>
      <c r="R59" s="243">
        <v>18720</v>
      </c>
      <c r="S59" s="29">
        <v>20667</v>
      </c>
      <c r="T59" s="29">
        <f t="shared" si="3"/>
        <v>1352</v>
      </c>
      <c r="U59" s="29">
        <v>22260</v>
      </c>
      <c r="V59" s="29">
        <v>900</v>
      </c>
      <c r="W59" s="166">
        <v>-1200</v>
      </c>
      <c r="X59" s="26">
        <v>-405</v>
      </c>
      <c r="Y59" s="166">
        <v>330</v>
      </c>
      <c r="Z59" s="26">
        <v>330</v>
      </c>
      <c r="AA59" s="166">
        <v>-700</v>
      </c>
      <c r="AB59" s="26">
        <v>-562</v>
      </c>
      <c r="AC59" s="166">
        <v>-2218</v>
      </c>
      <c r="AD59" s="26">
        <v>-1536</v>
      </c>
      <c r="AE59" s="166" t="s">
        <v>44</v>
      </c>
      <c r="AF59" s="172" t="s">
        <v>111</v>
      </c>
      <c r="AG59" s="173">
        <v>31</v>
      </c>
      <c r="AH59" s="166" t="s">
        <v>44</v>
      </c>
      <c r="AI59" s="172" t="s">
        <v>104</v>
      </c>
      <c r="AJ59" s="173">
        <v>27</v>
      </c>
    </row>
    <row r="60" spans="1:36" x14ac:dyDescent="0.15">
      <c r="A60" s="227" t="s">
        <v>35</v>
      </c>
      <c r="B60" s="200" t="s">
        <v>16</v>
      </c>
      <c r="C60" s="173">
        <v>23</v>
      </c>
      <c r="D60" s="242">
        <v>0.79166666666666663</v>
      </c>
      <c r="E60" s="243">
        <v>17276</v>
      </c>
      <c r="F60" s="29">
        <v>33296</v>
      </c>
      <c r="G60" s="29">
        <v>169</v>
      </c>
      <c r="H60" s="29">
        <v>0</v>
      </c>
      <c r="I60" s="29">
        <v>4020</v>
      </c>
      <c r="J60" s="29">
        <v>10880</v>
      </c>
      <c r="K60" s="166">
        <v>0</v>
      </c>
      <c r="L60" s="173">
        <v>330</v>
      </c>
      <c r="M60" s="29">
        <v>-368</v>
      </c>
      <c r="N60" s="29">
        <v>-1544</v>
      </c>
      <c r="O60" s="29">
        <f t="shared" si="0"/>
        <v>-1582</v>
      </c>
      <c r="P60" s="29">
        <f t="shared" si="1"/>
        <v>20147</v>
      </c>
      <c r="Q60" s="242">
        <v>0.79166666666666663</v>
      </c>
      <c r="R60" s="243">
        <v>17250</v>
      </c>
      <c r="S60" s="29">
        <v>19203</v>
      </c>
      <c r="T60" s="29">
        <f t="shared" si="3"/>
        <v>944</v>
      </c>
      <c r="U60" s="29">
        <v>21236</v>
      </c>
      <c r="V60" s="29">
        <v>500</v>
      </c>
      <c r="W60" s="166">
        <v>-1200</v>
      </c>
      <c r="X60" s="26">
        <v>-75</v>
      </c>
      <c r="Y60" s="166">
        <v>330</v>
      </c>
      <c r="Z60" s="26">
        <v>330</v>
      </c>
      <c r="AA60" s="166">
        <v>-700</v>
      </c>
      <c r="AB60" s="26">
        <v>-368</v>
      </c>
      <c r="AC60" s="166">
        <v>-2218</v>
      </c>
      <c r="AD60" s="26">
        <v>-1544</v>
      </c>
      <c r="AE60" s="166" t="s">
        <v>43</v>
      </c>
      <c r="AF60" s="172" t="s">
        <v>75</v>
      </c>
      <c r="AG60" s="173">
        <v>30</v>
      </c>
      <c r="AH60" s="166" t="s">
        <v>43</v>
      </c>
      <c r="AI60" s="172" t="s">
        <v>75</v>
      </c>
      <c r="AJ60" s="173">
        <v>31</v>
      </c>
    </row>
    <row r="61" spans="1:36" x14ac:dyDescent="0.15">
      <c r="A61" s="227" t="s">
        <v>36</v>
      </c>
      <c r="B61" s="200" t="s">
        <v>16</v>
      </c>
      <c r="C61" s="173">
        <v>24</v>
      </c>
      <c r="D61" s="242">
        <v>0.79166666666666663</v>
      </c>
      <c r="E61" s="243">
        <v>17448</v>
      </c>
      <c r="F61" s="29">
        <v>33298</v>
      </c>
      <c r="G61" s="29">
        <v>172</v>
      </c>
      <c r="H61" s="29">
        <v>0</v>
      </c>
      <c r="I61" s="29">
        <v>3966</v>
      </c>
      <c r="J61" s="29">
        <v>11226</v>
      </c>
      <c r="K61" s="166">
        <v>0</v>
      </c>
      <c r="L61" s="173">
        <v>330</v>
      </c>
      <c r="M61" s="29">
        <v>-375</v>
      </c>
      <c r="N61" s="29">
        <v>-1613</v>
      </c>
      <c r="O61" s="29">
        <f t="shared" si="0"/>
        <v>-1658</v>
      </c>
      <c r="P61" s="29">
        <f t="shared" si="1"/>
        <v>19936</v>
      </c>
      <c r="Q61" s="242">
        <v>0.79166666666666663</v>
      </c>
      <c r="R61" s="243">
        <v>17250</v>
      </c>
      <c r="S61" s="29">
        <v>19272</v>
      </c>
      <c r="T61" s="29">
        <f t="shared" si="3"/>
        <v>664</v>
      </c>
      <c r="U61" s="29">
        <v>21236</v>
      </c>
      <c r="V61" s="29">
        <v>500</v>
      </c>
      <c r="W61" s="166">
        <v>-1200</v>
      </c>
      <c r="X61" s="26">
        <v>-611</v>
      </c>
      <c r="Y61" s="166">
        <v>330</v>
      </c>
      <c r="Z61" s="26">
        <v>330</v>
      </c>
      <c r="AA61" s="166">
        <v>-700</v>
      </c>
      <c r="AB61" s="26">
        <v>-375</v>
      </c>
      <c r="AC61" s="166">
        <v>-2218</v>
      </c>
      <c r="AD61" s="26">
        <v>-1613</v>
      </c>
      <c r="AE61" s="166" t="s">
        <v>42</v>
      </c>
      <c r="AF61" s="172" t="s">
        <v>131</v>
      </c>
      <c r="AG61" s="173">
        <v>34</v>
      </c>
      <c r="AH61" s="166" t="s">
        <v>42</v>
      </c>
      <c r="AI61" s="172" t="s">
        <v>180</v>
      </c>
      <c r="AJ61" s="173">
        <v>32</v>
      </c>
    </row>
    <row r="62" spans="1:36" x14ac:dyDescent="0.15">
      <c r="A62" s="227" t="s">
        <v>30</v>
      </c>
      <c r="B62" s="200" t="s">
        <v>16</v>
      </c>
      <c r="C62" s="173">
        <v>25</v>
      </c>
      <c r="D62" s="242">
        <v>0.79166666666666663</v>
      </c>
      <c r="E62" s="243">
        <v>18415</v>
      </c>
      <c r="F62" s="29">
        <v>33302</v>
      </c>
      <c r="G62" s="29">
        <v>168</v>
      </c>
      <c r="H62" s="29">
        <v>0</v>
      </c>
      <c r="I62" s="29">
        <v>4777</v>
      </c>
      <c r="J62" s="29">
        <v>9648</v>
      </c>
      <c r="K62" s="166">
        <v>0</v>
      </c>
      <c r="L62" s="173">
        <v>330</v>
      </c>
      <c r="M62" s="29">
        <v>-459</v>
      </c>
      <c r="N62" s="29">
        <v>-1603</v>
      </c>
      <c r="O62" s="29">
        <f t="shared" si="0"/>
        <v>-1732</v>
      </c>
      <c r="P62" s="29">
        <f t="shared" si="1"/>
        <v>20777</v>
      </c>
      <c r="Q62" s="242">
        <v>0.79166666666666663</v>
      </c>
      <c r="R62" s="243">
        <v>18480</v>
      </c>
      <c r="S62" s="29">
        <v>20493</v>
      </c>
      <c r="T62" s="29">
        <f t="shared" si="3"/>
        <v>284</v>
      </c>
      <c r="U62" s="29">
        <v>21236</v>
      </c>
      <c r="V62" s="29">
        <v>500</v>
      </c>
      <c r="W62" s="166">
        <v>-1200</v>
      </c>
      <c r="X62" s="26">
        <v>-1027</v>
      </c>
      <c r="Y62" s="166">
        <v>330</v>
      </c>
      <c r="Z62" s="26">
        <v>330</v>
      </c>
      <c r="AA62" s="166">
        <v>-700</v>
      </c>
      <c r="AB62" s="26">
        <v>-459</v>
      </c>
      <c r="AC62" s="166">
        <v>-2218</v>
      </c>
      <c r="AD62" s="26">
        <v>-1603</v>
      </c>
      <c r="AE62" s="166" t="s">
        <v>146</v>
      </c>
      <c r="AF62" s="172" t="s">
        <v>66</v>
      </c>
      <c r="AG62" s="173">
        <v>37</v>
      </c>
      <c r="AH62" s="166" t="s">
        <v>42</v>
      </c>
      <c r="AI62" s="172" t="s">
        <v>68</v>
      </c>
      <c r="AJ62" s="173">
        <v>34</v>
      </c>
    </row>
    <row r="63" spans="1:36" x14ac:dyDescent="0.15">
      <c r="A63" s="227" t="s">
        <v>32</v>
      </c>
      <c r="B63" s="200" t="s">
        <v>16</v>
      </c>
      <c r="C63" s="173">
        <v>26</v>
      </c>
      <c r="D63" s="242">
        <v>0.79166666666666663</v>
      </c>
      <c r="E63" s="243">
        <v>19007</v>
      </c>
      <c r="F63" s="29">
        <v>33302</v>
      </c>
      <c r="G63" s="29">
        <v>162</v>
      </c>
      <c r="H63" s="29">
        <v>0</v>
      </c>
      <c r="I63" s="29">
        <v>3071</v>
      </c>
      <c r="J63" s="29">
        <v>10774</v>
      </c>
      <c r="K63" s="166">
        <v>0</v>
      </c>
      <c r="L63" s="173">
        <v>330</v>
      </c>
      <c r="M63" s="29">
        <v>-381</v>
      </c>
      <c r="N63" s="29">
        <v>-1428</v>
      </c>
      <c r="O63" s="29">
        <f t="shared" si="0"/>
        <v>-1479</v>
      </c>
      <c r="P63" s="29">
        <f t="shared" si="1"/>
        <v>21098</v>
      </c>
      <c r="Q63" s="242">
        <v>0.79166666666666663</v>
      </c>
      <c r="R63" s="243">
        <v>18870</v>
      </c>
      <c r="S63" s="29">
        <v>20723</v>
      </c>
      <c r="T63" s="29">
        <f t="shared" si="3"/>
        <v>375</v>
      </c>
      <c r="U63" s="29">
        <v>21236</v>
      </c>
      <c r="V63" s="29">
        <v>500</v>
      </c>
      <c r="W63" s="166">
        <v>-1200</v>
      </c>
      <c r="X63" s="26">
        <v>-564</v>
      </c>
      <c r="Y63" s="166">
        <v>330</v>
      </c>
      <c r="Z63" s="26">
        <v>330</v>
      </c>
      <c r="AA63" s="166">
        <v>-700</v>
      </c>
      <c r="AB63" s="26">
        <v>-381</v>
      </c>
      <c r="AC63" s="166">
        <v>-2218</v>
      </c>
      <c r="AD63" s="26">
        <v>-1428</v>
      </c>
      <c r="AE63" s="166" t="s">
        <v>46</v>
      </c>
      <c r="AF63" s="172" t="s">
        <v>117</v>
      </c>
      <c r="AG63" s="173">
        <v>40</v>
      </c>
      <c r="AH63" s="166" t="s">
        <v>46</v>
      </c>
      <c r="AI63" s="172" t="s">
        <v>138</v>
      </c>
      <c r="AJ63" s="173">
        <v>37</v>
      </c>
    </row>
    <row r="64" spans="1:36" x14ac:dyDescent="0.15">
      <c r="A64" s="227" t="s">
        <v>31</v>
      </c>
      <c r="B64" s="200" t="s">
        <v>16</v>
      </c>
      <c r="C64" s="173">
        <v>27</v>
      </c>
      <c r="D64" s="242">
        <v>0.79166666666666663</v>
      </c>
      <c r="E64" s="243">
        <v>19022</v>
      </c>
      <c r="F64" s="29">
        <v>33300</v>
      </c>
      <c r="G64" s="29">
        <v>164</v>
      </c>
      <c r="H64" s="29">
        <v>0</v>
      </c>
      <c r="I64" s="29">
        <v>3087</v>
      </c>
      <c r="J64" s="29">
        <v>10065</v>
      </c>
      <c r="K64" s="166">
        <v>683</v>
      </c>
      <c r="L64" s="173">
        <v>330</v>
      </c>
      <c r="M64" s="29">
        <v>-497</v>
      </c>
      <c r="N64" s="29">
        <v>-1427</v>
      </c>
      <c r="O64" s="29">
        <f t="shared" si="0"/>
        <v>-911</v>
      </c>
      <c r="P64" s="29">
        <f t="shared" si="1"/>
        <v>21223</v>
      </c>
      <c r="Q64" s="242">
        <v>0.79166666666666663</v>
      </c>
      <c r="R64" s="243">
        <v>19110</v>
      </c>
      <c r="S64" s="29">
        <v>20963</v>
      </c>
      <c r="T64" s="29">
        <f t="shared" si="3"/>
        <v>260</v>
      </c>
      <c r="U64" s="29">
        <v>21236</v>
      </c>
      <c r="V64" s="29">
        <v>500</v>
      </c>
      <c r="W64" s="166">
        <v>1200</v>
      </c>
      <c r="X64" s="26">
        <v>683</v>
      </c>
      <c r="Y64" s="166">
        <v>330</v>
      </c>
      <c r="Z64" s="26">
        <v>330</v>
      </c>
      <c r="AA64" s="166">
        <v>-700</v>
      </c>
      <c r="AB64" s="26">
        <v>-497</v>
      </c>
      <c r="AC64" s="166">
        <v>-2218</v>
      </c>
      <c r="AD64" s="26">
        <v>-1427</v>
      </c>
      <c r="AE64" s="166" t="s">
        <v>45</v>
      </c>
      <c r="AF64" s="172" t="s">
        <v>184</v>
      </c>
      <c r="AG64" s="173">
        <v>36</v>
      </c>
      <c r="AH64" s="166" t="s">
        <v>45</v>
      </c>
      <c r="AI64" s="172" t="s">
        <v>184</v>
      </c>
      <c r="AJ64" s="173">
        <v>29</v>
      </c>
    </row>
    <row r="65" spans="1:36" x14ac:dyDescent="0.15">
      <c r="A65" s="227" t="s">
        <v>33</v>
      </c>
      <c r="B65" s="200" t="s">
        <v>16</v>
      </c>
      <c r="C65" s="173">
        <v>28</v>
      </c>
      <c r="D65" s="242">
        <v>0.79166666666666663</v>
      </c>
      <c r="E65" s="243">
        <v>19540</v>
      </c>
      <c r="F65" s="29">
        <v>33300</v>
      </c>
      <c r="G65" s="29">
        <v>174</v>
      </c>
      <c r="H65" s="29">
        <v>0</v>
      </c>
      <c r="I65" s="29">
        <v>3352</v>
      </c>
      <c r="J65" s="29">
        <v>9830</v>
      </c>
      <c r="K65" s="166">
        <v>31</v>
      </c>
      <c r="L65" s="173">
        <v>330</v>
      </c>
      <c r="M65" s="29">
        <v>-494</v>
      </c>
      <c r="N65" s="29">
        <v>-1776</v>
      </c>
      <c r="O65" s="29">
        <f t="shared" si="0"/>
        <v>-1909</v>
      </c>
      <c r="P65" s="29">
        <f t="shared" si="1"/>
        <v>22201</v>
      </c>
      <c r="Q65" s="242">
        <v>0.79166666666666663</v>
      </c>
      <c r="R65" s="243">
        <v>19840</v>
      </c>
      <c r="S65" s="29">
        <v>22028</v>
      </c>
      <c r="T65" s="29">
        <f t="shared" si="3"/>
        <v>173</v>
      </c>
      <c r="U65" s="29">
        <v>21236</v>
      </c>
      <c r="V65" s="29">
        <v>500</v>
      </c>
      <c r="W65" s="166">
        <v>1200</v>
      </c>
      <c r="X65" s="26">
        <v>31</v>
      </c>
      <c r="Y65" s="166">
        <v>330</v>
      </c>
      <c r="Z65" s="26">
        <v>330</v>
      </c>
      <c r="AA65" s="166">
        <v>-700</v>
      </c>
      <c r="AB65" s="26">
        <v>-494</v>
      </c>
      <c r="AC65" s="166">
        <v>-2218</v>
      </c>
      <c r="AD65" s="26">
        <v>-1776</v>
      </c>
      <c r="AE65" s="166" t="s">
        <v>42</v>
      </c>
      <c r="AF65" s="172" t="s">
        <v>97</v>
      </c>
      <c r="AG65" s="173">
        <v>23</v>
      </c>
      <c r="AH65" s="166" t="s">
        <v>169</v>
      </c>
      <c r="AI65" s="172" t="s">
        <v>184</v>
      </c>
      <c r="AJ65" s="173">
        <v>19</v>
      </c>
    </row>
    <row r="66" spans="1:36" x14ac:dyDescent="0.15">
      <c r="A66" s="227" t="s">
        <v>34</v>
      </c>
      <c r="B66" s="200" t="s">
        <v>16</v>
      </c>
      <c r="C66" s="173">
        <v>29</v>
      </c>
      <c r="D66" s="244">
        <v>0.79166666666666663</v>
      </c>
      <c r="E66" s="245">
        <v>18890</v>
      </c>
      <c r="F66" s="35">
        <v>33300</v>
      </c>
      <c r="G66" s="35">
        <v>199</v>
      </c>
      <c r="H66" s="35">
        <v>0</v>
      </c>
      <c r="I66" s="35">
        <v>3161</v>
      </c>
      <c r="J66" s="35">
        <v>9128</v>
      </c>
      <c r="K66" s="167">
        <v>0</v>
      </c>
      <c r="L66" s="175">
        <v>330</v>
      </c>
      <c r="M66" s="35">
        <v>-455</v>
      </c>
      <c r="N66" s="35">
        <v>-1797</v>
      </c>
      <c r="O66" s="29">
        <f t="shared" si="0"/>
        <v>-1922</v>
      </c>
      <c r="P66" s="29">
        <f t="shared" si="1"/>
        <v>23132</v>
      </c>
      <c r="Q66" s="244">
        <v>0.79166666666666663</v>
      </c>
      <c r="R66" s="245">
        <v>19110</v>
      </c>
      <c r="S66" s="35">
        <v>21318</v>
      </c>
      <c r="T66" s="29">
        <f t="shared" si="3"/>
        <v>1814</v>
      </c>
      <c r="U66" s="35">
        <v>21236</v>
      </c>
      <c r="V66" s="35">
        <v>500</v>
      </c>
      <c r="W66" s="167">
        <v>-1200</v>
      </c>
      <c r="X66" s="43">
        <v>-1200</v>
      </c>
      <c r="Y66" s="167">
        <v>330</v>
      </c>
      <c r="Z66" s="43">
        <v>330</v>
      </c>
      <c r="AA66" s="167">
        <v>-700</v>
      </c>
      <c r="AB66" s="43">
        <v>-355</v>
      </c>
      <c r="AC66" s="167">
        <v>-2218</v>
      </c>
      <c r="AD66" s="43">
        <v>-1797</v>
      </c>
      <c r="AE66" s="167" t="s">
        <v>45</v>
      </c>
      <c r="AF66" s="174" t="s">
        <v>127</v>
      </c>
      <c r="AG66" s="175">
        <v>24</v>
      </c>
      <c r="AH66" s="167" t="s">
        <v>45</v>
      </c>
      <c r="AI66" s="174" t="s">
        <v>89</v>
      </c>
      <c r="AJ66" s="175">
        <v>23</v>
      </c>
    </row>
    <row r="67" spans="1:36" x14ac:dyDescent="0.15">
      <c r="A67" s="229" t="s">
        <v>35</v>
      </c>
      <c r="B67" s="218" t="s">
        <v>17</v>
      </c>
      <c r="C67" s="212">
        <v>1</v>
      </c>
      <c r="D67" s="242">
        <v>0.79166666666666663</v>
      </c>
      <c r="E67" s="243">
        <v>17275</v>
      </c>
      <c r="F67" s="45">
        <v>33331</v>
      </c>
      <c r="G67" s="45">
        <v>165</v>
      </c>
      <c r="H67" s="45">
        <v>0</v>
      </c>
      <c r="I67" s="45">
        <v>5046</v>
      </c>
      <c r="J67" s="45">
        <v>10733</v>
      </c>
      <c r="K67" s="165">
        <v>0</v>
      </c>
      <c r="L67" s="212">
        <v>0</v>
      </c>
      <c r="M67" s="45">
        <v>-392</v>
      </c>
      <c r="N67" s="45">
        <v>-1467</v>
      </c>
      <c r="O67" s="45">
        <f t="shared" si="0"/>
        <v>-1859</v>
      </c>
      <c r="P67" s="45">
        <f t="shared" si="1"/>
        <v>19576</v>
      </c>
      <c r="Q67" s="242">
        <v>0.79166666666666663</v>
      </c>
      <c r="R67" s="243">
        <v>17270</v>
      </c>
      <c r="S67" s="45">
        <v>19147</v>
      </c>
      <c r="T67" s="45">
        <f t="shared" si="3"/>
        <v>429</v>
      </c>
      <c r="U67" s="45">
        <v>20874</v>
      </c>
      <c r="V67" s="29">
        <v>2700</v>
      </c>
      <c r="W67" s="165">
        <v>-1200</v>
      </c>
      <c r="X67" s="44">
        <v>-940</v>
      </c>
      <c r="Y67" s="165">
        <v>0</v>
      </c>
      <c r="Z67" s="44">
        <v>0</v>
      </c>
      <c r="AA67" s="165">
        <v>-700</v>
      </c>
      <c r="AB67" s="44">
        <v>-392</v>
      </c>
      <c r="AC67" s="165">
        <v>-2218</v>
      </c>
      <c r="AD67" s="44">
        <v>-1467</v>
      </c>
      <c r="AE67" s="165" t="s">
        <v>100</v>
      </c>
      <c r="AF67" s="219" t="s">
        <v>48</v>
      </c>
      <c r="AG67" s="212">
        <v>35</v>
      </c>
      <c r="AH67" s="165" t="s">
        <v>100</v>
      </c>
      <c r="AI67" s="219" t="s">
        <v>97</v>
      </c>
      <c r="AJ67" s="212">
        <v>31</v>
      </c>
    </row>
    <row r="68" spans="1:36" x14ac:dyDescent="0.15">
      <c r="A68" s="227" t="s">
        <v>36</v>
      </c>
      <c r="B68" s="200" t="s">
        <v>17</v>
      </c>
      <c r="C68" s="173">
        <v>2</v>
      </c>
      <c r="D68" s="242">
        <v>0.79166666666666663</v>
      </c>
      <c r="E68" s="243">
        <v>17423</v>
      </c>
      <c r="F68" s="29">
        <v>33332</v>
      </c>
      <c r="G68" s="29">
        <v>163</v>
      </c>
      <c r="H68" s="29">
        <v>0</v>
      </c>
      <c r="I68" s="29">
        <v>5091</v>
      </c>
      <c r="J68" s="29">
        <v>10049</v>
      </c>
      <c r="K68" s="166">
        <v>0</v>
      </c>
      <c r="L68" s="173">
        <v>330</v>
      </c>
      <c r="M68" s="29">
        <v>-392</v>
      </c>
      <c r="N68" s="29">
        <v>-1603</v>
      </c>
      <c r="O68" s="29">
        <f t="shared" si="0"/>
        <v>-1665</v>
      </c>
      <c r="P68" s="29">
        <f t="shared" si="1"/>
        <v>20020</v>
      </c>
      <c r="Q68" s="242">
        <v>0.79166666666666663</v>
      </c>
      <c r="R68" s="243">
        <v>17380</v>
      </c>
      <c r="S68" s="29">
        <v>19392</v>
      </c>
      <c r="T68" s="29">
        <f t="shared" si="3"/>
        <v>628</v>
      </c>
      <c r="U68" s="29">
        <v>20874</v>
      </c>
      <c r="V68" s="29">
        <v>2700</v>
      </c>
      <c r="W68" s="166">
        <v>-1200</v>
      </c>
      <c r="X68" s="26">
        <v>-657</v>
      </c>
      <c r="Y68" s="166">
        <v>330</v>
      </c>
      <c r="Z68" s="26">
        <v>330</v>
      </c>
      <c r="AA68" s="166">
        <v>-700</v>
      </c>
      <c r="AB68" s="26">
        <v>-392</v>
      </c>
      <c r="AC68" s="166">
        <v>-2218</v>
      </c>
      <c r="AD68" s="26">
        <v>-1603</v>
      </c>
      <c r="AE68" s="166" t="s">
        <v>42</v>
      </c>
      <c r="AF68" s="172" t="s">
        <v>184</v>
      </c>
      <c r="AG68" s="173">
        <v>33</v>
      </c>
      <c r="AH68" s="166" t="s">
        <v>146</v>
      </c>
      <c r="AI68" s="172" t="s">
        <v>150</v>
      </c>
      <c r="AJ68" s="173">
        <v>30</v>
      </c>
    </row>
    <row r="69" spans="1:36" x14ac:dyDescent="0.15">
      <c r="A69" s="227" t="s">
        <v>30</v>
      </c>
      <c r="B69" s="200" t="s">
        <v>17</v>
      </c>
      <c r="C69" s="173">
        <v>3</v>
      </c>
      <c r="D69" s="242">
        <v>0.79166666666666663</v>
      </c>
      <c r="E69" s="243">
        <v>18357</v>
      </c>
      <c r="F69" s="29">
        <v>33332</v>
      </c>
      <c r="G69" s="29">
        <v>160</v>
      </c>
      <c r="H69" s="29">
        <v>0</v>
      </c>
      <c r="I69" s="29">
        <v>4650</v>
      </c>
      <c r="J69" s="29">
        <v>9478</v>
      </c>
      <c r="K69" s="166">
        <v>155</v>
      </c>
      <c r="L69" s="173">
        <v>330</v>
      </c>
      <c r="M69" s="29">
        <v>-387</v>
      </c>
      <c r="N69" s="29">
        <v>-1468</v>
      </c>
      <c r="O69" s="29">
        <f t="shared" si="0"/>
        <v>-1370</v>
      </c>
      <c r="P69" s="29">
        <f t="shared" si="1"/>
        <v>20734</v>
      </c>
      <c r="Q69" s="242">
        <v>0.79166666666666663</v>
      </c>
      <c r="R69" s="243">
        <v>18310</v>
      </c>
      <c r="S69" s="29">
        <v>20187</v>
      </c>
      <c r="T69" s="29">
        <f t="shared" si="3"/>
        <v>547</v>
      </c>
      <c r="U69" s="29">
        <v>20874</v>
      </c>
      <c r="V69" s="29">
        <v>2700</v>
      </c>
      <c r="W69" s="166">
        <v>1200</v>
      </c>
      <c r="X69" s="26">
        <v>-86</v>
      </c>
      <c r="Y69" s="166">
        <v>330</v>
      </c>
      <c r="Z69" s="26">
        <v>330</v>
      </c>
      <c r="AA69" s="166">
        <v>-700</v>
      </c>
      <c r="AB69" s="26">
        <v>-387</v>
      </c>
      <c r="AC69" s="166">
        <v>-2218</v>
      </c>
      <c r="AD69" s="26">
        <v>-1468</v>
      </c>
      <c r="AE69" s="166" t="s">
        <v>146</v>
      </c>
      <c r="AF69" s="172" t="s">
        <v>109</v>
      </c>
      <c r="AG69" s="173">
        <v>44</v>
      </c>
      <c r="AH69" s="166" t="s">
        <v>146</v>
      </c>
      <c r="AI69" s="172" t="s">
        <v>70</v>
      </c>
      <c r="AJ69" s="173">
        <v>42</v>
      </c>
    </row>
    <row r="70" spans="1:36" x14ac:dyDescent="0.15">
      <c r="A70" s="227" t="s">
        <v>32</v>
      </c>
      <c r="B70" s="200" t="s">
        <v>17</v>
      </c>
      <c r="C70" s="173">
        <v>4</v>
      </c>
      <c r="D70" s="242">
        <v>0.79166666666666663</v>
      </c>
      <c r="E70" s="243">
        <v>18223</v>
      </c>
      <c r="F70" s="29">
        <v>33332</v>
      </c>
      <c r="G70" s="29">
        <v>153</v>
      </c>
      <c r="H70" s="29">
        <v>0</v>
      </c>
      <c r="I70" s="29">
        <v>5947</v>
      </c>
      <c r="J70" s="29">
        <v>8630</v>
      </c>
      <c r="K70" s="166">
        <v>23</v>
      </c>
      <c r="L70" s="173">
        <v>330</v>
      </c>
      <c r="M70" s="29">
        <v>-388</v>
      </c>
      <c r="N70" s="29">
        <v>-1470</v>
      </c>
      <c r="O70" s="29">
        <f t="shared" si="0"/>
        <v>-1505</v>
      </c>
      <c r="P70" s="29">
        <f t="shared" si="1"/>
        <v>20413</v>
      </c>
      <c r="Q70" s="242">
        <v>0.79166666666666663</v>
      </c>
      <c r="R70" s="243">
        <v>18400</v>
      </c>
      <c r="S70" s="29">
        <v>20280</v>
      </c>
      <c r="T70" s="29">
        <f t="shared" si="3"/>
        <v>133</v>
      </c>
      <c r="U70" s="29">
        <v>20874</v>
      </c>
      <c r="V70" s="29">
        <v>2700</v>
      </c>
      <c r="W70" s="166">
        <v>1200</v>
      </c>
      <c r="X70" s="26">
        <v>-278</v>
      </c>
      <c r="Y70" s="166">
        <v>330</v>
      </c>
      <c r="Z70" s="26">
        <v>330</v>
      </c>
      <c r="AA70" s="166">
        <v>-700</v>
      </c>
      <c r="AB70" s="26">
        <v>-388</v>
      </c>
      <c r="AC70" s="166">
        <v>-2218</v>
      </c>
      <c r="AD70" s="26">
        <v>-1470</v>
      </c>
      <c r="AE70" s="166" t="s">
        <v>46</v>
      </c>
      <c r="AF70" s="172" t="s">
        <v>59</v>
      </c>
      <c r="AG70" s="173">
        <v>46</v>
      </c>
      <c r="AH70" s="166" t="s">
        <v>46</v>
      </c>
      <c r="AI70" s="172" t="s">
        <v>62</v>
      </c>
      <c r="AJ70" s="173">
        <v>44</v>
      </c>
    </row>
    <row r="71" spans="1:36" x14ac:dyDescent="0.15">
      <c r="A71" s="227" t="s">
        <v>31</v>
      </c>
      <c r="B71" s="200" t="s">
        <v>17</v>
      </c>
      <c r="C71" s="173">
        <v>5</v>
      </c>
      <c r="D71" s="242">
        <v>0.79166666666666663</v>
      </c>
      <c r="E71" s="243">
        <v>18112</v>
      </c>
      <c r="F71" s="29">
        <v>33332</v>
      </c>
      <c r="G71" s="29">
        <v>151</v>
      </c>
      <c r="H71" s="29">
        <v>0</v>
      </c>
      <c r="I71" s="29">
        <v>6280</v>
      </c>
      <c r="J71" s="29">
        <v>7532</v>
      </c>
      <c r="K71" s="166">
        <v>931</v>
      </c>
      <c r="L71" s="173">
        <v>330</v>
      </c>
      <c r="M71" s="29">
        <v>-384</v>
      </c>
      <c r="N71" s="29">
        <v>-1470</v>
      </c>
      <c r="O71" s="29">
        <f t="shared" ref="O71:O76" si="4">SUM(K71:N71)</f>
        <v>-593</v>
      </c>
      <c r="P71" s="29">
        <f t="shared" ref="P71:P76" si="5">+F71+G71+H71-I71-J71-O71</f>
        <v>20264</v>
      </c>
      <c r="Q71" s="242">
        <v>0.79166666666666663</v>
      </c>
      <c r="R71" s="243">
        <v>18270</v>
      </c>
      <c r="S71" s="29">
        <v>20150</v>
      </c>
      <c r="T71" s="29">
        <f t="shared" si="3"/>
        <v>114</v>
      </c>
      <c r="U71" s="29">
        <v>20874</v>
      </c>
      <c r="V71" s="29">
        <v>2700</v>
      </c>
      <c r="W71" s="166">
        <v>1200</v>
      </c>
      <c r="X71" s="26">
        <v>931</v>
      </c>
      <c r="Y71" s="166">
        <v>330</v>
      </c>
      <c r="Z71" s="26">
        <v>330</v>
      </c>
      <c r="AA71" s="166">
        <v>-700</v>
      </c>
      <c r="AB71" s="26">
        <v>-384</v>
      </c>
      <c r="AC71" s="166">
        <v>-2218</v>
      </c>
      <c r="AD71" s="26">
        <v>-1470</v>
      </c>
      <c r="AE71" s="166" t="s">
        <v>43</v>
      </c>
      <c r="AF71" s="172" t="s">
        <v>93</v>
      </c>
      <c r="AG71" s="173">
        <v>47</v>
      </c>
      <c r="AH71" s="166" t="s">
        <v>43</v>
      </c>
      <c r="AI71" s="172" t="s">
        <v>92</v>
      </c>
      <c r="AJ71" s="173">
        <v>40</v>
      </c>
    </row>
    <row r="72" spans="1:36" x14ac:dyDescent="0.15">
      <c r="A72" s="227" t="s">
        <v>33</v>
      </c>
      <c r="B72" s="200" t="s">
        <v>17</v>
      </c>
      <c r="C72" s="173">
        <v>6</v>
      </c>
      <c r="D72" s="242">
        <v>0.79166666666666663</v>
      </c>
      <c r="E72" s="243">
        <v>17853</v>
      </c>
      <c r="F72" s="29">
        <v>33336</v>
      </c>
      <c r="G72" s="29">
        <v>164</v>
      </c>
      <c r="H72" s="29">
        <v>0</v>
      </c>
      <c r="I72" s="29">
        <v>5793</v>
      </c>
      <c r="J72" s="29">
        <v>7235</v>
      </c>
      <c r="K72" s="166">
        <v>885</v>
      </c>
      <c r="L72" s="173">
        <v>330</v>
      </c>
      <c r="M72" s="29">
        <v>-368</v>
      </c>
      <c r="N72" s="29">
        <v>-1470</v>
      </c>
      <c r="O72" s="29">
        <f t="shared" si="4"/>
        <v>-623</v>
      </c>
      <c r="P72" s="29">
        <f t="shared" si="5"/>
        <v>21095</v>
      </c>
      <c r="Q72" s="242">
        <v>0.79166666666666663</v>
      </c>
      <c r="R72" s="243">
        <v>17920</v>
      </c>
      <c r="S72" s="29">
        <v>19800</v>
      </c>
      <c r="T72" s="29">
        <f t="shared" si="3"/>
        <v>1295</v>
      </c>
      <c r="U72" s="29">
        <v>20874</v>
      </c>
      <c r="V72" s="29">
        <v>2700</v>
      </c>
      <c r="W72" s="166">
        <v>1200</v>
      </c>
      <c r="X72" s="26">
        <v>885</v>
      </c>
      <c r="Y72" s="166">
        <v>330</v>
      </c>
      <c r="Z72" s="26">
        <v>330</v>
      </c>
      <c r="AA72" s="166">
        <v>-700</v>
      </c>
      <c r="AB72" s="26">
        <v>-368</v>
      </c>
      <c r="AC72" s="166">
        <v>-2218</v>
      </c>
      <c r="AD72" s="26">
        <v>-1470</v>
      </c>
      <c r="AE72" s="166" t="s">
        <v>169</v>
      </c>
      <c r="AF72" s="172" t="s">
        <v>102</v>
      </c>
      <c r="AG72" s="173">
        <v>40</v>
      </c>
      <c r="AH72" s="166" t="s">
        <v>169</v>
      </c>
      <c r="AI72" s="172" t="s">
        <v>151</v>
      </c>
      <c r="AJ72" s="173">
        <v>38</v>
      </c>
    </row>
    <row r="73" spans="1:36" x14ac:dyDescent="0.15">
      <c r="A73" s="227" t="s">
        <v>34</v>
      </c>
      <c r="B73" s="200" t="s">
        <v>17</v>
      </c>
      <c r="C73" s="173">
        <v>7</v>
      </c>
      <c r="D73" s="242">
        <v>0.79166666666666663</v>
      </c>
      <c r="E73" s="243">
        <v>17420</v>
      </c>
      <c r="F73" s="29">
        <v>33336</v>
      </c>
      <c r="G73" s="29">
        <v>164</v>
      </c>
      <c r="H73" s="29">
        <v>0</v>
      </c>
      <c r="I73" s="29">
        <v>4728</v>
      </c>
      <c r="J73" s="29">
        <v>8829</v>
      </c>
      <c r="K73" s="166">
        <v>214</v>
      </c>
      <c r="L73" s="173">
        <v>330</v>
      </c>
      <c r="M73" s="29">
        <v>-381</v>
      </c>
      <c r="N73" s="29">
        <v>-1470</v>
      </c>
      <c r="O73" s="29">
        <f t="shared" si="4"/>
        <v>-1307</v>
      </c>
      <c r="P73" s="29">
        <f t="shared" si="5"/>
        <v>21250</v>
      </c>
      <c r="Q73" s="242">
        <v>0.79166666666666663</v>
      </c>
      <c r="R73" s="243">
        <v>17180</v>
      </c>
      <c r="S73" s="29">
        <v>19060</v>
      </c>
      <c r="T73" s="29">
        <f t="shared" si="3"/>
        <v>2190</v>
      </c>
      <c r="U73" s="29">
        <v>20874</v>
      </c>
      <c r="V73" s="29">
        <v>2700</v>
      </c>
      <c r="W73" s="166">
        <v>1200</v>
      </c>
      <c r="X73" s="26">
        <v>214</v>
      </c>
      <c r="Y73" s="166">
        <v>330</v>
      </c>
      <c r="Z73" s="26">
        <v>330</v>
      </c>
      <c r="AA73" s="166">
        <v>-700</v>
      </c>
      <c r="AB73" s="26">
        <v>-381</v>
      </c>
      <c r="AC73" s="166">
        <v>-2218</v>
      </c>
      <c r="AD73" s="26">
        <v>-1470</v>
      </c>
      <c r="AE73" s="166" t="s">
        <v>46</v>
      </c>
      <c r="AF73" s="172" t="s">
        <v>111</v>
      </c>
      <c r="AG73" s="173">
        <v>42</v>
      </c>
      <c r="AH73" s="166" t="s">
        <v>46</v>
      </c>
      <c r="AI73" s="172" t="s">
        <v>59</v>
      </c>
      <c r="AJ73" s="173">
        <v>42</v>
      </c>
    </row>
    <row r="74" spans="1:36" x14ac:dyDescent="0.15">
      <c r="A74" s="227" t="s">
        <v>35</v>
      </c>
      <c r="B74" s="200" t="s">
        <v>17</v>
      </c>
      <c r="C74" s="173">
        <v>8</v>
      </c>
      <c r="D74" s="242">
        <v>0.79166666666666663</v>
      </c>
      <c r="E74" s="243">
        <v>16683</v>
      </c>
      <c r="F74" s="29">
        <v>33336</v>
      </c>
      <c r="G74" s="29">
        <v>165</v>
      </c>
      <c r="H74" s="29">
        <v>0</v>
      </c>
      <c r="I74" s="29">
        <v>6092</v>
      </c>
      <c r="J74" s="29">
        <v>9306</v>
      </c>
      <c r="K74" s="166">
        <v>0</v>
      </c>
      <c r="L74" s="173">
        <v>330</v>
      </c>
      <c r="M74" s="29">
        <v>-394</v>
      </c>
      <c r="N74" s="29">
        <v>-1474</v>
      </c>
      <c r="O74" s="29">
        <f t="shared" si="4"/>
        <v>-1538</v>
      </c>
      <c r="P74" s="29">
        <f t="shared" si="5"/>
        <v>19641</v>
      </c>
      <c r="Q74" s="242">
        <v>0.79166666666666663</v>
      </c>
      <c r="R74" s="243">
        <v>16570</v>
      </c>
      <c r="S74" s="29">
        <v>18453</v>
      </c>
      <c r="T74" s="29">
        <f t="shared" si="3"/>
        <v>1188</v>
      </c>
      <c r="U74" s="29">
        <v>20671</v>
      </c>
      <c r="V74" s="29">
        <v>2200</v>
      </c>
      <c r="W74" s="166">
        <v>-1200</v>
      </c>
      <c r="X74" s="26">
        <v>-774</v>
      </c>
      <c r="Y74" s="166">
        <v>330</v>
      </c>
      <c r="Z74" s="26">
        <v>330</v>
      </c>
      <c r="AA74" s="166">
        <v>-700</v>
      </c>
      <c r="AB74" s="26">
        <v>-325</v>
      </c>
      <c r="AC74" s="166">
        <v>-2218</v>
      </c>
      <c r="AD74" s="26">
        <v>-1474</v>
      </c>
      <c r="AE74" s="166" t="s">
        <v>46</v>
      </c>
      <c r="AF74" s="172" t="s">
        <v>148</v>
      </c>
      <c r="AG74" s="173">
        <v>46</v>
      </c>
      <c r="AH74" s="166" t="s">
        <v>46</v>
      </c>
      <c r="AI74" s="172" t="s">
        <v>52</v>
      </c>
      <c r="AJ74" s="173">
        <v>42</v>
      </c>
    </row>
    <row r="75" spans="1:36" x14ac:dyDescent="0.15">
      <c r="A75" s="227" t="s">
        <v>36</v>
      </c>
      <c r="B75" s="200" t="s">
        <v>17</v>
      </c>
      <c r="C75" s="173">
        <v>9</v>
      </c>
      <c r="D75" s="242">
        <v>0.83333333333333337</v>
      </c>
      <c r="E75" s="243">
        <v>16978</v>
      </c>
      <c r="F75" s="29">
        <v>33336</v>
      </c>
      <c r="G75" s="29">
        <v>163</v>
      </c>
      <c r="H75" s="29">
        <v>0</v>
      </c>
      <c r="I75" s="29">
        <v>5576</v>
      </c>
      <c r="J75" s="29">
        <v>9320</v>
      </c>
      <c r="K75" s="166">
        <v>0</v>
      </c>
      <c r="L75" s="173">
        <v>330</v>
      </c>
      <c r="M75" s="29">
        <v>-383</v>
      </c>
      <c r="N75" s="29">
        <v>-1474</v>
      </c>
      <c r="O75" s="29">
        <f t="shared" si="4"/>
        <v>-1527</v>
      </c>
      <c r="P75" s="29">
        <f t="shared" si="5"/>
        <v>20130</v>
      </c>
      <c r="Q75" s="242">
        <v>0.83333333333333337</v>
      </c>
      <c r="R75" s="243">
        <v>17490</v>
      </c>
      <c r="S75" s="29">
        <v>19373</v>
      </c>
      <c r="T75" s="29">
        <f t="shared" si="3"/>
        <v>757</v>
      </c>
      <c r="U75" s="29">
        <v>20671</v>
      </c>
      <c r="V75" s="29">
        <v>2200</v>
      </c>
      <c r="W75" s="166">
        <v>-1200</v>
      </c>
      <c r="X75" s="26">
        <v>-532</v>
      </c>
      <c r="Y75" s="166">
        <v>330</v>
      </c>
      <c r="Z75" s="26">
        <v>330</v>
      </c>
      <c r="AA75" s="166">
        <v>-700</v>
      </c>
      <c r="AB75" s="26">
        <v>-383</v>
      </c>
      <c r="AC75" s="166">
        <v>-2218</v>
      </c>
      <c r="AD75" s="26">
        <v>-1474</v>
      </c>
      <c r="AE75" s="166" t="s">
        <v>42</v>
      </c>
      <c r="AF75" s="172" t="s">
        <v>93</v>
      </c>
      <c r="AG75" s="173">
        <v>32</v>
      </c>
      <c r="AH75" s="166" t="s">
        <v>42</v>
      </c>
      <c r="AI75" s="172" t="s">
        <v>108</v>
      </c>
      <c r="AJ75" s="173">
        <v>29</v>
      </c>
    </row>
    <row r="76" spans="1:36" x14ac:dyDescent="0.15">
      <c r="A76" s="227" t="s">
        <v>30</v>
      </c>
      <c r="B76" s="200" t="s">
        <v>17</v>
      </c>
      <c r="C76" s="173">
        <v>10</v>
      </c>
      <c r="D76" s="242">
        <v>0.83333333333333337</v>
      </c>
      <c r="E76" s="243">
        <v>18180</v>
      </c>
      <c r="F76" s="29">
        <v>33323</v>
      </c>
      <c r="G76" s="29">
        <v>156</v>
      </c>
      <c r="H76" s="29">
        <v>0</v>
      </c>
      <c r="I76" s="29">
        <v>4724</v>
      </c>
      <c r="J76" s="29">
        <v>8176</v>
      </c>
      <c r="K76" s="166">
        <v>3</v>
      </c>
      <c r="L76" s="173">
        <v>330</v>
      </c>
      <c r="M76" s="29">
        <v>-683</v>
      </c>
      <c r="N76" s="29">
        <v>-1769</v>
      </c>
      <c r="O76" s="29">
        <f t="shared" si="4"/>
        <v>-2119</v>
      </c>
      <c r="P76" s="29">
        <f t="shared" si="5"/>
        <v>22698</v>
      </c>
      <c r="Q76" s="242">
        <v>0.83333333333333337</v>
      </c>
      <c r="R76" s="243">
        <v>18630</v>
      </c>
      <c r="S76" s="29">
        <v>20809</v>
      </c>
      <c r="T76" s="29">
        <f t="shared" si="3"/>
        <v>1889</v>
      </c>
      <c r="U76" s="29">
        <v>20671</v>
      </c>
      <c r="V76" s="29">
        <v>2200</v>
      </c>
      <c r="W76" s="166">
        <v>1200</v>
      </c>
      <c r="X76" s="26">
        <v>3</v>
      </c>
      <c r="Y76" s="166">
        <v>330</v>
      </c>
      <c r="Z76" s="26">
        <v>330</v>
      </c>
      <c r="AA76" s="166">
        <v>-700</v>
      </c>
      <c r="AB76" s="26">
        <v>-597</v>
      </c>
      <c r="AC76" s="166">
        <v>-2218</v>
      </c>
      <c r="AD76" s="26">
        <v>-1769</v>
      </c>
      <c r="AE76" s="166" t="s">
        <v>42</v>
      </c>
      <c r="AF76" s="172" t="s">
        <v>51</v>
      </c>
      <c r="AG76" s="173">
        <v>32</v>
      </c>
      <c r="AH76" s="166" t="s">
        <v>146</v>
      </c>
      <c r="AI76" s="172" t="s">
        <v>66</v>
      </c>
      <c r="AJ76" s="173">
        <v>33</v>
      </c>
    </row>
    <row r="77" spans="1:36" x14ac:dyDescent="0.15">
      <c r="A77" s="227" t="s">
        <v>32</v>
      </c>
      <c r="B77" s="200" t="s">
        <v>17</v>
      </c>
      <c r="C77" s="173">
        <v>11</v>
      </c>
      <c r="D77" s="242">
        <v>0.83333333333333337</v>
      </c>
      <c r="E77" s="243">
        <v>17705</v>
      </c>
      <c r="F77" s="29">
        <v>33323</v>
      </c>
      <c r="G77" s="29">
        <v>153</v>
      </c>
      <c r="H77" s="29">
        <v>0</v>
      </c>
      <c r="I77" s="29">
        <v>4510</v>
      </c>
      <c r="J77" s="29">
        <v>9089</v>
      </c>
      <c r="K77" s="166">
        <v>0</v>
      </c>
      <c r="L77" s="173">
        <v>330</v>
      </c>
      <c r="M77" s="29">
        <v>-389</v>
      </c>
      <c r="N77" s="29">
        <v>-1521</v>
      </c>
      <c r="O77" s="29">
        <f>SUM(K77:N77)</f>
        <v>-1580</v>
      </c>
      <c r="P77" s="29">
        <f t="shared" ref="P77:P92" si="6">+F77+G77+H77-I77-J77-O77</f>
        <v>21457</v>
      </c>
      <c r="Q77" s="242">
        <v>0.83333333333333337</v>
      </c>
      <c r="R77" s="243">
        <v>18200</v>
      </c>
      <c r="S77" s="29">
        <v>20131</v>
      </c>
      <c r="T77" s="29">
        <f t="shared" ref="T77:T140" si="7">+P77-S77</f>
        <v>1326</v>
      </c>
      <c r="U77" s="29">
        <v>20671</v>
      </c>
      <c r="V77" s="29">
        <v>2200</v>
      </c>
      <c r="W77" s="166">
        <v>-1200</v>
      </c>
      <c r="X77" s="26">
        <v>-43</v>
      </c>
      <c r="Y77" s="166">
        <v>330</v>
      </c>
      <c r="Z77" s="26">
        <v>330</v>
      </c>
      <c r="AA77" s="166">
        <v>-700</v>
      </c>
      <c r="AB77" s="26">
        <v>-389</v>
      </c>
      <c r="AC77" s="166">
        <v>-2218</v>
      </c>
      <c r="AD77" s="26">
        <v>-1521</v>
      </c>
      <c r="AE77" s="166" t="s">
        <v>146</v>
      </c>
      <c r="AF77" s="172" t="s">
        <v>131</v>
      </c>
      <c r="AG77" s="173">
        <v>38</v>
      </c>
      <c r="AH77" s="166" t="s">
        <v>146</v>
      </c>
      <c r="AI77" s="172" t="s">
        <v>72</v>
      </c>
      <c r="AJ77" s="173">
        <v>39</v>
      </c>
    </row>
    <row r="78" spans="1:36" x14ac:dyDescent="0.15">
      <c r="A78" s="227" t="s">
        <v>31</v>
      </c>
      <c r="B78" s="200" t="s">
        <v>17</v>
      </c>
      <c r="C78" s="173">
        <v>12</v>
      </c>
      <c r="D78" s="242">
        <v>0.83333333333333337</v>
      </c>
      <c r="E78" s="243">
        <v>17838</v>
      </c>
      <c r="F78" s="29">
        <v>33323</v>
      </c>
      <c r="G78" s="29">
        <v>164</v>
      </c>
      <c r="H78" s="29">
        <v>0</v>
      </c>
      <c r="I78" s="29">
        <v>4442</v>
      </c>
      <c r="J78" s="29">
        <v>10462</v>
      </c>
      <c r="K78" s="166">
        <v>0</v>
      </c>
      <c r="L78" s="173">
        <v>330</v>
      </c>
      <c r="M78" s="29">
        <v>-385</v>
      </c>
      <c r="N78" s="29">
        <v>-1679</v>
      </c>
      <c r="O78" s="29">
        <f>SUM(K78:N78)</f>
        <v>-1734</v>
      </c>
      <c r="P78" s="29">
        <f t="shared" si="6"/>
        <v>20317</v>
      </c>
      <c r="Q78" s="242">
        <v>0.83333333333333337</v>
      </c>
      <c r="R78" s="243">
        <v>17940</v>
      </c>
      <c r="S78" s="29">
        <v>20028</v>
      </c>
      <c r="T78" s="29">
        <f t="shared" si="7"/>
        <v>289</v>
      </c>
      <c r="U78" s="29">
        <v>20671</v>
      </c>
      <c r="V78" s="29">
        <v>2200</v>
      </c>
      <c r="W78" s="166">
        <v>-1200</v>
      </c>
      <c r="X78" s="26">
        <v>-627</v>
      </c>
      <c r="Y78" s="166">
        <v>330</v>
      </c>
      <c r="Z78" s="26">
        <v>330</v>
      </c>
      <c r="AA78" s="166">
        <v>-700</v>
      </c>
      <c r="AB78" s="26">
        <v>-385</v>
      </c>
      <c r="AC78" s="166">
        <v>-2218</v>
      </c>
      <c r="AD78" s="26">
        <v>-1679</v>
      </c>
      <c r="AE78" s="166" t="s">
        <v>42</v>
      </c>
      <c r="AF78" s="172" t="s">
        <v>106</v>
      </c>
      <c r="AG78" s="173">
        <v>40</v>
      </c>
      <c r="AH78" s="166" t="s">
        <v>42</v>
      </c>
      <c r="AI78" s="172" t="s">
        <v>106</v>
      </c>
      <c r="AJ78" s="173">
        <v>39</v>
      </c>
    </row>
    <row r="79" spans="1:36" x14ac:dyDescent="0.15">
      <c r="A79" s="227" t="s">
        <v>33</v>
      </c>
      <c r="B79" s="200" t="s">
        <v>17</v>
      </c>
      <c r="C79" s="173">
        <v>13</v>
      </c>
      <c r="D79" s="242">
        <v>0.83333333333333337</v>
      </c>
      <c r="E79" s="243">
        <v>17716</v>
      </c>
      <c r="F79" s="29">
        <v>33327</v>
      </c>
      <c r="G79" s="29">
        <v>156</v>
      </c>
      <c r="H79" s="29">
        <v>0</v>
      </c>
      <c r="I79" s="29">
        <v>4994</v>
      </c>
      <c r="J79" s="29">
        <v>9070</v>
      </c>
      <c r="K79" s="166">
        <v>0</v>
      </c>
      <c r="L79" s="173">
        <v>330</v>
      </c>
      <c r="M79" s="29">
        <v>-389</v>
      </c>
      <c r="N79" s="29">
        <v>-1520</v>
      </c>
      <c r="O79" s="29">
        <f>SUM(K79:N79)</f>
        <v>-1579</v>
      </c>
      <c r="P79" s="29">
        <f t="shared" si="6"/>
        <v>20998</v>
      </c>
      <c r="Q79" s="242">
        <v>0.83333333333333337</v>
      </c>
      <c r="R79" s="243">
        <v>17790</v>
      </c>
      <c r="S79" s="29">
        <v>19720</v>
      </c>
      <c r="T79" s="29">
        <f t="shared" si="7"/>
        <v>1278</v>
      </c>
      <c r="U79" s="29">
        <v>20671</v>
      </c>
      <c r="V79" s="29">
        <v>2200</v>
      </c>
      <c r="W79" s="166">
        <v>-1200</v>
      </c>
      <c r="X79" s="26">
        <v>-220</v>
      </c>
      <c r="Y79" s="166">
        <v>330</v>
      </c>
      <c r="Z79" s="26">
        <v>330</v>
      </c>
      <c r="AA79" s="166">
        <v>-700</v>
      </c>
      <c r="AB79" s="26">
        <v>-389</v>
      </c>
      <c r="AC79" s="166">
        <v>-2218</v>
      </c>
      <c r="AD79" s="26">
        <v>-1520</v>
      </c>
      <c r="AE79" s="166" t="s">
        <v>100</v>
      </c>
      <c r="AF79" s="172" t="s">
        <v>64</v>
      </c>
      <c r="AG79" s="173">
        <v>36</v>
      </c>
      <c r="AH79" s="166" t="s">
        <v>100</v>
      </c>
      <c r="AI79" s="172" t="s">
        <v>90</v>
      </c>
      <c r="AJ79" s="173">
        <v>34</v>
      </c>
    </row>
    <row r="80" spans="1:36" x14ac:dyDescent="0.15">
      <c r="A80" s="227" t="s">
        <v>34</v>
      </c>
      <c r="B80" s="200" t="s">
        <v>17</v>
      </c>
      <c r="C80" s="173">
        <v>14</v>
      </c>
      <c r="D80" s="242">
        <v>0.375</v>
      </c>
      <c r="E80" s="243">
        <v>16778</v>
      </c>
      <c r="F80" s="29">
        <v>33327</v>
      </c>
      <c r="G80" s="29">
        <v>110</v>
      </c>
      <c r="H80" s="29">
        <v>0</v>
      </c>
      <c r="I80" s="29">
        <v>4765</v>
      </c>
      <c r="J80" s="29">
        <v>8677</v>
      </c>
      <c r="K80" s="166">
        <v>0</v>
      </c>
      <c r="L80" s="173">
        <v>200</v>
      </c>
      <c r="M80" s="29">
        <v>-375</v>
      </c>
      <c r="N80" s="29">
        <v>-1613</v>
      </c>
      <c r="O80" s="29">
        <f t="shared" ref="O80:O88" si="8">SUM(K80:N80)</f>
        <v>-1788</v>
      </c>
      <c r="P80" s="29">
        <f t="shared" si="6"/>
        <v>21783</v>
      </c>
      <c r="Q80" s="242">
        <v>0.41666666666666669</v>
      </c>
      <c r="R80" s="243">
        <v>16750</v>
      </c>
      <c r="S80" s="29">
        <v>18850</v>
      </c>
      <c r="T80" s="29">
        <f t="shared" si="7"/>
        <v>2933</v>
      </c>
      <c r="U80" s="29">
        <v>20671</v>
      </c>
      <c r="V80" s="29">
        <v>2200</v>
      </c>
      <c r="W80" s="166">
        <v>-1200</v>
      </c>
      <c r="X80" s="26">
        <v>-958</v>
      </c>
      <c r="Y80" s="166">
        <v>330</v>
      </c>
      <c r="Z80" s="26">
        <v>200</v>
      </c>
      <c r="AA80" s="166">
        <v>-700</v>
      </c>
      <c r="AB80" s="26">
        <v>-275</v>
      </c>
      <c r="AC80" s="166">
        <v>-2218</v>
      </c>
      <c r="AD80" s="26">
        <v>-1613</v>
      </c>
      <c r="AE80" s="166" t="s">
        <v>100</v>
      </c>
      <c r="AF80" s="172" t="s">
        <v>180</v>
      </c>
      <c r="AG80" s="173">
        <v>42</v>
      </c>
      <c r="AH80" s="166" t="s">
        <v>100</v>
      </c>
      <c r="AI80" s="172" t="s">
        <v>382</v>
      </c>
      <c r="AJ80" s="173">
        <v>39</v>
      </c>
    </row>
    <row r="81" spans="1:36" x14ac:dyDescent="0.15">
      <c r="A81" s="227" t="s">
        <v>35</v>
      </c>
      <c r="B81" s="200" t="s">
        <v>17</v>
      </c>
      <c r="C81" s="173">
        <v>15</v>
      </c>
      <c r="D81" s="242">
        <v>0.5</v>
      </c>
      <c r="E81" s="243">
        <v>15921</v>
      </c>
      <c r="F81" s="29">
        <v>33327</v>
      </c>
      <c r="G81" s="29">
        <v>110</v>
      </c>
      <c r="H81" s="29">
        <v>0</v>
      </c>
      <c r="I81" s="29">
        <v>7692</v>
      </c>
      <c r="J81" s="29">
        <v>8293</v>
      </c>
      <c r="K81" s="166">
        <v>572</v>
      </c>
      <c r="L81" s="173">
        <v>330</v>
      </c>
      <c r="M81" s="29">
        <v>-463</v>
      </c>
      <c r="N81" s="29">
        <v>-1923</v>
      </c>
      <c r="O81" s="29">
        <f t="shared" si="8"/>
        <v>-1484</v>
      </c>
      <c r="P81" s="29">
        <f t="shared" si="6"/>
        <v>18936</v>
      </c>
      <c r="Q81" s="242">
        <v>0.83333333333333337</v>
      </c>
      <c r="R81" s="243">
        <v>15670</v>
      </c>
      <c r="S81" s="29">
        <v>18000</v>
      </c>
      <c r="T81" s="29">
        <f t="shared" si="7"/>
        <v>936</v>
      </c>
      <c r="U81" s="29">
        <v>20292</v>
      </c>
      <c r="V81" s="29">
        <v>2900</v>
      </c>
      <c r="W81" s="166">
        <v>1000</v>
      </c>
      <c r="X81" s="26">
        <v>572</v>
      </c>
      <c r="Y81" s="166">
        <v>330</v>
      </c>
      <c r="Z81" s="26">
        <v>330</v>
      </c>
      <c r="AA81" s="166">
        <v>-700</v>
      </c>
      <c r="AB81" s="26">
        <v>-463</v>
      </c>
      <c r="AC81" s="166">
        <v>-2218</v>
      </c>
      <c r="AD81" s="26">
        <v>-1923</v>
      </c>
      <c r="AE81" s="166" t="s">
        <v>146</v>
      </c>
      <c r="AF81" s="172" t="s">
        <v>164</v>
      </c>
      <c r="AG81" s="173">
        <v>37</v>
      </c>
      <c r="AH81" s="166" t="s">
        <v>146</v>
      </c>
      <c r="AI81" s="172" t="s">
        <v>89</v>
      </c>
      <c r="AJ81" s="173">
        <v>39</v>
      </c>
    </row>
    <row r="82" spans="1:36" x14ac:dyDescent="0.15">
      <c r="A82" s="227" t="s">
        <v>36</v>
      </c>
      <c r="B82" s="200" t="s">
        <v>17</v>
      </c>
      <c r="C82" s="173">
        <v>16</v>
      </c>
      <c r="D82" s="242">
        <v>0.83333333333333337</v>
      </c>
      <c r="E82" s="243">
        <v>16269</v>
      </c>
      <c r="F82" s="29">
        <v>33327</v>
      </c>
      <c r="G82" s="29">
        <v>111</v>
      </c>
      <c r="H82" s="29">
        <v>0</v>
      </c>
      <c r="I82" s="29">
        <v>7250</v>
      </c>
      <c r="J82" s="29">
        <v>8241</v>
      </c>
      <c r="K82" s="166">
        <v>0</v>
      </c>
      <c r="L82" s="173">
        <v>330</v>
      </c>
      <c r="M82" s="29">
        <v>-455</v>
      </c>
      <c r="N82" s="29">
        <v>-1822</v>
      </c>
      <c r="O82" s="29">
        <f t="shared" si="8"/>
        <v>-1947</v>
      </c>
      <c r="P82" s="29">
        <f t="shared" si="6"/>
        <v>19894</v>
      </c>
      <c r="Q82" s="242">
        <v>0.83333333333333337</v>
      </c>
      <c r="R82" s="243">
        <v>16330</v>
      </c>
      <c r="S82" s="29">
        <v>18561</v>
      </c>
      <c r="T82" s="29">
        <f t="shared" si="7"/>
        <v>1333</v>
      </c>
      <c r="U82" s="29">
        <v>20292</v>
      </c>
      <c r="V82" s="29">
        <v>2900</v>
      </c>
      <c r="W82" s="166">
        <v>-1200</v>
      </c>
      <c r="X82" s="26">
        <v>-884</v>
      </c>
      <c r="Y82" s="166">
        <v>330</v>
      </c>
      <c r="Z82" s="26">
        <v>330</v>
      </c>
      <c r="AA82" s="166">
        <v>-700</v>
      </c>
      <c r="AB82" s="26">
        <v>-355</v>
      </c>
      <c r="AC82" s="166">
        <v>-2218</v>
      </c>
      <c r="AD82" s="26">
        <v>-1822</v>
      </c>
      <c r="AE82" s="166" t="s">
        <v>45</v>
      </c>
      <c r="AF82" s="172" t="s">
        <v>148</v>
      </c>
      <c r="AG82" s="173">
        <v>37</v>
      </c>
      <c r="AH82" s="166" t="s">
        <v>169</v>
      </c>
      <c r="AI82" s="172" t="s">
        <v>108</v>
      </c>
      <c r="AJ82" s="173">
        <v>36</v>
      </c>
    </row>
    <row r="83" spans="1:36" x14ac:dyDescent="0.15">
      <c r="A83" s="227" t="s">
        <v>30</v>
      </c>
      <c r="B83" s="200" t="s">
        <v>17</v>
      </c>
      <c r="C83" s="173">
        <v>17</v>
      </c>
      <c r="D83" s="242">
        <v>0.83333333333333337</v>
      </c>
      <c r="E83" s="243">
        <v>17474</v>
      </c>
      <c r="F83" s="29">
        <v>33327</v>
      </c>
      <c r="G83" s="29">
        <v>138</v>
      </c>
      <c r="H83" s="29">
        <v>0</v>
      </c>
      <c r="I83" s="29">
        <v>6167</v>
      </c>
      <c r="J83" s="29">
        <v>8110</v>
      </c>
      <c r="K83" s="166">
        <v>0</v>
      </c>
      <c r="L83" s="173">
        <v>330</v>
      </c>
      <c r="M83" s="29">
        <v>-402</v>
      </c>
      <c r="N83" s="29">
        <v>-1759</v>
      </c>
      <c r="O83" s="29">
        <f t="shared" si="8"/>
        <v>-1831</v>
      </c>
      <c r="P83" s="29">
        <f t="shared" si="6"/>
        <v>21019</v>
      </c>
      <c r="Q83" s="242">
        <v>0.83333333333333337</v>
      </c>
      <c r="R83" s="243">
        <v>17690</v>
      </c>
      <c r="S83" s="29">
        <v>19859</v>
      </c>
      <c r="T83" s="29">
        <f t="shared" si="7"/>
        <v>1160</v>
      </c>
      <c r="U83" s="29">
        <v>20292</v>
      </c>
      <c r="V83" s="29">
        <v>2900</v>
      </c>
      <c r="W83" s="166">
        <v>-1200</v>
      </c>
      <c r="X83" s="26">
        <v>-176</v>
      </c>
      <c r="Y83" s="166">
        <v>330</v>
      </c>
      <c r="Z83" s="26">
        <v>330</v>
      </c>
      <c r="AA83" s="166">
        <v>-700</v>
      </c>
      <c r="AB83" s="26">
        <v>-402</v>
      </c>
      <c r="AC83" s="166">
        <v>-2218</v>
      </c>
      <c r="AD83" s="26">
        <v>-1759</v>
      </c>
      <c r="AE83" s="166" t="s">
        <v>42</v>
      </c>
      <c r="AF83" s="172" t="s">
        <v>97</v>
      </c>
      <c r="AG83" s="173">
        <v>35</v>
      </c>
      <c r="AH83" s="166" t="s">
        <v>42</v>
      </c>
      <c r="AI83" s="172" t="s">
        <v>98</v>
      </c>
      <c r="AJ83" s="173">
        <v>35</v>
      </c>
    </row>
    <row r="84" spans="1:36" x14ac:dyDescent="0.15">
      <c r="A84" s="227" t="s">
        <v>32</v>
      </c>
      <c r="B84" s="200" t="s">
        <v>17</v>
      </c>
      <c r="C84" s="173">
        <v>18</v>
      </c>
      <c r="D84" s="242">
        <v>0.83333333333333337</v>
      </c>
      <c r="E84" s="243">
        <v>17671</v>
      </c>
      <c r="F84" s="29">
        <v>33327</v>
      </c>
      <c r="G84" s="29">
        <v>135</v>
      </c>
      <c r="H84" s="29">
        <v>0</v>
      </c>
      <c r="I84" s="29">
        <v>5817</v>
      </c>
      <c r="J84" s="29">
        <v>7988</v>
      </c>
      <c r="K84" s="166">
        <v>203</v>
      </c>
      <c r="L84" s="173">
        <v>330</v>
      </c>
      <c r="M84" s="29">
        <v>-343</v>
      </c>
      <c r="N84" s="29">
        <v>-1520</v>
      </c>
      <c r="O84" s="29">
        <f t="shared" si="8"/>
        <v>-1330</v>
      </c>
      <c r="P84" s="29">
        <f t="shared" si="6"/>
        <v>20987</v>
      </c>
      <c r="Q84" s="242">
        <v>0.83333333333333337</v>
      </c>
      <c r="R84" s="243">
        <v>17550</v>
      </c>
      <c r="S84" s="29">
        <v>19480</v>
      </c>
      <c r="T84" s="29">
        <f t="shared" si="7"/>
        <v>1507</v>
      </c>
      <c r="U84" s="29">
        <v>20292</v>
      </c>
      <c r="V84" s="29">
        <v>2900</v>
      </c>
      <c r="W84" s="166">
        <v>600</v>
      </c>
      <c r="X84" s="26">
        <v>203</v>
      </c>
      <c r="Y84" s="166">
        <v>330</v>
      </c>
      <c r="Z84" s="26">
        <v>330</v>
      </c>
      <c r="AA84" s="166">
        <v>-700</v>
      </c>
      <c r="AB84" s="26">
        <v>-343</v>
      </c>
      <c r="AC84" s="166">
        <v>-2218</v>
      </c>
      <c r="AD84" s="26">
        <v>-1520</v>
      </c>
      <c r="AE84" s="166" t="s">
        <v>100</v>
      </c>
      <c r="AF84" s="172" t="s">
        <v>89</v>
      </c>
      <c r="AG84" s="173">
        <v>38</v>
      </c>
      <c r="AH84" s="166" t="s">
        <v>100</v>
      </c>
      <c r="AI84" s="172" t="s">
        <v>102</v>
      </c>
      <c r="AJ84" s="173">
        <v>40</v>
      </c>
    </row>
    <row r="85" spans="1:36" x14ac:dyDescent="0.15">
      <c r="A85" s="227" t="s">
        <v>31</v>
      </c>
      <c r="B85" s="200" t="s">
        <v>17</v>
      </c>
      <c r="C85" s="173">
        <v>19</v>
      </c>
      <c r="D85" s="242">
        <v>0.83333333333333337</v>
      </c>
      <c r="E85" s="243">
        <v>17949</v>
      </c>
      <c r="F85" s="29">
        <v>33328</v>
      </c>
      <c r="G85" s="29">
        <v>129</v>
      </c>
      <c r="H85" s="29">
        <v>0</v>
      </c>
      <c r="I85" s="29">
        <v>5947</v>
      </c>
      <c r="J85" s="29">
        <v>8315</v>
      </c>
      <c r="K85" s="166">
        <v>0</v>
      </c>
      <c r="L85" s="173">
        <v>330</v>
      </c>
      <c r="M85" s="29">
        <v>-351</v>
      </c>
      <c r="N85" s="29">
        <v>-1571</v>
      </c>
      <c r="O85" s="29">
        <f t="shared" si="8"/>
        <v>-1592</v>
      </c>
      <c r="P85" s="29">
        <f t="shared" si="6"/>
        <v>20787</v>
      </c>
      <c r="Q85" s="242">
        <v>0.83333333333333337</v>
      </c>
      <c r="R85" s="243">
        <v>17620</v>
      </c>
      <c r="S85" s="29">
        <v>19600</v>
      </c>
      <c r="T85" s="29">
        <f t="shared" si="7"/>
        <v>1187</v>
      </c>
      <c r="U85" s="29">
        <v>20292</v>
      </c>
      <c r="V85" s="29">
        <v>2900</v>
      </c>
      <c r="W85" s="166">
        <v>-1200</v>
      </c>
      <c r="X85" s="26">
        <v>-212</v>
      </c>
      <c r="Y85" s="166">
        <v>330</v>
      </c>
      <c r="Z85" s="26">
        <v>330</v>
      </c>
      <c r="AA85" s="166">
        <v>-700</v>
      </c>
      <c r="AB85" s="26">
        <v>-351</v>
      </c>
      <c r="AC85" s="166">
        <v>-2218</v>
      </c>
      <c r="AD85" s="26">
        <v>-1571</v>
      </c>
      <c r="AE85" s="166" t="s">
        <v>46</v>
      </c>
      <c r="AF85" s="172" t="s">
        <v>210</v>
      </c>
      <c r="AG85" s="173">
        <v>43</v>
      </c>
      <c r="AH85" s="166" t="s">
        <v>46</v>
      </c>
      <c r="AI85" s="172" t="s">
        <v>70</v>
      </c>
      <c r="AJ85" s="173">
        <v>43</v>
      </c>
    </row>
    <row r="86" spans="1:36" x14ac:dyDescent="0.15">
      <c r="A86" s="227" t="s">
        <v>33</v>
      </c>
      <c r="B86" s="200" t="s">
        <v>17</v>
      </c>
      <c r="C86" s="173">
        <v>20</v>
      </c>
      <c r="D86" s="242">
        <v>0.83333333333333337</v>
      </c>
      <c r="E86" s="243">
        <v>17313</v>
      </c>
      <c r="F86" s="29">
        <v>33328</v>
      </c>
      <c r="G86" s="29">
        <v>155</v>
      </c>
      <c r="H86" s="29">
        <v>0</v>
      </c>
      <c r="I86" s="29">
        <v>5778</v>
      </c>
      <c r="J86" s="29">
        <v>9008</v>
      </c>
      <c r="K86" s="166">
        <v>395</v>
      </c>
      <c r="L86" s="173">
        <v>250</v>
      </c>
      <c r="M86" s="29">
        <v>-356</v>
      </c>
      <c r="N86" s="29">
        <v>-1571</v>
      </c>
      <c r="O86" s="29">
        <f t="shared" si="8"/>
        <v>-1282</v>
      </c>
      <c r="P86" s="29">
        <f t="shared" si="6"/>
        <v>19979</v>
      </c>
      <c r="Q86" s="242">
        <v>0.83333333333333337</v>
      </c>
      <c r="R86" s="243">
        <v>17340</v>
      </c>
      <c r="S86" s="29">
        <v>19320</v>
      </c>
      <c r="T86" s="29">
        <f t="shared" si="7"/>
        <v>659</v>
      </c>
      <c r="U86" s="29">
        <v>20292</v>
      </c>
      <c r="V86" s="29">
        <v>2900</v>
      </c>
      <c r="W86" s="166">
        <v>1200</v>
      </c>
      <c r="X86" s="26">
        <v>-26</v>
      </c>
      <c r="Y86" s="166">
        <v>330</v>
      </c>
      <c r="Z86" s="26">
        <v>250</v>
      </c>
      <c r="AA86" s="166">
        <v>-700</v>
      </c>
      <c r="AB86" s="26">
        <v>-356</v>
      </c>
      <c r="AC86" s="166">
        <v>-2218</v>
      </c>
      <c r="AD86" s="26">
        <v>-1571</v>
      </c>
      <c r="AE86" s="166" t="s">
        <v>42</v>
      </c>
      <c r="AF86" s="172" t="s">
        <v>166</v>
      </c>
      <c r="AG86" s="173">
        <v>41</v>
      </c>
      <c r="AH86" s="166" t="s">
        <v>146</v>
      </c>
      <c r="AI86" s="172" t="s">
        <v>230</v>
      </c>
      <c r="AJ86" s="173">
        <v>38</v>
      </c>
    </row>
    <row r="87" spans="1:36" x14ac:dyDescent="0.15">
      <c r="A87" s="227" t="s">
        <v>34</v>
      </c>
      <c r="B87" s="200" t="s">
        <v>17</v>
      </c>
      <c r="C87" s="173">
        <v>21</v>
      </c>
      <c r="D87" s="242">
        <v>0.45833333333333331</v>
      </c>
      <c r="E87" s="243">
        <v>16883</v>
      </c>
      <c r="F87" s="29">
        <v>33328</v>
      </c>
      <c r="G87" s="29">
        <v>104</v>
      </c>
      <c r="H87" s="29">
        <v>0</v>
      </c>
      <c r="I87" s="29">
        <v>5925</v>
      </c>
      <c r="J87" s="29">
        <v>9143</v>
      </c>
      <c r="K87" s="166">
        <v>0</v>
      </c>
      <c r="L87" s="173">
        <v>100</v>
      </c>
      <c r="M87" s="29">
        <v>-415</v>
      </c>
      <c r="N87" s="29">
        <v>-1570</v>
      </c>
      <c r="O87" s="29">
        <f t="shared" si="8"/>
        <v>-1885</v>
      </c>
      <c r="P87" s="29">
        <f t="shared" si="6"/>
        <v>20249</v>
      </c>
      <c r="Q87" s="242">
        <v>0.83333333333333337</v>
      </c>
      <c r="R87" s="243">
        <v>16950</v>
      </c>
      <c r="S87" s="29">
        <v>18930</v>
      </c>
      <c r="T87" s="29">
        <f t="shared" si="7"/>
        <v>1319</v>
      </c>
      <c r="U87" s="29">
        <v>20292</v>
      </c>
      <c r="V87" s="29">
        <v>2900</v>
      </c>
      <c r="W87" s="166">
        <v>-1200</v>
      </c>
      <c r="X87" s="26">
        <v>-474</v>
      </c>
      <c r="Y87" s="166">
        <v>330</v>
      </c>
      <c r="Z87" s="26">
        <v>100</v>
      </c>
      <c r="AA87" s="166">
        <v>-700</v>
      </c>
      <c r="AB87" s="26">
        <v>-415</v>
      </c>
      <c r="AC87" s="166">
        <v>-2218</v>
      </c>
      <c r="AD87" s="26">
        <v>-1570</v>
      </c>
      <c r="AE87" s="166" t="s">
        <v>42</v>
      </c>
      <c r="AF87" s="172" t="s">
        <v>57</v>
      </c>
      <c r="AG87" s="173">
        <v>34</v>
      </c>
      <c r="AH87" s="166" t="s">
        <v>42</v>
      </c>
      <c r="AI87" s="172" t="s">
        <v>73</v>
      </c>
      <c r="AJ87" s="173">
        <v>34</v>
      </c>
    </row>
    <row r="88" spans="1:36" x14ac:dyDescent="0.15">
      <c r="A88" s="227" t="s">
        <v>35</v>
      </c>
      <c r="B88" s="200" t="s">
        <v>17</v>
      </c>
      <c r="C88" s="173">
        <v>22</v>
      </c>
      <c r="D88" s="242">
        <v>0.45833333333333331</v>
      </c>
      <c r="E88" s="243">
        <v>15629</v>
      </c>
      <c r="F88" s="29">
        <v>33328</v>
      </c>
      <c r="G88" s="29">
        <v>147</v>
      </c>
      <c r="H88" s="29">
        <v>0</v>
      </c>
      <c r="I88" s="29">
        <v>7966</v>
      </c>
      <c r="J88" s="29">
        <v>7098</v>
      </c>
      <c r="K88" s="166">
        <v>0</v>
      </c>
      <c r="L88" s="173">
        <v>0</v>
      </c>
      <c r="M88" s="29">
        <v>-340</v>
      </c>
      <c r="N88" s="29">
        <v>-1720</v>
      </c>
      <c r="O88" s="29">
        <f t="shared" si="8"/>
        <v>-2060</v>
      </c>
      <c r="P88" s="29">
        <f t="shared" si="6"/>
        <v>20471</v>
      </c>
      <c r="Q88" s="242">
        <v>0.83333333333333337</v>
      </c>
      <c r="R88" s="243">
        <v>16040</v>
      </c>
      <c r="S88" s="29">
        <v>18169</v>
      </c>
      <c r="T88" s="29">
        <f t="shared" si="7"/>
        <v>2302</v>
      </c>
      <c r="U88" s="29">
        <v>19706</v>
      </c>
      <c r="V88" s="29">
        <v>4200</v>
      </c>
      <c r="W88" s="166">
        <v>-1200</v>
      </c>
      <c r="X88" s="26">
        <v>-888</v>
      </c>
      <c r="Y88" s="166">
        <v>0</v>
      </c>
      <c r="Z88" s="26">
        <v>0</v>
      </c>
      <c r="AA88" s="166">
        <v>-700</v>
      </c>
      <c r="AB88" s="26">
        <v>-240</v>
      </c>
      <c r="AC88" s="166">
        <v>-2218</v>
      </c>
      <c r="AD88" s="26">
        <v>-1592</v>
      </c>
      <c r="AE88" s="166" t="s">
        <v>42</v>
      </c>
      <c r="AF88" s="172" t="s">
        <v>51</v>
      </c>
      <c r="AG88" s="173">
        <v>37</v>
      </c>
      <c r="AH88" s="166" t="s">
        <v>42</v>
      </c>
      <c r="AI88" s="172" t="s">
        <v>98</v>
      </c>
      <c r="AJ88" s="173">
        <v>36</v>
      </c>
    </row>
    <row r="89" spans="1:36" x14ac:dyDescent="0.15">
      <c r="A89" s="227" t="s">
        <v>36</v>
      </c>
      <c r="B89" s="200" t="s">
        <v>17</v>
      </c>
      <c r="C89" s="173">
        <v>23</v>
      </c>
      <c r="D89" s="242">
        <v>0.875</v>
      </c>
      <c r="E89" s="243">
        <v>15250</v>
      </c>
      <c r="F89" s="29">
        <v>33328</v>
      </c>
      <c r="G89" s="29">
        <v>153</v>
      </c>
      <c r="H89" s="29">
        <v>0</v>
      </c>
      <c r="I89" s="29">
        <v>7422</v>
      </c>
      <c r="J89" s="29">
        <v>8298</v>
      </c>
      <c r="K89" s="166">
        <v>0</v>
      </c>
      <c r="L89" s="173">
        <v>0</v>
      </c>
      <c r="M89" s="29">
        <v>-414</v>
      </c>
      <c r="N89" s="29">
        <v>-1733</v>
      </c>
      <c r="O89" s="29">
        <f t="shared" ref="O89:O120" si="9">SUM(K89:N89)</f>
        <v>-2147</v>
      </c>
      <c r="P89" s="29">
        <f t="shared" si="6"/>
        <v>19908</v>
      </c>
      <c r="Q89" s="242">
        <v>0.875</v>
      </c>
      <c r="R89" s="243">
        <v>16010</v>
      </c>
      <c r="S89" s="29">
        <v>18152</v>
      </c>
      <c r="T89" s="29">
        <f t="shared" si="7"/>
        <v>1756</v>
      </c>
      <c r="U89" s="29">
        <v>19706</v>
      </c>
      <c r="V89" s="29">
        <v>4200</v>
      </c>
      <c r="W89" s="166">
        <v>-1200</v>
      </c>
      <c r="X89" s="26">
        <v>-232</v>
      </c>
      <c r="Y89" s="166">
        <v>330</v>
      </c>
      <c r="Z89" s="26">
        <v>0</v>
      </c>
      <c r="AA89" s="166">
        <v>-700</v>
      </c>
      <c r="AB89" s="26">
        <v>-314</v>
      </c>
      <c r="AC89" s="166">
        <v>-2218</v>
      </c>
      <c r="AD89" s="26">
        <v>-1733</v>
      </c>
      <c r="AE89" s="166" t="s">
        <v>42</v>
      </c>
      <c r="AF89" s="172" t="s">
        <v>66</v>
      </c>
      <c r="AG89" s="173">
        <v>33</v>
      </c>
      <c r="AH89" s="166" t="s">
        <v>146</v>
      </c>
      <c r="AI89" s="172" t="s">
        <v>192</v>
      </c>
      <c r="AJ89" s="173">
        <v>30</v>
      </c>
    </row>
    <row r="90" spans="1:36" x14ac:dyDescent="0.15">
      <c r="A90" s="227" t="s">
        <v>30</v>
      </c>
      <c r="B90" s="200" t="s">
        <v>17</v>
      </c>
      <c r="C90" s="173">
        <v>24</v>
      </c>
      <c r="D90" s="242">
        <v>0.83333333333333337</v>
      </c>
      <c r="E90" s="243">
        <v>17183</v>
      </c>
      <c r="F90" s="29">
        <v>33325</v>
      </c>
      <c r="G90" s="29">
        <v>150</v>
      </c>
      <c r="H90" s="29">
        <v>0</v>
      </c>
      <c r="I90" s="29">
        <v>5905</v>
      </c>
      <c r="J90" s="29">
        <v>6384</v>
      </c>
      <c r="K90" s="166">
        <v>755</v>
      </c>
      <c r="L90" s="173">
        <v>150</v>
      </c>
      <c r="M90" s="29">
        <v>-242</v>
      </c>
      <c r="N90" s="29">
        <v>-1548</v>
      </c>
      <c r="O90" s="29">
        <f t="shared" si="9"/>
        <v>-885</v>
      </c>
      <c r="P90" s="29">
        <f t="shared" si="6"/>
        <v>22071</v>
      </c>
      <c r="Q90" s="242">
        <v>0.83333333333333337</v>
      </c>
      <c r="R90" s="243">
        <v>17860</v>
      </c>
      <c r="S90" s="29">
        <v>19817</v>
      </c>
      <c r="T90" s="29">
        <f t="shared" si="7"/>
        <v>2254</v>
      </c>
      <c r="U90" s="29">
        <v>19706</v>
      </c>
      <c r="V90" s="29">
        <v>4200</v>
      </c>
      <c r="W90" s="166">
        <v>1200</v>
      </c>
      <c r="X90" s="26">
        <v>547</v>
      </c>
      <c r="Y90" s="166">
        <v>330</v>
      </c>
      <c r="Z90" s="26">
        <v>150</v>
      </c>
      <c r="AA90" s="166">
        <v>-700</v>
      </c>
      <c r="AB90" s="26">
        <v>-242</v>
      </c>
      <c r="AC90" s="166">
        <v>-2218</v>
      </c>
      <c r="AD90" s="26">
        <v>-1548</v>
      </c>
      <c r="AE90" s="166" t="s">
        <v>146</v>
      </c>
      <c r="AF90" s="172" t="s">
        <v>94</v>
      </c>
      <c r="AG90" s="173">
        <v>36</v>
      </c>
      <c r="AH90" s="166" t="s">
        <v>42</v>
      </c>
      <c r="AI90" s="172" t="s">
        <v>102</v>
      </c>
      <c r="AJ90" s="173">
        <v>38</v>
      </c>
    </row>
    <row r="91" spans="1:36" x14ac:dyDescent="0.15">
      <c r="A91" s="227" t="s">
        <v>32</v>
      </c>
      <c r="B91" s="200" t="s">
        <v>17</v>
      </c>
      <c r="C91" s="173">
        <v>25</v>
      </c>
      <c r="D91" s="242">
        <v>0.83333333333333337</v>
      </c>
      <c r="E91" s="243">
        <v>17343</v>
      </c>
      <c r="F91" s="29">
        <v>33325</v>
      </c>
      <c r="G91" s="29">
        <v>151</v>
      </c>
      <c r="H91" s="29">
        <v>0</v>
      </c>
      <c r="I91" s="29">
        <v>6172</v>
      </c>
      <c r="J91" s="29">
        <v>7162</v>
      </c>
      <c r="K91" s="166">
        <v>200</v>
      </c>
      <c r="L91" s="173">
        <v>150</v>
      </c>
      <c r="M91" s="29">
        <v>-267</v>
      </c>
      <c r="N91" s="29">
        <v>-1501</v>
      </c>
      <c r="O91" s="29">
        <f t="shared" si="9"/>
        <v>-1418</v>
      </c>
      <c r="P91" s="29">
        <f t="shared" si="6"/>
        <v>21560</v>
      </c>
      <c r="Q91" s="242">
        <v>0.83333333333333337</v>
      </c>
      <c r="R91" s="243">
        <v>17620</v>
      </c>
      <c r="S91" s="29">
        <v>19530</v>
      </c>
      <c r="T91" s="29">
        <f t="shared" si="7"/>
        <v>2030</v>
      </c>
      <c r="U91" s="29">
        <v>19706</v>
      </c>
      <c r="V91" s="29">
        <v>4200</v>
      </c>
      <c r="W91" s="166">
        <v>200</v>
      </c>
      <c r="X91" s="26">
        <v>200</v>
      </c>
      <c r="Y91" s="166">
        <v>330</v>
      </c>
      <c r="Z91" s="26">
        <v>150</v>
      </c>
      <c r="AA91" s="166">
        <v>-700</v>
      </c>
      <c r="AB91" s="26">
        <v>-267</v>
      </c>
      <c r="AC91" s="166">
        <v>-2218</v>
      </c>
      <c r="AD91" s="26">
        <v>-1501</v>
      </c>
      <c r="AE91" s="166" t="s">
        <v>100</v>
      </c>
      <c r="AF91" s="172" t="s">
        <v>90</v>
      </c>
      <c r="AG91" s="173">
        <v>36</v>
      </c>
      <c r="AH91" s="166" t="s">
        <v>169</v>
      </c>
      <c r="AI91" s="172" t="s">
        <v>168</v>
      </c>
      <c r="AJ91" s="173">
        <v>39</v>
      </c>
    </row>
    <row r="92" spans="1:36" x14ac:dyDescent="0.15">
      <c r="A92" s="227" t="s">
        <v>31</v>
      </c>
      <c r="B92" s="200" t="s">
        <v>17</v>
      </c>
      <c r="C92" s="173">
        <v>26</v>
      </c>
      <c r="D92" s="242">
        <v>0.83333333333333337</v>
      </c>
      <c r="E92" s="243">
        <v>16559</v>
      </c>
      <c r="F92" s="29">
        <v>33325</v>
      </c>
      <c r="G92" s="29">
        <v>144</v>
      </c>
      <c r="H92" s="29">
        <v>0</v>
      </c>
      <c r="I92" s="29">
        <v>6525</v>
      </c>
      <c r="J92" s="29">
        <v>7230</v>
      </c>
      <c r="K92" s="166">
        <v>0</v>
      </c>
      <c r="L92" s="173">
        <v>100</v>
      </c>
      <c r="M92" s="29">
        <v>-475</v>
      </c>
      <c r="N92" s="29">
        <v>-214</v>
      </c>
      <c r="O92" s="29">
        <f t="shared" si="9"/>
        <v>-589</v>
      </c>
      <c r="P92" s="29">
        <f t="shared" si="6"/>
        <v>20303</v>
      </c>
      <c r="Q92" s="242">
        <v>0.83333333333333337</v>
      </c>
      <c r="R92" s="243">
        <v>16900</v>
      </c>
      <c r="S92" s="29">
        <v>18719</v>
      </c>
      <c r="T92" s="29">
        <f t="shared" si="7"/>
        <v>1584</v>
      </c>
      <c r="U92" s="29">
        <v>19706</v>
      </c>
      <c r="V92" s="29">
        <v>4200</v>
      </c>
      <c r="W92" s="166">
        <v>-1200</v>
      </c>
      <c r="X92" s="26">
        <v>-372</v>
      </c>
      <c r="Y92" s="166">
        <v>330</v>
      </c>
      <c r="Z92" s="26">
        <v>100</v>
      </c>
      <c r="AA92" s="166">
        <v>-700</v>
      </c>
      <c r="AB92" s="26">
        <v>-511</v>
      </c>
      <c r="AC92" s="166">
        <v>-218</v>
      </c>
      <c r="AD92" s="26">
        <v>-214</v>
      </c>
      <c r="AE92" s="166" t="s">
        <v>42</v>
      </c>
      <c r="AF92" s="172" t="s">
        <v>61</v>
      </c>
      <c r="AG92" s="173">
        <v>46</v>
      </c>
      <c r="AH92" s="166" t="s">
        <v>42</v>
      </c>
      <c r="AI92" s="172" t="s">
        <v>178</v>
      </c>
      <c r="AJ92" s="173">
        <v>45</v>
      </c>
    </row>
    <row r="93" spans="1:36" x14ac:dyDescent="0.15">
      <c r="A93" s="227" t="s">
        <v>33</v>
      </c>
      <c r="B93" s="200" t="s">
        <v>17</v>
      </c>
      <c r="C93" s="173">
        <v>27</v>
      </c>
      <c r="D93" s="242">
        <v>0.83333333333333337</v>
      </c>
      <c r="E93" s="243">
        <v>16990</v>
      </c>
      <c r="F93" s="29">
        <v>33328</v>
      </c>
      <c r="G93" s="29">
        <v>150</v>
      </c>
      <c r="H93" s="29">
        <v>0</v>
      </c>
      <c r="I93" s="29">
        <v>6502</v>
      </c>
      <c r="J93" s="29">
        <v>7739</v>
      </c>
      <c r="K93" s="166">
        <v>0</v>
      </c>
      <c r="L93" s="173">
        <v>100</v>
      </c>
      <c r="M93" s="29">
        <v>-642</v>
      </c>
      <c r="N93" s="29">
        <v>-214</v>
      </c>
      <c r="O93" s="29">
        <f t="shared" si="9"/>
        <v>-756</v>
      </c>
      <c r="P93" s="29">
        <f t="shared" ref="P93:P120" si="10">+F93+G93+H93-I93-J93-O93</f>
        <v>19993</v>
      </c>
      <c r="Q93" s="242">
        <v>0.83333333333333337</v>
      </c>
      <c r="R93" s="243">
        <v>16770</v>
      </c>
      <c r="S93" s="29">
        <v>18590</v>
      </c>
      <c r="T93" s="29">
        <f t="shared" si="7"/>
        <v>1403</v>
      </c>
      <c r="U93" s="29">
        <v>19706</v>
      </c>
      <c r="V93" s="29">
        <v>4200</v>
      </c>
      <c r="W93" s="166">
        <v>-1200</v>
      </c>
      <c r="X93" s="26">
        <v>-164</v>
      </c>
      <c r="Y93" s="166">
        <v>330</v>
      </c>
      <c r="Z93" s="26">
        <v>100</v>
      </c>
      <c r="AA93" s="166">
        <v>-700</v>
      </c>
      <c r="AB93" s="26">
        <v>-642</v>
      </c>
      <c r="AC93" s="166">
        <v>-218</v>
      </c>
      <c r="AD93" s="26">
        <v>-214</v>
      </c>
      <c r="AE93" s="166" t="s">
        <v>46</v>
      </c>
      <c r="AF93" s="172" t="s">
        <v>89</v>
      </c>
      <c r="AG93" s="173">
        <v>41</v>
      </c>
      <c r="AH93" s="166" t="s">
        <v>46</v>
      </c>
      <c r="AI93" s="172" t="s">
        <v>151</v>
      </c>
      <c r="AJ93" s="173">
        <v>41</v>
      </c>
    </row>
    <row r="94" spans="1:36" x14ac:dyDescent="0.15">
      <c r="A94" s="227" t="s">
        <v>34</v>
      </c>
      <c r="B94" s="200" t="s">
        <v>17</v>
      </c>
      <c r="C94" s="173">
        <v>28</v>
      </c>
      <c r="D94" s="242">
        <v>0.5</v>
      </c>
      <c r="E94" s="243">
        <v>17037</v>
      </c>
      <c r="F94" s="29">
        <v>33328</v>
      </c>
      <c r="G94" s="29">
        <v>151</v>
      </c>
      <c r="H94" s="29">
        <v>0</v>
      </c>
      <c r="I94" s="29">
        <v>6999</v>
      </c>
      <c r="J94" s="29">
        <v>6668</v>
      </c>
      <c r="K94" s="166">
        <v>0</v>
      </c>
      <c r="L94" s="173">
        <v>150</v>
      </c>
      <c r="M94" s="29">
        <v>-300</v>
      </c>
      <c r="N94" s="29">
        <v>-215</v>
      </c>
      <c r="O94" s="29">
        <f t="shared" si="9"/>
        <v>-365</v>
      </c>
      <c r="P94" s="29">
        <f t="shared" si="10"/>
        <v>20177</v>
      </c>
      <c r="Q94" s="242">
        <v>0.5</v>
      </c>
      <c r="R94" s="243">
        <v>17010</v>
      </c>
      <c r="S94" s="29">
        <v>18830</v>
      </c>
      <c r="T94" s="29">
        <f t="shared" si="7"/>
        <v>1347</v>
      </c>
      <c r="U94" s="29">
        <v>19706</v>
      </c>
      <c r="V94" s="29">
        <v>4200</v>
      </c>
      <c r="W94" s="166">
        <v>-1200</v>
      </c>
      <c r="X94" s="26">
        <v>-595</v>
      </c>
      <c r="Y94" s="166">
        <v>330</v>
      </c>
      <c r="Z94" s="26">
        <v>150</v>
      </c>
      <c r="AA94" s="166">
        <v>-400</v>
      </c>
      <c r="AB94" s="26">
        <v>-400</v>
      </c>
      <c r="AC94" s="166">
        <v>-218</v>
      </c>
      <c r="AD94" s="26">
        <v>-215</v>
      </c>
      <c r="AE94" s="166" t="s">
        <v>46</v>
      </c>
      <c r="AF94" s="172" t="s">
        <v>183</v>
      </c>
      <c r="AG94" s="173">
        <v>38</v>
      </c>
      <c r="AH94" s="166" t="s">
        <v>46</v>
      </c>
      <c r="AI94" s="172" t="s">
        <v>67</v>
      </c>
      <c r="AJ94" s="173">
        <v>38</v>
      </c>
    </row>
    <row r="95" spans="1:36" x14ac:dyDescent="0.15">
      <c r="A95" s="227" t="s">
        <v>35</v>
      </c>
      <c r="B95" s="200" t="s">
        <v>17</v>
      </c>
      <c r="C95" s="173">
        <v>29</v>
      </c>
      <c r="D95" s="242">
        <v>0.875</v>
      </c>
      <c r="E95" s="243">
        <v>15843</v>
      </c>
      <c r="F95" s="29">
        <v>33328</v>
      </c>
      <c r="G95" s="29">
        <v>148</v>
      </c>
      <c r="H95" s="29">
        <v>0</v>
      </c>
      <c r="I95" s="29">
        <v>8538</v>
      </c>
      <c r="J95" s="29">
        <v>6543</v>
      </c>
      <c r="K95" s="166">
        <v>23</v>
      </c>
      <c r="L95" s="173">
        <v>100</v>
      </c>
      <c r="M95" s="29">
        <v>-208</v>
      </c>
      <c r="N95" s="29">
        <v>-215</v>
      </c>
      <c r="O95" s="29">
        <f t="shared" si="9"/>
        <v>-300</v>
      </c>
      <c r="P95" s="29">
        <f t="shared" si="10"/>
        <v>18695</v>
      </c>
      <c r="Q95" s="242">
        <v>0.83333333333333337</v>
      </c>
      <c r="R95" s="243">
        <v>15950</v>
      </c>
      <c r="S95" s="29">
        <v>17770</v>
      </c>
      <c r="T95" s="29">
        <f t="shared" si="7"/>
        <v>925</v>
      </c>
      <c r="U95" s="29">
        <v>19194</v>
      </c>
      <c r="V95" s="29">
        <v>4900</v>
      </c>
      <c r="W95" s="166">
        <v>400</v>
      </c>
      <c r="X95" s="26">
        <v>23</v>
      </c>
      <c r="Y95" s="166">
        <v>330</v>
      </c>
      <c r="Z95" s="26">
        <v>100</v>
      </c>
      <c r="AA95" s="166">
        <v>-700</v>
      </c>
      <c r="AB95" s="26">
        <v>-208</v>
      </c>
      <c r="AC95" s="166">
        <v>-218</v>
      </c>
      <c r="AD95" s="26">
        <v>-215</v>
      </c>
      <c r="AE95" s="166" t="s">
        <v>42</v>
      </c>
      <c r="AF95" s="172" t="s">
        <v>108</v>
      </c>
      <c r="AG95" s="173">
        <v>32</v>
      </c>
      <c r="AH95" s="166" t="s">
        <v>42</v>
      </c>
      <c r="AI95" s="172" t="s">
        <v>71</v>
      </c>
      <c r="AJ95" s="173">
        <v>30</v>
      </c>
    </row>
    <row r="96" spans="1:36" x14ac:dyDescent="0.15">
      <c r="A96" s="227" t="s">
        <v>36</v>
      </c>
      <c r="B96" s="200" t="s">
        <v>17</v>
      </c>
      <c r="C96" s="173">
        <v>30</v>
      </c>
      <c r="D96" s="242">
        <v>0.875</v>
      </c>
      <c r="E96" s="243">
        <v>15817</v>
      </c>
      <c r="F96" s="29">
        <v>33328</v>
      </c>
      <c r="G96" s="29">
        <v>149</v>
      </c>
      <c r="H96" s="29">
        <v>0</v>
      </c>
      <c r="I96" s="29">
        <v>8120</v>
      </c>
      <c r="J96" s="29">
        <v>7428</v>
      </c>
      <c r="K96" s="166">
        <v>0</v>
      </c>
      <c r="L96" s="173">
        <v>100</v>
      </c>
      <c r="M96" s="29">
        <v>-277</v>
      </c>
      <c r="N96" s="29">
        <v>-216</v>
      </c>
      <c r="O96" s="29">
        <f t="shared" si="9"/>
        <v>-393</v>
      </c>
      <c r="P96" s="29">
        <f t="shared" si="10"/>
        <v>18322</v>
      </c>
      <c r="Q96" s="242">
        <v>0.875</v>
      </c>
      <c r="R96" s="243">
        <v>15700</v>
      </c>
      <c r="S96" s="29">
        <v>17519</v>
      </c>
      <c r="T96" s="29">
        <f t="shared" si="7"/>
        <v>803</v>
      </c>
      <c r="U96" s="29">
        <v>19194</v>
      </c>
      <c r="V96" s="29">
        <v>4900</v>
      </c>
      <c r="W96" s="166">
        <v>-1200</v>
      </c>
      <c r="X96" s="26">
        <v>-592</v>
      </c>
      <c r="Y96" s="166">
        <v>330</v>
      </c>
      <c r="Z96" s="26">
        <v>100</v>
      </c>
      <c r="AA96" s="166">
        <v>-700</v>
      </c>
      <c r="AB96" s="26">
        <v>-277</v>
      </c>
      <c r="AC96" s="166">
        <v>-218</v>
      </c>
      <c r="AD96" s="26">
        <v>-216</v>
      </c>
      <c r="AE96" s="166" t="s">
        <v>42</v>
      </c>
      <c r="AF96" s="172" t="s">
        <v>159</v>
      </c>
      <c r="AG96" s="173">
        <v>36</v>
      </c>
      <c r="AH96" s="166" t="s">
        <v>42</v>
      </c>
      <c r="AI96" s="172" t="s">
        <v>172</v>
      </c>
      <c r="AJ96" s="173">
        <v>35</v>
      </c>
    </row>
    <row r="97" spans="1:36" x14ac:dyDescent="0.15">
      <c r="A97" s="228" t="s">
        <v>30</v>
      </c>
      <c r="B97" s="202" t="s">
        <v>17</v>
      </c>
      <c r="C97" s="175">
        <v>31</v>
      </c>
      <c r="D97" s="244">
        <v>0.83333333333333337</v>
      </c>
      <c r="E97" s="245">
        <v>17606</v>
      </c>
      <c r="F97" s="35">
        <v>33328</v>
      </c>
      <c r="G97" s="35">
        <v>153</v>
      </c>
      <c r="H97" s="35">
        <v>0</v>
      </c>
      <c r="I97" s="35">
        <v>6509</v>
      </c>
      <c r="J97" s="35">
        <v>6945</v>
      </c>
      <c r="K97" s="167">
        <v>206</v>
      </c>
      <c r="L97" s="175">
        <v>100</v>
      </c>
      <c r="M97" s="35">
        <v>-68</v>
      </c>
      <c r="N97" s="35">
        <v>-1402</v>
      </c>
      <c r="O97" s="35">
        <f t="shared" si="9"/>
        <v>-1164</v>
      </c>
      <c r="P97" s="35">
        <f t="shared" si="10"/>
        <v>21191</v>
      </c>
      <c r="Q97" s="244">
        <v>0.83333333333333337</v>
      </c>
      <c r="R97" s="245">
        <v>17350</v>
      </c>
      <c r="S97" s="35">
        <v>19189</v>
      </c>
      <c r="T97" s="35">
        <f t="shared" si="7"/>
        <v>2002</v>
      </c>
      <c r="U97" s="35">
        <v>19194</v>
      </c>
      <c r="V97" s="35">
        <v>4900</v>
      </c>
      <c r="W97" s="167">
        <v>1200</v>
      </c>
      <c r="X97" s="43">
        <v>206</v>
      </c>
      <c r="Y97" s="167">
        <v>330</v>
      </c>
      <c r="Z97" s="43">
        <v>100</v>
      </c>
      <c r="AA97" s="167">
        <v>-700</v>
      </c>
      <c r="AB97" s="43">
        <v>-68</v>
      </c>
      <c r="AC97" s="167">
        <v>-2218</v>
      </c>
      <c r="AD97" s="43">
        <v>-1402</v>
      </c>
      <c r="AE97" s="167" t="s">
        <v>46</v>
      </c>
      <c r="AF97" s="174" t="s">
        <v>129</v>
      </c>
      <c r="AG97" s="175">
        <v>45</v>
      </c>
      <c r="AH97" s="167" t="s">
        <v>46</v>
      </c>
      <c r="AI97" s="174" t="s">
        <v>91</v>
      </c>
      <c r="AJ97" s="175">
        <v>43</v>
      </c>
    </row>
    <row r="98" spans="1:36" x14ac:dyDescent="0.15">
      <c r="A98" s="227" t="s">
        <v>32</v>
      </c>
      <c r="B98" s="200" t="s">
        <v>18</v>
      </c>
      <c r="C98" s="173">
        <v>1</v>
      </c>
      <c r="D98" s="242">
        <v>0.83333333333333337</v>
      </c>
      <c r="E98" s="243">
        <v>16641</v>
      </c>
      <c r="F98" s="29">
        <v>33330</v>
      </c>
      <c r="G98" s="29">
        <v>153</v>
      </c>
      <c r="H98" s="29">
        <v>0</v>
      </c>
      <c r="I98" s="29">
        <v>8802</v>
      </c>
      <c r="J98" s="29">
        <v>5564</v>
      </c>
      <c r="K98" s="166">
        <v>0</v>
      </c>
      <c r="L98" s="173">
        <v>100</v>
      </c>
      <c r="M98" s="29">
        <v>-120</v>
      </c>
      <c r="N98" s="29">
        <v>-1507</v>
      </c>
      <c r="O98" s="29">
        <f t="shared" si="9"/>
        <v>-1527</v>
      </c>
      <c r="P98" s="29">
        <f t="shared" si="10"/>
        <v>20644</v>
      </c>
      <c r="Q98" s="242">
        <v>0.83333333333333337</v>
      </c>
      <c r="R98" s="243">
        <v>16420</v>
      </c>
      <c r="S98" s="29">
        <v>18287</v>
      </c>
      <c r="T98" s="29">
        <f t="shared" si="7"/>
        <v>2357</v>
      </c>
      <c r="U98" s="29">
        <v>19194</v>
      </c>
      <c r="V98" s="29">
        <v>4900</v>
      </c>
      <c r="W98" s="166">
        <v>-1000</v>
      </c>
      <c r="X98" s="26">
        <v>-156</v>
      </c>
      <c r="Y98" s="166">
        <v>330</v>
      </c>
      <c r="Z98" s="26">
        <v>100</v>
      </c>
      <c r="AA98" s="166">
        <v>-700</v>
      </c>
      <c r="AB98" s="26">
        <v>-20</v>
      </c>
      <c r="AC98" s="166">
        <v>-2218</v>
      </c>
      <c r="AD98" s="26">
        <v>-1507</v>
      </c>
      <c r="AE98" s="166" t="s">
        <v>46</v>
      </c>
      <c r="AF98" s="172" t="s">
        <v>78</v>
      </c>
      <c r="AG98" s="173">
        <v>61</v>
      </c>
      <c r="AH98" s="166" t="s">
        <v>46</v>
      </c>
      <c r="AI98" s="172" t="s">
        <v>56</v>
      </c>
      <c r="AJ98" s="173">
        <v>61</v>
      </c>
    </row>
    <row r="99" spans="1:36" x14ac:dyDescent="0.15">
      <c r="A99" s="227" t="s">
        <v>31</v>
      </c>
      <c r="B99" s="200" t="s">
        <v>18</v>
      </c>
      <c r="C99" s="173">
        <v>2</v>
      </c>
      <c r="D99" s="242">
        <v>0.875</v>
      </c>
      <c r="E99" s="243">
        <v>16870</v>
      </c>
      <c r="F99" s="29">
        <v>33330</v>
      </c>
      <c r="G99" s="29">
        <v>148</v>
      </c>
      <c r="H99" s="29">
        <v>0</v>
      </c>
      <c r="I99" s="29">
        <v>9280</v>
      </c>
      <c r="J99" s="29">
        <v>5774</v>
      </c>
      <c r="K99" s="166">
        <v>301</v>
      </c>
      <c r="L99" s="173">
        <v>150</v>
      </c>
      <c r="M99" s="29">
        <v>-157</v>
      </c>
      <c r="N99" s="29">
        <v>-1650</v>
      </c>
      <c r="O99" s="29">
        <f t="shared" si="9"/>
        <v>-1356</v>
      </c>
      <c r="P99" s="29">
        <f t="shared" si="10"/>
        <v>19780</v>
      </c>
      <c r="Q99" s="242">
        <v>0.83333333333333337</v>
      </c>
      <c r="R99" s="243">
        <v>16730</v>
      </c>
      <c r="S99" s="29">
        <v>18740</v>
      </c>
      <c r="T99" s="29">
        <f t="shared" si="7"/>
        <v>1040</v>
      </c>
      <c r="U99" s="29">
        <v>19194</v>
      </c>
      <c r="V99" s="29">
        <v>4900</v>
      </c>
      <c r="W99" s="166">
        <v>1000</v>
      </c>
      <c r="X99" s="26">
        <v>301</v>
      </c>
      <c r="Y99" s="166">
        <v>330</v>
      </c>
      <c r="Z99" s="26">
        <v>150</v>
      </c>
      <c r="AA99" s="166">
        <v>-700</v>
      </c>
      <c r="AB99" s="26">
        <v>-92</v>
      </c>
      <c r="AC99" s="166">
        <v>-2218</v>
      </c>
      <c r="AD99" s="26">
        <v>-1650</v>
      </c>
      <c r="AE99" s="166" t="s">
        <v>42</v>
      </c>
      <c r="AF99" s="172" t="s">
        <v>93</v>
      </c>
      <c r="AG99" s="173">
        <v>43</v>
      </c>
      <c r="AH99" s="166" t="s">
        <v>42</v>
      </c>
      <c r="AI99" s="172" t="s">
        <v>184</v>
      </c>
      <c r="AJ99" s="173">
        <v>44</v>
      </c>
    </row>
    <row r="100" spans="1:36" x14ac:dyDescent="0.15">
      <c r="A100" s="227" t="s">
        <v>33</v>
      </c>
      <c r="B100" s="200" t="s">
        <v>18</v>
      </c>
      <c r="C100" s="173">
        <v>3</v>
      </c>
      <c r="D100" s="242">
        <v>0.875</v>
      </c>
      <c r="E100" s="243">
        <v>16588</v>
      </c>
      <c r="F100" s="29">
        <v>33330</v>
      </c>
      <c r="G100" s="29">
        <v>156</v>
      </c>
      <c r="H100" s="29">
        <v>0</v>
      </c>
      <c r="I100" s="29">
        <v>8230</v>
      </c>
      <c r="J100" s="29">
        <v>6683</v>
      </c>
      <c r="K100" s="166">
        <v>885</v>
      </c>
      <c r="L100" s="173">
        <v>200</v>
      </c>
      <c r="M100" s="29">
        <v>-216</v>
      </c>
      <c r="N100" s="29">
        <v>-1508</v>
      </c>
      <c r="O100" s="29">
        <f t="shared" si="9"/>
        <v>-639</v>
      </c>
      <c r="P100" s="29">
        <f t="shared" si="10"/>
        <v>19212</v>
      </c>
      <c r="Q100" s="242">
        <v>0.875</v>
      </c>
      <c r="R100" s="243">
        <v>16330</v>
      </c>
      <c r="S100" s="29">
        <v>18196</v>
      </c>
      <c r="T100" s="29">
        <f t="shared" si="7"/>
        <v>1016</v>
      </c>
      <c r="U100" s="29">
        <v>19194</v>
      </c>
      <c r="V100" s="29">
        <v>4900</v>
      </c>
      <c r="W100" s="166">
        <v>1000</v>
      </c>
      <c r="X100" s="26">
        <v>885</v>
      </c>
      <c r="Y100" s="166">
        <v>330</v>
      </c>
      <c r="Z100" s="26">
        <v>200</v>
      </c>
      <c r="AA100" s="166">
        <v>-700</v>
      </c>
      <c r="AB100" s="26">
        <v>-216</v>
      </c>
      <c r="AC100" s="166">
        <v>-2218</v>
      </c>
      <c r="AD100" s="26">
        <v>-1559</v>
      </c>
      <c r="AE100" s="166" t="s">
        <v>42</v>
      </c>
      <c r="AF100" s="172" t="s">
        <v>153</v>
      </c>
      <c r="AG100" s="173">
        <v>46</v>
      </c>
      <c r="AH100" s="166" t="s">
        <v>42</v>
      </c>
      <c r="AI100" s="172" t="s">
        <v>168</v>
      </c>
      <c r="AJ100" s="173">
        <v>46</v>
      </c>
    </row>
    <row r="101" spans="1:36" x14ac:dyDescent="0.15">
      <c r="A101" s="227" t="s">
        <v>34</v>
      </c>
      <c r="B101" s="200" t="s">
        <v>18</v>
      </c>
      <c r="C101" s="173">
        <v>4</v>
      </c>
      <c r="D101" s="242">
        <v>0.45833333333333331</v>
      </c>
      <c r="E101" s="243">
        <v>16916</v>
      </c>
      <c r="F101" s="29">
        <v>33334</v>
      </c>
      <c r="G101" s="29">
        <v>157</v>
      </c>
      <c r="H101" s="29">
        <v>0</v>
      </c>
      <c r="I101" s="29">
        <v>7334</v>
      </c>
      <c r="J101" s="29">
        <v>5324</v>
      </c>
      <c r="K101" s="166">
        <v>1072</v>
      </c>
      <c r="L101" s="173">
        <v>200</v>
      </c>
      <c r="M101" s="29">
        <v>-282</v>
      </c>
      <c r="N101" s="29">
        <v>-1508</v>
      </c>
      <c r="O101" s="29">
        <f t="shared" si="9"/>
        <v>-518</v>
      </c>
      <c r="P101" s="29">
        <f t="shared" si="10"/>
        <v>21351</v>
      </c>
      <c r="Q101" s="242">
        <v>0.5</v>
      </c>
      <c r="R101" s="243">
        <v>16900</v>
      </c>
      <c r="S101" s="29">
        <v>18926</v>
      </c>
      <c r="T101" s="29">
        <f t="shared" si="7"/>
        <v>2425</v>
      </c>
      <c r="U101" s="29">
        <v>19194</v>
      </c>
      <c r="V101" s="29">
        <v>4900</v>
      </c>
      <c r="W101" s="166">
        <v>1200</v>
      </c>
      <c r="X101" s="26">
        <v>1072</v>
      </c>
      <c r="Y101" s="166">
        <v>330</v>
      </c>
      <c r="Z101" s="26">
        <v>200</v>
      </c>
      <c r="AA101" s="166">
        <v>-700</v>
      </c>
      <c r="AB101" s="26">
        <v>-282</v>
      </c>
      <c r="AC101" s="166">
        <v>-2218</v>
      </c>
      <c r="AD101" s="26">
        <v>-1559</v>
      </c>
      <c r="AE101" s="166" t="s">
        <v>46</v>
      </c>
      <c r="AF101" s="172" t="s">
        <v>140</v>
      </c>
      <c r="AG101" s="173">
        <v>43</v>
      </c>
      <c r="AH101" s="166" t="s">
        <v>46</v>
      </c>
      <c r="AI101" s="172" t="s">
        <v>171</v>
      </c>
      <c r="AJ101" s="173">
        <v>41</v>
      </c>
    </row>
    <row r="102" spans="1:36" x14ac:dyDescent="0.15">
      <c r="A102" s="227" t="s">
        <v>35</v>
      </c>
      <c r="B102" s="200" t="s">
        <v>18</v>
      </c>
      <c r="C102" s="173">
        <v>5</v>
      </c>
      <c r="D102" s="242">
        <v>0.45833333333333331</v>
      </c>
      <c r="E102" s="243">
        <v>15088</v>
      </c>
      <c r="F102" s="29">
        <v>33334</v>
      </c>
      <c r="G102" s="29">
        <v>150</v>
      </c>
      <c r="H102" s="29">
        <v>0</v>
      </c>
      <c r="I102" s="29">
        <v>10100</v>
      </c>
      <c r="J102" s="29">
        <v>5108</v>
      </c>
      <c r="K102" s="166">
        <v>0</v>
      </c>
      <c r="L102" s="173">
        <v>200</v>
      </c>
      <c r="M102" s="29">
        <v>-353</v>
      </c>
      <c r="N102" s="29">
        <v>-217</v>
      </c>
      <c r="O102" s="29">
        <f t="shared" si="9"/>
        <v>-370</v>
      </c>
      <c r="P102" s="29">
        <f t="shared" si="10"/>
        <v>18646</v>
      </c>
      <c r="Q102" s="242">
        <v>0.45833333333333331</v>
      </c>
      <c r="R102" s="243">
        <v>15060</v>
      </c>
      <c r="S102" s="29">
        <v>16679</v>
      </c>
      <c r="T102" s="29">
        <f t="shared" si="7"/>
        <v>1967</v>
      </c>
      <c r="U102" s="29">
        <v>18691</v>
      </c>
      <c r="V102" s="29">
        <v>6200</v>
      </c>
      <c r="W102" s="166">
        <v>-800</v>
      </c>
      <c r="X102" s="26">
        <v>-800</v>
      </c>
      <c r="Y102" s="166">
        <v>330</v>
      </c>
      <c r="Z102" s="26">
        <v>200</v>
      </c>
      <c r="AA102" s="166">
        <v>-700</v>
      </c>
      <c r="AB102" s="26">
        <v>-253</v>
      </c>
      <c r="AC102" s="166">
        <v>-218</v>
      </c>
      <c r="AD102" s="26">
        <v>-217</v>
      </c>
      <c r="AE102" s="166" t="s">
        <v>46</v>
      </c>
      <c r="AF102" s="172" t="s">
        <v>202</v>
      </c>
      <c r="AG102" s="173">
        <v>44</v>
      </c>
      <c r="AH102" s="166" t="s">
        <v>43</v>
      </c>
      <c r="AI102" s="172" t="s">
        <v>178</v>
      </c>
      <c r="AJ102" s="173">
        <v>51</v>
      </c>
    </row>
    <row r="103" spans="1:36" x14ac:dyDescent="0.15">
      <c r="A103" s="227" t="s">
        <v>36</v>
      </c>
      <c r="B103" s="200" t="s">
        <v>18</v>
      </c>
      <c r="C103" s="173">
        <v>6</v>
      </c>
      <c r="D103" s="242">
        <v>0.83333333333333337</v>
      </c>
      <c r="E103" s="243">
        <v>15926</v>
      </c>
      <c r="F103" s="29">
        <v>33334</v>
      </c>
      <c r="G103" s="29">
        <v>150</v>
      </c>
      <c r="H103" s="29">
        <v>0</v>
      </c>
      <c r="I103" s="29">
        <v>9991</v>
      </c>
      <c r="J103" s="29">
        <v>6812</v>
      </c>
      <c r="K103" s="166">
        <v>0</v>
      </c>
      <c r="L103" s="173">
        <v>300</v>
      </c>
      <c r="M103" s="29">
        <v>-440</v>
      </c>
      <c r="N103" s="29">
        <v>-967</v>
      </c>
      <c r="O103" s="29">
        <f t="shared" si="9"/>
        <v>-1107</v>
      </c>
      <c r="P103" s="29">
        <f t="shared" si="10"/>
        <v>17788</v>
      </c>
      <c r="Q103" s="242">
        <v>0.83333333333333337</v>
      </c>
      <c r="R103" s="243">
        <v>15430</v>
      </c>
      <c r="S103" s="29">
        <v>16954</v>
      </c>
      <c r="T103" s="29">
        <f t="shared" si="7"/>
        <v>834</v>
      </c>
      <c r="U103" s="29">
        <v>18691</v>
      </c>
      <c r="V103" s="29">
        <v>6200</v>
      </c>
      <c r="W103" s="166">
        <v>-1000</v>
      </c>
      <c r="X103" s="26">
        <v>-840</v>
      </c>
      <c r="Y103" s="166">
        <v>330</v>
      </c>
      <c r="Z103" s="26">
        <v>300</v>
      </c>
      <c r="AA103" s="166">
        <v>-700</v>
      </c>
      <c r="AB103" s="26">
        <v>-376</v>
      </c>
      <c r="AC103" s="166">
        <v>-968</v>
      </c>
      <c r="AD103" s="26">
        <v>-967</v>
      </c>
      <c r="AE103" s="166" t="s">
        <v>46</v>
      </c>
      <c r="AF103" s="172" t="s">
        <v>110</v>
      </c>
      <c r="AG103" s="173">
        <v>38</v>
      </c>
      <c r="AH103" s="166" t="s">
        <v>43</v>
      </c>
      <c r="AI103" s="172" t="s">
        <v>167</v>
      </c>
      <c r="AJ103" s="173">
        <v>44</v>
      </c>
    </row>
    <row r="104" spans="1:36" x14ac:dyDescent="0.15">
      <c r="A104" s="227" t="s">
        <v>30</v>
      </c>
      <c r="B104" s="200" t="s">
        <v>18</v>
      </c>
      <c r="C104" s="173">
        <v>7</v>
      </c>
      <c r="D104" s="242">
        <v>0.875</v>
      </c>
      <c r="E104" s="243">
        <v>16691</v>
      </c>
      <c r="F104" s="29">
        <v>33334</v>
      </c>
      <c r="G104" s="29">
        <v>131</v>
      </c>
      <c r="H104" s="29">
        <v>0</v>
      </c>
      <c r="I104" s="29">
        <v>9307</v>
      </c>
      <c r="J104" s="29">
        <v>5049</v>
      </c>
      <c r="K104" s="166">
        <v>922</v>
      </c>
      <c r="L104" s="173">
        <v>300</v>
      </c>
      <c r="M104" s="29">
        <v>-389</v>
      </c>
      <c r="N104" s="29">
        <v>-1217</v>
      </c>
      <c r="O104" s="29">
        <f t="shared" si="9"/>
        <v>-384</v>
      </c>
      <c r="P104" s="29">
        <f t="shared" si="10"/>
        <v>19493</v>
      </c>
      <c r="Q104" s="242">
        <v>0.83333333333333337</v>
      </c>
      <c r="R104" s="243">
        <v>17080</v>
      </c>
      <c r="S104" s="29">
        <v>19155</v>
      </c>
      <c r="T104" s="29">
        <f t="shared" si="7"/>
        <v>338</v>
      </c>
      <c r="U104" s="29">
        <v>18691</v>
      </c>
      <c r="V104" s="29">
        <v>6200</v>
      </c>
      <c r="W104" s="166">
        <v>1200</v>
      </c>
      <c r="X104" s="26">
        <v>166</v>
      </c>
      <c r="Y104" s="166">
        <v>330</v>
      </c>
      <c r="Z104" s="26">
        <v>300</v>
      </c>
      <c r="AA104" s="166">
        <v>-700</v>
      </c>
      <c r="AB104" s="26">
        <v>-389</v>
      </c>
      <c r="AC104" s="166">
        <v>-1218</v>
      </c>
      <c r="AD104" s="26">
        <v>-1217</v>
      </c>
      <c r="AE104" s="166" t="s">
        <v>169</v>
      </c>
      <c r="AF104" s="172" t="s">
        <v>125</v>
      </c>
      <c r="AG104" s="173">
        <v>40</v>
      </c>
      <c r="AH104" s="166" t="s">
        <v>43</v>
      </c>
      <c r="AI104" s="172" t="s">
        <v>183</v>
      </c>
      <c r="AJ104" s="173">
        <v>46</v>
      </c>
    </row>
    <row r="105" spans="1:36" x14ac:dyDescent="0.15">
      <c r="A105" s="227" t="s">
        <v>32</v>
      </c>
      <c r="B105" s="200" t="s">
        <v>18</v>
      </c>
      <c r="C105" s="173">
        <v>8</v>
      </c>
      <c r="D105" s="242">
        <v>0.875</v>
      </c>
      <c r="E105" s="243">
        <v>16291</v>
      </c>
      <c r="F105" s="29">
        <v>33334</v>
      </c>
      <c r="G105" s="29">
        <v>131</v>
      </c>
      <c r="H105" s="29">
        <v>0</v>
      </c>
      <c r="I105" s="29">
        <v>9452</v>
      </c>
      <c r="J105" s="29">
        <v>4257</v>
      </c>
      <c r="K105" s="166">
        <v>0</v>
      </c>
      <c r="L105" s="173">
        <v>300</v>
      </c>
      <c r="M105" s="29">
        <v>-504</v>
      </c>
      <c r="N105" s="29">
        <v>-1112</v>
      </c>
      <c r="O105" s="29">
        <f t="shared" si="9"/>
        <v>-1316</v>
      </c>
      <c r="P105" s="29">
        <f t="shared" si="10"/>
        <v>21072</v>
      </c>
      <c r="Q105" s="242">
        <v>0.875</v>
      </c>
      <c r="R105" s="243">
        <v>16350</v>
      </c>
      <c r="S105" s="29">
        <v>17947</v>
      </c>
      <c r="T105" s="29">
        <f t="shared" si="7"/>
        <v>3125</v>
      </c>
      <c r="U105" s="29">
        <v>18691</v>
      </c>
      <c r="V105" s="29">
        <v>6200</v>
      </c>
      <c r="W105" s="166">
        <v>-1000</v>
      </c>
      <c r="X105" s="26">
        <v>-261</v>
      </c>
      <c r="Y105" s="166">
        <v>330</v>
      </c>
      <c r="Z105" s="26">
        <v>300</v>
      </c>
      <c r="AA105" s="166">
        <v>-700</v>
      </c>
      <c r="AB105" s="26">
        <v>-404</v>
      </c>
      <c r="AC105" s="166">
        <v>-1113</v>
      </c>
      <c r="AD105" s="26">
        <v>-1117</v>
      </c>
      <c r="AE105" s="166" t="s">
        <v>42</v>
      </c>
      <c r="AF105" s="172" t="s">
        <v>118</v>
      </c>
      <c r="AG105" s="173">
        <v>42</v>
      </c>
      <c r="AH105" s="166" t="s">
        <v>42</v>
      </c>
      <c r="AI105" s="172" t="s">
        <v>175</v>
      </c>
      <c r="AJ105" s="173">
        <v>50</v>
      </c>
    </row>
    <row r="106" spans="1:36" x14ac:dyDescent="0.15">
      <c r="A106" s="227" t="s">
        <v>31</v>
      </c>
      <c r="B106" s="200" t="s">
        <v>18</v>
      </c>
      <c r="C106" s="173">
        <v>9</v>
      </c>
      <c r="D106" s="242">
        <v>0.875</v>
      </c>
      <c r="E106" s="243">
        <v>16228</v>
      </c>
      <c r="F106" s="29">
        <v>33350</v>
      </c>
      <c r="G106" s="29">
        <v>104</v>
      </c>
      <c r="H106" s="29">
        <v>0</v>
      </c>
      <c r="I106" s="29">
        <v>10360</v>
      </c>
      <c r="J106" s="29">
        <v>5900</v>
      </c>
      <c r="K106" s="166">
        <v>39</v>
      </c>
      <c r="L106" s="173">
        <v>250</v>
      </c>
      <c r="M106" s="29">
        <v>-200</v>
      </c>
      <c r="N106" s="29">
        <v>-1112</v>
      </c>
      <c r="O106" s="29">
        <f t="shared" si="9"/>
        <v>-1023</v>
      </c>
      <c r="P106" s="29">
        <f t="shared" si="10"/>
        <v>18217</v>
      </c>
      <c r="Q106" s="242">
        <v>0.875</v>
      </c>
      <c r="R106" s="243">
        <v>15940</v>
      </c>
      <c r="S106" s="29">
        <v>17529</v>
      </c>
      <c r="T106" s="29">
        <f t="shared" si="7"/>
        <v>688</v>
      </c>
      <c r="U106" s="29">
        <v>18691</v>
      </c>
      <c r="V106" s="29">
        <v>6200</v>
      </c>
      <c r="W106" s="166">
        <v>-1000</v>
      </c>
      <c r="X106" s="26">
        <v>-335</v>
      </c>
      <c r="Y106" s="166">
        <v>330</v>
      </c>
      <c r="Z106" s="26">
        <v>250</v>
      </c>
      <c r="AA106" s="166">
        <v>-700</v>
      </c>
      <c r="AB106" s="26">
        <v>-100</v>
      </c>
      <c r="AC106" s="166">
        <v>-1218</v>
      </c>
      <c r="AD106" s="26">
        <v>-1112</v>
      </c>
      <c r="AE106" s="166" t="s">
        <v>100</v>
      </c>
      <c r="AF106" s="172" t="s">
        <v>91</v>
      </c>
      <c r="AG106" s="173">
        <v>50</v>
      </c>
      <c r="AH106" s="166" t="s">
        <v>100</v>
      </c>
      <c r="AI106" s="172" t="s">
        <v>168</v>
      </c>
      <c r="AJ106" s="173">
        <v>54</v>
      </c>
    </row>
    <row r="107" spans="1:36" x14ac:dyDescent="0.15">
      <c r="A107" s="227" t="s">
        <v>33</v>
      </c>
      <c r="B107" s="200" t="s">
        <v>18</v>
      </c>
      <c r="C107" s="173">
        <v>10</v>
      </c>
      <c r="D107" s="242">
        <v>0.875</v>
      </c>
      <c r="E107" s="243">
        <v>15863</v>
      </c>
      <c r="F107" s="29">
        <v>33350</v>
      </c>
      <c r="G107" s="29">
        <v>126</v>
      </c>
      <c r="H107" s="29">
        <v>0</v>
      </c>
      <c r="I107" s="29">
        <v>9540</v>
      </c>
      <c r="J107" s="29">
        <v>5531</v>
      </c>
      <c r="K107" s="166">
        <v>1000</v>
      </c>
      <c r="L107" s="173">
        <v>280</v>
      </c>
      <c r="M107" s="29">
        <v>-250</v>
      </c>
      <c r="N107" s="29">
        <v>-1112</v>
      </c>
      <c r="O107" s="29">
        <f t="shared" si="9"/>
        <v>-82</v>
      </c>
      <c r="P107" s="29">
        <f t="shared" si="10"/>
        <v>18487</v>
      </c>
      <c r="Q107" s="242">
        <v>0.875</v>
      </c>
      <c r="R107" s="243">
        <v>15910</v>
      </c>
      <c r="S107" s="29">
        <v>17499</v>
      </c>
      <c r="T107" s="29">
        <f t="shared" si="7"/>
        <v>988</v>
      </c>
      <c r="U107" s="29">
        <v>18691</v>
      </c>
      <c r="V107" s="29">
        <v>6200</v>
      </c>
      <c r="W107" s="166">
        <v>1000</v>
      </c>
      <c r="X107" s="26">
        <v>489</v>
      </c>
      <c r="Y107" s="166">
        <v>330</v>
      </c>
      <c r="Z107" s="26">
        <v>280</v>
      </c>
      <c r="AA107" s="166">
        <v>-700</v>
      </c>
      <c r="AB107" s="26">
        <v>-571</v>
      </c>
      <c r="AC107" s="166">
        <v>-1113</v>
      </c>
      <c r="AD107" s="26">
        <v>-1112</v>
      </c>
      <c r="AE107" s="166" t="s">
        <v>42</v>
      </c>
      <c r="AF107" s="172" t="s">
        <v>50</v>
      </c>
      <c r="AG107" s="173">
        <v>54</v>
      </c>
      <c r="AH107" s="166" t="s">
        <v>42</v>
      </c>
      <c r="AI107" s="172" t="s">
        <v>150</v>
      </c>
      <c r="AJ107" s="173">
        <v>54</v>
      </c>
    </row>
    <row r="108" spans="1:36" x14ac:dyDescent="0.15">
      <c r="A108" s="227" t="s">
        <v>34</v>
      </c>
      <c r="B108" s="200" t="s">
        <v>18</v>
      </c>
      <c r="C108" s="173">
        <v>11</v>
      </c>
      <c r="D108" s="242">
        <v>0.5</v>
      </c>
      <c r="E108" s="243">
        <v>15758</v>
      </c>
      <c r="F108" s="29">
        <v>33350</v>
      </c>
      <c r="G108" s="29">
        <v>116</v>
      </c>
      <c r="H108" s="29">
        <v>0</v>
      </c>
      <c r="I108" s="29">
        <v>10579</v>
      </c>
      <c r="J108" s="29">
        <v>3825</v>
      </c>
      <c r="K108" s="166">
        <v>144</v>
      </c>
      <c r="L108" s="173">
        <v>250</v>
      </c>
      <c r="M108" s="29">
        <v>-495</v>
      </c>
      <c r="N108" s="29">
        <v>-1112</v>
      </c>
      <c r="O108" s="29">
        <f t="shared" si="9"/>
        <v>-1213</v>
      </c>
      <c r="P108" s="29">
        <f t="shared" si="10"/>
        <v>20275</v>
      </c>
      <c r="Q108" s="242">
        <v>0.45833333333333331</v>
      </c>
      <c r="R108" s="243">
        <v>15850</v>
      </c>
      <c r="S108" s="29">
        <v>17924</v>
      </c>
      <c r="T108" s="29">
        <f t="shared" si="7"/>
        <v>2351</v>
      </c>
      <c r="U108" s="29">
        <v>18691</v>
      </c>
      <c r="V108" s="29">
        <v>6200</v>
      </c>
      <c r="W108" s="166">
        <v>1000</v>
      </c>
      <c r="X108" s="26">
        <v>144</v>
      </c>
      <c r="Y108" s="166">
        <v>330</v>
      </c>
      <c r="Z108" s="26">
        <v>250</v>
      </c>
      <c r="AA108" s="166">
        <v>-700</v>
      </c>
      <c r="AB108" s="26">
        <v>-495</v>
      </c>
      <c r="AC108" s="166">
        <v>-1113</v>
      </c>
      <c r="AD108" s="26">
        <v>-1112</v>
      </c>
      <c r="AE108" s="166" t="s">
        <v>46</v>
      </c>
      <c r="AF108" s="172" t="s">
        <v>94</v>
      </c>
      <c r="AG108" s="173">
        <v>50</v>
      </c>
      <c r="AH108" s="166" t="s">
        <v>45</v>
      </c>
      <c r="AI108" s="172" t="s">
        <v>181</v>
      </c>
      <c r="AJ108" s="173">
        <v>51</v>
      </c>
    </row>
    <row r="109" spans="1:36" x14ac:dyDescent="0.15">
      <c r="A109" s="227" t="s">
        <v>35</v>
      </c>
      <c r="B109" s="200" t="s">
        <v>18</v>
      </c>
      <c r="C109" s="173">
        <v>12</v>
      </c>
      <c r="D109" s="242">
        <v>0.45833333333333331</v>
      </c>
      <c r="E109" s="243">
        <v>14445</v>
      </c>
      <c r="F109" s="29">
        <v>33350</v>
      </c>
      <c r="G109" s="29">
        <v>111</v>
      </c>
      <c r="H109" s="29">
        <v>0</v>
      </c>
      <c r="I109" s="29">
        <v>11670</v>
      </c>
      <c r="J109" s="29">
        <v>6101</v>
      </c>
      <c r="K109" s="166">
        <v>0</v>
      </c>
      <c r="L109" s="173">
        <v>125</v>
      </c>
      <c r="M109" s="29">
        <v>-514</v>
      </c>
      <c r="N109" s="29">
        <v>-1112</v>
      </c>
      <c r="O109" s="29">
        <f t="shared" si="9"/>
        <v>-1501</v>
      </c>
      <c r="P109" s="29">
        <f t="shared" si="10"/>
        <v>17191</v>
      </c>
      <c r="Q109" s="242">
        <v>0.45833333333333331</v>
      </c>
      <c r="R109" s="243">
        <v>14250</v>
      </c>
      <c r="S109" s="29">
        <v>15840</v>
      </c>
      <c r="T109" s="29">
        <f t="shared" si="7"/>
        <v>1351</v>
      </c>
      <c r="U109" s="29">
        <v>18170</v>
      </c>
      <c r="V109" s="29">
        <v>6800</v>
      </c>
      <c r="W109" s="166">
        <v>-1000</v>
      </c>
      <c r="X109" s="26">
        <v>-1000</v>
      </c>
      <c r="Y109" s="166">
        <v>330</v>
      </c>
      <c r="Z109" s="26">
        <v>125</v>
      </c>
      <c r="AA109" s="166">
        <v>-700</v>
      </c>
      <c r="AB109" s="26">
        <v>-414</v>
      </c>
      <c r="AC109" s="166">
        <v>-1113</v>
      </c>
      <c r="AD109" s="26">
        <v>-1112</v>
      </c>
      <c r="AE109" s="166" t="s">
        <v>374</v>
      </c>
      <c r="AF109" s="172" t="s">
        <v>54</v>
      </c>
      <c r="AG109" s="173">
        <v>49</v>
      </c>
      <c r="AH109" s="166" t="s">
        <v>144</v>
      </c>
      <c r="AI109" s="172" t="s">
        <v>122</v>
      </c>
      <c r="AJ109" s="173">
        <v>60</v>
      </c>
    </row>
    <row r="110" spans="1:36" x14ac:dyDescent="0.15">
      <c r="A110" s="227" t="s">
        <v>36</v>
      </c>
      <c r="B110" s="200" t="s">
        <v>18</v>
      </c>
      <c r="C110" s="173">
        <v>13</v>
      </c>
      <c r="D110" s="242">
        <v>0.875</v>
      </c>
      <c r="E110" s="243">
        <v>14998</v>
      </c>
      <c r="F110" s="29">
        <v>33350</v>
      </c>
      <c r="G110" s="29">
        <v>115</v>
      </c>
      <c r="H110" s="29">
        <v>0</v>
      </c>
      <c r="I110" s="29">
        <v>10592</v>
      </c>
      <c r="J110" s="29">
        <v>6389</v>
      </c>
      <c r="K110" s="166">
        <v>325</v>
      </c>
      <c r="L110" s="173">
        <v>250</v>
      </c>
      <c r="M110" s="29">
        <v>-532</v>
      </c>
      <c r="N110" s="29">
        <v>-1112</v>
      </c>
      <c r="O110" s="29">
        <f t="shared" si="9"/>
        <v>-1069</v>
      </c>
      <c r="P110" s="29">
        <f t="shared" si="10"/>
        <v>17553</v>
      </c>
      <c r="Q110" s="242">
        <v>0.875</v>
      </c>
      <c r="R110" s="243">
        <v>14790</v>
      </c>
      <c r="S110" s="29">
        <v>16380</v>
      </c>
      <c r="T110" s="29">
        <f t="shared" si="7"/>
        <v>1173</v>
      </c>
      <c r="U110" s="29">
        <v>18170</v>
      </c>
      <c r="V110" s="29">
        <v>6800</v>
      </c>
      <c r="W110" s="166">
        <v>-1000</v>
      </c>
      <c r="X110" s="26">
        <v>-142</v>
      </c>
      <c r="Y110" s="166">
        <v>330</v>
      </c>
      <c r="Z110" s="26">
        <v>250</v>
      </c>
      <c r="AA110" s="166">
        <v>-700</v>
      </c>
      <c r="AB110" s="26">
        <v>-432</v>
      </c>
      <c r="AC110" s="166">
        <v>-1113</v>
      </c>
      <c r="AD110" s="26">
        <v>-1112</v>
      </c>
      <c r="AE110" s="166" t="s">
        <v>100</v>
      </c>
      <c r="AF110" s="172" t="s">
        <v>178</v>
      </c>
      <c r="AG110" s="173">
        <v>46</v>
      </c>
      <c r="AH110" s="166" t="s">
        <v>43</v>
      </c>
      <c r="AI110" s="172" t="s">
        <v>178</v>
      </c>
      <c r="AJ110" s="173">
        <v>45</v>
      </c>
    </row>
    <row r="111" spans="1:36" x14ac:dyDescent="0.15">
      <c r="A111" s="227" t="s">
        <v>30</v>
      </c>
      <c r="B111" s="200" t="s">
        <v>18</v>
      </c>
      <c r="C111" s="173">
        <v>14</v>
      </c>
      <c r="D111" s="242">
        <v>0.875</v>
      </c>
      <c r="E111" s="243">
        <v>16098</v>
      </c>
      <c r="F111" s="29">
        <v>33349</v>
      </c>
      <c r="G111" s="29">
        <v>136</v>
      </c>
      <c r="H111" s="29">
        <v>0</v>
      </c>
      <c r="I111" s="29">
        <v>10476</v>
      </c>
      <c r="J111" s="29">
        <v>4251</v>
      </c>
      <c r="K111" s="166">
        <v>1200</v>
      </c>
      <c r="L111" s="173">
        <v>250</v>
      </c>
      <c r="M111" s="29">
        <v>-695</v>
      </c>
      <c r="N111" s="29">
        <v>-1111</v>
      </c>
      <c r="O111" s="29">
        <f t="shared" si="9"/>
        <v>-356</v>
      </c>
      <c r="P111" s="29">
        <f t="shared" si="10"/>
        <v>19114</v>
      </c>
      <c r="Q111" s="242">
        <v>0.875</v>
      </c>
      <c r="R111" s="243">
        <v>16290</v>
      </c>
      <c r="S111" s="29">
        <v>18261</v>
      </c>
      <c r="T111" s="29">
        <f t="shared" si="7"/>
        <v>853</v>
      </c>
      <c r="U111" s="29">
        <v>18170</v>
      </c>
      <c r="V111" s="29">
        <v>6800</v>
      </c>
      <c r="W111" s="166">
        <v>1200</v>
      </c>
      <c r="X111" s="26">
        <v>346</v>
      </c>
      <c r="Y111" s="166">
        <v>330</v>
      </c>
      <c r="Z111" s="26">
        <v>250</v>
      </c>
      <c r="AA111" s="166">
        <v>-700</v>
      </c>
      <c r="AB111" s="26">
        <v>-595</v>
      </c>
      <c r="AC111" s="166">
        <v>-1113</v>
      </c>
      <c r="AD111" s="26">
        <v>-1111</v>
      </c>
      <c r="AE111" s="166" t="s">
        <v>42</v>
      </c>
      <c r="AF111" s="172" t="s">
        <v>150</v>
      </c>
      <c r="AG111" s="173">
        <v>44</v>
      </c>
      <c r="AH111" s="166" t="s">
        <v>42</v>
      </c>
      <c r="AI111" s="172" t="s">
        <v>150</v>
      </c>
      <c r="AJ111" s="173">
        <v>42</v>
      </c>
    </row>
    <row r="112" spans="1:36" x14ac:dyDescent="0.15">
      <c r="A112" s="227" t="s">
        <v>32</v>
      </c>
      <c r="B112" s="200" t="s">
        <v>18</v>
      </c>
      <c r="C112" s="173">
        <v>15</v>
      </c>
      <c r="D112" s="242">
        <v>0.875</v>
      </c>
      <c r="E112" s="243">
        <v>15868</v>
      </c>
      <c r="F112" s="29">
        <v>33349</v>
      </c>
      <c r="G112" s="29">
        <v>139</v>
      </c>
      <c r="H112" s="29">
        <v>0</v>
      </c>
      <c r="I112" s="29">
        <v>9414</v>
      </c>
      <c r="J112" s="29">
        <v>4732</v>
      </c>
      <c r="K112" s="166">
        <v>1200</v>
      </c>
      <c r="L112" s="173">
        <v>250</v>
      </c>
      <c r="M112" s="29">
        <v>-569</v>
      </c>
      <c r="N112" s="29">
        <v>-1111</v>
      </c>
      <c r="O112" s="29">
        <f t="shared" si="9"/>
        <v>-230</v>
      </c>
      <c r="P112" s="29">
        <f t="shared" si="10"/>
        <v>19572</v>
      </c>
      <c r="Q112" s="242">
        <v>0.875</v>
      </c>
      <c r="R112" s="243">
        <v>16160</v>
      </c>
      <c r="S112" s="29">
        <v>18135</v>
      </c>
      <c r="T112" s="29">
        <f t="shared" si="7"/>
        <v>1437</v>
      </c>
      <c r="U112" s="29">
        <v>18170</v>
      </c>
      <c r="V112" s="29">
        <v>6800</v>
      </c>
      <c r="W112" s="166">
        <v>1200</v>
      </c>
      <c r="X112" s="26">
        <v>1169</v>
      </c>
      <c r="Y112" s="166">
        <v>330</v>
      </c>
      <c r="Z112" s="26">
        <v>250</v>
      </c>
      <c r="AA112" s="166">
        <v>-700</v>
      </c>
      <c r="AB112" s="26">
        <v>-569</v>
      </c>
      <c r="AC112" s="166">
        <v>-1113</v>
      </c>
      <c r="AD112" s="26">
        <v>-1111</v>
      </c>
      <c r="AE112" s="166" t="s">
        <v>42</v>
      </c>
      <c r="AF112" s="172" t="s">
        <v>89</v>
      </c>
      <c r="AG112" s="173">
        <v>47</v>
      </c>
      <c r="AH112" s="166" t="s">
        <v>42</v>
      </c>
      <c r="AI112" s="172" t="s">
        <v>180</v>
      </c>
      <c r="AJ112" s="173">
        <v>46</v>
      </c>
    </row>
    <row r="113" spans="1:36" x14ac:dyDescent="0.15">
      <c r="A113" s="227" t="s">
        <v>31</v>
      </c>
      <c r="B113" s="200" t="s">
        <v>18</v>
      </c>
      <c r="C113" s="173">
        <v>16</v>
      </c>
      <c r="D113" s="242">
        <v>0.875</v>
      </c>
      <c r="E113" s="243">
        <v>15730</v>
      </c>
      <c r="F113" s="29">
        <v>33364</v>
      </c>
      <c r="G113" s="29">
        <v>126</v>
      </c>
      <c r="H113" s="29">
        <v>0</v>
      </c>
      <c r="I113" s="29">
        <v>9838</v>
      </c>
      <c r="J113" s="29">
        <v>5073</v>
      </c>
      <c r="K113" s="166">
        <v>574</v>
      </c>
      <c r="L113" s="173">
        <v>250</v>
      </c>
      <c r="M113" s="29">
        <v>-627</v>
      </c>
      <c r="N113" s="29">
        <v>-1112</v>
      </c>
      <c r="O113" s="29">
        <f t="shared" si="9"/>
        <v>-915</v>
      </c>
      <c r="P113" s="29">
        <f t="shared" si="10"/>
        <v>19494</v>
      </c>
      <c r="Q113" s="242">
        <v>0.875</v>
      </c>
      <c r="R113" s="243">
        <v>15730</v>
      </c>
      <c r="S113" s="29">
        <v>17685</v>
      </c>
      <c r="T113" s="29">
        <f t="shared" si="7"/>
        <v>1809</v>
      </c>
      <c r="U113" s="29">
        <v>18170</v>
      </c>
      <c r="V113" s="29">
        <v>6800</v>
      </c>
      <c r="W113" s="166">
        <v>1200</v>
      </c>
      <c r="X113" s="26">
        <v>574</v>
      </c>
      <c r="Y113" s="166">
        <v>330</v>
      </c>
      <c r="Z113" s="26">
        <v>250</v>
      </c>
      <c r="AA113" s="166">
        <v>-700</v>
      </c>
      <c r="AB113" s="26">
        <v>-627</v>
      </c>
      <c r="AC113" s="166">
        <v>-1113</v>
      </c>
      <c r="AD113" s="26">
        <v>-1112</v>
      </c>
      <c r="AE113" s="166" t="s">
        <v>42</v>
      </c>
      <c r="AF113" s="172" t="s">
        <v>90</v>
      </c>
      <c r="AG113" s="173">
        <v>50</v>
      </c>
      <c r="AH113" s="166" t="s">
        <v>42</v>
      </c>
      <c r="AI113" s="172" t="s">
        <v>102</v>
      </c>
      <c r="AJ113" s="173">
        <v>52</v>
      </c>
    </row>
    <row r="114" spans="1:36" x14ac:dyDescent="0.15">
      <c r="A114" s="227" t="s">
        <v>33</v>
      </c>
      <c r="B114" s="200" t="s">
        <v>18</v>
      </c>
      <c r="C114" s="173">
        <v>17</v>
      </c>
      <c r="D114" s="242">
        <v>0.875</v>
      </c>
      <c r="E114" s="243">
        <v>15588</v>
      </c>
      <c r="F114" s="29">
        <v>33364</v>
      </c>
      <c r="G114" s="29">
        <v>122</v>
      </c>
      <c r="H114" s="29">
        <v>0</v>
      </c>
      <c r="I114" s="29">
        <v>9485</v>
      </c>
      <c r="J114" s="29">
        <v>5529</v>
      </c>
      <c r="K114" s="166">
        <v>183</v>
      </c>
      <c r="L114" s="173">
        <v>250</v>
      </c>
      <c r="M114" s="29">
        <v>-650</v>
      </c>
      <c r="N114" s="29">
        <v>-1112</v>
      </c>
      <c r="O114" s="29">
        <f t="shared" si="9"/>
        <v>-1329</v>
      </c>
      <c r="P114" s="29">
        <f t="shared" si="10"/>
        <v>19801</v>
      </c>
      <c r="Q114" s="242">
        <v>0.875</v>
      </c>
      <c r="R114" s="243">
        <v>15620</v>
      </c>
      <c r="S114" s="29">
        <v>17318</v>
      </c>
      <c r="T114" s="29">
        <f t="shared" si="7"/>
        <v>2483</v>
      </c>
      <c r="U114" s="29">
        <v>18170</v>
      </c>
      <c r="V114" s="29">
        <v>6800</v>
      </c>
      <c r="W114" s="166">
        <v>1200</v>
      </c>
      <c r="X114" s="26">
        <v>183</v>
      </c>
      <c r="Y114" s="166">
        <v>330</v>
      </c>
      <c r="Z114" s="26">
        <v>250</v>
      </c>
      <c r="AA114" s="166">
        <v>-700</v>
      </c>
      <c r="AB114" s="26">
        <v>-618</v>
      </c>
      <c r="AC114" s="166">
        <v>-1113</v>
      </c>
      <c r="AD114" s="26">
        <v>-1112</v>
      </c>
      <c r="AE114" s="166" t="s">
        <v>42</v>
      </c>
      <c r="AF114" s="172" t="s">
        <v>118</v>
      </c>
      <c r="AG114" s="173">
        <v>51</v>
      </c>
      <c r="AH114" s="166" t="s">
        <v>42</v>
      </c>
      <c r="AI114" s="172" t="s">
        <v>195</v>
      </c>
      <c r="AJ114" s="173">
        <v>59</v>
      </c>
    </row>
    <row r="115" spans="1:36" x14ac:dyDescent="0.15">
      <c r="A115" s="227" t="s">
        <v>34</v>
      </c>
      <c r="B115" s="200" t="s">
        <v>18</v>
      </c>
      <c r="C115" s="173">
        <v>18</v>
      </c>
      <c r="D115" s="242">
        <v>0.5</v>
      </c>
      <c r="E115" s="243">
        <v>15635</v>
      </c>
      <c r="F115" s="29">
        <v>33364</v>
      </c>
      <c r="G115" s="29">
        <v>123</v>
      </c>
      <c r="H115" s="29">
        <v>0</v>
      </c>
      <c r="I115" s="29">
        <v>10102</v>
      </c>
      <c r="J115" s="29">
        <v>6868</v>
      </c>
      <c r="K115" s="166">
        <v>156</v>
      </c>
      <c r="L115" s="173">
        <v>300</v>
      </c>
      <c r="M115" s="29">
        <v>-693</v>
      </c>
      <c r="N115" s="29">
        <v>-1218</v>
      </c>
      <c r="O115" s="29">
        <f t="shared" si="9"/>
        <v>-1455</v>
      </c>
      <c r="P115" s="29">
        <f t="shared" si="10"/>
        <v>17972</v>
      </c>
      <c r="Q115" s="242">
        <v>0.45833333333333331</v>
      </c>
      <c r="R115" s="243">
        <v>15390</v>
      </c>
      <c r="S115" s="29">
        <v>17069</v>
      </c>
      <c r="T115" s="29">
        <f t="shared" si="7"/>
        <v>903</v>
      </c>
      <c r="U115" s="29">
        <v>18170</v>
      </c>
      <c r="V115" s="29">
        <v>6800</v>
      </c>
      <c r="W115" s="166">
        <v>1200</v>
      </c>
      <c r="X115" s="26">
        <v>156</v>
      </c>
      <c r="Y115" s="166">
        <v>330</v>
      </c>
      <c r="Z115" s="26">
        <v>300</v>
      </c>
      <c r="AA115" s="166">
        <v>-700</v>
      </c>
      <c r="AB115" s="26">
        <v>-692</v>
      </c>
      <c r="AC115" s="166">
        <v>-1218</v>
      </c>
      <c r="AD115" s="26">
        <v>-1218</v>
      </c>
      <c r="AE115" s="166" t="s">
        <v>42</v>
      </c>
      <c r="AF115" s="172" t="s">
        <v>104</v>
      </c>
      <c r="AG115" s="173">
        <v>64</v>
      </c>
      <c r="AH115" s="166" t="s">
        <v>42</v>
      </c>
      <c r="AI115" s="172" t="s">
        <v>181</v>
      </c>
      <c r="AJ115" s="173">
        <v>66</v>
      </c>
    </row>
    <row r="116" spans="1:36" x14ac:dyDescent="0.15">
      <c r="A116" s="227" t="s">
        <v>35</v>
      </c>
      <c r="B116" s="200" t="s">
        <v>18</v>
      </c>
      <c r="C116" s="173">
        <v>19</v>
      </c>
      <c r="D116" s="242">
        <v>0.875</v>
      </c>
      <c r="E116" s="243">
        <v>13906</v>
      </c>
      <c r="F116" s="29">
        <v>33364</v>
      </c>
      <c r="G116" s="29">
        <v>122</v>
      </c>
      <c r="H116" s="29">
        <v>0</v>
      </c>
      <c r="I116" s="29">
        <v>11509</v>
      </c>
      <c r="J116" s="29">
        <v>6394</v>
      </c>
      <c r="K116" s="166">
        <v>78</v>
      </c>
      <c r="L116" s="173">
        <v>300</v>
      </c>
      <c r="M116" s="29">
        <v>-539</v>
      </c>
      <c r="N116" s="29">
        <v>-1218</v>
      </c>
      <c r="O116" s="29">
        <f t="shared" si="9"/>
        <v>-1379</v>
      </c>
      <c r="P116" s="29">
        <f t="shared" si="10"/>
        <v>16962</v>
      </c>
      <c r="Q116" s="242">
        <v>0.45833333333333331</v>
      </c>
      <c r="R116" s="243">
        <v>14000</v>
      </c>
      <c r="S116" s="29">
        <v>15644</v>
      </c>
      <c r="T116" s="29">
        <f t="shared" si="7"/>
        <v>1318</v>
      </c>
      <c r="U116" s="29">
        <v>17899</v>
      </c>
      <c r="V116" s="29">
        <v>8000</v>
      </c>
      <c r="W116" s="166">
        <v>1200</v>
      </c>
      <c r="X116" s="26">
        <v>42</v>
      </c>
      <c r="Y116" s="166">
        <v>330</v>
      </c>
      <c r="Z116" s="26">
        <v>300</v>
      </c>
      <c r="AA116" s="166">
        <v>-700</v>
      </c>
      <c r="AB116" s="26">
        <v>-589</v>
      </c>
      <c r="AC116" s="166">
        <v>-1218</v>
      </c>
      <c r="AD116" s="26">
        <v>-1218</v>
      </c>
      <c r="AE116" s="166" t="s">
        <v>169</v>
      </c>
      <c r="AF116" s="172" t="s">
        <v>117</v>
      </c>
      <c r="AG116" s="173">
        <v>58</v>
      </c>
      <c r="AH116" s="166" t="s">
        <v>42</v>
      </c>
      <c r="AI116" s="172" t="s">
        <v>159</v>
      </c>
      <c r="AJ116" s="173">
        <v>66</v>
      </c>
    </row>
    <row r="117" spans="1:36" x14ac:dyDescent="0.15">
      <c r="A117" s="227" t="s">
        <v>36</v>
      </c>
      <c r="B117" s="200" t="s">
        <v>18</v>
      </c>
      <c r="C117" s="173">
        <v>20</v>
      </c>
      <c r="D117" s="242">
        <v>0.875</v>
      </c>
      <c r="E117" s="243">
        <v>14225</v>
      </c>
      <c r="F117" s="29">
        <v>33364</v>
      </c>
      <c r="G117" s="29">
        <v>123</v>
      </c>
      <c r="H117" s="29">
        <v>0</v>
      </c>
      <c r="I117" s="29">
        <v>11222</v>
      </c>
      <c r="J117" s="29">
        <v>6342</v>
      </c>
      <c r="K117" s="166">
        <v>4</v>
      </c>
      <c r="L117" s="173">
        <v>250</v>
      </c>
      <c r="M117" s="29">
        <v>-700</v>
      </c>
      <c r="N117" s="29">
        <v>-1218</v>
      </c>
      <c r="O117" s="29">
        <f t="shared" si="9"/>
        <v>-1664</v>
      </c>
      <c r="P117" s="29">
        <f t="shared" si="10"/>
        <v>17587</v>
      </c>
      <c r="Q117" s="242">
        <v>0.875</v>
      </c>
      <c r="R117" s="243">
        <v>14310</v>
      </c>
      <c r="S117" s="29">
        <v>15954</v>
      </c>
      <c r="T117" s="29">
        <f t="shared" si="7"/>
        <v>1633</v>
      </c>
      <c r="U117" s="29">
        <v>17899</v>
      </c>
      <c r="V117" s="29">
        <v>8000</v>
      </c>
      <c r="W117" s="166">
        <v>1200</v>
      </c>
      <c r="X117" s="26">
        <v>4</v>
      </c>
      <c r="Y117" s="166">
        <v>330</v>
      </c>
      <c r="Z117" s="26">
        <v>250</v>
      </c>
      <c r="AA117" s="166">
        <v>-700</v>
      </c>
      <c r="AB117" s="26">
        <v>-700</v>
      </c>
      <c r="AC117" s="166">
        <v>-1218</v>
      </c>
      <c r="AD117" s="26">
        <v>-1218</v>
      </c>
      <c r="AE117" s="166" t="s">
        <v>100</v>
      </c>
      <c r="AF117" s="172" t="s">
        <v>138</v>
      </c>
      <c r="AG117" s="173">
        <v>46</v>
      </c>
      <c r="AH117" s="166" t="s">
        <v>100</v>
      </c>
      <c r="AI117" s="172" t="s">
        <v>64</v>
      </c>
      <c r="AJ117" s="173">
        <v>59</v>
      </c>
    </row>
    <row r="118" spans="1:36" x14ac:dyDescent="0.15">
      <c r="A118" s="227" t="s">
        <v>30</v>
      </c>
      <c r="B118" s="200" t="s">
        <v>18</v>
      </c>
      <c r="C118" s="173">
        <v>21</v>
      </c>
      <c r="D118" s="242">
        <v>0.875</v>
      </c>
      <c r="E118" s="243">
        <v>15372</v>
      </c>
      <c r="F118" s="29">
        <v>33345</v>
      </c>
      <c r="G118" s="29">
        <v>132</v>
      </c>
      <c r="H118" s="29">
        <v>0</v>
      </c>
      <c r="I118" s="29">
        <v>10501</v>
      </c>
      <c r="J118" s="29">
        <v>4400</v>
      </c>
      <c r="K118" s="166">
        <v>164</v>
      </c>
      <c r="L118" s="173">
        <v>300</v>
      </c>
      <c r="M118" s="29">
        <v>-530</v>
      </c>
      <c r="N118" s="29">
        <v>-1217</v>
      </c>
      <c r="O118" s="29">
        <f t="shared" si="9"/>
        <v>-1283</v>
      </c>
      <c r="P118" s="29">
        <f t="shared" si="10"/>
        <v>19859</v>
      </c>
      <c r="Q118" s="242">
        <v>0.45833333333333331</v>
      </c>
      <c r="R118" s="243">
        <v>15560</v>
      </c>
      <c r="S118" s="29">
        <v>17645</v>
      </c>
      <c r="T118" s="29">
        <f t="shared" si="7"/>
        <v>2214</v>
      </c>
      <c r="U118" s="29">
        <v>17899</v>
      </c>
      <c r="V118" s="29">
        <v>8000</v>
      </c>
      <c r="W118" s="166">
        <v>1200</v>
      </c>
      <c r="X118" s="26">
        <v>164</v>
      </c>
      <c r="Y118" s="166">
        <v>330</v>
      </c>
      <c r="Z118" s="26">
        <v>300</v>
      </c>
      <c r="AA118" s="166">
        <v>-700</v>
      </c>
      <c r="AB118" s="26">
        <v>-530</v>
      </c>
      <c r="AC118" s="166">
        <v>-1218</v>
      </c>
      <c r="AD118" s="26">
        <v>-1217</v>
      </c>
      <c r="AE118" s="166" t="s">
        <v>100</v>
      </c>
      <c r="AF118" s="172" t="s">
        <v>141</v>
      </c>
      <c r="AG118" s="173">
        <v>53</v>
      </c>
      <c r="AH118" s="166" t="s">
        <v>100</v>
      </c>
      <c r="AI118" s="172" t="s">
        <v>141</v>
      </c>
      <c r="AJ118" s="173">
        <v>59</v>
      </c>
    </row>
    <row r="119" spans="1:36" x14ac:dyDescent="0.15">
      <c r="A119" s="227" t="s">
        <v>32</v>
      </c>
      <c r="B119" s="200" t="s">
        <v>18</v>
      </c>
      <c r="C119" s="173">
        <v>22</v>
      </c>
      <c r="D119" s="242">
        <v>0.58333333333333337</v>
      </c>
      <c r="E119" s="243">
        <v>15668</v>
      </c>
      <c r="F119" s="29">
        <v>33340</v>
      </c>
      <c r="G119" s="29">
        <v>149</v>
      </c>
      <c r="H119" s="29">
        <v>0</v>
      </c>
      <c r="I119" s="29">
        <v>9423</v>
      </c>
      <c r="J119" s="29">
        <v>6540</v>
      </c>
      <c r="K119" s="166">
        <v>835</v>
      </c>
      <c r="L119" s="173">
        <v>300</v>
      </c>
      <c r="M119" s="29">
        <v>-545</v>
      </c>
      <c r="N119" s="29">
        <v>-1218</v>
      </c>
      <c r="O119" s="29">
        <f t="shared" si="9"/>
        <v>-628</v>
      </c>
      <c r="P119" s="29">
        <f t="shared" si="10"/>
        <v>18154</v>
      </c>
      <c r="Q119" s="242">
        <v>0.875</v>
      </c>
      <c r="R119" s="243">
        <v>15650</v>
      </c>
      <c r="S119" s="29">
        <v>17698</v>
      </c>
      <c r="T119" s="29">
        <f t="shared" si="7"/>
        <v>456</v>
      </c>
      <c r="U119" s="29">
        <v>17899</v>
      </c>
      <c r="V119" s="29">
        <v>8000</v>
      </c>
      <c r="W119" s="166">
        <v>1200</v>
      </c>
      <c r="X119" s="26">
        <v>242</v>
      </c>
      <c r="Y119" s="166">
        <v>330</v>
      </c>
      <c r="Z119" s="26">
        <v>300</v>
      </c>
      <c r="AA119" s="166">
        <v>-700</v>
      </c>
      <c r="AB119" s="26">
        <v>-545</v>
      </c>
      <c r="AC119" s="166">
        <v>-1218</v>
      </c>
      <c r="AD119" s="26">
        <v>-1218</v>
      </c>
      <c r="AE119" s="166" t="s">
        <v>42</v>
      </c>
      <c r="AF119" s="172" t="s">
        <v>90</v>
      </c>
      <c r="AG119" s="173">
        <v>58</v>
      </c>
      <c r="AH119" s="166" t="s">
        <v>42</v>
      </c>
      <c r="AI119" s="172" t="s">
        <v>385</v>
      </c>
      <c r="AJ119" s="173">
        <v>64</v>
      </c>
    </row>
    <row r="120" spans="1:36" x14ac:dyDescent="0.15">
      <c r="A120" s="227" t="s">
        <v>31</v>
      </c>
      <c r="B120" s="200" t="s">
        <v>18</v>
      </c>
      <c r="C120" s="173">
        <v>23</v>
      </c>
      <c r="D120" s="242">
        <v>0.58333333333333337</v>
      </c>
      <c r="E120" s="243">
        <v>16227</v>
      </c>
      <c r="F120" s="29">
        <v>33340</v>
      </c>
      <c r="G120" s="29">
        <v>148</v>
      </c>
      <c r="H120" s="29">
        <v>0</v>
      </c>
      <c r="I120" s="29">
        <v>9437</v>
      </c>
      <c r="J120" s="29">
        <v>5970</v>
      </c>
      <c r="K120" s="166">
        <v>526</v>
      </c>
      <c r="L120" s="173">
        <v>300</v>
      </c>
      <c r="M120" s="29">
        <v>-592</v>
      </c>
      <c r="N120" s="29">
        <v>-1218</v>
      </c>
      <c r="O120" s="29">
        <f t="shared" si="9"/>
        <v>-984</v>
      </c>
      <c r="P120" s="29">
        <f t="shared" si="10"/>
        <v>19065</v>
      </c>
      <c r="Q120" s="242">
        <v>0.875</v>
      </c>
      <c r="R120" s="243">
        <v>15770</v>
      </c>
      <c r="S120" s="29">
        <v>17768</v>
      </c>
      <c r="T120" s="29">
        <f t="shared" si="7"/>
        <v>1297</v>
      </c>
      <c r="U120" s="29">
        <v>17899</v>
      </c>
      <c r="V120" s="29">
        <v>8000</v>
      </c>
      <c r="W120" s="166">
        <v>1200</v>
      </c>
      <c r="X120" s="26">
        <v>526</v>
      </c>
      <c r="Y120" s="166">
        <v>330</v>
      </c>
      <c r="Z120" s="26">
        <v>300</v>
      </c>
      <c r="AA120" s="166">
        <v>-700</v>
      </c>
      <c r="AB120" s="26">
        <v>-592</v>
      </c>
      <c r="AC120" s="166">
        <v>-1218</v>
      </c>
      <c r="AD120" s="26">
        <v>-1218</v>
      </c>
      <c r="AE120" s="166" t="s">
        <v>146</v>
      </c>
      <c r="AF120" s="172" t="s">
        <v>131</v>
      </c>
      <c r="AG120" s="173">
        <v>67</v>
      </c>
      <c r="AH120" s="166" t="s">
        <v>374</v>
      </c>
      <c r="AI120" s="172" t="s">
        <v>131</v>
      </c>
      <c r="AJ120" s="173">
        <v>70</v>
      </c>
    </row>
    <row r="121" spans="1:36" x14ac:dyDescent="0.15">
      <c r="A121" s="227" t="s">
        <v>33</v>
      </c>
      <c r="B121" s="200" t="s">
        <v>18</v>
      </c>
      <c r="C121" s="173">
        <v>24</v>
      </c>
      <c r="D121" s="242">
        <v>0.5</v>
      </c>
      <c r="E121" s="243">
        <v>15999</v>
      </c>
      <c r="F121" s="29">
        <v>33337</v>
      </c>
      <c r="G121" s="29">
        <v>150</v>
      </c>
      <c r="H121" s="29">
        <v>0</v>
      </c>
      <c r="I121" s="29">
        <v>9986</v>
      </c>
      <c r="J121" s="29">
        <v>5652</v>
      </c>
      <c r="K121" s="166">
        <v>304</v>
      </c>
      <c r="L121" s="173">
        <v>300</v>
      </c>
      <c r="M121" s="29">
        <v>-491</v>
      </c>
      <c r="N121" s="29">
        <v>-1218</v>
      </c>
      <c r="O121" s="29">
        <f t="shared" ref="O121:O184" si="11">SUM(K121:N121)</f>
        <v>-1105</v>
      </c>
      <c r="P121" s="29">
        <f t="shared" ref="P121:P184" si="12">+F121+G121+H121-I121-J121-O121</f>
        <v>18954</v>
      </c>
      <c r="Q121" s="242">
        <v>0.54166666666666663</v>
      </c>
      <c r="R121" s="243">
        <v>15740</v>
      </c>
      <c r="S121" s="29">
        <v>17761</v>
      </c>
      <c r="T121" s="29">
        <f t="shared" si="7"/>
        <v>1193</v>
      </c>
      <c r="U121" s="29">
        <v>17899</v>
      </c>
      <c r="V121" s="29">
        <v>8000</v>
      </c>
      <c r="W121" s="166">
        <v>1200</v>
      </c>
      <c r="X121" s="26">
        <v>-108</v>
      </c>
      <c r="Y121" s="166">
        <v>330</v>
      </c>
      <c r="Z121" s="26">
        <v>300</v>
      </c>
      <c r="AA121" s="166">
        <v>-700</v>
      </c>
      <c r="AB121" s="26">
        <v>-491</v>
      </c>
      <c r="AC121" s="166">
        <v>-1218</v>
      </c>
      <c r="AD121" s="26">
        <v>-1218</v>
      </c>
      <c r="AE121" s="166" t="s">
        <v>42</v>
      </c>
      <c r="AF121" s="172" t="s">
        <v>156</v>
      </c>
      <c r="AG121" s="173">
        <v>71</v>
      </c>
      <c r="AH121" s="166" t="s">
        <v>42</v>
      </c>
      <c r="AI121" s="172" t="s">
        <v>106</v>
      </c>
      <c r="AJ121" s="173">
        <v>73</v>
      </c>
    </row>
    <row r="122" spans="1:36" x14ac:dyDescent="0.15">
      <c r="A122" s="227" t="s">
        <v>34</v>
      </c>
      <c r="B122" s="200" t="s">
        <v>18</v>
      </c>
      <c r="C122" s="173">
        <v>25</v>
      </c>
      <c r="D122" s="242">
        <v>0.5</v>
      </c>
      <c r="E122" s="243">
        <v>15520</v>
      </c>
      <c r="F122" s="29">
        <v>33336</v>
      </c>
      <c r="G122" s="29">
        <v>148</v>
      </c>
      <c r="H122" s="29">
        <v>0</v>
      </c>
      <c r="I122" s="29">
        <v>9307</v>
      </c>
      <c r="J122" s="29">
        <v>5466</v>
      </c>
      <c r="K122" s="166">
        <v>0</v>
      </c>
      <c r="L122" s="173">
        <v>300</v>
      </c>
      <c r="M122" s="29">
        <v>-390</v>
      </c>
      <c r="N122" s="29">
        <v>-1218</v>
      </c>
      <c r="O122" s="29">
        <f t="shared" si="11"/>
        <v>-1308</v>
      </c>
      <c r="P122" s="29">
        <f t="shared" si="12"/>
        <v>20019</v>
      </c>
      <c r="Q122" s="242">
        <v>0.58333333333333337</v>
      </c>
      <c r="R122" s="243">
        <v>15770</v>
      </c>
      <c r="S122" s="29">
        <v>17821</v>
      </c>
      <c r="T122" s="29">
        <f t="shared" si="7"/>
        <v>2198</v>
      </c>
      <c r="U122" s="29">
        <v>17899</v>
      </c>
      <c r="V122" s="29">
        <v>8000</v>
      </c>
      <c r="W122" s="166">
        <v>-1000</v>
      </c>
      <c r="X122" s="26">
        <v>-469</v>
      </c>
      <c r="Y122" s="166">
        <v>330</v>
      </c>
      <c r="Z122" s="26">
        <v>300</v>
      </c>
      <c r="AA122" s="166">
        <v>-700</v>
      </c>
      <c r="AB122" s="26">
        <v>-390</v>
      </c>
      <c r="AC122" s="166">
        <v>-1218</v>
      </c>
      <c r="AD122" s="26">
        <v>-1218</v>
      </c>
      <c r="AE122" s="166" t="s">
        <v>42</v>
      </c>
      <c r="AF122" s="172" t="s">
        <v>90</v>
      </c>
      <c r="AG122" s="173">
        <v>66</v>
      </c>
      <c r="AH122" s="166" t="s">
        <v>42</v>
      </c>
      <c r="AI122" s="172" t="s">
        <v>72</v>
      </c>
      <c r="AJ122" s="173">
        <v>72</v>
      </c>
    </row>
    <row r="123" spans="1:36" x14ac:dyDescent="0.15">
      <c r="A123" s="227" t="s">
        <v>35</v>
      </c>
      <c r="B123" s="200" t="s">
        <v>18</v>
      </c>
      <c r="C123" s="173">
        <v>26</v>
      </c>
      <c r="D123" s="242">
        <v>0.875</v>
      </c>
      <c r="E123" s="243">
        <v>13835</v>
      </c>
      <c r="F123" s="29">
        <v>33336</v>
      </c>
      <c r="G123" s="29">
        <v>139</v>
      </c>
      <c r="H123" s="29">
        <v>0</v>
      </c>
      <c r="I123" s="29">
        <v>10578</v>
      </c>
      <c r="J123" s="29">
        <v>7488</v>
      </c>
      <c r="K123" s="166">
        <v>0</v>
      </c>
      <c r="L123" s="173">
        <v>300</v>
      </c>
      <c r="M123" s="29">
        <v>-432</v>
      </c>
      <c r="N123" s="29">
        <v>-1218</v>
      </c>
      <c r="O123" s="29">
        <f t="shared" si="11"/>
        <v>-1350</v>
      </c>
      <c r="P123" s="29">
        <f t="shared" si="12"/>
        <v>16759</v>
      </c>
      <c r="Q123" s="242">
        <v>0.875</v>
      </c>
      <c r="R123" s="243">
        <v>13940</v>
      </c>
      <c r="S123" s="29">
        <v>15582</v>
      </c>
      <c r="T123" s="29">
        <f t="shared" si="7"/>
        <v>1177</v>
      </c>
      <c r="U123" s="29">
        <v>17872</v>
      </c>
      <c r="V123" s="29">
        <v>5700</v>
      </c>
      <c r="W123" s="166">
        <v>-1000</v>
      </c>
      <c r="X123" s="26">
        <v>-781</v>
      </c>
      <c r="Y123" s="166">
        <v>330</v>
      </c>
      <c r="Z123" s="26">
        <v>300</v>
      </c>
      <c r="AA123" s="166">
        <v>-700</v>
      </c>
      <c r="AB123" s="26">
        <v>-432</v>
      </c>
      <c r="AC123" s="166">
        <v>-1218</v>
      </c>
      <c r="AD123" s="26">
        <v>-1218</v>
      </c>
      <c r="AE123" s="166" t="s">
        <v>146</v>
      </c>
      <c r="AF123" s="172" t="s">
        <v>118</v>
      </c>
      <c r="AG123" s="173">
        <v>46</v>
      </c>
      <c r="AH123" s="166" t="s">
        <v>45</v>
      </c>
      <c r="AI123" s="172" t="s">
        <v>168</v>
      </c>
      <c r="AJ123" s="173">
        <v>54</v>
      </c>
    </row>
    <row r="124" spans="1:36" x14ac:dyDescent="0.15">
      <c r="A124" s="227" t="s">
        <v>36</v>
      </c>
      <c r="B124" s="200" t="s">
        <v>18</v>
      </c>
      <c r="C124" s="173">
        <v>27</v>
      </c>
      <c r="D124" s="242">
        <v>0.875</v>
      </c>
      <c r="E124" s="243">
        <v>14503</v>
      </c>
      <c r="F124" s="29">
        <v>33336</v>
      </c>
      <c r="G124" s="29">
        <v>136</v>
      </c>
      <c r="H124" s="29">
        <v>0</v>
      </c>
      <c r="I124" s="29">
        <v>10597</v>
      </c>
      <c r="J124" s="29">
        <v>7791</v>
      </c>
      <c r="K124" s="166">
        <v>0</v>
      </c>
      <c r="L124" s="173">
        <v>330</v>
      </c>
      <c r="M124" s="29">
        <v>-434</v>
      </c>
      <c r="N124" s="29">
        <v>-1218</v>
      </c>
      <c r="O124" s="29">
        <f t="shared" si="11"/>
        <v>-1322</v>
      </c>
      <c r="P124" s="29">
        <f t="shared" si="12"/>
        <v>16406</v>
      </c>
      <c r="Q124" s="242">
        <v>0.875</v>
      </c>
      <c r="R124" s="243">
        <v>14270</v>
      </c>
      <c r="S124" s="29">
        <v>15912</v>
      </c>
      <c r="T124" s="29">
        <f t="shared" si="7"/>
        <v>494</v>
      </c>
      <c r="U124" s="29">
        <v>17872</v>
      </c>
      <c r="V124" s="29">
        <v>5700</v>
      </c>
      <c r="W124" s="166">
        <v>-1000</v>
      </c>
      <c r="X124" s="26">
        <v>-222</v>
      </c>
      <c r="Y124" s="166">
        <v>330</v>
      </c>
      <c r="Z124" s="26">
        <v>330</v>
      </c>
      <c r="AA124" s="166">
        <v>-700</v>
      </c>
      <c r="AB124" s="26">
        <v>-434</v>
      </c>
      <c r="AC124" s="166">
        <v>-1218</v>
      </c>
      <c r="AD124" s="26">
        <v>-1218</v>
      </c>
      <c r="AE124" s="166" t="s">
        <v>45</v>
      </c>
      <c r="AF124" s="172" t="s">
        <v>173</v>
      </c>
      <c r="AG124" s="173">
        <v>46</v>
      </c>
      <c r="AH124" s="166" t="s">
        <v>45</v>
      </c>
      <c r="AI124" s="172" t="s">
        <v>127</v>
      </c>
      <c r="AJ124" s="173">
        <v>55</v>
      </c>
    </row>
    <row r="125" spans="1:36" x14ac:dyDescent="0.15">
      <c r="A125" s="227" t="s">
        <v>30</v>
      </c>
      <c r="B125" s="200" t="s">
        <v>18</v>
      </c>
      <c r="C125" s="173">
        <v>28</v>
      </c>
      <c r="D125" s="242">
        <v>0.83333333333333337</v>
      </c>
      <c r="E125" s="243">
        <v>16445</v>
      </c>
      <c r="F125" s="29">
        <v>33336</v>
      </c>
      <c r="G125" s="29">
        <v>117</v>
      </c>
      <c r="H125" s="29">
        <v>0</v>
      </c>
      <c r="I125" s="29">
        <v>9824</v>
      </c>
      <c r="J125" s="29">
        <v>5056</v>
      </c>
      <c r="K125" s="166">
        <v>567</v>
      </c>
      <c r="L125" s="173">
        <v>330</v>
      </c>
      <c r="M125" s="29">
        <v>-447</v>
      </c>
      <c r="N125" s="29">
        <v>-1045</v>
      </c>
      <c r="O125" s="29">
        <f t="shared" si="11"/>
        <v>-595</v>
      </c>
      <c r="P125" s="29">
        <f t="shared" si="12"/>
        <v>19168</v>
      </c>
      <c r="Q125" s="242">
        <v>0.875</v>
      </c>
      <c r="R125" s="243">
        <v>16220</v>
      </c>
      <c r="S125" s="29">
        <v>17810</v>
      </c>
      <c r="T125" s="29">
        <f t="shared" si="7"/>
        <v>1358</v>
      </c>
      <c r="U125" s="29">
        <v>17872</v>
      </c>
      <c r="V125" s="29">
        <v>5700</v>
      </c>
      <c r="W125" s="166">
        <v>1200</v>
      </c>
      <c r="X125" s="26">
        <v>362</v>
      </c>
      <c r="Y125" s="166">
        <v>330</v>
      </c>
      <c r="Z125" s="26">
        <v>330</v>
      </c>
      <c r="AA125" s="166">
        <v>-700</v>
      </c>
      <c r="AB125" s="26">
        <v>-447</v>
      </c>
      <c r="AC125" s="166">
        <v>-1045</v>
      </c>
      <c r="AD125" s="26">
        <v>-1045</v>
      </c>
      <c r="AE125" s="166" t="s">
        <v>46</v>
      </c>
      <c r="AF125" s="172" t="s">
        <v>221</v>
      </c>
      <c r="AG125" s="173">
        <v>50</v>
      </c>
      <c r="AH125" s="166" t="s">
        <v>46</v>
      </c>
      <c r="AI125" s="172" t="s">
        <v>221</v>
      </c>
      <c r="AJ125" s="173">
        <v>50</v>
      </c>
    </row>
    <row r="126" spans="1:36" x14ac:dyDescent="0.15">
      <c r="A126" s="227" t="s">
        <v>32</v>
      </c>
      <c r="B126" s="200" t="s">
        <v>18</v>
      </c>
      <c r="C126" s="173">
        <v>29</v>
      </c>
      <c r="D126" s="242">
        <v>0.5</v>
      </c>
      <c r="E126" s="243">
        <v>16026</v>
      </c>
      <c r="F126" s="29">
        <v>32557</v>
      </c>
      <c r="G126" s="29">
        <v>282</v>
      </c>
      <c r="H126" s="29">
        <v>0</v>
      </c>
      <c r="I126" s="29">
        <v>9417</v>
      </c>
      <c r="J126" s="29">
        <v>4675</v>
      </c>
      <c r="K126" s="166">
        <v>325</v>
      </c>
      <c r="L126" s="173">
        <v>330</v>
      </c>
      <c r="M126" s="29">
        <v>-170</v>
      </c>
      <c r="N126" s="29">
        <v>-1045</v>
      </c>
      <c r="O126" s="29">
        <f t="shared" si="11"/>
        <v>-560</v>
      </c>
      <c r="P126" s="29">
        <f t="shared" si="12"/>
        <v>19307</v>
      </c>
      <c r="Q126" s="242">
        <v>0.5</v>
      </c>
      <c r="R126" s="243">
        <v>16050</v>
      </c>
      <c r="S126" s="29">
        <v>17640</v>
      </c>
      <c r="T126" s="29">
        <f t="shared" si="7"/>
        <v>1667</v>
      </c>
      <c r="U126" s="29">
        <v>17872</v>
      </c>
      <c r="V126" s="29">
        <v>5700</v>
      </c>
      <c r="W126" s="166">
        <v>1200</v>
      </c>
      <c r="X126" s="26">
        <v>325</v>
      </c>
      <c r="Y126" s="166">
        <v>330</v>
      </c>
      <c r="Z126" s="26">
        <v>330</v>
      </c>
      <c r="AA126" s="166">
        <v>-700</v>
      </c>
      <c r="AB126" s="26">
        <v>-170</v>
      </c>
      <c r="AC126" s="166">
        <v>-1045</v>
      </c>
      <c r="AD126" s="26">
        <v>-1045</v>
      </c>
      <c r="AE126" s="166" t="s">
        <v>46</v>
      </c>
      <c r="AF126" s="172" t="s">
        <v>51</v>
      </c>
      <c r="AG126" s="173">
        <v>55</v>
      </c>
      <c r="AH126" s="166" t="s">
        <v>46</v>
      </c>
      <c r="AI126" s="172" t="s">
        <v>184</v>
      </c>
      <c r="AJ126" s="173">
        <v>53</v>
      </c>
    </row>
    <row r="127" spans="1:36" x14ac:dyDescent="0.15">
      <c r="A127" s="228" t="s">
        <v>31</v>
      </c>
      <c r="B127" s="202" t="s">
        <v>18</v>
      </c>
      <c r="C127" s="175">
        <v>30</v>
      </c>
      <c r="D127" s="244">
        <v>0.875</v>
      </c>
      <c r="E127" s="245">
        <v>15933</v>
      </c>
      <c r="F127" s="35">
        <v>32557</v>
      </c>
      <c r="G127" s="35">
        <v>284</v>
      </c>
      <c r="H127" s="35">
        <v>0</v>
      </c>
      <c r="I127" s="35">
        <v>8322</v>
      </c>
      <c r="J127" s="35">
        <v>4722</v>
      </c>
      <c r="K127" s="167">
        <v>490</v>
      </c>
      <c r="L127" s="175">
        <v>330</v>
      </c>
      <c r="M127" s="35">
        <v>-172</v>
      </c>
      <c r="N127" s="35">
        <v>-1045</v>
      </c>
      <c r="O127" s="35">
        <f t="shared" si="11"/>
        <v>-397</v>
      </c>
      <c r="P127" s="35">
        <f t="shared" si="12"/>
        <v>20194</v>
      </c>
      <c r="Q127" s="244">
        <v>0.875</v>
      </c>
      <c r="R127" s="245">
        <v>15890</v>
      </c>
      <c r="S127" s="35">
        <v>17480</v>
      </c>
      <c r="T127" s="35">
        <f t="shared" si="7"/>
        <v>2714</v>
      </c>
      <c r="U127" s="35">
        <v>17872</v>
      </c>
      <c r="V127" s="35">
        <v>5700</v>
      </c>
      <c r="W127" s="167">
        <v>1200</v>
      </c>
      <c r="X127" s="43">
        <v>490</v>
      </c>
      <c r="Y127" s="167">
        <v>330</v>
      </c>
      <c r="Z127" s="43">
        <v>330</v>
      </c>
      <c r="AA127" s="167">
        <v>-700</v>
      </c>
      <c r="AB127" s="43">
        <v>-172</v>
      </c>
      <c r="AC127" s="167">
        <v>-1045</v>
      </c>
      <c r="AD127" s="43">
        <v>-1045</v>
      </c>
      <c r="AE127" s="167" t="s">
        <v>42</v>
      </c>
      <c r="AF127" s="174" t="s">
        <v>50</v>
      </c>
      <c r="AG127" s="175">
        <v>48</v>
      </c>
      <c r="AH127" s="167" t="s">
        <v>42</v>
      </c>
      <c r="AI127" s="174" t="s">
        <v>150</v>
      </c>
      <c r="AJ127" s="175">
        <v>47</v>
      </c>
    </row>
    <row r="128" spans="1:36" x14ac:dyDescent="0.15">
      <c r="A128" s="227" t="s">
        <v>33</v>
      </c>
      <c r="B128" s="200" t="s">
        <v>19</v>
      </c>
      <c r="C128" s="173">
        <v>1</v>
      </c>
      <c r="D128" s="242">
        <v>0.875</v>
      </c>
      <c r="E128" s="243">
        <v>15711</v>
      </c>
      <c r="F128" s="29">
        <v>32559</v>
      </c>
      <c r="G128" s="29">
        <v>298</v>
      </c>
      <c r="H128" s="29">
        <v>0</v>
      </c>
      <c r="I128" s="29">
        <v>8751</v>
      </c>
      <c r="J128" s="29">
        <v>5966</v>
      </c>
      <c r="K128" s="166">
        <v>0</v>
      </c>
      <c r="L128" s="173">
        <v>330</v>
      </c>
      <c r="M128" s="29">
        <v>-165</v>
      </c>
      <c r="N128" s="29">
        <v>-1045</v>
      </c>
      <c r="O128" s="29">
        <f>SUM(K128:N128)</f>
        <v>-880</v>
      </c>
      <c r="P128" s="29">
        <f t="shared" si="12"/>
        <v>19020</v>
      </c>
      <c r="Q128" s="242">
        <v>0.875</v>
      </c>
      <c r="R128" s="243">
        <v>15760</v>
      </c>
      <c r="S128" s="29">
        <v>17350</v>
      </c>
      <c r="T128" s="29">
        <f>+P128-S128</f>
        <v>1670</v>
      </c>
      <c r="U128" s="29">
        <v>17872</v>
      </c>
      <c r="V128" s="29">
        <v>5700</v>
      </c>
      <c r="W128" s="166">
        <v>-1000</v>
      </c>
      <c r="X128" s="26">
        <v>-206</v>
      </c>
      <c r="Y128" s="166">
        <v>330</v>
      </c>
      <c r="Z128" s="26">
        <v>330</v>
      </c>
      <c r="AA128" s="166">
        <v>-700</v>
      </c>
      <c r="AB128" s="26">
        <v>-165</v>
      </c>
      <c r="AC128" s="166">
        <v>-1045</v>
      </c>
      <c r="AD128" s="26">
        <v>-1045</v>
      </c>
      <c r="AE128" s="166" t="s">
        <v>383</v>
      </c>
      <c r="AF128" s="172" t="s">
        <v>101</v>
      </c>
      <c r="AG128" s="173">
        <v>53</v>
      </c>
      <c r="AH128" s="166" t="s">
        <v>46</v>
      </c>
      <c r="AI128" s="172" t="s">
        <v>89</v>
      </c>
      <c r="AJ128" s="173">
        <v>53</v>
      </c>
    </row>
    <row r="129" spans="1:36" x14ac:dyDescent="0.15">
      <c r="A129" s="227" t="s">
        <v>34</v>
      </c>
      <c r="B129" s="200" t="s">
        <v>19</v>
      </c>
      <c r="C129" s="173">
        <v>2</v>
      </c>
      <c r="D129" s="242">
        <v>0.5</v>
      </c>
      <c r="E129" s="243">
        <v>15785</v>
      </c>
      <c r="F129" s="29">
        <v>32559</v>
      </c>
      <c r="G129" s="29">
        <v>277</v>
      </c>
      <c r="H129" s="29">
        <v>0</v>
      </c>
      <c r="I129" s="29">
        <v>8295</v>
      </c>
      <c r="J129" s="29">
        <v>6983</v>
      </c>
      <c r="K129" s="166">
        <v>0</v>
      </c>
      <c r="L129" s="173">
        <v>330</v>
      </c>
      <c r="M129" s="29">
        <v>-37</v>
      </c>
      <c r="N129" s="29">
        <v>-1045</v>
      </c>
      <c r="O129" s="29">
        <f t="shared" si="11"/>
        <v>-752</v>
      </c>
      <c r="P129" s="29">
        <f t="shared" si="12"/>
        <v>18310</v>
      </c>
      <c r="Q129" s="242">
        <v>0.5</v>
      </c>
      <c r="R129" s="243">
        <v>15800</v>
      </c>
      <c r="S129" s="29">
        <v>17387</v>
      </c>
      <c r="T129" s="29">
        <f t="shared" si="7"/>
        <v>923</v>
      </c>
      <c r="U129" s="29">
        <v>17872</v>
      </c>
      <c r="V129" s="29">
        <v>5700</v>
      </c>
      <c r="W129" s="166">
        <v>-1000</v>
      </c>
      <c r="X129" s="26">
        <v>-858</v>
      </c>
      <c r="Y129" s="166">
        <v>330</v>
      </c>
      <c r="Z129" s="26">
        <v>330</v>
      </c>
      <c r="AA129" s="166">
        <v>-700</v>
      </c>
      <c r="AB129" s="26">
        <v>-37</v>
      </c>
      <c r="AC129" s="166">
        <v>-1045</v>
      </c>
      <c r="AD129" s="26">
        <v>-1045</v>
      </c>
      <c r="AE129" s="166" t="s">
        <v>45</v>
      </c>
      <c r="AF129" s="172" t="s">
        <v>138</v>
      </c>
      <c r="AG129" s="173">
        <v>49</v>
      </c>
      <c r="AH129" s="166" t="s">
        <v>46</v>
      </c>
      <c r="AI129" s="172" t="s">
        <v>79</v>
      </c>
      <c r="AJ129" s="173">
        <v>51</v>
      </c>
    </row>
    <row r="130" spans="1:36" x14ac:dyDescent="0.15">
      <c r="A130" s="227" t="s">
        <v>35</v>
      </c>
      <c r="B130" s="200" t="s">
        <v>19</v>
      </c>
      <c r="C130" s="173">
        <v>3</v>
      </c>
      <c r="D130" s="242">
        <v>0.5</v>
      </c>
      <c r="E130" s="243">
        <v>14540</v>
      </c>
      <c r="F130" s="29">
        <v>32559</v>
      </c>
      <c r="G130" s="29">
        <v>271</v>
      </c>
      <c r="H130" s="29">
        <v>0</v>
      </c>
      <c r="I130" s="29">
        <v>10758</v>
      </c>
      <c r="J130" s="29">
        <v>5569</v>
      </c>
      <c r="K130" s="166">
        <v>1200</v>
      </c>
      <c r="L130" s="173">
        <v>300</v>
      </c>
      <c r="M130" s="29">
        <v>-135</v>
      </c>
      <c r="N130" s="29">
        <v>-1045</v>
      </c>
      <c r="O130" s="29">
        <f t="shared" si="11"/>
        <v>320</v>
      </c>
      <c r="P130" s="29">
        <f t="shared" si="12"/>
        <v>16183</v>
      </c>
      <c r="Q130" s="242">
        <v>0.5</v>
      </c>
      <c r="R130" s="243">
        <v>14210</v>
      </c>
      <c r="S130" s="29">
        <v>15799</v>
      </c>
      <c r="T130" s="29">
        <f t="shared" si="7"/>
        <v>384</v>
      </c>
      <c r="U130" s="29">
        <v>21131</v>
      </c>
      <c r="V130" s="29">
        <v>7800</v>
      </c>
      <c r="W130" s="166">
        <v>1200</v>
      </c>
      <c r="X130" s="26">
        <v>1200</v>
      </c>
      <c r="Y130" s="166">
        <v>330</v>
      </c>
      <c r="Z130" s="26">
        <v>300</v>
      </c>
      <c r="AA130" s="166">
        <v>-700</v>
      </c>
      <c r="AB130" s="26">
        <v>-135</v>
      </c>
      <c r="AC130" s="166">
        <v>-1045</v>
      </c>
      <c r="AD130" s="26">
        <v>-1045</v>
      </c>
      <c r="AE130" s="166" t="s">
        <v>46</v>
      </c>
      <c r="AF130" s="172" t="s">
        <v>179</v>
      </c>
      <c r="AG130" s="173">
        <v>48</v>
      </c>
      <c r="AH130" s="166" t="s">
        <v>45</v>
      </c>
      <c r="AI130" s="172" t="s">
        <v>118</v>
      </c>
      <c r="AJ130" s="173">
        <v>51</v>
      </c>
    </row>
    <row r="131" spans="1:36" x14ac:dyDescent="0.15">
      <c r="A131" s="227" t="s">
        <v>36</v>
      </c>
      <c r="B131" s="200" t="s">
        <v>19</v>
      </c>
      <c r="C131" s="173">
        <v>4</v>
      </c>
      <c r="D131" s="242">
        <v>0.875</v>
      </c>
      <c r="E131" s="243">
        <v>14600</v>
      </c>
      <c r="F131" s="29">
        <v>32559</v>
      </c>
      <c r="G131" s="29">
        <v>278</v>
      </c>
      <c r="H131" s="29">
        <v>0</v>
      </c>
      <c r="I131" s="29">
        <v>10679</v>
      </c>
      <c r="J131" s="29">
        <v>5780</v>
      </c>
      <c r="K131" s="166">
        <v>941</v>
      </c>
      <c r="L131" s="173">
        <v>330</v>
      </c>
      <c r="M131" s="29">
        <v>-203</v>
      </c>
      <c r="N131" s="29">
        <v>-1113</v>
      </c>
      <c r="O131" s="29">
        <f t="shared" si="11"/>
        <v>-45</v>
      </c>
      <c r="P131" s="29">
        <f t="shared" si="12"/>
        <v>16423</v>
      </c>
      <c r="Q131" s="242">
        <v>0.875</v>
      </c>
      <c r="R131" s="243">
        <v>14490</v>
      </c>
      <c r="S131" s="29">
        <v>16079</v>
      </c>
      <c r="T131" s="29">
        <f t="shared" si="7"/>
        <v>344</v>
      </c>
      <c r="U131" s="29">
        <v>21131</v>
      </c>
      <c r="V131" s="29">
        <v>7800</v>
      </c>
      <c r="W131" s="166">
        <v>1200</v>
      </c>
      <c r="X131" s="26">
        <v>235</v>
      </c>
      <c r="Y131" s="166">
        <v>330</v>
      </c>
      <c r="Z131" s="26">
        <v>330</v>
      </c>
      <c r="AA131" s="166">
        <v>-700</v>
      </c>
      <c r="AB131" s="26">
        <v>-203</v>
      </c>
      <c r="AC131" s="166">
        <v>-1113</v>
      </c>
      <c r="AD131" s="26">
        <v>-1113</v>
      </c>
      <c r="AE131" s="166" t="s">
        <v>218</v>
      </c>
      <c r="AF131" s="172" t="s">
        <v>67</v>
      </c>
      <c r="AG131" s="173">
        <v>51</v>
      </c>
      <c r="AH131" s="166" t="s">
        <v>169</v>
      </c>
      <c r="AI131" s="172" t="s">
        <v>178</v>
      </c>
      <c r="AJ131" s="173">
        <v>58</v>
      </c>
    </row>
    <row r="132" spans="1:36" x14ac:dyDescent="0.15">
      <c r="A132" s="227" t="s">
        <v>30</v>
      </c>
      <c r="B132" s="200" t="s">
        <v>19</v>
      </c>
      <c r="C132" s="173">
        <v>5</v>
      </c>
      <c r="D132" s="242">
        <v>0.875</v>
      </c>
      <c r="E132" s="243">
        <v>15627</v>
      </c>
      <c r="F132" s="29">
        <v>32559</v>
      </c>
      <c r="G132" s="29">
        <v>276</v>
      </c>
      <c r="H132" s="29">
        <v>0</v>
      </c>
      <c r="I132" s="29">
        <v>10633</v>
      </c>
      <c r="J132" s="29">
        <v>4425</v>
      </c>
      <c r="K132" s="166">
        <v>605</v>
      </c>
      <c r="L132" s="173">
        <v>330</v>
      </c>
      <c r="M132" s="29">
        <v>-217</v>
      </c>
      <c r="N132" s="29">
        <v>-1055</v>
      </c>
      <c r="O132" s="29">
        <f t="shared" si="11"/>
        <v>-337</v>
      </c>
      <c r="P132" s="29">
        <f t="shared" si="12"/>
        <v>18114</v>
      </c>
      <c r="Q132" s="242">
        <v>0.875</v>
      </c>
      <c r="R132" s="243">
        <v>15840</v>
      </c>
      <c r="S132" s="29">
        <v>17434</v>
      </c>
      <c r="T132" s="29">
        <f t="shared" si="7"/>
        <v>680</v>
      </c>
      <c r="U132" s="29">
        <v>21131</v>
      </c>
      <c r="V132" s="29">
        <v>7800</v>
      </c>
      <c r="W132" s="166">
        <v>1200</v>
      </c>
      <c r="X132" s="26">
        <v>605</v>
      </c>
      <c r="Y132" s="166">
        <v>330</v>
      </c>
      <c r="Z132" s="26">
        <v>330</v>
      </c>
      <c r="AA132" s="166">
        <v>-700</v>
      </c>
      <c r="AB132" s="26">
        <v>-217</v>
      </c>
      <c r="AC132" s="166">
        <v>-1055</v>
      </c>
      <c r="AD132" s="26">
        <v>-1055</v>
      </c>
      <c r="AE132" s="166" t="s">
        <v>42</v>
      </c>
      <c r="AF132" s="172" t="s">
        <v>172</v>
      </c>
      <c r="AG132" s="173">
        <v>55</v>
      </c>
      <c r="AH132" s="166" t="s">
        <v>42</v>
      </c>
      <c r="AI132" s="172" t="s">
        <v>101</v>
      </c>
      <c r="AJ132" s="173">
        <v>60</v>
      </c>
    </row>
    <row r="133" spans="1:36" x14ac:dyDescent="0.15">
      <c r="A133" s="227" t="s">
        <v>32</v>
      </c>
      <c r="B133" s="200" t="s">
        <v>19</v>
      </c>
      <c r="C133" s="173">
        <v>6</v>
      </c>
      <c r="D133" s="242">
        <v>0.58333333333333337</v>
      </c>
      <c r="E133" s="243">
        <v>15792</v>
      </c>
      <c r="F133" s="29">
        <v>32559</v>
      </c>
      <c r="G133" s="29">
        <v>280</v>
      </c>
      <c r="H133" s="29">
        <v>0</v>
      </c>
      <c r="I133" s="29">
        <v>10888</v>
      </c>
      <c r="J133" s="29">
        <v>4258</v>
      </c>
      <c r="K133" s="166">
        <v>470</v>
      </c>
      <c r="L133" s="173">
        <v>330</v>
      </c>
      <c r="M133" s="29">
        <v>-379</v>
      </c>
      <c r="N133" s="29">
        <v>-895</v>
      </c>
      <c r="O133" s="29">
        <f t="shared" si="11"/>
        <v>-474</v>
      </c>
      <c r="P133" s="29">
        <f t="shared" si="12"/>
        <v>18167</v>
      </c>
      <c r="Q133" s="242">
        <v>0.875</v>
      </c>
      <c r="R133" s="243">
        <v>15600</v>
      </c>
      <c r="S133" s="29">
        <v>17189</v>
      </c>
      <c r="T133" s="29">
        <f t="shared" si="7"/>
        <v>978</v>
      </c>
      <c r="U133" s="29">
        <v>21131</v>
      </c>
      <c r="V133" s="29">
        <v>7800</v>
      </c>
      <c r="W133" s="166">
        <v>1200</v>
      </c>
      <c r="X133" s="26">
        <v>173</v>
      </c>
      <c r="Y133" s="166">
        <v>330</v>
      </c>
      <c r="Z133" s="26">
        <v>330</v>
      </c>
      <c r="AA133" s="166">
        <v>-700</v>
      </c>
      <c r="AB133" s="26">
        <v>-379</v>
      </c>
      <c r="AC133" s="166">
        <v>-895</v>
      </c>
      <c r="AD133" s="26">
        <v>-895</v>
      </c>
      <c r="AE133" s="166" t="s">
        <v>42</v>
      </c>
      <c r="AF133" s="172" t="s">
        <v>102</v>
      </c>
      <c r="AG133" s="173">
        <v>61</v>
      </c>
      <c r="AH133" s="166" t="s">
        <v>42</v>
      </c>
      <c r="AI133" s="172" t="s">
        <v>101</v>
      </c>
      <c r="AJ133" s="173">
        <v>63</v>
      </c>
    </row>
    <row r="134" spans="1:36" x14ac:dyDescent="0.15">
      <c r="A134" s="227" t="s">
        <v>31</v>
      </c>
      <c r="B134" s="200" t="s">
        <v>19</v>
      </c>
      <c r="C134" s="173">
        <v>7</v>
      </c>
      <c r="D134" s="242">
        <v>0.875</v>
      </c>
      <c r="E134" s="243">
        <v>15873</v>
      </c>
      <c r="F134" s="29">
        <v>32607</v>
      </c>
      <c r="G134" s="29">
        <v>273</v>
      </c>
      <c r="H134" s="29">
        <v>0</v>
      </c>
      <c r="I134" s="29">
        <v>12866</v>
      </c>
      <c r="J134" s="29">
        <v>3088</v>
      </c>
      <c r="K134" s="166">
        <v>647</v>
      </c>
      <c r="L134" s="173">
        <v>250</v>
      </c>
      <c r="M134" s="29">
        <v>-658</v>
      </c>
      <c r="N134" s="29">
        <v>-895</v>
      </c>
      <c r="O134" s="29">
        <f t="shared" si="11"/>
        <v>-656</v>
      </c>
      <c r="P134" s="29">
        <f t="shared" si="12"/>
        <v>17582</v>
      </c>
      <c r="Q134" s="242">
        <v>0.875</v>
      </c>
      <c r="R134" s="243">
        <v>15750</v>
      </c>
      <c r="S134" s="29">
        <v>17339</v>
      </c>
      <c r="T134" s="29">
        <f t="shared" si="7"/>
        <v>243</v>
      </c>
      <c r="U134" s="29">
        <v>21131</v>
      </c>
      <c r="V134" s="29">
        <v>7800</v>
      </c>
      <c r="W134" s="166">
        <v>1200</v>
      </c>
      <c r="X134" s="26">
        <v>249</v>
      </c>
      <c r="Y134" s="166">
        <v>330</v>
      </c>
      <c r="Z134" s="26">
        <v>250</v>
      </c>
      <c r="AA134" s="166">
        <v>-700</v>
      </c>
      <c r="AB134" s="26">
        <v>-658</v>
      </c>
      <c r="AC134" s="166">
        <v>-895</v>
      </c>
      <c r="AD134" s="26">
        <v>-895</v>
      </c>
      <c r="AE134" s="166" t="s">
        <v>42</v>
      </c>
      <c r="AF134" s="172" t="s">
        <v>168</v>
      </c>
      <c r="AG134" s="173">
        <v>64</v>
      </c>
      <c r="AH134" s="166" t="s">
        <v>383</v>
      </c>
      <c r="AI134" s="172" t="s">
        <v>168</v>
      </c>
      <c r="AJ134" s="173">
        <v>66</v>
      </c>
    </row>
    <row r="135" spans="1:36" x14ac:dyDescent="0.15">
      <c r="A135" s="227" t="s">
        <v>33</v>
      </c>
      <c r="B135" s="200" t="s">
        <v>19</v>
      </c>
      <c r="C135" s="173">
        <v>8</v>
      </c>
      <c r="D135" s="242">
        <v>0.58333333333333337</v>
      </c>
      <c r="E135" s="243">
        <v>16259</v>
      </c>
      <c r="F135" s="29">
        <v>32607</v>
      </c>
      <c r="G135" s="29">
        <v>228</v>
      </c>
      <c r="H135" s="29">
        <v>0</v>
      </c>
      <c r="I135" s="29">
        <v>10534</v>
      </c>
      <c r="J135" s="29">
        <v>3408</v>
      </c>
      <c r="K135" s="166">
        <v>648</v>
      </c>
      <c r="L135" s="173">
        <v>100</v>
      </c>
      <c r="M135" s="29">
        <v>-560</v>
      </c>
      <c r="N135" s="29">
        <v>-895</v>
      </c>
      <c r="O135" s="29">
        <f t="shared" si="11"/>
        <v>-707</v>
      </c>
      <c r="P135" s="29">
        <f t="shared" si="12"/>
        <v>19600</v>
      </c>
      <c r="Q135" s="242">
        <v>0.5</v>
      </c>
      <c r="R135" s="243">
        <v>16140</v>
      </c>
      <c r="S135" s="29">
        <v>17730</v>
      </c>
      <c r="T135" s="29">
        <f t="shared" si="7"/>
        <v>1870</v>
      </c>
      <c r="U135" s="29">
        <v>21131</v>
      </c>
      <c r="V135" s="29">
        <v>7800</v>
      </c>
      <c r="W135" s="166">
        <v>1200</v>
      </c>
      <c r="X135" s="26">
        <v>648</v>
      </c>
      <c r="Y135" s="166">
        <v>330</v>
      </c>
      <c r="Z135" s="26">
        <v>100</v>
      </c>
      <c r="AA135" s="166">
        <v>-700</v>
      </c>
      <c r="AB135" s="26">
        <v>-560</v>
      </c>
      <c r="AC135" s="166">
        <v>-895</v>
      </c>
      <c r="AD135" s="26">
        <v>-895</v>
      </c>
      <c r="AE135" s="166" t="s">
        <v>45</v>
      </c>
      <c r="AF135" s="172" t="s">
        <v>48</v>
      </c>
      <c r="AG135" s="173">
        <v>67</v>
      </c>
      <c r="AH135" s="166" t="s">
        <v>169</v>
      </c>
      <c r="AI135" s="172" t="s">
        <v>49</v>
      </c>
      <c r="AJ135" s="173">
        <v>68</v>
      </c>
    </row>
    <row r="136" spans="1:36" x14ac:dyDescent="0.15">
      <c r="A136" s="227" t="s">
        <v>34</v>
      </c>
      <c r="B136" s="200" t="s">
        <v>19</v>
      </c>
      <c r="C136" s="173">
        <v>9</v>
      </c>
      <c r="D136" s="242">
        <v>0.5</v>
      </c>
      <c r="E136" s="243">
        <v>15450</v>
      </c>
      <c r="F136" s="29">
        <v>32607</v>
      </c>
      <c r="G136" s="29">
        <v>278</v>
      </c>
      <c r="H136" s="29">
        <v>0</v>
      </c>
      <c r="I136" s="29">
        <v>10237</v>
      </c>
      <c r="J136" s="29">
        <v>3529</v>
      </c>
      <c r="K136" s="166">
        <v>0</v>
      </c>
      <c r="L136" s="173">
        <v>0</v>
      </c>
      <c r="M136" s="29">
        <v>-312</v>
      </c>
      <c r="N136" s="29">
        <v>-800</v>
      </c>
      <c r="O136" s="29">
        <f t="shared" si="11"/>
        <v>-1112</v>
      </c>
      <c r="P136" s="29">
        <f t="shared" si="12"/>
        <v>20231</v>
      </c>
      <c r="Q136" s="242">
        <v>0.5</v>
      </c>
      <c r="R136" s="243">
        <v>15860</v>
      </c>
      <c r="S136" s="29">
        <v>17399</v>
      </c>
      <c r="T136" s="29">
        <f t="shared" si="7"/>
        <v>2832</v>
      </c>
      <c r="U136" s="29">
        <v>21131</v>
      </c>
      <c r="V136" s="29">
        <v>7800</v>
      </c>
      <c r="W136" s="166">
        <v>1200</v>
      </c>
      <c r="X136" s="26">
        <v>-381</v>
      </c>
      <c r="Y136" s="166">
        <v>330</v>
      </c>
      <c r="Z136" s="26">
        <v>0</v>
      </c>
      <c r="AA136" s="166">
        <v>-700</v>
      </c>
      <c r="AB136" s="26">
        <v>-312</v>
      </c>
      <c r="AC136" s="166">
        <v>-800</v>
      </c>
      <c r="AD136" s="26">
        <v>-895</v>
      </c>
      <c r="AE136" s="166" t="s">
        <v>46</v>
      </c>
      <c r="AF136" s="172" t="s">
        <v>138</v>
      </c>
      <c r="AG136" s="173">
        <v>55</v>
      </c>
      <c r="AH136" s="166" t="s">
        <v>46</v>
      </c>
      <c r="AI136" s="172" t="s">
        <v>171</v>
      </c>
      <c r="AJ136" s="173">
        <v>54</v>
      </c>
    </row>
    <row r="137" spans="1:36" x14ac:dyDescent="0.15">
      <c r="A137" s="227" t="s">
        <v>35</v>
      </c>
      <c r="B137" s="200" t="s">
        <v>19</v>
      </c>
      <c r="C137" s="173">
        <v>10</v>
      </c>
      <c r="D137" s="242">
        <v>0.45833333333333331</v>
      </c>
      <c r="E137" s="243">
        <v>13811</v>
      </c>
      <c r="F137" s="29">
        <v>32607</v>
      </c>
      <c r="G137" s="29">
        <v>283</v>
      </c>
      <c r="H137" s="29">
        <v>0</v>
      </c>
      <c r="I137" s="29">
        <v>11265</v>
      </c>
      <c r="J137" s="29">
        <v>6516</v>
      </c>
      <c r="K137" s="166">
        <v>0</v>
      </c>
      <c r="L137" s="173">
        <v>0</v>
      </c>
      <c r="M137" s="29">
        <v>-370</v>
      </c>
      <c r="N137" s="29">
        <v>-1600</v>
      </c>
      <c r="O137" s="29">
        <f t="shared" si="11"/>
        <v>-1970</v>
      </c>
      <c r="P137" s="29">
        <f t="shared" si="12"/>
        <v>17079</v>
      </c>
      <c r="Q137" s="242">
        <v>0.5</v>
      </c>
      <c r="R137" s="243">
        <v>14160</v>
      </c>
      <c r="S137" s="29">
        <v>16330</v>
      </c>
      <c r="T137" s="29">
        <f t="shared" si="7"/>
        <v>749</v>
      </c>
      <c r="U137" s="29">
        <v>22113</v>
      </c>
      <c r="V137" s="29">
        <v>7600</v>
      </c>
      <c r="W137" s="166">
        <v>-1000</v>
      </c>
      <c r="X137" s="26">
        <v>-261</v>
      </c>
      <c r="Y137" s="166">
        <v>330</v>
      </c>
      <c r="Z137" s="26">
        <v>0</v>
      </c>
      <c r="AA137" s="166">
        <v>-700</v>
      </c>
      <c r="AB137" s="26">
        <v>-70</v>
      </c>
      <c r="AC137" s="166">
        <v>-2000</v>
      </c>
      <c r="AD137" s="26">
        <v>-1600</v>
      </c>
      <c r="AE137" s="166" t="s">
        <v>43</v>
      </c>
      <c r="AF137" s="172" t="s">
        <v>177</v>
      </c>
      <c r="AG137" s="173">
        <v>54</v>
      </c>
      <c r="AH137" s="166" t="s">
        <v>43</v>
      </c>
      <c r="AI137" s="172" t="s">
        <v>116</v>
      </c>
      <c r="AJ137" s="173">
        <v>60</v>
      </c>
    </row>
    <row r="138" spans="1:36" x14ac:dyDescent="0.15">
      <c r="A138" s="227" t="s">
        <v>36</v>
      </c>
      <c r="B138" s="200" t="s">
        <v>19</v>
      </c>
      <c r="C138" s="173">
        <v>11</v>
      </c>
      <c r="D138" s="242">
        <v>0.875</v>
      </c>
      <c r="E138" s="243">
        <v>13961</v>
      </c>
      <c r="F138" s="29">
        <v>32607</v>
      </c>
      <c r="G138" s="29">
        <v>280</v>
      </c>
      <c r="H138" s="29">
        <v>0</v>
      </c>
      <c r="I138" s="29">
        <v>10172</v>
      </c>
      <c r="J138" s="29">
        <v>6944</v>
      </c>
      <c r="K138" s="166">
        <v>0</v>
      </c>
      <c r="L138" s="173">
        <v>0</v>
      </c>
      <c r="M138" s="29">
        <v>-445</v>
      </c>
      <c r="N138" s="29">
        <v>-1781</v>
      </c>
      <c r="O138" s="29">
        <f t="shared" si="11"/>
        <v>-2226</v>
      </c>
      <c r="P138" s="29">
        <f t="shared" si="12"/>
        <v>17997</v>
      </c>
      <c r="Q138" s="242">
        <v>0.875</v>
      </c>
      <c r="R138" s="243">
        <v>14190</v>
      </c>
      <c r="S138" s="29">
        <v>16376</v>
      </c>
      <c r="T138" s="29">
        <f t="shared" si="7"/>
        <v>1621</v>
      </c>
      <c r="U138" s="29">
        <v>22113</v>
      </c>
      <c r="V138" s="29">
        <v>7600</v>
      </c>
      <c r="W138" s="166">
        <v>-1000</v>
      </c>
      <c r="X138" s="26">
        <v>-253</v>
      </c>
      <c r="Y138" s="166">
        <v>0</v>
      </c>
      <c r="Z138" s="26">
        <v>0</v>
      </c>
      <c r="AA138" s="166">
        <v>-700</v>
      </c>
      <c r="AB138" s="26">
        <v>-145</v>
      </c>
      <c r="AC138" s="166">
        <v>-2218</v>
      </c>
      <c r="AD138" s="26">
        <v>-1781</v>
      </c>
      <c r="AE138" s="166" t="s">
        <v>388</v>
      </c>
      <c r="AF138" s="172" t="s">
        <v>138</v>
      </c>
      <c r="AG138" s="173">
        <v>52</v>
      </c>
      <c r="AH138" s="166" t="s">
        <v>389</v>
      </c>
      <c r="AI138" s="172" t="s">
        <v>123</v>
      </c>
      <c r="AJ138" s="173">
        <v>56</v>
      </c>
    </row>
    <row r="139" spans="1:36" x14ac:dyDescent="0.15">
      <c r="A139" s="227" t="s">
        <v>30</v>
      </c>
      <c r="B139" s="200" t="s">
        <v>19</v>
      </c>
      <c r="C139" s="173">
        <v>12</v>
      </c>
      <c r="D139" s="242">
        <v>0.875</v>
      </c>
      <c r="E139" s="243">
        <v>15902</v>
      </c>
      <c r="F139" s="29">
        <v>32607</v>
      </c>
      <c r="G139" s="29">
        <v>295</v>
      </c>
      <c r="H139" s="29">
        <v>0</v>
      </c>
      <c r="I139" s="29">
        <v>10050</v>
      </c>
      <c r="J139" s="29">
        <v>5553</v>
      </c>
      <c r="K139" s="166">
        <v>175</v>
      </c>
      <c r="L139" s="173">
        <v>0</v>
      </c>
      <c r="M139" s="29">
        <v>-398</v>
      </c>
      <c r="N139" s="29">
        <v>-1843</v>
      </c>
      <c r="O139" s="29">
        <f t="shared" si="11"/>
        <v>-2066</v>
      </c>
      <c r="P139" s="29">
        <f t="shared" si="12"/>
        <v>19365</v>
      </c>
      <c r="Q139" s="242">
        <v>0.875</v>
      </c>
      <c r="R139" s="243">
        <v>15880</v>
      </c>
      <c r="S139" s="29">
        <v>18130</v>
      </c>
      <c r="T139" s="29">
        <f t="shared" si="7"/>
        <v>1235</v>
      </c>
      <c r="U139" s="29">
        <v>22113</v>
      </c>
      <c r="V139" s="29">
        <v>7600</v>
      </c>
      <c r="W139" s="166">
        <v>1200</v>
      </c>
      <c r="X139" s="26">
        <v>175</v>
      </c>
      <c r="Y139" s="166">
        <v>0</v>
      </c>
      <c r="Z139" s="26">
        <v>0</v>
      </c>
      <c r="AA139" s="166">
        <v>-700</v>
      </c>
      <c r="AB139" s="26">
        <v>-398</v>
      </c>
      <c r="AC139" s="166">
        <v>-2218</v>
      </c>
      <c r="AD139" s="26">
        <v>-1843</v>
      </c>
      <c r="AE139" s="166" t="s">
        <v>46</v>
      </c>
      <c r="AF139" s="172" t="s">
        <v>167</v>
      </c>
      <c r="AG139" s="173">
        <v>49</v>
      </c>
      <c r="AH139" s="166" t="s">
        <v>46</v>
      </c>
      <c r="AI139" s="172" t="s">
        <v>53</v>
      </c>
      <c r="AJ139" s="173">
        <v>49</v>
      </c>
    </row>
    <row r="140" spans="1:36" x14ac:dyDescent="0.15">
      <c r="A140" s="227" t="s">
        <v>32</v>
      </c>
      <c r="B140" s="200" t="s">
        <v>19</v>
      </c>
      <c r="C140" s="173">
        <v>13</v>
      </c>
      <c r="D140" s="242">
        <v>0.5</v>
      </c>
      <c r="E140" s="243">
        <v>15556</v>
      </c>
      <c r="F140" s="29">
        <v>32607</v>
      </c>
      <c r="G140" s="29">
        <v>257</v>
      </c>
      <c r="H140" s="29">
        <v>0</v>
      </c>
      <c r="I140" s="29">
        <v>9829</v>
      </c>
      <c r="J140" s="29">
        <v>5157</v>
      </c>
      <c r="K140" s="166">
        <v>355</v>
      </c>
      <c r="L140" s="173">
        <v>0</v>
      </c>
      <c r="M140" s="29">
        <v>-227</v>
      </c>
      <c r="N140" s="29">
        <v>-1616</v>
      </c>
      <c r="O140" s="29">
        <f t="shared" si="11"/>
        <v>-1488</v>
      </c>
      <c r="P140" s="29">
        <f t="shared" si="12"/>
        <v>19366</v>
      </c>
      <c r="Q140" s="242">
        <v>0.875</v>
      </c>
      <c r="R140" s="243">
        <v>15650</v>
      </c>
      <c r="S140" s="29">
        <v>17673</v>
      </c>
      <c r="T140" s="29">
        <f t="shared" si="7"/>
        <v>1693</v>
      </c>
      <c r="U140" s="29">
        <v>22113</v>
      </c>
      <c r="V140" s="29">
        <v>7600</v>
      </c>
      <c r="W140" s="166">
        <v>1200</v>
      </c>
      <c r="X140" s="26">
        <v>355</v>
      </c>
      <c r="Y140" s="166">
        <v>0</v>
      </c>
      <c r="Z140" s="26">
        <v>0</v>
      </c>
      <c r="AA140" s="166">
        <v>-700</v>
      </c>
      <c r="AB140" s="26">
        <v>-227</v>
      </c>
      <c r="AC140" s="166">
        <v>-2218</v>
      </c>
      <c r="AD140" s="26">
        <v>-1843</v>
      </c>
      <c r="AE140" s="166" t="s">
        <v>390</v>
      </c>
      <c r="AF140" s="172" t="s">
        <v>59</v>
      </c>
      <c r="AG140" s="173">
        <v>56</v>
      </c>
      <c r="AH140" s="166" t="s">
        <v>42</v>
      </c>
      <c r="AI140" s="172" t="s">
        <v>102</v>
      </c>
      <c r="AJ140" s="173">
        <v>60</v>
      </c>
    </row>
    <row r="141" spans="1:36" x14ac:dyDescent="0.15">
      <c r="A141" s="227" t="s">
        <v>31</v>
      </c>
      <c r="B141" s="200" t="s">
        <v>19</v>
      </c>
      <c r="C141" s="173">
        <v>14</v>
      </c>
      <c r="D141" s="242">
        <v>0.58333333333333337</v>
      </c>
      <c r="E141" s="243">
        <v>15735</v>
      </c>
      <c r="F141" s="29">
        <v>32607</v>
      </c>
      <c r="G141" s="29">
        <v>233</v>
      </c>
      <c r="H141" s="29">
        <v>0</v>
      </c>
      <c r="I141" s="29">
        <v>9561</v>
      </c>
      <c r="J141" s="29">
        <v>5763</v>
      </c>
      <c r="K141" s="166">
        <v>311</v>
      </c>
      <c r="L141" s="173">
        <v>0</v>
      </c>
      <c r="M141" s="29">
        <v>-261</v>
      </c>
      <c r="N141" s="29">
        <v>-1616</v>
      </c>
      <c r="O141" s="29">
        <f t="shared" si="11"/>
        <v>-1566</v>
      </c>
      <c r="P141" s="29">
        <f t="shared" si="12"/>
        <v>19082</v>
      </c>
      <c r="Q141" s="242">
        <v>0.58333333333333337</v>
      </c>
      <c r="R141" s="243">
        <v>15750</v>
      </c>
      <c r="S141" s="29">
        <v>17773</v>
      </c>
      <c r="T141" s="29">
        <f t="shared" ref="T141:T204" si="13">+P141-S141</f>
        <v>1309</v>
      </c>
      <c r="U141" s="29">
        <v>22113</v>
      </c>
      <c r="V141" s="29">
        <v>7600</v>
      </c>
      <c r="W141" s="166">
        <v>1200</v>
      </c>
      <c r="X141" s="26">
        <v>237</v>
      </c>
      <c r="Y141" s="166">
        <v>0</v>
      </c>
      <c r="Z141" s="26">
        <v>0</v>
      </c>
      <c r="AA141" s="166">
        <v>-700</v>
      </c>
      <c r="AB141" s="26">
        <v>-261</v>
      </c>
      <c r="AC141" s="166">
        <v>-2218</v>
      </c>
      <c r="AD141" s="26">
        <v>-1676</v>
      </c>
      <c r="AE141" s="166" t="s">
        <v>42</v>
      </c>
      <c r="AF141" s="172" t="s">
        <v>125</v>
      </c>
      <c r="AG141" s="173">
        <v>66</v>
      </c>
      <c r="AH141" s="166" t="s">
        <v>390</v>
      </c>
      <c r="AI141" s="172" t="s">
        <v>89</v>
      </c>
      <c r="AJ141" s="173">
        <v>72</v>
      </c>
    </row>
    <row r="142" spans="1:36" x14ac:dyDescent="0.15">
      <c r="A142" s="227" t="s">
        <v>33</v>
      </c>
      <c r="B142" s="200" t="s">
        <v>19</v>
      </c>
      <c r="C142" s="173">
        <v>15</v>
      </c>
      <c r="D142" s="242">
        <v>0.875</v>
      </c>
      <c r="E142" s="243">
        <v>15693</v>
      </c>
      <c r="F142" s="29">
        <v>32615</v>
      </c>
      <c r="G142" s="29">
        <v>233</v>
      </c>
      <c r="H142" s="29">
        <v>0</v>
      </c>
      <c r="I142" s="29">
        <v>9340</v>
      </c>
      <c r="J142" s="29">
        <v>5542</v>
      </c>
      <c r="K142" s="166">
        <v>190</v>
      </c>
      <c r="L142" s="173">
        <v>0</v>
      </c>
      <c r="M142" s="29">
        <v>-195</v>
      </c>
      <c r="N142" s="29">
        <v>-1843</v>
      </c>
      <c r="O142" s="29">
        <f t="shared" si="11"/>
        <v>-1848</v>
      </c>
      <c r="P142" s="29">
        <f t="shared" si="12"/>
        <v>19814</v>
      </c>
      <c r="Q142" s="242">
        <v>0.875</v>
      </c>
      <c r="R142" s="243">
        <v>15660</v>
      </c>
      <c r="S142" s="29">
        <v>17910</v>
      </c>
      <c r="T142" s="29">
        <f t="shared" si="13"/>
        <v>1904</v>
      </c>
      <c r="U142" s="29">
        <v>22113</v>
      </c>
      <c r="V142" s="29">
        <v>7600</v>
      </c>
      <c r="W142" s="166">
        <v>1200</v>
      </c>
      <c r="X142" s="26">
        <v>190</v>
      </c>
      <c r="Y142" s="166">
        <v>0</v>
      </c>
      <c r="Z142" s="26">
        <v>0</v>
      </c>
      <c r="AA142" s="166">
        <v>-700</v>
      </c>
      <c r="AB142" s="26">
        <v>-195</v>
      </c>
      <c r="AC142" s="166">
        <v>-2218</v>
      </c>
      <c r="AD142" s="26">
        <v>-1843</v>
      </c>
      <c r="AE142" s="166" t="s">
        <v>43</v>
      </c>
      <c r="AF142" s="172" t="s">
        <v>66</v>
      </c>
      <c r="AG142" s="173">
        <v>59</v>
      </c>
      <c r="AH142" s="166" t="s">
        <v>43</v>
      </c>
      <c r="AI142" s="172" t="s">
        <v>192</v>
      </c>
      <c r="AJ142" s="173">
        <v>61</v>
      </c>
    </row>
    <row r="143" spans="1:36" x14ac:dyDescent="0.15">
      <c r="A143" s="227" t="s">
        <v>34</v>
      </c>
      <c r="B143" s="200" t="s">
        <v>19</v>
      </c>
      <c r="C143" s="173">
        <v>16</v>
      </c>
      <c r="D143" s="242">
        <v>0.5</v>
      </c>
      <c r="E143" s="243">
        <v>15591</v>
      </c>
      <c r="F143" s="29">
        <v>32615</v>
      </c>
      <c r="G143" s="29">
        <v>252</v>
      </c>
      <c r="H143" s="29">
        <v>0</v>
      </c>
      <c r="I143" s="29">
        <v>9030</v>
      </c>
      <c r="J143" s="29">
        <v>6463</v>
      </c>
      <c r="K143" s="166">
        <v>0</v>
      </c>
      <c r="L143" s="173">
        <v>0</v>
      </c>
      <c r="M143" s="29">
        <v>-198</v>
      </c>
      <c r="N143" s="29">
        <v>-1897</v>
      </c>
      <c r="O143" s="29">
        <f t="shared" si="11"/>
        <v>-2095</v>
      </c>
      <c r="P143" s="29">
        <f t="shared" si="12"/>
        <v>19469</v>
      </c>
      <c r="Q143" s="242">
        <v>0.5</v>
      </c>
      <c r="R143" s="243">
        <v>15600</v>
      </c>
      <c r="S143" s="29">
        <v>17904</v>
      </c>
      <c r="T143" s="29">
        <f t="shared" si="13"/>
        <v>1565</v>
      </c>
      <c r="U143" s="29">
        <v>22113</v>
      </c>
      <c r="V143" s="29">
        <v>7600</v>
      </c>
      <c r="W143" s="166">
        <v>-1000</v>
      </c>
      <c r="X143" s="26">
        <v>-287</v>
      </c>
      <c r="Y143" s="166">
        <v>0</v>
      </c>
      <c r="Z143" s="26">
        <v>0</v>
      </c>
      <c r="AA143" s="166">
        <v>-700</v>
      </c>
      <c r="AB143" s="26">
        <v>-198</v>
      </c>
      <c r="AC143" s="166">
        <v>-2218</v>
      </c>
      <c r="AD143" s="26">
        <v>-1897</v>
      </c>
      <c r="AE143" s="166" t="s">
        <v>46</v>
      </c>
      <c r="AF143" s="172" t="s">
        <v>138</v>
      </c>
      <c r="AG143" s="173">
        <v>60</v>
      </c>
      <c r="AH143" s="166" t="s">
        <v>46</v>
      </c>
      <c r="AI143" s="172" t="s">
        <v>181</v>
      </c>
      <c r="AJ143" s="173">
        <v>59</v>
      </c>
    </row>
    <row r="144" spans="1:36" x14ac:dyDescent="0.15">
      <c r="A144" s="227" t="s">
        <v>35</v>
      </c>
      <c r="B144" s="200" t="s">
        <v>19</v>
      </c>
      <c r="C144" s="173">
        <v>17</v>
      </c>
      <c r="D144" s="242">
        <v>0.875</v>
      </c>
      <c r="E144" s="243">
        <v>13965</v>
      </c>
      <c r="F144" s="29">
        <v>32615</v>
      </c>
      <c r="G144" s="29">
        <v>255</v>
      </c>
      <c r="H144" s="29">
        <v>0</v>
      </c>
      <c r="I144" s="29">
        <v>10116</v>
      </c>
      <c r="J144" s="29">
        <v>6226</v>
      </c>
      <c r="K144" s="166">
        <v>444</v>
      </c>
      <c r="L144" s="173">
        <v>0</v>
      </c>
      <c r="M144" s="29">
        <v>-32</v>
      </c>
      <c r="N144" s="29">
        <v>-1576</v>
      </c>
      <c r="O144" s="29">
        <f t="shared" si="11"/>
        <v>-1164</v>
      </c>
      <c r="P144" s="29">
        <f t="shared" si="12"/>
        <v>17692</v>
      </c>
      <c r="Q144" s="242">
        <v>0.5</v>
      </c>
      <c r="R144" s="243">
        <v>13870</v>
      </c>
      <c r="S144" s="29">
        <v>16069</v>
      </c>
      <c r="T144" s="29">
        <f t="shared" si="13"/>
        <v>1623</v>
      </c>
      <c r="U144" s="29">
        <v>23025</v>
      </c>
      <c r="V144" s="29">
        <v>5400</v>
      </c>
      <c r="W144" s="166">
        <v>1200</v>
      </c>
      <c r="X144" s="26">
        <v>444</v>
      </c>
      <c r="Y144" s="166">
        <v>0</v>
      </c>
      <c r="Z144" s="26">
        <v>0</v>
      </c>
      <c r="AA144" s="166">
        <v>280</v>
      </c>
      <c r="AB144" s="26">
        <v>268</v>
      </c>
      <c r="AC144" s="166">
        <v>-2000</v>
      </c>
      <c r="AD144" s="26">
        <v>-1576</v>
      </c>
      <c r="AE144" s="166" t="s">
        <v>388</v>
      </c>
      <c r="AF144" s="172" t="s">
        <v>97</v>
      </c>
      <c r="AG144" s="173">
        <v>64</v>
      </c>
      <c r="AH144" s="166" t="s">
        <v>388</v>
      </c>
      <c r="AI144" s="172" t="s">
        <v>97</v>
      </c>
      <c r="AJ144" s="173">
        <v>66</v>
      </c>
    </row>
    <row r="145" spans="1:36" x14ac:dyDescent="0.15">
      <c r="A145" s="227" t="s">
        <v>36</v>
      </c>
      <c r="B145" s="200" t="s">
        <v>19</v>
      </c>
      <c r="C145" s="173">
        <v>18</v>
      </c>
      <c r="D145" s="242">
        <v>0.875</v>
      </c>
      <c r="E145" s="243">
        <v>14206</v>
      </c>
      <c r="F145" s="29">
        <v>32615</v>
      </c>
      <c r="G145" s="29">
        <v>261</v>
      </c>
      <c r="H145" s="29">
        <v>0</v>
      </c>
      <c r="I145" s="29">
        <v>8583</v>
      </c>
      <c r="J145" s="29">
        <v>7905</v>
      </c>
      <c r="K145" s="166">
        <v>154</v>
      </c>
      <c r="L145" s="173">
        <v>0</v>
      </c>
      <c r="M145" s="29">
        <v>-420</v>
      </c>
      <c r="N145" s="29">
        <v>-2218</v>
      </c>
      <c r="O145" s="29">
        <f t="shared" si="11"/>
        <v>-2484</v>
      </c>
      <c r="P145" s="29">
        <f t="shared" si="12"/>
        <v>18872</v>
      </c>
      <c r="Q145" s="242">
        <v>0.875</v>
      </c>
      <c r="R145" s="243">
        <v>14180</v>
      </c>
      <c r="S145" s="29">
        <v>16803</v>
      </c>
      <c r="T145" s="29">
        <f t="shared" si="13"/>
        <v>2069</v>
      </c>
      <c r="U145" s="29">
        <v>23025</v>
      </c>
      <c r="V145" s="29">
        <v>5400</v>
      </c>
      <c r="W145" s="166">
        <v>1200</v>
      </c>
      <c r="X145" s="26">
        <v>154</v>
      </c>
      <c r="Y145" s="166">
        <v>0</v>
      </c>
      <c r="Z145" s="26">
        <v>0</v>
      </c>
      <c r="AA145" s="166">
        <v>-700</v>
      </c>
      <c r="AB145" s="26">
        <v>-120</v>
      </c>
      <c r="AC145" s="166">
        <v>-2218</v>
      </c>
      <c r="AD145" s="26">
        <v>-2218</v>
      </c>
      <c r="AE145" s="166" t="s">
        <v>46</v>
      </c>
      <c r="AF145" s="172" t="s">
        <v>70</v>
      </c>
      <c r="AG145" s="173">
        <v>58</v>
      </c>
      <c r="AH145" s="166" t="s">
        <v>46</v>
      </c>
      <c r="AI145" s="172" t="s">
        <v>54</v>
      </c>
      <c r="AJ145" s="173">
        <v>56</v>
      </c>
    </row>
    <row r="146" spans="1:36" x14ac:dyDescent="0.15">
      <c r="A146" s="227" t="s">
        <v>30</v>
      </c>
      <c r="B146" s="200" t="s">
        <v>19</v>
      </c>
      <c r="C146" s="173">
        <v>19</v>
      </c>
      <c r="D146" s="242">
        <v>0.5</v>
      </c>
      <c r="E146" s="243">
        <v>15561</v>
      </c>
      <c r="F146" s="29">
        <v>32615</v>
      </c>
      <c r="G146" s="29">
        <v>244</v>
      </c>
      <c r="H146" s="29">
        <v>0</v>
      </c>
      <c r="I146" s="29">
        <v>8541</v>
      </c>
      <c r="J146" s="29">
        <v>6639</v>
      </c>
      <c r="K146" s="166">
        <v>0</v>
      </c>
      <c r="L146" s="173">
        <v>0</v>
      </c>
      <c r="M146" s="29">
        <v>-380</v>
      </c>
      <c r="N146" s="29">
        <v>-1616</v>
      </c>
      <c r="O146" s="29">
        <f t="shared" si="11"/>
        <v>-1996</v>
      </c>
      <c r="P146" s="29">
        <f t="shared" si="12"/>
        <v>19675</v>
      </c>
      <c r="Q146" s="242">
        <v>0.875</v>
      </c>
      <c r="R146" s="243">
        <v>15650</v>
      </c>
      <c r="S146" s="29">
        <v>17673</v>
      </c>
      <c r="T146" s="29">
        <f t="shared" si="13"/>
        <v>2002</v>
      </c>
      <c r="U146" s="29">
        <v>23025</v>
      </c>
      <c r="V146" s="29">
        <v>5400</v>
      </c>
      <c r="W146" s="166">
        <v>-1000</v>
      </c>
      <c r="X146" s="26">
        <v>-246</v>
      </c>
      <c r="Y146" s="166">
        <v>0</v>
      </c>
      <c r="Z146" s="26">
        <v>0</v>
      </c>
      <c r="AA146" s="166">
        <v>-700</v>
      </c>
      <c r="AB146" s="26">
        <v>-206</v>
      </c>
      <c r="AC146" s="166">
        <v>-2218</v>
      </c>
      <c r="AD146" s="26">
        <v>-1865</v>
      </c>
      <c r="AE146" s="166" t="s">
        <v>388</v>
      </c>
      <c r="AF146" s="172" t="s">
        <v>88</v>
      </c>
      <c r="AG146" s="173">
        <v>52</v>
      </c>
      <c r="AH146" s="166" t="s">
        <v>388</v>
      </c>
      <c r="AI146" s="172" t="s">
        <v>61</v>
      </c>
      <c r="AJ146" s="173">
        <v>50</v>
      </c>
    </row>
    <row r="147" spans="1:36" x14ac:dyDescent="0.15">
      <c r="A147" s="227" t="s">
        <v>32</v>
      </c>
      <c r="B147" s="200" t="s">
        <v>19</v>
      </c>
      <c r="C147" s="173">
        <v>20</v>
      </c>
      <c r="D147" s="242">
        <v>0.875</v>
      </c>
      <c r="E147" s="243">
        <v>15670</v>
      </c>
      <c r="F147" s="29">
        <v>32615</v>
      </c>
      <c r="G147" s="29">
        <v>232</v>
      </c>
      <c r="H147" s="29">
        <v>0</v>
      </c>
      <c r="I147" s="29">
        <v>8776</v>
      </c>
      <c r="J147" s="29">
        <v>6389</v>
      </c>
      <c r="K147" s="166">
        <v>444</v>
      </c>
      <c r="L147" s="173">
        <v>0</v>
      </c>
      <c r="M147" s="29">
        <v>-475</v>
      </c>
      <c r="N147" s="29">
        <v>-1616</v>
      </c>
      <c r="O147" s="29">
        <f t="shared" si="11"/>
        <v>-1647</v>
      </c>
      <c r="P147" s="29">
        <f t="shared" si="12"/>
        <v>19329</v>
      </c>
      <c r="Q147" s="242">
        <v>0.875</v>
      </c>
      <c r="R147" s="243">
        <v>15550</v>
      </c>
      <c r="S147" s="29">
        <v>17573</v>
      </c>
      <c r="T147" s="29">
        <f t="shared" si="13"/>
        <v>1756</v>
      </c>
      <c r="U147" s="29">
        <v>23025</v>
      </c>
      <c r="V147" s="29">
        <v>5400</v>
      </c>
      <c r="W147" s="166">
        <v>1200</v>
      </c>
      <c r="X147" s="26">
        <v>444</v>
      </c>
      <c r="Y147" s="166">
        <v>0</v>
      </c>
      <c r="Z147" s="26">
        <v>0</v>
      </c>
      <c r="AA147" s="166">
        <v>-700</v>
      </c>
      <c r="AB147" s="26">
        <v>-475</v>
      </c>
      <c r="AC147" s="166">
        <v>-2218</v>
      </c>
      <c r="AD147" s="26">
        <v>-1949</v>
      </c>
      <c r="AE147" s="166" t="s">
        <v>46</v>
      </c>
      <c r="AF147" s="172" t="s">
        <v>141</v>
      </c>
      <c r="AG147" s="173">
        <v>52</v>
      </c>
      <c r="AH147" s="166" t="s">
        <v>46</v>
      </c>
      <c r="AI147" s="172" t="s">
        <v>180</v>
      </c>
      <c r="AJ147" s="173">
        <v>53</v>
      </c>
    </row>
    <row r="148" spans="1:36" x14ac:dyDescent="0.15">
      <c r="A148" s="227" t="s">
        <v>31</v>
      </c>
      <c r="B148" s="200" t="s">
        <v>19</v>
      </c>
      <c r="C148" s="173">
        <v>21</v>
      </c>
      <c r="D148" s="242">
        <v>0.5</v>
      </c>
      <c r="E148" s="243">
        <v>15790</v>
      </c>
      <c r="F148" s="29">
        <v>32615</v>
      </c>
      <c r="G148" s="29">
        <v>280</v>
      </c>
      <c r="H148" s="29">
        <v>0</v>
      </c>
      <c r="I148" s="29">
        <v>8222</v>
      </c>
      <c r="J148" s="29">
        <v>5895</v>
      </c>
      <c r="K148" s="166">
        <v>436</v>
      </c>
      <c r="L148" s="173">
        <v>0</v>
      </c>
      <c r="M148" s="29">
        <v>-383</v>
      </c>
      <c r="N148" s="29">
        <v>-1550</v>
      </c>
      <c r="O148" s="29">
        <f t="shared" si="11"/>
        <v>-1497</v>
      </c>
      <c r="P148" s="29">
        <f t="shared" si="12"/>
        <v>20275</v>
      </c>
      <c r="Q148" s="242">
        <v>0.5</v>
      </c>
      <c r="R148" s="243">
        <v>15600</v>
      </c>
      <c r="S148" s="29">
        <v>17623</v>
      </c>
      <c r="T148" s="29">
        <f t="shared" si="13"/>
        <v>2652</v>
      </c>
      <c r="U148" s="29">
        <v>23025</v>
      </c>
      <c r="V148" s="29">
        <v>5400</v>
      </c>
      <c r="W148" s="166">
        <v>1200</v>
      </c>
      <c r="X148" s="26">
        <v>436</v>
      </c>
      <c r="Y148" s="166">
        <v>0</v>
      </c>
      <c r="Z148" s="26">
        <v>0</v>
      </c>
      <c r="AA148" s="166">
        <v>-700</v>
      </c>
      <c r="AB148" s="26">
        <v>-307</v>
      </c>
      <c r="AC148" s="166">
        <v>-2150</v>
      </c>
      <c r="AD148" s="26">
        <v>-1630</v>
      </c>
      <c r="AE148" s="166" t="s">
        <v>144</v>
      </c>
      <c r="AF148" s="172" t="s">
        <v>131</v>
      </c>
      <c r="AG148" s="173">
        <v>62</v>
      </c>
      <c r="AH148" s="166" t="s">
        <v>144</v>
      </c>
      <c r="AI148" s="172" t="s">
        <v>54</v>
      </c>
      <c r="AJ148" s="173">
        <v>61</v>
      </c>
    </row>
    <row r="149" spans="1:36" x14ac:dyDescent="0.15">
      <c r="A149" s="227" t="s">
        <v>33</v>
      </c>
      <c r="B149" s="200" t="s">
        <v>19</v>
      </c>
      <c r="C149" s="173">
        <v>22</v>
      </c>
      <c r="D149" s="242">
        <v>0.5</v>
      </c>
      <c r="E149" s="243">
        <v>15568</v>
      </c>
      <c r="F149" s="29">
        <v>32615</v>
      </c>
      <c r="G149" s="29">
        <v>289</v>
      </c>
      <c r="H149" s="29">
        <v>0</v>
      </c>
      <c r="I149" s="29">
        <v>7883</v>
      </c>
      <c r="J149" s="29">
        <v>6217</v>
      </c>
      <c r="K149" s="166">
        <v>755</v>
      </c>
      <c r="L149" s="173">
        <v>0</v>
      </c>
      <c r="M149" s="29">
        <v>-355</v>
      </c>
      <c r="N149" s="29">
        <v>-1550</v>
      </c>
      <c r="O149" s="29">
        <f t="shared" si="11"/>
        <v>-1150</v>
      </c>
      <c r="P149" s="29">
        <f t="shared" si="12"/>
        <v>19954</v>
      </c>
      <c r="Q149" s="242">
        <v>0.875</v>
      </c>
      <c r="R149" s="243">
        <v>15700</v>
      </c>
      <c r="S149" s="29">
        <v>17723</v>
      </c>
      <c r="T149" s="29">
        <f t="shared" si="13"/>
        <v>2231</v>
      </c>
      <c r="U149" s="29">
        <v>23025</v>
      </c>
      <c r="V149" s="29">
        <v>5400</v>
      </c>
      <c r="W149" s="166">
        <v>1200</v>
      </c>
      <c r="X149" s="26">
        <v>755</v>
      </c>
      <c r="Y149" s="166">
        <v>0</v>
      </c>
      <c r="Z149" s="26">
        <v>0</v>
      </c>
      <c r="AA149" s="166">
        <v>-700</v>
      </c>
      <c r="AB149" s="26">
        <v>-355</v>
      </c>
      <c r="AC149" s="166">
        <v>-2150</v>
      </c>
      <c r="AD149" s="26">
        <v>-1806</v>
      </c>
      <c r="AE149" s="166" t="s">
        <v>45</v>
      </c>
      <c r="AF149" s="172" t="s">
        <v>65</v>
      </c>
      <c r="AG149" s="173">
        <v>54</v>
      </c>
      <c r="AH149" s="166" t="s">
        <v>45</v>
      </c>
      <c r="AI149" s="172" t="s">
        <v>178</v>
      </c>
      <c r="AJ149" s="173">
        <v>52</v>
      </c>
    </row>
    <row r="150" spans="1:36" x14ac:dyDescent="0.15">
      <c r="A150" s="227" t="s">
        <v>34</v>
      </c>
      <c r="B150" s="200" t="s">
        <v>19</v>
      </c>
      <c r="C150" s="173">
        <v>23</v>
      </c>
      <c r="D150" s="242">
        <v>0.5</v>
      </c>
      <c r="E150" s="243">
        <v>15708</v>
      </c>
      <c r="F150" s="29">
        <v>32615</v>
      </c>
      <c r="G150" s="29">
        <v>320</v>
      </c>
      <c r="H150" s="29">
        <v>0</v>
      </c>
      <c r="I150" s="29">
        <v>7181</v>
      </c>
      <c r="J150" s="29">
        <v>6595</v>
      </c>
      <c r="K150" s="166">
        <v>1192</v>
      </c>
      <c r="L150" s="173">
        <v>0</v>
      </c>
      <c r="M150" s="29">
        <v>-292</v>
      </c>
      <c r="N150" s="29">
        <v>-1857</v>
      </c>
      <c r="O150" s="29">
        <f t="shared" si="11"/>
        <v>-957</v>
      </c>
      <c r="P150" s="29">
        <f t="shared" si="12"/>
        <v>20116</v>
      </c>
      <c r="Q150" s="242">
        <v>0.5</v>
      </c>
      <c r="R150" s="243">
        <v>15670</v>
      </c>
      <c r="S150" s="29">
        <v>18000</v>
      </c>
      <c r="T150" s="29">
        <f t="shared" si="13"/>
        <v>2116</v>
      </c>
      <c r="U150" s="29">
        <v>23025</v>
      </c>
      <c r="V150" s="29">
        <v>5400</v>
      </c>
      <c r="W150" s="166">
        <v>1200</v>
      </c>
      <c r="X150" s="26">
        <v>1192</v>
      </c>
      <c r="Y150" s="166">
        <v>346</v>
      </c>
      <c r="Z150" s="26">
        <v>0</v>
      </c>
      <c r="AA150" s="166">
        <v>-700</v>
      </c>
      <c r="AB150" s="26">
        <v>-292</v>
      </c>
      <c r="AC150" s="166">
        <v>-2150</v>
      </c>
      <c r="AD150" s="26">
        <v>-1857</v>
      </c>
      <c r="AE150" s="166" t="s">
        <v>42</v>
      </c>
      <c r="AF150" s="172" t="s">
        <v>108</v>
      </c>
      <c r="AG150" s="173">
        <v>66</v>
      </c>
      <c r="AH150" s="166" t="s">
        <v>42</v>
      </c>
      <c r="AI150" s="172" t="s">
        <v>156</v>
      </c>
      <c r="AJ150" s="173">
        <v>63</v>
      </c>
    </row>
    <row r="151" spans="1:36" x14ac:dyDescent="0.15">
      <c r="A151" s="227" t="s">
        <v>35</v>
      </c>
      <c r="B151" s="200" t="s">
        <v>19</v>
      </c>
      <c r="C151" s="173">
        <v>24</v>
      </c>
      <c r="D151" s="242">
        <v>0.5</v>
      </c>
      <c r="E151" s="243">
        <v>13638</v>
      </c>
      <c r="F151" s="29">
        <v>32615</v>
      </c>
      <c r="G151" s="29">
        <v>301</v>
      </c>
      <c r="H151" s="29">
        <v>0</v>
      </c>
      <c r="I151" s="29">
        <v>8068</v>
      </c>
      <c r="J151" s="29">
        <v>7370</v>
      </c>
      <c r="K151" s="166">
        <v>0</v>
      </c>
      <c r="L151" s="173">
        <v>250</v>
      </c>
      <c r="M151" s="29">
        <v>-308</v>
      </c>
      <c r="N151" s="29">
        <v>-1562</v>
      </c>
      <c r="O151" s="29">
        <f t="shared" si="11"/>
        <v>-1620</v>
      </c>
      <c r="P151" s="29">
        <f t="shared" si="12"/>
        <v>19098</v>
      </c>
      <c r="Q151" s="242">
        <v>0.5</v>
      </c>
      <c r="R151" s="243">
        <v>13850</v>
      </c>
      <c r="S151" s="29">
        <v>15873</v>
      </c>
      <c r="T151" s="29">
        <f t="shared" si="13"/>
        <v>3225</v>
      </c>
      <c r="U151" s="29">
        <v>24026</v>
      </c>
      <c r="V151" s="29">
        <v>3400</v>
      </c>
      <c r="W151" s="166">
        <v>-1000</v>
      </c>
      <c r="X151" s="26">
        <v>-86</v>
      </c>
      <c r="Y151" s="166">
        <v>330</v>
      </c>
      <c r="Z151" s="26">
        <v>250</v>
      </c>
      <c r="AA151" s="166">
        <v>-700</v>
      </c>
      <c r="AB151" s="26">
        <v>-8</v>
      </c>
      <c r="AC151" s="166">
        <v>-2218</v>
      </c>
      <c r="AD151" s="26">
        <v>-1692</v>
      </c>
      <c r="AE151" s="166" t="s">
        <v>144</v>
      </c>
      <c r="AF151" s="172" t="s">
        <v>184</v>
      </c>
      <c r="AG151" s="173">
        <v>66</v>
      </c>
      <c r="AH151" s="166" t="s">
        <v>144</v>
      </c>
      <c r="AI151" s="172" t="s">
        <v>97</v>
      </c>
      <c r="AJ151" s="173">
        <v>66</v>
      </c>
    </row>
    <row r="152" spans="1:36" x14ac:dyDescent="0.15">
      <c r="A152" s="227" t="s">
        <v>36</v>
      </c>
      <c r="B152" s="200" t="s">
        <v>19</v>
      </c>
      <c r="C152" s="173">
        <v>25</v>
      </c>
      <c r="D152" s="242">
        <v>0.875</v>
      </c>
      <c r="E152" s="243">
        <v>13275</v>
      </c>
      <c r="F152" s="29">
        <v>32615</v>
      </c>
      <c r="G152" s="29">
        <v>290</v>
      </c>
      <c r="H152" s="29">
        <v>0</v>
      </c>
      <c r="I152" s="29">
        <v>6973</v>
      </c>
      <c r="J152" s="29">
        <v>8914</v>
      </c>
      <c r="K152" s="166">
        <v>0</v>
      </c>
      <c r="L152" s="173">
        <v>330</v>
      </c>
      <c r="M152" s="29">
        <v>-443</v>
      </c>
      <c r="N152" s="29">
        <v>-1610</v>
      </c>
      <c r="O152" s="29">
        <f t="shared" si="11"/>
        <v>-1723</v>
      </c>
      <c r="P152" s="29">
        <f t="shared" si="12"/>
        <v>18741</v>
      </c>
      <c r="Q152" s="242">
        <v>0.875</v>
      </c>
      <c r="R152" s="243">
        <v>13430</v>
      </c>
      <c r="S152" s="29">
        <v>15453</v>
      </c>
      <c r="T152" s="29">
        <f t="shared" si="13"/>
        <v>3288</v>
      </c>
      <c r="U152" s="29">
        <v>24026</v>
      </c>
      <c r="V152" s="29">
        <v>3400</v>
      </c>
      <c r="W152" s="166">
        <v>-1000</v>
      </c>
      <c r="X152" s="26">
        <v>-96</v>
      </c>
      <c r="Y152" s="166">
        <v>330</v>
      </c>
      <c r="Z152" s="26">
        <v>330</v>
      </c>
      <c r="AA152" s="166">
        <v>-700</v>
      </c>
      <c r="AB152" s="26">
        <v>-143</v>
      </c>
      <c r="AC152" s="166">
        <v>-2218</v>
      </c>
      <c r="AD152" s="26">
        <v>-1739</v>
      </c>
      <c r="AE152" s="166" t="s">
        <v>42</v>
      </c>
      <c r="AF152" s="172" t="s">
        <v>168</v>
      </c>
      <c r="AG152" s="173">
        <v>61</v>
      </c>
      <c r="AH152" s="166" t="s">
        <v>388</v>
      </c>
      <c r="AI152" s="172" t="s">
        <v>89</v>
      </c>
      <c r="AJ152" s="173">
        <v>65</v>
      </c>
    </row>
    <row r="153" spans="1:36" x14ac:dyDescent="0.15">
      <c r="A153" s="227" t="s">
        <v>30</v>
      </c>
      <c r="B153" s="200" t="s">
        <v>19</v>
      </c>
      <c r="C153" s="173">
        <v>26</v>
      </c>
      <c r="D153" s="242">
        <v>0.875</v>
      </c>
      <c r="E153" s="243">
        <v>14769</v>
      </c>
      <c r="F153" s="29">
        <v>32615</v>
      </c>
      <c r="G153" s="29">
        <v>303</v>
      </c>
      <c r="H153" s="29">
        <v>0</v>
      </c>
      <c r="I153" s="29">
        <v>6590</v>
      </c>
      <c r="J153" s="29">
        <v>8074</v>
      </c>
      <c r="K153" s="166">
        <v>600</v>
      </c>
      <c r="L153" s="173">
        <v>330</v>
      </c>
      <c r="M153" s="29">
        <v>-338</v>
      </c>
      <c r="N153" s="29">
        <v>-1562</v>
      </c>
      <c r="O153" s="29">
        <f t="shared" si="11"/>
        <v>-970</v>
      </c>
      <c r="P153" s="29">
        <f t="shared" si="12"/>
        <v>19224</v>
      </c>
      <c r="Q153" s="242">
        <v>0.875</v>
      </c>
      <c r="R153" s="243">
        <v>14660</v>
      </c>
      <c r="S153" s="29">
        <v>16683</v>
      </c>
      <c r="T153" s="29">
        <f t="shared" si="13"/>
        <v>2541</v>
      </c>
      <c r="U153" s="29">
        <v>24026</v>
      </c>
      <c r="V153" s="29">
        <v>3400</v>
      </c>
      <c r="W153" s="166">
        <v>1200</v>
      </c>
      <c r="X153" s="26">
        <v>600</v>
      </c>
      <c r="Y153" s="166">
        <v>330</v>
      </c>
      <c r="Z153" s="26">
        <v>330</v>
      </c>
      <c r="AA153" s="166">
        <v>-700</v>
      </c>
      <c r="AB153" s="26">
        <v>-338</v>
      </c>
      <c r="AC153" s="166">
        <v>-2218</v>
      </c>
      <c r="AD153" s="26">
        <v>-1824</v>
      </c>
      <c r="AE153" s="166" t="s">
        <v>389</v>
      </c>
      <c r="AF153" s="172" t="s">
        <v>55</v>
      </c>
      <c r="AG153" s="173">
        <v>66</v>
      </c>
      <c r="AH153" s="166" t="s">
        <v>43</v>
      </c>
      <c r="AI153" s="172" t="s">
        <v>99</v>
      </c>
      <c r="AJ153" s="173">
        <v>72</v>
      </c>
    </row>
    <row r="154" spans="1:36" x14ac:dyDescent="0.15">
      <c r="A154" s="227" t="s">
        <v>32</v>
      </c>
      <c r="B154" s="200" t="s">
        <v>19</v>
      </c>
      <c r="C154" s="173">
        <v>27</v>
      </c>
      <c r="D154" s="242">
        <v>0.58333333333333337</v>
      </c>
      <c r="E154" s="243">
        <v>17937</v>
      </c>
      <c r="F154" s="29">
        <v>32615</v>
      </c>
      <c r="G154" s="29">
        <v>250</v>
      </c>
      <c r="H154" s="29">
        <v>0</v>
      </c>
      <c r="I154" s="29">
        <v>7296</v>
      </c>
      <c r="J154" s="29">
        <v>6815</v>
      </c>
      <c r="K154" s="166">
        <v>747</v>
      </c>
      <c r="L154" s="173">
        <v>330</v>
      </c>
      <c r="M154" s="29">
        <v>-376</v>
      </c>
      <c r="N154" s="29">
        <v>-1680</v>
      </c>
      <c r="O154" s="29">
        <f t="shared" si="11"/>
        <v>-979</v>
      </c>
      <c r="P154" s="29">
        <f t="shared" si="12"/>
        <v>19733</v>
      </c>
      <c r="Q154" s="242">
        <v>0.58333333333333337</v>
      </c>
      <c r="R154" s="243">
        <v>17320</v>
      </c>
      <c r="S154" s="29">
        <v>19405</v>
      </c>
      <c r="T154" s="29">
        <f t="shared" si="13"/>
        <v>328</v>
      </c>
      <c r="U154" s="29">
        <v>24026</v>
      </c>
      <c r="V154" s="29">
        <v>3400</v>
      </c>
      <c r="W154" s="166">
        <v>1200</v>
      </c>
      <c r="X154" s="26">
        <v>747</v>
      </c>
      <c r="Y154" s="166">
        <v>330</v>
      </c>
      <c r="Z154" s="26">
        <v>330</v>
      </c>
      <c r="AA154" s="166">
        <v>-700</v>
      </c>
      <c r="AB154" s="26">
        <v>-376</v>
      </c>
      <c r="AC154" s="166">
        <v>-2218</v>
      </c>
      <c r="AD154" s="26">
        <v>-1680</v>
      </c>
      <c r="AE154" s="166" t="s">
        <v>43</v>
      </c>
      <c r="AF154" s="172" t="s">
        <v>109</v>
      </c>
      <c r="AG154" s="173">
        <v>80</v>
      </c>
      <c r="AH154" s="166" t="s">
        <v>144</v>
      </c>
      <c r="AI154" s="172" t="s">
        <v>69</v>
      </c>
      <c r="AJ154" s="173">
        <v>81</v>
      </c>
    </row>
    <row r="155" spans="1:36" x14ac:dyDescent="0.15">
      <c r="A155" s="227" t="s">
        <v>31</v>
      </c>
      <c r="B155" s="200" t="s">
        <v>19</v>
      </c>
      <c r="C155" s="173">
        <v>28</v>
      </c>
      <c r="D155" s="242">
        <v>0.58333333333333337</v>
      </c>
      <c r="E155" s="243">
        <v>15826</v>
      </c>
      <c r="F155" s="29">
        <v>32615</v>
      </c>
      <c r="G155" s="29">
        <v>292</v>
      </c>
      <c r="H155" s="29">
        <v>0</v>
      </c>
      <c r="I155" s="29">
        <v>6801</v>
      </c>
      <c r="J155" s="29">
        <v>7438</v>
      </c>
      <c r="K155" s="166">
        <v>451</v>
      </c>
      <c r="L155" s="173">
        <v>330</v>
      </c>
      <c r="M155" s="29">
        <v>40</v>
      </c>
      <c r="N155" s="29">
        <v>-1636</v>
      </c>
      <c r="O155" s="29">
        <f t="shared" si="11"/>
        <v>-815</v>
      </c>
      <c r="P155" s="29">
        <f t="shared" si="12"/>
        <v>19483</v>
      </c>
      <c r="Q155" s="242">
        <v>0.5</v>
      </c>
      <c r="R155" s="243">
        <v>15540</v>
      </c>
      <c r="S155" s="29">
        <v>17584</v>
      </c>
      <c r="T155" s="29">
        <f t="shared" si="13"/>
        <v>1899</v>
      </c>
      <c r="U155" s="29">
        <v>24026</v>
      </c>
      <c r="V155" s="29">
        <v>3400</v>
      </c>
      <c r="W155" s="166">
        <v>1200</v>
      </c>
      <c r="X155" s="26">
        <v>451</v>
      </c>
      <c r="Y155" s="166">
        <v>330</v>
      </c>
      <c r="Z155" s="26">
        <v>330</v>
      </c>
      <c r="AA155" s="166">
        <v>280</v>
      </c>
      <c r="AB155" s="26">
        <v>40</v>
      </c>
      <c r="AC155" s="166">
        <v>-2218</v>
      </c>
      <c r="AD155" s="26">
        <v>-1904</v>
      </c>
      <c r="AE155" s="166" t="s">
        <v>42</v>
      </c>
      <c r="AF155" s="172" t="s">
        <v>53</v>
      </c>
      <c r="AG155" s="173">
        <v>59</v>
      </c>
      <c r="AH155" s="166" t="s">
        <v>42</v>
      </c>
      <c r="AI155" s="172" t="s">
        <v>98</v>
      </c>
      <c r="AJ155" s="173">
        <v>63</v>
      </c>
    </row>
    <row r="156" spans="1:36" x14ac:dyDescent="0.15">
      <c r="A156" s="227" t="s">
        <v>33</v>
      </c>
      <c r="B156" s="200" t="s">
        <v>19</v>
      </c>
      <c r="C156" s="173">
        <v>29</v>
      </c>
      <c r="D156" s="242">
        <v>0.58333333333333337</v>
      </c>
      <c r="E156" s="243">
        <v>16193</v>
      </c>
      <c r="F156" s="29">
        <v>32617</v>
      </c>
      <c r="G156" s="29">
        <v>308</v>
      </c>
      <c r="H156" s="29">
        <v>0</v>
      </c>
      <c r="I156" s="29">
        <v>5857</v>
      </c>
      <c r="J156" s="29">
        <v>7761</v>
      </c>
      <c r="K156" s="166">
        <v>345</v>
      </c>
      <c r="L156" s="173">
        <v>150</v>
      </c>
      <c r="M156" s="29">
        <v>-218</v>
      </c>
      <c r="N156" s="29">
        <v>-1615</v>
      </c>
      <c r="O156" s="29">
        <f t="shared" si="11"/>
        <v>-1338</v>
      </c>
      <c r="P156" s="29">
        <f t="shared" si="12"/>
        <v>20645</v>
      </c>
      <c r="Q156" s="242">
        <v>0.58333333333333337</v>
      </c>
      <c r="R156" s="243">
        <v>15800</v>
      </c>
      <c r="S156" s="29">
        <v>17823</v>
      </c>
      <c r="T156" s="29">
        <f t="shared" si="13"/>
        <v>2822</v>
      </c>
      <c r="U156" s="29">
        <v>24026</v>
      </c>
      <c r="V156" s="29">
        <v>3400</v>
      </c>
      <c r="W156" s="166">
        <v>1200</v>
      </c>
      <c r="X156" s="26">
        <v>345</v>
      </c>
      <c r="Y156" s="166">
        <v>330</v>
      </c>
      <c r="Z156" s="26">
        <v>150</v>
      </c>
      <c r="AA156" s="166">
        <v>-700</v>
      </c>
      <c r="AB156" s="26">
        <v>-218</v>
      </c>
      <c r="AC156" s="166">
        <v>-2218</v>
      </c>
      <c r="AD156" s="26">
        <v>-1877</v>
      </c>
      <c r="AE156" s="166" t="s">
        <v>42</v>
      </c>
      <c r="AF156" s="172" t="s">
        <v>143</v>
      </c>
      <c r="AG156" s="173">
        <v>73</v>
      </c>
      <c r="AH156" s="166" t="s">
        <v>388</v>
      </c>
      <c r="AI156" s="172" t="s">
        <v>93</v>
      </c>
      <c r="AJ156" s="173">
        <v>73</v>
      </c>
    </row>
    <row r="157" spans="1:36" x14ac:dyDescent="0.15">
      <c r="A157" s="227" t="s">
        <v>34</v>
      </c>
      <c r="B157" s="200" t="s">
        <v>19</v>
      </c>
      <c r="C157" s="173">
        <v>30</v>
      </c>
      <c r="D157" s="242">
        <v>0.58333333333333337</v>
      </c>
      <c r="E157" s="243">
        <v>16373</v>
      </c>
      <c r="F157" s="29">
        <v>32617</v>
      </c>
      <c r="G157" s="29">
        <v>300</v>
      </c>
      <c r="H157" s="29">
        <v>0</v>
      </c>
      <c r="I157" s="29">
        <v>5747</v>
      </c>
      <c r="J157" s="29">
        <v>8137</v>
      </c>
      <c r="K157" s="166">
        <v>330</v>
      </c>
      <c r="L157" s="173">
        <v>150</v>
      </c>
      <c r="M157" s="29">
        <v>-170</v>
      </c>
      <c r="N157" s="29">
        <v>-1616</v>
      </c>
      <c r="O157" s="29">
        <f t="shared" si="11"/>
        <v>-1306</v>
      </c>
      <c r="P157" s="29">
        <f t="shared" si="12"/>
        <v>20339</v>
      </c>
      <c r="Q157" s="242">
        <v>0.58333333333333337</v>
      </c>
      <c r="R157" s="243">
        <v>16080</v>
      </c>
      <c r="S157" s="29">
        <v>18103</v>
      </c>
      <c r="T157" s="29">
        <f t="shared" si="13"/>
        <v>2236</v>
      </c>
      <c r="U157" s="29">
        <v>24026</v>
      </c>
      <c r="V157" s="29">
        <v>3400</v>
      </c>
      <c r="W157" s="166">
        <v>1200</v>
      </c>
      <c r="X157" s="26">
        <v>330</v>
      </c>
      <c r="Y157" s="166">
        <v>330</v>
      </c>
      <c r="Z157" s="26">
        <v>150</v>
      </c>
      <c r="AA157" s="166">
        <v>-700</v>
      </c>
      <c r="AB157" s="26">
        <v>-35</v>
      </c>
      <c r="AC157" s="166">
        <v>-2218</v>
      </c>
      <c r="AD157" s="26">
        <v>-1878</v>
      </c>
      <c r="AE157" s="166" t="s">
        <v>388</v>
      </c>
      <c r="AF157" s="172" t="s">
        <v>134</v>
      </c>
      <c r="AG157" s="173">
        <v>69</v>
      </c>
      <c r="AH157" s="166" t="s">
        <v>388</v>
      </c>
      <c r="AI157" s="172" t="s">
        <v>90</v>
      </c>
      <c r="AJ157" s="173">
        <v>79</v>
      </c>
    </row>
    <row r="158" spans="1:36" x14ac:dyDescent="0.15">
      <c r="A158" s="228" t="s">
        <v>35</v>
      </c>
      <c r="B158" s="202" t="s">
        <v>19</v>
      </c>
      <c r="C158" s="175">
        <v>31</v>
      </c>
      <c r="D158" s="244">
        <v>0.5</v>
      </c>
      <c r="E158" s="245">
        <v>14848</v>
      </c>
      <c r="F158" s="35">
        <v>32617</v>
      </c>
      <c r="G158" s="35">
        <v>297</v>
      </c>
      <c r="H158" s="35">
        <v>0</v>
      </c>
      <c r="I158" s="35">
        <v>6868</v>
      </c>
      <c r="J158" s="35">
        <v>9596</v>
      </c>
      <c r="K158" s="167">
        <v>60</v>
      </c>
      <c r="L158" s="175">
        <v>200</v>
      </c>
      <c r="M158" s="35">
        <v>-95</v>
      </c>
      <c r="N158" s="35">
        <v>-1718</v>
      </c>
      <c r="O158" s="35">
        <f t="shared" si="11"/>
        <v>-1553</v>
      </c>
      <c r="P158" s="35">
        <f t="shared" si="12"/>
        <v>18003</v>
      </c>
      <c r="Q158" s="244">
        <v>0.5</v>
      </c>
      <c r="R158" s="245">
        <v>14880</v>
      </c>
      <c r="S158" s="35">
        <v>17003</v>
      </c>
      <c r="T158" s="35">
        <f t="shared" si="13"/>
        <v>1000</v>
      </c>
      <c r="U158" s="35">
        <v>27970</v>
      </c>
      <c r="V158" s="35">
        <v>0</v>
      </c>
      <c r="W158" s="167">
        <v>1200</v>
      </c>
      <c r="X158" s="43">
        <v>60</v>
      </c>
      <c r="Y158" s="167">
        <v>330</v>
      </c>
      <c r="Z158" s="43">
        <v>200</v>
      </c>
      <c r="AA158" s="167">
        <v>-700</v>
      </c>
      <c r="AB158" s="43">
        <v>-95</v>
      </c>
      <c r="AC158" s="167">
        <v>-2218</v>
      </c>
      <c r="AD158" s="43">
        <v>-1718</v>
      </c>
      <c r="AE158" s="167" t="s">
        <v>46</v>
      </c>
      <c r="AF158" s="174" t="s">
        <v>128</v>
      </c>
      <c r="AG158" s="175">
        <v>66</v>
      </c>
      <c r="AH158" s="167" t="s">
        <v>46</v>
      </c>
      <c r="AI158" s="174" t="s">
        <v>70</v>
      </c>
      <c r="AJ158" s="175">
        <v>67</v>
      </c>
    </row>
    <row r="159" spans="1:36" x14ac:dyDescent="0.15">
      <c r="A159" s="227" t="s">
        <v>36</v>
      </c>
      <c r="B159" s="200" t="s">
        <v>20</v>
      </c>
      <c r="C159" s="173">
        <v>1</v>
      </c>
      <c r="D159" s="242">
        <v>0.875</v>
      </c>
      <c r="E159" s="243">
        <v>14848</v>
      </c>
      <c r="F159" s="29">
        <v>30761</v>
      </c>
      <c r="G159" s="29">
        <v>821</v>
      </c>
      <c r="H159" s="29">
        <v>0</v>
      </c>
      <c r="I159" s="29">
        <v>4606</v>
      </c>
      <c r="J159" s="29">
        <v>9640</v>
      </c>
      <c r="K159" s="166">
        <v>0</v>
      </c>
      <c r="L159" s="173">
        <v>250</v>
      </c>
      <c r="M159" s="29">
        <v>-536</v>
      </c>
      <c r="N159" s="29">
        <v>-1726</v>
      </c>
      <c r="O159" s="29">
        <f t="shared" si="11"/>
        <v>-2012</v>
      </c>
      <c r="P159" s="29">
        <f t="shared" si="12"/>
        <v>19348</v>
      </c>
      <c r="Q159" s="242">
        <v>0.875</v>
      </c>
      <c r="R159" s="243">
        <v>14740</v>
      </c>
      <c r="S159" s="29">
        <v>16948</v>
      </c>
      <c r="T159" s="29">
        <f t="shared" si="13"/>
        <v>2400</v>
      </c>
      <c r="U159" s="29">
        <v>27970</v>
      </c>
      <c r="V159" s="45">
        <v>0</v>
      </c>
      <c r="W159" s="165">
        <v>-1000</v>
      </c>
      <c r="X159" s="26">
        <v>-698</v>
      </c>
      <c r="Y159" s="166">
        <v>330</v>
      </c>
      <c r="Z159" s="26">
        <v>250</v>
      </c>
      <c r="AA159" s="166">
        <v>-700</v>
      </c>
      <c r="AB159" s="26">
        <v>-236</v>
      </c>
      <c r="AC159" s="166">
        <v>-2218</v>
      </c>
      <c r="AD159" s="26">
        <v>1668</v>
      </c>
      <c r="AE159" s="166" t="s">
        <v>389</v>
      </c>
      <c r="AF159" s="172" t="s">
        <v>61</v>
      </c>
      <c r="AG159" s="173">
        <v>66</v>
      </c>
      <c r="AH159" s="166" t="s">
        <v>389</v>
      </c>
      <c r="AI159" s="172" t="s">
        <v>50</v>
      </c>
      <c r="AJ159" s="173">
        <v>65</v>
      </c>
    </row>
    <row r="160" spans="1:36" x14ac:dyDescent="0.15">
      <c r="A160" s="227" t="s">
        <v>30</v>
      </c>
      <c r="B160" s="200" t="s">
        <v>20</v>
      </c>
      <c r="C160" s="173">
        <v>2</v>
      </c>
      <c r="D160" s="242">
        <v>0.70833333333333337</v>
      </c>
      <c r="E160" s="243">
        <v>17620</v>
      </c>
      <c r="F160" s="29">
        <v>30761</v>
      </c>
      <c r="G160" s="29">
        <v>825</v>
      </c>
      <c r="H160" s="29">
        <v>0</v>
      </c>
      <c r="I160" s="29">
        <v>5335</v>
      </c>
      <c r="J160" s="29">
        <v>5030</v>
      </c>
      <c r="K160" s="166">
        <v>1083</v>
      </c>
      <c r="L160" s="173">
        <v>250</v>
      </c>
      <c r="M160" s="29">
        <v>-249</v>
      </c>
      <c r="N160" s="29">
        <v>-1947</v>
      </c>
      <c r="O160" s="29">
        <f t="shared" si="11"/>
        <v>-863</v>
      </c>
      <c r="P160" s="29">
        <f t="shared" si="12"/>
        <v>22084</v>
      </c>
      <c r="Q160" s="242">
        <v>0.70833333333333337</v>
      </c>
      <c r="R160" s="243">
        <v>17550</v>
      </c>
      <c r="S160" s="29">
        <v>20019</v>
      </c>
      <c r="T160" s="29">
        <f t="shared" si="13"/>
        <v>2065</v>
      </c>
      <c r="U160" s="29">
        <v>27970</v>
      </c>
      <c r="V160" s="29">
        <v>0</v>
      </c>
      <c r="W160" s="166">
        <v>1200</v>
      </c>
      <c r="X160" s="26">
        <v>1083</v>
      </c>
      <c r="Y160" s="166">
        <v>330</v>
      </c>
      <c r="Z160" s="26">
        <v>250</v>
      </c>
      <c r="AA160" s="166">
        <v>-700</v>
      </c>
      <c r="AB160" s="26">
        <v>-249</v>
      </c>
      <c r="AC160" s="166">
        <v>-2218</v>
      </c>
      <c r="AD160" s="26">
        <v>-1947</v>
      </c>
      <c r="AE160" s="166" t="s">
        <v>42</v>
      </c>
      <c r="AF160" s="172" t="s">
        <v>61</v>
      </c>
      <c r="AG160" s="173">
        <v>77</v>
      </c>
      <c r="AH160" s="166" t="s">
        <v>42</v>
      </c>
      <c r="AI160" s="172" t="s">
        <v>92</v>
      </c>
      <c r="AJ160" s="173">
        <v>78</v>
      </c>
    </row>
    <row r="161" spans="1:36" x14ac:dyDescent="0.15">
      <c r="A161" s="227" t="s">
        <v>32</v>
      </c>
      <c r="B161" s="200" t="s">
        <v>20</v>
      </c>
      <c r="C161" s="173">
        <v>3</v>
      </c>
      <c r="D161" s="242">
        <v>0.625</v>
      </c>
      <c r="E161" s="243">
        <v>18012</v>
      </c>
      <c r="F161" s="29">
        <v>30761</v>
      </c>
      <c r="G161" s="29">
        <v>681</v>
      </c>
      <c r="H161" s="29">
        <v>0</v>
      </c>
      <c r="I161" s="29">
        <v>4325</v>
      </c>
      <c r="J161" s="29">
        <v>4663</v>
      </c>
      <c r="K161" s="166">
        <v>700</v>
      </c>
      <c r="L161" s="173">
        <v>250</v>
      </c>
      <c r="M161" s="29">
        <v>-207</v>
      </c>
      <c r="N161" s="29">
        <v>-1949</v>
      </c>
      <c r="O161" s="29">
        <f t="shared" si="11"/>
        <v>-1206</v>
      </c>
      <c r="P161" s="29">
        <f t="shared" si="12"/>
        <v>23660</v>
      </c>
      <c r="Q161" s="242">
        <v>0.66666666666666663</v>
      </c>
      <c r="R161" s="243">
        <v>18180</v>
      </c>
      <c r="S161" s="29">
        <v>20624</v>
      </c>
      <c r="T161" s="29">
        <f t="shared" si="13"/>
        <v>3036</v>
      </c>
      <c r="U161" s="29">
        <v>27970</v>
      </c>
      <c r="V161" s="29">
        <v>0</v>
      </c>
      <c r="W161" s="166">
        <v>700</v>
      </c>
      <c r="X161" s="26">
        <v>700</v>
      </c>
      <c r="Y161" s="166">
        <v>330</v>
      </c>
      <c r="Z161" s="26">
        <v>250</v>
      </c>
      <c r="AA161" s="166">
        <v>-700</v>
      </c>
      <c r="AB161" s="26">
        <v>-207</v>
      </c>
      <c r="AC161" s="166">
        <v>-2218</v>
      </c>
      <c r="AD161" s="26">
        <v>-1949</v>
      </c>
      <c r="AE161" s="166" t="s">
        <v>386</v>
      </c>
      <c r="AF161" s="172" t="s">
        <v>153</v>
      </c>
      <c r="AG161" s="173">
        <v>79</v>
      </c>
      <c r="AH161" s="166" t="s">
        <v>45</v>
      </c>
      <c r="AI161" s="172" t="s">
        <v>153</v>
      </c>
      <c r="AJ161" s="173">
        <v>82</v>
      </c>
    </row>
    <row r="162" spans="1:36" x14ac:dyDescent="0.15">
      <c r="A162" s="227" t="s">
        <v>31</v>
      </c>
      <c r="B162" s="200" t="s">
        <v>20</v>
      </c>
      <c r="C162" s="173">
        <v>4</v>
      </c>
      <c r="D162" s="242">
        <v>0.5</v>
      </c>
      <c r="E162" s="243">
        <v>16891</v>
      </c>
      <c r="F162" s="29">
        <v>30761</v>
      </c>
      <c r="G162" s="29">
        <v>825</v>
      </c>
      <c r="H162" s="29">
        <v>0</v>
      </c>
      <c r="I162" s="29">
        <v>4410</v>
      </c>
      <c r="J162" s="29">
        <v>6420</v>
      </c>
      <c r="K162" s="166">
        <v>987</v>
      </c>
      <c r="L162" s="173">
        <v>300</v>
      </c>
      <c r="M162" s="29">
        <v>-24</v>
      </c>
      <c r="N162" s="29">
        <v>-2054</v>
      </c>
      <c r="O162" s="29">
        <f t="shared" si="11"/>
        <v>-791</v>
      </c>
      <c r="P162" s="29">
        <f t="shared" si="12"/>
        <v>21547</v>
      </c>
      <c r="Q162" s="242">
        <v>0.58333333333333337</v>
      </c>
      <c r="R162" s="243">
        <v>17290</v>
      </c>
      <c r="S162" s="29">
        <v>19834</v>
      </c>
      <c r="T162" s="29">
        <f t="shared" si="13"/>
        <v>1713</v>
      </c>
      <c r="U162" s="29">
        <v>27970</v>
      </c>
      <c r="V162" s="29">
        <v>0</v>
      </c>
      <c r="W162" s="166">
        <v>1200</v>
      </c>
      <c r="X162" s="26">
        <v>9887</v>
      </c>
      <c r="Y162" s="166">
        <v>330</v>
      </c>
      <c r="Z162" s="26">
        <v>300</v>
      </c>
      <c r="AA162" s="166">
        <v>-700</v>
      </c>
      <c r="AB162" s="26">
        <v>-24</v>
      </c>
      <c r="AC162" s="166">
        <v>-2218</v>
      </c>
      <c r="AD162" s="26">
        <v>-2054</v>
      </c>
      <c r="AE162" s="166" t="s">
        <v>46</v>
      </c>
      <c r="AF162" s="172" t="s">
        <v>123</v>
      </c>
      <c r="AG162" s="173">
        <v>63</v>
      </c>
      <c r="AH162" s="166" t="s">
        <v>46</v>
      </c>
      <c r="AI162" s="172" t="s">
        <v>127</v>
      </c>
      <c r="AJ162" s="173">
        <v>65</v>
      </c>
    </row>
    <row r="163" spans="1:36" x14ac:dyDescent="0.15">
      <c r="A163" s="227" t="s">
        <v>33</v>
      </c>
      <c r="B163" s="200" t="s">
        <v>20</v>
      </c>
      <c r="C163" s="173">
        <v>5</v>
      </c>
      <c r="D163" s="242">
        <v>0.5</v>
      </c>
      <c r="E163" s="243">
        <v>16444</v>
      </c>
      <c r="F163" s="29">
        <v>30761</v>
      </c>
      <c r="G163" s="29">
        <v>872</v>
      </c>
      <c r="H163" s="29">
        <v>0</v>
      </c>
      <c r="I163" s="29">
        <v>5103</v>
      </c>
      <c r="J163" s="29">
        <v>5920</v>
      </c>
      <c r="K163" s="166">
        <v>898</v>
      </c>
      <c r="L163" s="173">
        <v>330</v>
      </c>
      <c r="M163" s="29">
        <v>-20</v>
      </c>
      <c r="N163" s="29">
        <v>-1955</v>
      </c>
      <c r="O163" s="29">
        <f t="shared" si="11"/>
        <v>-747</v>
      </c>
      <c r="P163" s="29">
        <f t="shared" si="12"/>
        <v>21357</v>
      </c>
      <c r="Q163" s="242">
        <v>0.58333333333333337</v>
      </c>
      <c r="R163" s="243">
        <v>17230</v>
      </c>
      <c r="S163" s="29">
        <v>19693</v>
      </c>
      <c r="T163" s="29">
        <f t="shared" si="13"/>
        <v>1664</v>
      </c>
      <c r="U163" s="29">
        <v>27970</v>
      </c>
      <c r="V163" s="29">
        <v>0</v>
      </c>
      <c r="W163" s="166">
        <v>1200</v>
      </c>
      <c r="X163" s="26">
        <v>898</v>
      </c>
      <c r="Y163" s="166">
        <v>330</v>
      </c>
      <c r="Z163" s="26">
        <v>330</v>
      </c>
      <c r="AA163" s="166">
        <v>-700</v>
      </c>
      <c r="AB163" s="26">
        <v>-20</v>
      </c>
      <c r="AC163" s="166">
        <v>-2218</v>
      </c>
      <c r="AD163" s="26">
        <v>-1955</v>
      </c>
      <c r="AE163" s="166" t="s">
        <v>43</v>
      </c>
      <c r="AF163" s="172" t="s">
        <v>183</v>
      </c>
      <c r="AG163" s="173">
        <v>61</v>
      </c>
      <c r="AH163" s="166" t="s">
        <v>43</v>
      </c>
      <c r="AI163" s="172" t="s">
        <v>189</v>
      </c>
      <c r="AJ163" s="173">
        <v>70</v>
      </c>
    </row>
    <row r="164" spans="1:36" x14ac:dyDescent="0.15">
      <c r="A164" s="227" t="s">
        <v>34</v>
      </c>
      <c r="B164" s="200" t="s">
        <v>20</v>
      </c>
      <c r="C164" s="173">
        <v>6</v>
      </c>
      <c r="D164" s="242">
        <v>0.5</v>
      </c>
      <c r="E164" s="243">
        <v>16451</v>
      </c>
      <c r="F164" s="29">
        <v>30761</v>
      </c>
      <c r="G164" s="29">
        <v>795</v>
      </c>
      <c r="H164" s="29">
        <v>0</v>
      </c>
      <c r="I164" s="29">
        <v>6180</v>
      </c>
      <c r="J164" s="29">
        <v>4404</v>
      </c>
      <c r="K164" s="166">
        <v>732</v>
      </c>
      <c r="L164" s="173">
        <v>330</v>
      </c>
      <c r="M164" s="29">
        <v>-179</v>
      </c>
      <c r="N164" s="29">
        <v>-1955</v>
      </c>
      <c r="O164" s="29">
        <f t="shared" si="11"/>
        <v>-1072</v>
      </c>
      <c r="P164" s="29">
        <f t="shared" si="12"/>
        <v>22044</v>
      </c>
      <c r="Q164" s="242">
        <v>0.58333333333333337</v>
      </c>
      <c r="R164" s="243">
        <v>17130</v>
      </c>
      <c r="S164" s="29">
        <v>19587</v>
      </c>
      <c r="T164" s="29">
        <f t="shared" si="13"/>
        <v>2457</v>
      </c>
      <c r="U164" s="29">
        <v>27970</v>
      </c>
      <c r="V164" s="29">
        <v>0</v>
      </c>
      <c r="W164" s="166">
        <v>1200</v>
      </c>
      <c r="X164" s="26">
        <v>732</v>
      </c>
      <c r="Y164" s="166">
        <v>330</v>
      </c>
      <c r="Z164" s="26">
        <v>330</v>
      </c>
      <c r="AA164" s="166">
        <v>-700</v>
      </c>
      <c r="AB164" s="26">
        <v>-179</v>
      </c>
      <c r="AC164" s="166">
        <v>-2218</v>
      </c>
      <c r="AD164" s="26">
        <v>-1955</v>
      </c>
      <c r="AE164" s="166" t="s">
        <v>43</v>
      </c>
      <c r="AF164" s="172" t="s">
        <v>91</v>
      </c>
      <c r="AG164" s="173">
        <v>67</v>
      </c>
      <c r="AH164" s="166" t="s">
        <v>43</v>
      </c>
      <c r="AI164" s="172" t="s">
        <v>52</v>
      </c>
      <c r="AJ164" s="173">
        <v>74</v>
      </c>
    </row>
    <row r="165" spans="1:36" x14ac:dyDescent="0.15">
      <c r="A165" s="227" t="s">
        <v>35</v>
      </c>
      <c r="B165" s="200" t="s">
        <v>20</v>
      </c>
      <c r="C165" s="173">
        <v>7</v>
      </c>
      <c r="D165" s="242">
        <v>0.75</v>
      </c>
      <c r="E165" s="243">
        <v>18301</v>
      </c>
      <c r="F165" s="29">
        <v>30761</v>
      </c>
      <c r="G165" s="29">
        <v>484</v>
      </c>
      <c r="H165" s="29">
        <v>0</v>
      </c>
      <c r="I165" s="29">
        <v>3746</v>
      </c>
      <c r="J165" s="29">
        <v>4179</v>
      </c>
      <c r="K165" s="166">
        <v>-139</v>
      </c>
      <c r="L165" s="173">
        <v>330</v>
      </c>
      <c r="M165" s="29">
        <v>-662</v>
      </c>
      <c r="N165" s="29">
        <v>-1934</v>
      </c>
      <c r="O165" s="29">
        <f t="shared" si="11"/>
        <v>-2405</v>
      </c>
      <c r="P165" s="29">
        <f t="shared" si="12"/>
        <v>25725</v>
      </c>
      <c r="Q165" s="242">
        <v>0.75</v>
      </c>
      <c r="R165" s="243">
        <v>19530</v>
      </c>
      <c r="S165" s="29">
        <v>21911</v>
      </c>
      <c r="T165" s="29">
        <f t="shared" si="13"/>
        <v>3814</v>
      </c>
      <c r="U165" s="29">
        <v>27970</v>
      </c>
      <c r="V165" s="27">
        <v>0</v>
      </c>
      <c r="W165" s="166">
        <v>-1000</v>
      </c>
      <c r="X165" s="26">
        <v>-139</v>
      </c>
      <c r="Y165" s="166">
        <v>330</v>
      </c>
      <c r="Z165" s="26">
        <v>330</v>
      </c>
      <c r="AA165" s="166">
        <v>-700</v>
      </c>
      <c r="AB165" s="26">
        <v>-662</v>
      </c>
      <c r="AC165" s="166">
        <v>-2218</v>
      </c>
      <c r="AD165" s="26">
        <v>-1934</v>
      </c>
      <c r="AE165" s="166" t="s">
        <v>388</v>
      </c>
      <c r="AF165" s="172" t="s">
        <v>69</v>
      </c>
      <c r="AG165" s="173">
        <v>84</v>
      </c>
      <c r="AH165" s="166" t="s">
        <v>387</v>
      </c>
      <c r="AI165" s="172" t="s">
        <v>61</v>
      </c>
      <c r="AJ165" s="173">
        <v>87</v>
      </c>
    </row>
    <row r="166" spans="1:36" x14ac:dyDescent="0.15">
      <c r="A166" s="227" t="s">
        <v>36</v>
      </c>
      <c r="B166" s="200" t="s">
        <v>20</v>
      </c>
      <c r="C166" s="173">
        <v>8</v>
      </c>
      <c r="D166" s="242">
        <v>0.66666666666666663</v>
      </c>
      <c r="E166" s="243">
        <v>20754</v>
      </c>
      <c r="F166" s="29">
        <v>30761</v>
      </c>
      <c r="G166" s="29">
        <v>501</v>
      </c>
      <c r="H166" s="29">
        <v>0</v>
      </c>
      <c r="I166" s="29">
        <v>2812</v>
      </c>
      <c r="J166" s="29">
        <v>5541</v>
      </c>
      <c r="K166" s="166">
        <v>-316</v>
      </c>
      <c r="L166" s="173">
        <v>330</v>
      </c>
      <c r="M166" s="29">
        <v>-644</v>
      </c>
      <c r="N166" s="29">
        <v>-1934</v>
      </c>
      <c r="O166" s="29">
        <f t="shared" si="11"/>
        <v>-2564</v>
      </c>
      <c r="P166" s="29">
        <f t="shared" si="12"/>
        <v>25473</v>
      </c>
      <c r="Q166" s="242">
        <v>0.75</v>
      </c>
      <c r="R166" s="243">
        <v>21470</v>
      </c>
      <c r="S166" s="29">
        <v>23846</v>
      </c>
      <c r="T166" s="29">
        <f t="shared" si="13"/>
        <v>1627</v>
      </c>
      <c r="U166" s="29">
        <v>27970</v>
      </c>
      <c r="V166" s="29">
        <v>0</v>
      </c>
      <c r="W166" s="166">
        <v>-1000</v>
      </c>
      <c r="X166" s="26">
        <v>-316</v>
      </c>
      <c r="Y166" s="211">
        <v>330</v>
      </c>
      <c r="Z166" s="26">
        <v>330</v>
      </c>
      <c r="AA166" s="166">
        <v>-700</v>
      </c>
      <c r="AB166" s="26">
        <v>-644</v>
      </c>
      <c r="AC166" s="166">
        <v>-2218</v>
      </c>
      <c r="AD166" s="26">
        <v>-1934</v>
      </c>
      <c r="AE166" s="166" t="s">
        <v>387</v>
      </c>
      <c r="AF166" s="172" t="s">
        <v>69</v>
      </c>
      <c r="AG166" s="173">
        <v>85</v>
      </c>
      <c r="AH166" s="166" t="s">
        <v>387</v>
      </c>
      <c r="AI166" s="172" t="s">
        <v>115</v>
      </c>
      <c r="AJ166" s="173">
        <v>87</v>
      </c>
    </row>
    <row r="167" spans="1:36" x14ac:dyDescent="0.15">
      <c r="A167" s="227" t="s">
        <v>30</v>
      </c>
      <c r="B167" s="200" t="s">
        <v>20</v>
      </c>
      <c r="C167" s="173">
        <v>9</v>
      </c>
      <c r="D167" s="242">
        <v>0.70833333333333337</v>
      </c>
      <c r="E167" s="243">
        <v>25457</v>
      </c>
      <c r="F167" s="29">
        <v>30761</v>
      </c>
      <c r="G167" s="29">
        <v>491</v>
      </c>
      <c r="H167" s="29">
        <v>0</v>
      </c>
      <c r="I167" s="29">
        <v>3290</v>
      </c>
      <c r="J167" s="29">
        <v>9</v>
      </c>
      <c r="K167" s="166">
        <v>1004</v>
      </c>
      <c r="L167" s="173">
        <v>330</v>
      </c>
      <c r="M167" s="29">
        <v>-300</v>
      </c>
      <c r="N167" s="29">
        <v>-1875</v>
      </c>
      <c r="O167" s="29">
        <f t="shared" si="11"/>
        <v>-841</v>
      </c>
      <c r="P167" s="29">
        <f t="shared" si="12"/>
        <v>28794</v>
      </c>
      <c r="Q167" s="242">
        <v>0.66666666666666663</v>
      </c>
      <c r="R167" s="243">
        <v>25980</v>
      </c>
      <c r="S167" s="29">
        <v>28262</v>
      </c>
      <c r="T167" s="29">
        <f t="shared" si="13"/>
        <v>532</v>
      </c>
      <c r="U167" s="29">
        <v>27970</v>
      </c>
      <c r="V167" s="29">
        <v>0</v>
      </c>
      <c r="W167" s="166">
        <v>1200</v>
      </c>
      <c r="X167" s="26">
        <v>1004</v>
      </c>
      <c r="Y167" s="166">
        <v>330</v>
      </c>
      <c r="Z167" s="26">
        <v>330</v>
      </c>
      <c r="AA167" s="166">
        <v>-300</v>
      </c>
      <c r="AB167" s="26">
        <v>-300</v>
      </c>
      <c r="AC167" s="166">
        <v>-2218</v>
      </c>
      <c r="AD167" s="26">
        <v>-1875</v>
      </c>
      <c r="AE167" s="166" t="s">
        <v>387</v>
      </c>
      <c r="AF167" s="172" t="s">
        <v>131</v>
      </c>
      <c r="AG167" s="173">
        <v>88</v>
      </c>
      <c r="AH167" s="166" t="s">
        <v>388</v>
      </c>
      <c r="AI167" s="172" t="s">
        <v>61</v>
      </c>
      <c r="AJ167" s="173">
        <v>98</v>
      </c>
    </row>
    <row r="168" spans="1:36" x14ac:dyDescent="0.15">
      <c r="A168" s="227" t="s">
        <v>32</v>
      </c>
      <c r="B168" s="200" t="s">
        <v>20</v>
      </c>
      <c r="C168" s="173">
        <v>10</v>
      </c>
      <c r="D168" s="242">
        <v>0.66666666666666663</v>
      </c>
      <c r="E168" s="243">
        <v>26149</v>
      </c>
      <c r="F168" s="29">
        <v>30761</v>
      </c>
      <c r="G168" s="29">
        <v>353</v>
      </c>
      <c r="H168" s="29">
        <v>0</v>
      </c>
      <c r="I168" s="29">
        <v>2649</v>
      </c>
      <c r="J168" s="29">
        <v>38</v>
      </c>
      <c r="K168" s="166">
        <v>224</v>
      </c>
      <c r="L168" s="173">
        <v>330</v>
      </c>
      <c r="M168" s="29">
        <v>-200</v>
      </c>
      <c r="N168" s="29">
        <v>-1616</v>
      </c>
      <c r="O168" s="29">
        <f t="shared" si="11"/>
        <v>-1262</v>
      </c>
      <c r="P168" s="29">
        <f t="shared" si="12"/>
        <v>29689</v>
      </c>
      <c r="Q168" s="242">
        <v>0.70833333333333337</v>
      </c>
      <c r="R168" s="243">
        <v>27020</v>
      </c>
      <c r="S168" s="29">
        <v>29055</v>
      </c>
      <c r="T168" s="29">
        <f t="shared" si="13"/>
        <v>634</v>
      </c>
      <c r="U168" s="29">
        <v>27970</v>
      </c>
      <c r="V168" s="29">
        <v>0</v>
      </c>
      <c r="W168" s="166">
        <v>1200</v>
      </c>
      <c r="X168" s="26">
        <v>224</v>
      </c>
      <c r="Y168" s="166">
        <v>330</v>
      </c>
      <c r="Z168" s="26">
        <v>330</v>
      </c>
      <c r="AA168" s="166">
        <v>-200</v>
      </c>
      <c r="AB168" s="26">
        <v>-527</v>
      </c>
      <c r="AC168" s="166">
        <v>-2218</v>
      </c>
      <c r="AD168" s="26">
        <v>-1857</v>
      </c>
      <c r="AE168" s="166" t="s">
        <v>390</v>
      </c>
      <c r="AF168" s="172" t="s">
        <v>91</v>
      </c>
      <c r="AG168" s="173">
        <v>90</v>
      </c>
      <c r="AH168" s="166" t="s">
        <v>388</v>
      </c>
      <c r="AI168" s="172" t="s">
        <v>91</v>
      </c>
      <c r="AJ168" s="173">
        <v>97</v>
      </c>
    </row>
    <row r="169" spans="1:36" x14ac:dyDescent="0.15">
      <c r="A169" s="227" t="s">
        <v>31</v>
      </c>
      <c r="B169" s="200" t="s">
        <v>20</v>
      </c>
      <c r="C169" s="173">
        <v>11</v>
      </c>
      <c r="D169" s="242">
        <v>0.70833333333333337</v>
      </c>
      <c r="E169" s="243">
        <v>22000</v>
      </c>
      <c r="F169" s="29">
        <v>30761</v>
      </c>
      <c r="G169" s="29">
        <v>575</v>
      </c>
      <c r="H169" s="29">
        <v>0</v>
      </c>
      <c r="I169" s="29">
        <v>2298</v>
      </c>
      <c r="J169" s="29">
        <v>4663</v>
      </c>
      <c r="K169" s="166">
        <v>385</v>
      </c>
      <c r="L169" s="173">
        <v>330</v>
      </c>
      <c r="M169" s="29">
        <v>-200</v>
      </c>
      <c r="N169" s="29">
        <v>-1616</v>
      </c>
      <c r="O169" s="29">
        <f t="shared" si="11"/>
        <v>-1101</v>
      </c>
      <c r="P169" s="29">
        <f t="shared" si="12"/>
        <v>25476</v>
      </c>
      <c r="Q169" s="242">
        <v>0.70833333333333337</v>
      </c>
      <c r="R169" s="243">
        <v>22070</v>
      </c>
      <c r="S169" s="29">
        <v>24129</v>
      </c>
      <c r="T169" s="29">
        <f t="shared" si="13"/>
        <v>1347</v>
      </c>
      <c r="U169" s="29">
        <v>27970</v>
      </c>
      <c r="V169" s="29">
        <v>0</v>
      </c>
      <c r="W169" s="166">
        <v>1200</v>
      </c>
      <c r="X169" s="26">
        <v>385</v>
      </c>
      <c r="Y169" s="166">
        <v>330</v>
      </c>
      <c r="Z169" s="26">
        <v>330</v>
      </c>
      <c r="AA169" s="166">
        <v>-200</v>
      </c>
      <c r="AB169" s="26">
        <v>-509</v>
      </c>
      <c r="AC169" s="166">
        <v>-2218</v>
      </c>
      <c r="AD169" s="26">
        <v>-1809</v>
      </c>
      <c r="AE169" s="166" t="s">
        <v>42</v>
      </c>
      <c r="AF169" s="172" t="s">
        <v>61</v>
      </c>
      <c r="AG169" s="173">
        <v>82</v>
      </c>
      <c r="AH169" s="166" t="s">
        <v>390</v>
      </c>
      <c r="AI169" s="172" t="s">
        <v>51</v>
      </c>
      <c r="AJ169" s="173">
        <v>85</v>
      </c>
    </row>
    <row r="170" spans="1:36" x14ac:dyDescent="0.15">
      <c r="A170" s="227" t="s">
        <v>33</v>
      </c>
      <c r="B170" s="200" t="s">
        <v>20</v>
      </c>
      <c r="C170" s="173">
        <v>12</v>
      </c>
      <c r="D170" s="242">
        <v>0.70833333333333337</v>
      </c>
      <c r="E170" s="243">
        <v>19674</v>
      </c>
      <c r="F170" s="29">
        <v>30761</v>
      </c>
      <c r="G170" s="29">
        <v>667</v>
      </c>
      <c r="H170" s="29">
        <v>0</v>
      </c>
      <c r="I170" s="29">
        <v>3133</v>
      </c>
      <c r="J170" s="29">
        <v>5787</v>
      </c>
      <c r="K170" s="166">
        <v>613</v>
      </c>
      <c r="L170" s="173">
        <v>330</v>
      </c>
      <c r="M170" s="29">
        <v>-200</v>
      </c>
      <c r="N170" s="29">
        <v>-1724</v>
      </c>
      <c r="O170" s="29">
        <f t="shared" si="11"/>
        <v>-981</v>
      </c>
      <c r="P170" s="29">
        <f t="shared" si="12"/>
        <v>23489</v>
      </c>
      <c r="Q170" s="242">
        <v>0.70833333333333337</v>
      </c>
      <c r="R170" s="243">
        <v>20170</v>
      </c>
      <c r="S170" s="29">
        <v>22362</v>
      </c>
      <c r="T170" s="29">
        <f t="shared" si="13"/>
        <v>1127</v>
      </c>
      <c r="U170" s="29">
        <v>27970</v>
      </c>
      <c r="V170" s="29">
        <v>0</v>
      </c>
      <c r="W170" s="166">
        <v>1200</v>
      </c>
      <c r="X170" s="26">
        <v>613</v>
      </c>
      <c r="Y170" s="166">
        <v>330</v>
      </c>
      <c r="Z170" s="26">
        <v>330</v>
      </c>
      <c r="AA170" s="166">
        <v>-200</v>
      </c>
      <c r="AB170" s="26">
        <v>-527</v>
      </c>
      <c r="AC170" s="166">
        <v>-2218</v>
      </c>
      <c r="AD170" s="26">
        <v>-1724</v>
      </c>
      <c r="AE170" s="166" t="s">
        <v>42</v>
      </c>
      <c r="AF170" s="172" t="s">
        <v>115</v>
      </c>
      <c r="AG170" s="173">
        <v>73</v>
      </c>
      <c r="AH170" s="166" t="s">
        <v>42</v>
      </c>
      <c r="AI170" s="172" t="s">
        <v>52</v>
      </c>
      <c r="AJ170" s="173">
        <v>79</v>
      </c>
    </row>
    <row r="171" spans="1:36" x14ac:dyDescent="0.15">
      <c r="A171" s="227" t="s">
        <v>34</v>
      </c>
      <c r="B171" s="200" t="s">
        <v>20</v>
      </c>
      <c r="C171" s="173">
        <v>13</v>
      </c>
      <c r="D171" s="242">
        <v>0.70833333333333337</v>
      </c>
      <c r="E171" s="243">
        <v>18732</v>
      </c>
      <c r="F171" s="29">
        <v>30761</v>
      </c>
      <c r="G171" s="29">
        <v>662</v>
      </c>
      <c r="H171" s="29">
        <v>0</v>
      </c>
      <c r="I171" s="29">
        <v>2734</v>
      </c>
      <c r="J171" s="29">
        <v>7351</v>
      </c>
      <c r="K171" s="166">
        <v>969</v>
      </c>
      <c r="L171" s="173">
        <v>330</v>
      </c>
      <c r="M171" s="29">
        <v>-200</v>
      </c>
      <c r="N171" s="29">
        <v>-1783</v>
      </c>
      <c r="O171" s="29">
        <f t="shared" si="11"/>
        <v>-684</v>
      </c>
      <c r="P171" s="29">
        <f t="shared" si="12"/>
        <v>22022</v>
      </c>
      <c r="Q171" s="242">
        <v>0.66666666666666663</v>
      </c>
      <c r="R171" s="243">
        <v>18880</v>
      </c>
      <c r="S171" s="29">
        <v>21136</v>
      </c>
      <c r="T171" s="29">
        <f t="shared" si="13"/>
        <v>886</v>
      </c>
      <c r="U171" s="29">
        <v>27970</v>
      </c>
      <c r="V171" s="29">
        <v>0</v>
      </c>
      <c r="W171" s="166">
        <v>1200</v>
      </c>
      <c r="X171" s="26">
        <v>969</v>
      </c>
      <c r="Y171" s="166">
        <v>330</v>
      </c>
      <c r="Z171" s="26">
        <v>330</v>
      </c>
      <c r="AA171" s="166">
        <v>-200</v>
      </c>
      <c r="AB171" s="26">
        <v>-510</v>
      </c>
      <c r="AC171" s="166">
        <v>-2150</v>
      </c>
      <c r="AD171" s="26">
        <v>-1783</v>
      </c>
      <c r="AE171" s="166" t="s">
        <v>42</v>
      </c>
      <c r="AF171" s="172" t="s">
        <v>189</v>
      </c>
      <c r="AG171" s="173">
        <v>78</v>
      </c>
      <c r="AH171" s="166" t="s">
        <v>42</v>
      </c>
      <c r="AI171" s="172" t="s">
        <v>102</v>
      </c>
      <c r="AJ171" s="173">
        <v>86</v>
      </c>
    </row>
    <row r="172" spans="1:36" x14ac:dyDescent="0.15">
      <c r="A172" s="227" t="s">
        <v>35</v>
      </c>
      <c r="B172" s="200" t="s">
        <v>20</v>
      </c>
      <c r="C172" s="173">
        <v>14</v>
      </c>
      <c r="D172" s="242">
        <v>0.58333333333333337</v>
      </c>
      <c r="E172" s="243">
        <v>18146</v>
      </c>
      <c r="F172" s="29">
        <v>30761</v>
      </c>
      <c r="G172" s="29">
        <v>591</v>
      </c>
      <c r="H172" s="29">
        <v>0</v>
      </c>
      <c r="I172" s="29">
        <v>4078</v>
      </c>
      <c r="J172" s="29">
        <v>8014</v>
      </c>
      <c r="K172" s="166">
        <v>853</v>
      </c>
      <c r="L172" s="173">
        <v>330</v>
      </c>
      <c r="M172" s="29">
        <v>-320</v>
      </c>
      <c r="N172" s="29">
        <v>-1538</v>
      </c>
      <c r="O172" s="29">
        <f t="shared" si="11"/>
        <v>-675</v>
      </c>
      <c r="P172" s="29">
        <f t="shared" si="12"/>
        <v>19935</v>
      </c>
      <c r="Q172" s="242">
        <v>0.70833333333333337</v>
      </c>
      <c r="R172" s="243">
        <v>17360</v>
      </c>
      <c r="S172" s="29">
        <v>19371</v>
      </c>
      <c r="T172" s="29">
        <f t="shared" si="13"/>
        <v>564</v>
      </c>
      <c r="U172" s="29">
        <v>27970</v>
      </c>
      <c r="V172" s="29">
        <v>0</v>
      </c>
      <c r="W172" s="166">
        <v>1200</v>
      </c>
      <c r="X172" s="26">
        <v>838</v>
      </c>
      <c r="Y172" s="166">
        <v>330</v>
      </c>
      <c r="Z172" s="26">
        <v>330</v>
      </c>
      <c r="AA172" s="166">
        <v>-700</v>
      </c>
      <c r="AB172" s="26">
        <v>-320</v>
      </c>
      <c r="AC172" s="166">
        <v>-2150</v>
      </c>
      <c r="AD172" s="26">
        <v>-1538</v>
      </c>
      <c r="AE172" s="166" t="s">
        <v>45</v>
      </c>
      <c r="AF172" s="172" t="s">
        <v>117</v>
      </c>
      <c r="AG172" s="173">
        <v>72</v>
      </c>
      <c r="AH172" s="166" t="s">
        <v>387</v>
      </c>
      <c r="AI172" s="172" t="s">
        <v>90</v>
      </c>
      <c r="AJ172" s="173">
        <v>82</v>
      </c>
    </row>
    <row r="173" spans="1:36" x14ac:dyDescent="0.15">
      <c r="A173" s="227" t="s">
        <v>36</v>
      </c>
      <c r="B173" s="200" t="s">
        <v>20</v>
      </c>
      <c r="C173" s="173">
        <v>15</v>
      </c>
      <c r="D173" s="242">
        <v>0.54166666666666663</v>
      </c>
      <c r="E173" s="243">
        <v>15207</v>
      </c>
      <c r="F173" s="29">
        <v>30761</v>
      </c>
      <c r="G173" s="29">
        <v>680</v>
      </c>
      <c r="H173" s="29">
        <v>0</v>
      </c>
      <c r="I173" s="29">
        <v>3581</v>
      </c>
      <c r="J173" s="29">
        <v>9573</v>
      </c>
      <c r="K173" s="166">
        <v>385</v>
      </c>
      <c r="L173" s="173">
        <v>330</v>
      </c>
      <c r="M173" s="29">
        <v>-321</v>
      </c>
      <c r="N173" s="29">
        <v>-1602</v>
      </c>
      <c r="O173" s="29">
        <f t="shared" si="11"/>
        <v>-1208</v>
      </c>
      <c r="P173" s="29">
        <f t="shared" si="12"/>
        <v>19495</v>
      </c>
      <c r="Q173" s="242">
        <v>0.75</v>
      </c>
      <c r="R173" s="243">
        <v>16060</v>
      </c>
      <c r="S173" s="29">
        <v>18067</v>
      </c>
      <c r="T173" s="29">
        <f t="shared" si="13"/>
        <v>1428</v>
      </c>
      <c r="U173" s="29">
        <v>27970</v>
      </c>
      <c r="V173" s="29">
        <v>0</v>
      </c>
      <c r="W173" s="166">
        <v>1200</v>
      </c>
      <c r="X173" s="26">
        <v>385</v>
      </c>
      <c r="Y173" s="166">
        <v>330</v>
      </c>
      <c r="Z173" s="26">
        <v>330</v>
      </c>
      <c r="AA173" s="166">
        <v>-700</v>
      </c>
      <c r="AB173" s="26">
        <v>-321</v>
      </c>
      <c r="AC173" s="166">
        <v>-2218</v>
      </c>
      <c r="AD173" s="26">
        <v>-1602</v>
      </c>
      <c r="AE173" s="166" t="s">
        <v>45</v>
      </c>
      <c r="AF173" s="172" t="s">
        <v>171</v>
      </c>
      <c r="AG173" s="173">
        <v>60</v>
      </c>
      <c r="AH173" s="166" t="s">
        <v>387</v>
      </c>
      <c r="AI173" s="172" t="s">
        <v>79</v>
      </c>
      <c r="AJ173" s="173">
        <v>73</v>
      </c>
    </row>
    <row r="174" spans="1:36" x14ac:dyDescent="0.15">
      <c r="A174" s="227" t="s">
        <v>30</v>
      </c>
      <c r="B174" s="200" t="s">
        <v>20</v>
      </c>
      <c r="C174" s="173">
        <v>16</v>
      </c>
      <c r="D174" s="242">
        <v>0.70833333333333337</v>
      </c>
      <c r="E174" s="243">
        <v>17372</v>
      </c>
      <c r="F174" s="29">
        <v>30779</v>
      </c>
      <c r="G174" s="29">
        <v>703</v>
      </c>
      <c r="H174" s="29">
        <v>0</v>
      </c>
      <c r="I174" s="29">
        <v>3244</v>
      </c>
      <c r="J174" s="29">
        <v>7367</v>
      </c>
      <c r="K174" s="166">
        <v>639</v>
      </c>
      <c r="L174" s="173">
        <v>330</v>
      </c>
      <c r="M174" s="29">
        <v>-150</v>
      </c>
      <c r="N174" s="29">
        <v>-1676</v>
      </c>
      <c r="O174" s="29">
        <f t="shared" si="11"/>
        <v>-857</v>
      </c>
      <c r="P174" s="29">
        <f t="shared" si="12"/>
        <v>21728</v>
      </c>
      <c r="Q174" s="242">
        <v>0.66666666666666663</v>
      </c>
      <c r="R174" s="243">
        <v>18960</v>
      </c>
      <c r="S174" s="29">
        <v>21118</v>
      </c>
      <c r="T174" s="29">
        <f t="shared" si="13"/>
        <v>610</v>
      </c>
      <c r="U174" s="29">
        <v>27970</v>
      </c>
      <c r="V174" s="29">
        <v>0</v>
      </c>
      <c r="W174" s="166">
        <v>1200</v>
      </c>
      <c r="X174" s="26">
        <v>639</v>
      </c>
      <c r="Y174" s="166">
        <v>330</v>
      </c>
      <c r="Z174" s="26">
        <v>330</v>
      </c>
      <c r="AA174" s="166">
        <v>-150</v>
      </c>
      <c r="AB174" s="26">
        <v>-557</v>
      </c>
      <c r="AC174" s="166">
        <v>-2218</v>
      </c>
      <c r="AD174" s="26">
        <v>-1676</v>
      </c>
      <c r="AE174" s="166" t="s">
        <v>387</v>
      </c>
      <c r="AF174" s="172" t="s">
        <v>99</v>
      </c>
      <c r="AG174" s="173">
        <v>73</v>
      </c>
      <c r="AH174" s="166" t="s">
        <v>387</v>
      </c>
      <c r="AI174" s="172" t="s">
        <v>70</v>
      </c>
      <c r="AJ174" s="173">
        <v>75</v>
      </c>
    </row>
    <row r="175" spans="1:36" x14ac:dyDescent="0.15">
      <c r="A175" s="227" t="s">
        <v>32</v>
      </c>
      <c r="B175" s="200" t="s">
        <v>20</v>
      </c>
      <c r="C175" s="173">
        <v>17</v>
      </c>
      <c r="D175" s="242">
        <v>0.58333333333333337</v>
      </c>
      <c r="E175" s="243">
        <v>18242</v>
      </c>
      <c r="F175" s="29">
        <v>30779</v>
      </c>
      <c r="G175" s="29">
        <v>667</v>
      </c>
      <c r="H175" s="29">
        <v>0</v>
      </c>
      <c r="I175" s="29">
        <v>3487</v>
      </c>
      <c r="J175" s="29">
        <v>7441</v>
      </c>
      <c r="K175" s="166">
        <v>153</v>
      </c>
      <c r="L175" s="173">
        <v>330</v>
      </c>
      <c r="M175" s="29">
        <v>-576</v>
      </c>
      <c r="N175" s="29">
        <v>-1676</v>
      </c>
      <c r="O175" s="29">
        <f t="shared" si="11"/>
        <v>-1769</v>
      </c>
      <c r="P175" s="29">
        <f t="shared" si="12"/>
        <v>22287</v>
      </c>
      <c r="Q175" s="242">
        <v>0.58333333333333337</v>
      </c>
      <c r="R175" s="243">
        <v>17940</v>
      </c>
      <c r="S175" s="29">
        <v>20090</v>
      </c>
      <c r="T175" s="29">
        <f t="shared" si="13"/>
        <v>2197</v>
      </c>
      <c r="U175" s="29">
        <v>27970</v>
      </c>
      <c r="V175" s="29">
        <v>0</v>
      </c>
      <c r="W175" s="166">
        <v>1200</v>
      </c>
      <c r="X175" s="26">
        <v>153</v>
      </c>
      <c r="Y175" s="166">
        <v>330</v>
      </c>
      <c r="Z175" s="26">
        <v>330</v>
      </c>
      <c r="AA175" s="166">
        <v>-700</v>
      </c>
      <c r="AB175" s="26">
        <v>-576</v>
      </c>
      <c r="AC175" s="166">
        <v>-2218</v>
      </c>
      <c r="AD175" s="26">
        <v>-1676</v>
      </c>
      <c r="AE175" s="166" t="s">
        <v>387</v>
      </c>
      <c r="AF175" s="172" t="s">
        <v>54</v>
      </c>
      <c r="AG175" s="173">
        <v>75</v>
      </c>
      <c r="AH175" s="166" t="s">
        <v>387</v>
      </c>
      <c r="AI175" s="172" t="s">
        <v>65</v>
      </c>
      <c r="AJ175" s="173">
        <v>76</v>
      </c>
    </row>
    <row r="176" spans="1:36" x14ac:dyDescent="0.15">
      <c r="A176" s="227" t="s">
        <v>31</v>
      </c>
      <c r="B176" s="200" t="s">
        <v>20</v>
      </c>
      <c r="C176" s="173">
        <v>18</v>
      </c>
      <c r="D176" s="242">
        <v>0.58333333333333337</v>
      </c>
      <c r="E176" s="243">
        <v>17387</v>
      </c>
      <c r="F176" s="29">
        <v>30788</v>
      </c>
      <c r="G176" s="29">
        <v>720</v>
      </c>
      <c r="H176" s="29">
        <v>0</v>
      </c>
      <c r="I176" s="29">
        <v>4542</v>
      </c>
      <c r="J176" s="29">
        <v>8545</v>
      </c>
      <c r="K176" s="166">
        <v>-535</v>
      </c>
      <c r="L176" s="173">
        <v>330</v>
      </c>
      <c r="M176" s="29">
        <v>-200</v>
      </c>
      <c r="N176" s="29">
        <v>-1616</v>
      </c>
      <c r="O176" s="29">
        <f t="shared" si="11"/>
        <v>-2021</v>
      </c>
      <c r="P176" s="29">
        <f t="shared" si="12"/>
        <v>20442</v>
      </c>
      <c r="Q176" s="242">
        <v>0.58333333333333337</v>
      </c>
      <c r="R176" s="243">
        <v>17130</v>
      </c>
      <c r="S176" s="29">
        <v>19230</v>
      </c>
      <c r="T176" s="29">
        <f t="shared" si="13"/>
        <v>1212</v>
      </c>
      <c r="U176" s="29">
        <v>27970</v>
      </c>
      <c r="V176" s="29">
        <v>0</v>
      </c>
      <c r="W176" s="166">
        <v>-1000</v>
      </c>
      <c r="X176" s="26">
        <v>-535</v>
      </c>
      <c r="Y176" s="166">
        <v>330</v>
      </c>
      <c r="Z176" s="26">
        <v>330</v>
      </c>
      <c r="AA176" s="166">
        <v>-200</v>
      </c>
      <c r="AB176" s="26">
        <v>-161</v>
      </c>
      <c r="AC176" s="166">
        <v>-2218</v>
      </c>
      <c r="AD176" s="26">
        <v>-1792</v>
      </c>
      <c r="AE176" s="166" t="s">
        <v>42</v>
      </c>
      <c r="AF176" s="172" t="s">
        <v>62</v>
      </c>
      <c r="AG176" s="173">
        <v>78</v>
      </c>
      <c r="AH176" s="166" t="s">
        <v>388</v>
      </c>
      <c r="AI176" s="172" t="s">
        <v>65</v>
      </c>
      <c r="AJ176" s="173">
        <v>79</v>
      </c>
    </row>
    <row r="177" spans="1:36" x14ac:dyDescent="0.15">
      <c r="A177" s="227" t="s">
        <v>33</v>
      </c>
      <c r="B177" s="200" t="s">
        <v>20</v>
      </c>
      <c r="C177" s="173">
        <v>19</v>
      </c>
      <c r="D177" s="242">
        <v>0.58333333333333337</v>
      </c>
      <c r="E177" s="243">
        <v>17730</v>
      </c>
      <c r="F177" s="29">
        <v>30788</v>
      </c>
      <c r="G177" s="29">
        <v>835</v>
      </c>
      <c r="H177" s="29">
        <v>0</v>
      </c>
      <c r="I177" s="29">
        <v>4642</v>
      </c>
      <c r="J177" s="29">
        <v>8815</v>
      </c>
      <c r="K177" s="166">
        <v>-88</v>
      </c>
      <c r="L177" s="173">
        <v>330</v>
      </c>
      <c r="M177" s="29">
        <v>-250</v>
      </c>
      <c r="N177" s="29">
        <v>-1616</v>
      </c>
      <c r="O177" s="29">
        <f t="shared" si="11"/>
        <v>-1624</v>
      </c>
      <c r="P177" s="29">
        <f t="shared" si="12"/>
        <v>19790</v>
      </c>
      <c r="Q177" s="242">
        <v>0.58333333333333337</v>
      </c>
      <c r="R177" s="243">
        <v>17200</v>
      </c>
      <c r="S177" s="29">
        <v>19300</v>
      </c>
      <c r="T177" s="29">
        <f t="shared" si="13"/>
        <v>490</v>
      </c>
      <c r="U177" s="29">
        <v>27970</v>
      </c>
      <c r="V177" s="29">
        <v>0</v>
      </c>
      <c r="W177" s="166">
        <v>-1000</v>
      </c>
      <c r="X177" s="26">
        <v>-88</v>
      </c>
      <c r="Y177" s="166">
        <v>330</v>
      </c>
      <c r="Z177" s="26">
        <v>330</v>
      </c>
      <c r="AA177" s="166">
        <v>-250</v>
      </c>
      <c r="AB177" s="26">
        <v>-182</v>
      </c>
      <c r="AC177" s="166">
        <v>-2218</v>
      </c>
      <c r="AD177" s="26">
        <v>-1851</v>
      </c>
      <c r="AE177" s="166" t="s">
        <v>387</v>
      </c>
      <c r="AF177" s="172" t="s">
        <v>52</v>
      </c>
      <c r="AG177" s="173">
        <v>72</v>
      </c>
      <c r="AH177" s="166" t="s">
        <v>388</v>
      </c>
      <c r="AI177" s="172" t="s">
        <v>122</v>
      </c>
      <c r="AJ177" s="173">
        <v>75</v>
      </c>
    </row>
    <row r="178" spans="1:36" x14ac:dyDescent="0.15">
      <c r="A178" s="227" t="s">
        <v>34</v>
      </c>
      <c r="B178" s="200" t="s">
        <v>20</v>
      </c>
      <c r="C178" s="173">
        <v>20</v>
      </c>
      <c r="D178" s="242">
        <v>0.58333333333333337</v>
      </c>
      <c r="E178" s="243">
        <v>17898</v>
      </c>
      <c r="F178" s="29">
        <v>30806</v>
      </c>
      <c r="G178" s="29">
        <v>773</v>
      </c>
      <c r="H178" s="29">
        <v>0</v>
      </c>
      <c r="I178" s="29">
        <v>4482</v>
      </c>
      <c r="J178" s="29">
        <v>6899</v>
      </c>
      <c r="K178" s="166">
        <v>-266</v>
      </c>
      <c r="L178" s="173">
        <v>330</v>
      </c>
      <c r="M178" s="29">
        <v>-349</v>
      </c>
      <c r="N178" s="29">
        <v>-1616</v>
      </c>
      <c r="O178" s="29">
        <f t="shared" si="11"/>
        <v>-1901</v>
      </c>
      <c r="P178" s="29">
        <f t="shared" si="12"/>
        <v>22099</v>
      </c>
      <c r="Q178" s="242">
        <v>0.58333333333333337</v>
      </c>
      <c r="R178" s="243">
        <v>17800</v>
      </c>
      <c r="S178" s="29">
        <v>19900</v>
      </c>
      <c r="T178" s="29">
        <f t="shared" si="13"/>
        <v>2199</v>
      </c>
      <c r="U178" s="29">
        <v>27970</v>
      </c>
      <c r="V178" s="29">
        <v>0</v>
      </c>
      <c r="W178" s="166">
        <v>-1000</v>
      </c>
      <c r="X178" s="26">
        <v>-226</v>
      </c>
      <c r="Y178" s="166">
        <v>330</v>
      </c>
      <c r="Z178" s="26">
        <v>330</v>
      </c>
      <c r="AA178" s="166">
        <v>-500</v>
      </c>
      <c r="AB178" s="26">
        <v>-349</v>
      </c>
      <c r="AC178" s="166">
        <v>-2218</v>
      </c>
      <c r="AD178" s="26">
        <v>-1626</v>
      </c>
      <c r="AE178" s="166" t="s">
        <v>387</v>
      </c>
      <c r="AF178" s="172" t="s">
        <v>70</v>
      </c>
      <c r="AG178" s="173">
        <v>73</v>
      </c>
      <c r="AH178" s="166" t="s">
        <v>387</v>
      </c>
      <c r="AI178" s="172" t="s">
        <v>52</v>
      </c>
      <c r="AJ178" s="173">
        <v>76</v>
      </c>
    </row>
    <row r="179" spans="1:36" x14ac:dyDescent="0.15">
      <c r="A179" s="227" t="s">
        <v>35</v>
      </c>
      <c r="B179" s="200" t="s">
        <v>20</v>
      </c>
      <c r="C179" s="173">
        <v>21</v>
      </c>
      <c r="D179" s="242">
        <v>0.75</v>
      </c>
      <c r="E179" s="243">
        <v>16595</v>
      </c>
      <c r="F179" s="29">
        <v>30806</v>
      </c>
      <c r="G179" s="29">
        <v>680</v>
      </c>
      <c r="H179" s="29">
        <v>0</v>
      </c>
      <c r="I179" s="29">
        <v>5166</v>
      </c>
      <c r="J179" s="29">
        <v>7477</v>
      </c>
      <c r="K179" s="166">
        <v>-344</v>
      </c>
      <c r="L179" s="173">
        <v>330</v>
      </c>
      <c r="M179" s="29">
        <v>-343</v>
      </c>
      <c r="N179" s="29">
        <v>-1618</v>
      </c>
      <c r="O179" s="29">
        <f t="shared" si="11"/>
        <v>-1975</v>
      </c>
      <c r="P179" s="29">
        <f t="shared" si="12"/>
        <v>20818</v>
      </c>
      <c r="Q179" s="242">
        <v>0.70833333333333337</v>
      </c>
      <c r="R179" s="243">
        <v>16850</v>
      </c>
      <c r="S179" s="29">
        <v>18950</v>
      </c>
      <c r="T179" s="29">
        <f t="shared" si="13"/>
        <v>1868</v>
      </c>
      <c r="U179" s="29">
        <v>27970</v>
      </c>
      <c r="V179" s="29">
        <v>0</v>
      </c>
      <c r="W179" s="166">
        <v>-1000</v>
      </c>
      <c r="X179" s="26">
        <v>-344</v>
      </c>
      <c r="Y179" s="166">
        <v>330</v>
      </c>
      <c r="Z179" s="26">
        <v>330</v>
      </c>
      <c r="AA179" s="166">
        <v>-700</v>
      </c>
      <c r="AB179" s="26">
        <v>-289</v>
      </c>
      <c r="AC179" s="166">
        <v>-2218</v>
      </c>
      <c r="AD179" s="26">
        <v>-1630</v>
      </c>
      <c r="AE179" s="166" t="s">
        <v>387</v>
      </c>
      <c r="AF179" s="172" t="s">
        <v>52</v>
      </c>
      <c r="AG179" s="173">
        <v>81</v>
      </c>
      <c r="AH179" s="166" t="s">
        <v>43</v>
      </c>
      <c r="AI179" s="172" t="s">
        <v>122</v>
      </c>
      <c r="AJ179" s="173">
        <v>84</v>
      </c>
    </row>
    <row r="180" spans="1:36" x14ac:dyDescent="0.15">
      <c r="A180" s="227" t="s">
        <v>36</v>
      </c>
      <c r="B180" s="200" t="s">
        <v>20</v>
      </c>
      <c r="C180" s="173">
        <v>22</v>
      </c>
      <c r="D180" s="242">
        <v>0.54166666666666663</v>
      </c>
      <c r="E180" s="243">
        <v>16748</v>
      </c>
      <c r="F180" s="29">
        <v>30806</v>
      </c>
      <c r="G180" s="29">
        <v>680</v>
      </c>
      <c r="H180" s="29">
        <v>0</v>
      </c>
      <c r="I180" s="29">
        <v>4219</v>
      </c>
      <c r="J180" s="29">
        <v>8760</v>
      </c>
      <c r="K180" s="166">
        <v>166</v>
      </c>
      <c r="L180" s="173">
        <v>330</v>
      </c>
      <c r="M180" s="29">
        <v>-343</v>
      </c>
      <c r="N180" s="29">
        <v>-1618</v>
      </c>
      <c r="O180" s="29">
        <f t="shared" si="11"/>
        <v>-1465</v>
      </c>
      <c r="P180" s="29">
        <f t="shared" si="12"/>
        <v>19972</v>
      </c>
      <c r="Q180" s="242">
        <v>0.75</v>
      </c>
      <c r="R180" s="243">
        <v>16460</v>
      </c>
      <c r="S180" s="29">
        <v>18560</v>
      </c>
      <c r="T180" s="29">
        <f t="shared" si="13"/>
        <v>1412</v>
      </c>
      <c r="U180" s="29">
        <v>27970</v>
      </c>
      <c r="V180" s="29">
        <v>0</v>
      </c>
      <c r="W180" s="166">
        <v>1200</v>
      </c>
      <c r="X180" s="26">
        <v>166</v>
      </c>
      <c r="Y180" s="166">
        <v>330</v>
      </c>
      <c r="Z180" s="26">
        <v>330</v>
      </c>
      <c r="AA180" s="166">
        <v>-700</v>
      </c>
      <c r="AB180" s="26">
        <v>-343</v>
      </c>
      <c r="AC180" s="166">
        <v>-2218</v>
      </c>
      <c r="AD180" s="26">
        <v>-1630</v>
      </c>
      <c r="AE180" s="166" t="s">
        <v>387</v>
      </c>
      <c r="AF180" s="172" t="s">
        <v>91</v>
      </c>
      <c r="AG180" s="173">
        <v>74</v>
      </c>
      <c r="AH180" s="166" t="s">
        <v>387</v>
      </c>
      <c r="AI180" s="172" t="s">
        <v>90</v>
      </c>
      <c r="AJ180" s="173">
        <v>71</v>
      </c>
    </row>
    <row r="181" spans="1:36" x14ac:dyDescent="0.15">
      <c r="A181" s="227" t="s">
        <v>30</v>
      </c>
      <c r="B181" s="200" t="s">
        <v>20</v>
      </c>
      <c r="C181" s="173">
        <v>23</v>
      </c>
      <c r="D181" s="242">
        <v>0.58333333333333337</v>
      </c>
      <c r="E181" s="243">
        <v>19285</v>
      </c>
      <c r="F181" s="29">
        <v>30799</v>
      </c>
      <c r="G181" s="29">
        <v>631</v>
      </c>
      <c r="H181" s="29">
        <v>0</v>
      </c>
      <c r="I181" s="29">
        <v>3000</v>
      </c>
      <c r="J181" s="29">
        <v>7065</v>
      </c>
      <c r="K181" s="166">
        <v>429</v>
      </c>
      <c r="L181" s="173">
        <v>330</v>
      </c>
      <c r="M181" s="29">
        <v>-347</v>
      </c>
      <c r="N181" s="29">
        <v>-1574</v>
      </c>
      <c r="O181" s="29">
        <f t="shared" si="11"/>
        <v>-1162</v>
      </c>
      <c r="P181" s="29">
        <f t="shared" si="12"/>
        <v>22527</v>
      </c>
      <c r="Q181" s="242">
        <v>0.625</v>
      </c>
      <c r="R181" s="243">
        <v>19800</v>
      </c>
      <c r="S181" s="29">
        <v>21899</v>
      </c>
      <c r="T181" s="29">
        <f t="shared" si="13"/>
        <v>628</v>
      </c>
      <c r="U181" s="29">
        <v>27970</v>
      </c>
      <c r="V181" s="29">
        <v>0</v>
      </c>
      <c r="W181" s="166">
        <v>1200</v>
      </c>
      <c r="X181" s="26">
        <v>429</v>
      </c>
      <c r="Y181" s="166">
        <v>330</v>
      </c>
      <c r="Z181" s="26">
        <v>330</v>
      </c>
      <c r="AA181" s="166">
        <v>-700</v>
      </c>
      <c r="AB181" s="26">
        <v>-347</v>
      </c>
      <c r="AC181" s="166">
        <v>-2218</v>
      </c>
      <c r="AD181" s="26">
        <v>-1750</v>
      </c>
      <c r="AE181" s="166" t="s">
        <v>387</v>
      </c>
      <c r="AF181" s="172" t="s">
        <v>168</v>
      </c>
      <c r="AG181" s="173">
        <v>76</v>
      </c>
      <c r="AH181" s="166" t="s">
        <v>387</v>
      </c>
      <c r="AI181" s="172" t="s">
        <v>90</v>
      </c>
      <c r="AJ181" s="173">
        <v>75</v>
      </c>
    </row>
    <row r="182" spans="1:36" x14ac:dyDescent="0.15">
      <c r="A182" s="227" t="s">
        <v>32</v>
      </c>
      <c r="B182" s="200" t="s">
        <v>20</v>
      </c>
      <c r="C182" s="173">
        <v>24</v>
      </c>
      <c r="D182" s="242">
        <v>0.54166666666666663</v>
      </c>
      <c r="E182" s="243">
        <v>19426</v>
      </c>
      <c r="F182" s="29">
        <v>30799</v>
      </c>
      <c r="G182" s="29">
        <v>695</v>
      </c>
      <c r="H182" s="29">
        <v>0</v>
      </c>
      <c r="I182" s="29">
        <v>2642</v>
      </c>
      <c r="J182" s="29">
        <v>6479</v>
      </c>
      <c r="K182" s="166">
        <v>372</v>
      </c>
      <c r="L182" s="173">
        <v>330</v>
      </c>
      <c r="M182" s="29">
        <v>-355</v>
      </c>
      <c r="N182" s="29">
        <v>-1801</v>
      </c>
      <c r="O182" s="29">
        <f t="shared" si="11"/>
        <v>-1454</v>
      </c>
      <c r="P182" s="29">
        <f t="shared" si="12"/>
        <v>23827</v>
      </c>
      <c r="Q182" s="242">
        <v>0.70833333333333337</v>
      </c>
      <c r="R182" s="243">
        <v>19850</v>
      </c>
      <c r="S182" s="29">
        <v>22143</v>
      </c>
      <c r="T182" s="29">
        <f t="shared" si="13"/>
        <v>1684</v>
      </c>
      <c r="U182" s="29">
        <v>27970</v>
      </c>
      <c r="V182" s="29">
        <v>0</v>
      </c>
      <c r="W182" s="166">
        <v>1200</v>
      </c>
      <c r="X182" s="26">
        <v>372</v>
      </c>
      <c r="Y182" s="166">
        <v>330</v>
      </c>
      <c r="Z182" s="26">
        <v>330</v>
      </c>
      <c r="AA182" s="166">
        <v>-700</v>
      </c>
      <c r="AB182" s="26">
        <v>-355</v>
      </c>
      <c r="AC182" s="166">
        <v>-2218</v>
      </c>
      <c r="AD182" s="26">
        <v>-1801</v>
      </c>
      <c r="AE182" s="166" t="s">
        <v>387</v>
      </c>
      <c r="AF182" s="172" t="s">
        <v>61</v>
      </c>
      <c r="AG182" s="173">
        <v>78</v>
      </c>
      <c r="AH182" s="166" t="s">
        <v>387</v>
      </c>
      <c r="AI182" s="172" t="s">
        <v>97</v>
      </c>
      <c r="AJ182" s="173">
        <v>76</v>
      </c>
    </row>
    <row r="183" spans="1:36" x14ac:dyDescent="0.15">
      <c r="A183" s="227" t="s">
        <v>31</v>
      </c>
      <c r="B183" s="200" t="s">
        <v>20</v>
      </c>
      <c r="C183" s="173">
        <v>25</v>
      </c>
      <c r="D183" s="242">
        <v>0.70833333333333337</v>
      </c>
      <c r="E183" s="243">
        <v>19148</v>
      </c>
      <c r="F183" s="29">
        <v>30799</v>
      </c>
      <c r="G183" s="29">
        <v>705</v>
      </c>
      <c r="H183" s="29">
        <v>0</v>
      </c>
      <c r="I183" s="29">
        <v>2686</v>
      </c>
      <c r="J183" s="29">
        <v>6776</v>
      </c>
      <c r="K183" s="166">
        <v>692</v>
      </c>
      <c r="L183" s="173">
        <v>330</v>
      </c>
      <c r="M183" s="29">
        <v>-537</v>
      </c>
      <c r="N183" s="29">
        <v>-1834</v>
      </c>
      <c r="O183" s="29">
        <f t="shared" si="11"/>
        <v>-1349</v>
      </c>
      <c r="P183" s="29">
        <f t="shared" si="12"/>
        <v>23391</v>
      </c>
      <c r="Q183" s="242">
        <v>0.70833333333333337</v>
      </c>
      <c r="R183" s="243">
        <v>19820</v>
      </c>
      <c r="S183" s="29">
        <v>22160</v>
      </c>
      <c r="T183" s="29">
        <f t="shared" si="13"/>
        <v>1231</v>
      </c>
      <c r="U183" s="29">
        <v>27970</v>
      </c>
      <c r="V183" s="29">
        <v>0</v>
      </c>
      <c r="W183" s="166">
        <v>1200</v>
      </c>
      <c r="X183" s="26">
        <v>692</v>
      </c>
      <c r="Y183" s="166">
        <v>330</v>
      </c>
      <c r="Z183" s="26">
        <v>330</v>
      </c>
      <c r="AA183" s="166">
        <v>-700</v>
      </c>
      <c r="AB183" s="26">
        <v>-537</v>
      </c>
      <c r="AC183" s="166">
        <v>-2218</v>
      </c>
      <c r="AD183" s="26">
        <v>-1834</v>
      </c>
      <c r="AE183" s="166" t="s">
        <v>42</v>
      </c>
      <c r="AF183" s="172" t="s">
        <v>52</v>
      </c>
      <c r="AG183" s="173">
        <v>79</v>
      </c>
      <c r="AH183" s="166" t="s">
        <v>42</v>
      </c>
      <c r="AI183" s="172" t="s">
        <v>51</v>
      </c>
      <c r="AJ183" s="173">
        <v>85</v>
      </c>
    </row>
    <row r="184" spans="1:36" x14ac:dyDescent="0.15">
      <c r="A184" s="227" t="s">
        <v>33</v>
      </c>
      <c r="B184" s="200" t="s">
        <v>20</v>
      </c>
      <c r="C184" s="173">
        <v>26</v>
      </c>
      <c r="D184" s="242">
        <v>0.58333333333333337</v>
      </c>
      <c r="E184" s="243">
        <v>18800</v>
      </c>
      <c r="F184" s="29">
        <v>30799</v>
      </c>
      <c r="G184" s="29">
        <v>666</v>
      </c>
      <c r="H184" s="29">
        <v>0</v>
      </c>
      <c r="I184" s="29">
        <v>2997</v>
      </c>
      <c r="J184" s="29">
        <v>5466</v>
      </c>
      <c r="K184" s="166">
        <v>701</v>
      </c>
      <c r="L184" s="173">
        <v>330</v>
      </c>
      <c r="M184" s="29">
        <v>-279</v>
      </c>
      <c r="N184" s="29">
        <v>-1616</v>
      </c>
      <c r="O184" s="29">
        <f t="shared" si="11"/>
        <v>-864</v>
      </c>
      <c r="P184" s="29">
        <f t="shared" si="12"/>
        <v>23866</v>
      </c>
      <c r="Q184" s="242">
        <v>0.66666666666666663</v>
      </c>
      <c r="R184" s="243">
        <v>20470</v>
      </c>
      <c r="S184" s="29">
        <v>22570</v>
      </c>
      <c r="T184" s="29">
        <f t="shared" si="13"/>
        <v>1296</v>
      </c>
      <c r="U184" s="29">
        <v>27970</v>
      </c>
      <c r="V184" s="29">
        <v>0</v>
      </c>
      <c r="W184" s="166">
        <v>1200</v>
      </c>
      <c r="X184" s="26">
        <v>701</v>
      </c>
      <c r="Y184" s="166">
        <v>330</v>
      </c>
      <c r="Z184" s="26">
        <v>330</v>
      </c>
      <c r="AA184" s="166">
        <v>-700</v>
      </c>
      <c r="AB184" s="26">
        <v>-279</v>
      </c>
      <c r="AC184" s="166">
        <v>-2218</v>
      </c>
      <c r="AD184" s="26">
        <v>-1834</v>
      </c>
      <c r="AE184" s="166" t="s">
        <v>387</v>
      </c>
      <c r="AF184" s="172" t="s">
        <v>115</v>
      </c>
      <c r="AG184" s="173">
        <v>83</v>
      </c>
      <c r="AH184" s="166" t="s">
        <v>387</v>
      </c>
      <c r="AI184" s="172" t="s">
        <v>131</v>
      </c>
      <c r="AJ184" s="173">
        <v>81</v>
      </c>
    </row>
    <row r="185" spans="1:36" x14ac:dyDescent="0.15">
      <c r="A185" s="227" t="s">
        <v>34</v>
      </c>
      <c r="B185" s="200" t="s">
        <v>20</v>
      </c>
      <c r="C185" s="173">
        <v>27</v>
      </c>
      <c r="D185" s="242">
        <v>0.58333333333333337</v>
      </c>
      <c r="E185" s="243">
        <v>20649</v>
      </c>
      <c r="F185" s="29">
        <v>30799</v>
      </c>
      <c r="G185" s="29">
        <v>628</v>
      </c>
      <c r="H185" s="29">
        <v>0</v>
      </c>
      <c r="I185" s="29">
        <v>2245</v>
      </c>
      <c r="J185" s="29">
        <v>4588</v>
      </c>
      <c r="K185" s="166">
        <v>1134</v>
      </c>
      <c r="L185" s="173">
        <v>330</v>
      </c>
      <c r="M185" s="29">
        <v>-304</v>
      </c>
      <c r="N185" s="29">
        <v>-1616</v>
      </c>
      <c r="O185" s="29">
        <f t="shared" ref="O185:O248" si="14">SUM(K185:N185)</f>
        <v>-456</v>
      </c>
      <c r="P185" s="29">
        <f t="shared" ref="P185:P248" si="15">+F185+G185+H185-I185-J185-O185</f>
        <v>25050</v>
      </c>
      <c r="Q185" s="242">
        <v>0.66666666666666663</v>
      </c>
      <c r="R185" s="243">
        <v>21580</v>
      </c>
      <c r="S185" s="29">
        <v>23680</v>
      </c>
      <c r="T185" s="29">
        <f t="shared" si="13"/>
        <v>1370</v>
      </c>
      <c r="U185" s="29">
        <v>27970</v>
      </c>
      <c r="V185" s="29">
        <v>0</v>
      </c>
      <c r="W185" s="166">
        <v>1200</v>
      </c>
      <c r="X185" s="26">
        <v>1134</v>
      </c>
      <c r="Y185" s="166">
        <v>330</v>
      </c>
      <c r="Z185" s="26">
        <v>330</v>
      </c>
      <c r="AA185" s="166">
        <v>-700</v>
      </c>
      <c r="AB185" s="26">
        <v>-304</v>
      </c>
      <c r="AC185" s="166">
        <v>-2218</v>
      </c>
      <c r="AD185" s="26">
        <v>-1834</v>
      </c>
      <c r="AE185" s="166" t="s">
        <v>387</v>
      </c>
      <c r="AF185" s="172" t="s">
        <v>131</v>
      </c>
      <c r="AG185" s="173">
        <v>87</v>
      </c>
      <c r="AH185" s="166" t="s">
        <v>387</v>
      </c>
      <c r="AI185" s="172" t="s">
        <v>122</v>
      </c>
      <c r="AJ185" s="173">
        <v>90</v>
      </c>
    </row>
    <row r="186" spans="1:36" x14ac:dyDescent="0.15">
      <c r="A186" s="227" t="s">
        <v>35</v>
      </c>
      <c r="B186" s="200" t="s">
        <v>20</v>
      </c>
      <c r="C186" s="173">
        <v>28</v>
      </c>
      <c r="D186" s="242">
        <v>0.58333333333333337</v>
      </c>
      <c r="E186" s="243">
        <v>18206</v>
      </c>
      <c r="F186" s="29">
        <v>30799</v>
      </c>
      <c r="G186" s="29">
        <v>665</v>
      </c>
      <c r="H186" s="29">
        <v>0</v>
      </c>
      <c r="I186" s="29">
        <v>3295</v>
      </c>
      <c r="J186" s="29">
        <v>6707</v>
      </c>
      <c r="K186" s="166">
        <v>834</v>
      </c>
      <c r="L186" s="173">
        <v>330</v>
      </c>
      <c r="M186" s="29">
        <v>-164</v>
      </c>
      <c r="N186" s="29">
        <v>-1618</v>
      </c>
      <c r="O186" s="29">
        <f t="shared" si="14"/>
        <v>-618</v>
      </c>
      <c r="P186" s="29">
        <f t="shared" si="15"/>
        <v>22080</v>
      </c>
      <c r="Q186" s="242">
        <v>0.75</v>
      </c>
      <c r="R186" s="243">
        <v>19000</v>
      </c>
      <c r="S186" s="29">
        <v>21100</v>
      </c>
      <c r="T186" s="29">
        <f t="shared" si="13"/>
        <v>980</v>
      </c>
      <c r="U186" s="29">
        <v>27970</v>
      </c>
      <c r="V186" s="29">
        <v>0</v>
      </c>
      <c r="W186" s="166">
        <v>1200</v>
      </c>
      <c r="X186" s="26">
        <v>834</v>
      </c>
      <c r="Y186" s="166">
        <v>330</v>
      </c>
      <c r="Z186" s="26">
        <v>330</v>
      </c>
      <c r="AA186" s="166">
        <v>-700</v>
      </c>
      <c r="AB186" s="26">
        <v>-164</v>
      </c>
      <c r="AC186" s="166">
        <v>-2218</v>
      </c>
      <c r="AD186" s="26">
        <v>-1803</v>
      </c>
      <c r="AE186" s="166" t="s">
        <v>387</v>
      </c>
      <c r="AF186" s="172" t="s">
        <v>127</v>
      </c>
      <c r="AG186" s="173">
        <v>79</v>
      </c>
      <c r="AH186" s="166" t="s">
        <v>387</v>
      </c>
      <c r="AI186" s="172" t="s">
        <v>168</v>
      </c>
      <c r="AJ186" s="173">
        <v>85</v>
      </c>
    </row>
    <row r="187" spans="1:36" x14ac:dyDescent="0.15">
      <c r="A187" s="227" t="s">
        <v>36</v>
      </c>
      <c r="B187" s="200" t="s">
        <v>20</v>
      </c>
      <c r="C187" s="173">
        <v>29</v>
      </c>
      <c r="D187" s="242">
        <v>0.625</v>
      </c>
      <c r="E187" s="243">
        <v>18695</v>
      </c>
      <c r="F187" s="29">
        <v>30799</v>
      </c>
      <c r="G187" s="29">
        <v>739</v>
      </c>
      <c r="H187" s="29">
        <v>0</v>
      </c>
      <c r="I187" s="29">
        <v>4498</v>
      </c>
      <c r="J187" s="29">
        <v>6546</v>
      </c>
      <c r="K187" s="166">
        <v>488</v>
      </c>
      <c r="L187" s="173">
        <v>330</v>
      </c>
      <c r="M187" s="29">
        <v>-192</v>
      </c>
      <c r="N187" s="29">
        <v>-1618</v>
      </c>
      <c r="O187" s="29">
        <f t="shared" si="14"/>
        <v>-992</v>
      </c>
      <c r="P187" s="29">
        <f t="shared" si="15"/>
        <v>21486</v>
      </c>
      <c r="Q187" s="242">
        <v>0.75</v>
      </c>
      <c r="R187" s="243">
        <v>19000</v>
      </c>
      <c r="S187" s="29">
        <v>21100</v>
      </c>
      <c r="T187" s="29">
        <f t="shared" si="13"/>
        <v>386</v>
      </c>
      <c r="U187" s="29">
        <v>27970</v>
      </c>
      <c r="V187" s="29">
        <v>0</v>
      </c>
      <c r="W187" s="166">
        <v>1200</v>
      </c>
      <c r="X187" s="26">
        <v>488</v>
      </c>
      <c r="Y187" s="166">
        <v>330</v>
      </c>
      <c r="Z187" s="26">
        <v>330</v>
      </c>
      <c r="AA187" s="166">
        <v>-700</v>
      </c>
      <c r="AB187" s="26">
        <v>-192</v>
      </c>
      <c r="AC187" s="166">
        <v>-2218</v>
      </c>
      <c r="AD187" s="26">
        <v>-1803</v>
      </c>
      <c r="AE187" s="166" t="s">
        <v>389</v>
      </c>
      <c r="AF187" s="172" t="s">
        <v>99</v>
      </c>
      <c r="AG187" s="173">
        <v>81</v>
      </c>
      <c r="AH187" s="166" t="s">
        <v>387</v>
      </c>
      <c r="AI187" s="172" t="s">
        <v>91</v>
      </c>
      <c r="AJ187" s="173">
        <v>81</v>
      </c>
    </row>
    <row r="188" spans="1:36" x14ac:dyDescent="0.15">
      <c r="A188" s="228" t="s">
        <v>30</v>
      </c>
      <c r="B188" s="202" t="s">
        <v>20</v>
      </c>
      <c r="C188" s="175">
        <v>30</v>
      </c>
      <c r="D188" s="244">
        <v>0.66666666666666663</v>
      </c>
      <c r="E188" s="245">
        <v>22053</v>
      </c>
      <c r="F188" s="35">
        <v>30800</v>
      </c>
      <c r="G188" s="35">
        <v>772</v>
      </c>
      <c r="H188" s="35">
        <v>0</v>
      </c>
      <c r="I188" s="35">
        <v>3363</v>
      </c>
      <c r="J188" s="35">
        <v>4601</v>
      </c>
      <c r="K188" s="167">
        <v>296</v>
      </c>
      <c r="L188" s="175">
        <v>330</v>
      </c>
      <c r="M188" s="35">
        <v>-172</v>
      </c>
      <c r="N188" s="35">
        <v>-1616</v>
      </c>
      <c r="O188" s="35">
        <f t="shared" si="14"/>
        <v>-1162</v>
      </c>
      <c r="P188" s="35">
        <f t="shared" si="15"/>
        <v>24770</v>
      </c>
      <c r="Q188" s="244">
        <v>0.625</v>
      </c>
      <c r="R188" s="245">
        <v>21550</v>
      </c>
      <c r="S188" s="35">
        <v>23650</v>
      </c>
      <c r="T188" s="35">
        <f t="shared" si="13"/>
        <v>1120</v>
      </c>
      <c r="U188" s="35">
        <v>27970</v>
      </c>
      <c r="V188" s="35">
        <v>0</v>
      </c>
      <c r="W188" s="167">
        <v>1200</v>
      </c>
      <c r="X188" s="43">
        <v>296</v>
      </c>
      <c r="Y188" s="167">
        <v>330</v>
      </c>
      <c r="Z188" s="43">
        <v>330</v>
      </c>
      <c r="AA188" s="167">
        <v>-700</v>
      </c>
      <c r="AB188" s="43">
        <v>-171</v>
      </c>
      <c r="AC188" s="167">
        <v>-2218</v>
      </c>
      <c r="AD188" s="43">
        <v>-1801</v>
      </c>
      <c r="AE188" s="167" t="s">
        <v>387</v>
      </c>
      <c r="AF188" s="174" t="s">
        <v>69</v>
      </c>
      <c r="AG188" s="175">
        <v>80</v>
      </c>
      <c r="AH188" s="167" t="s">
        <v>387</v>
      </c>
      <c r="AI188" s="174" t="s">
        <v>52</v>
      </c>
      <c r="AJ188" s="175">
        <v>82</v>
      </c>
    </row>
    <row r="189" spans="1:36" x14ac:dyDescent="0.15">
      <c r="A189" s="227" t="s">
        <v>32</v>
      </c>
      <c r="B189" s="200" t="s">
        <v>21</v>
      </c>
      <c r="C189" s="173">
        <v>1</v>
      </c>
      <c r="D189" s="242">
        <v>0.66666666666666663</v>
      </c>
      <c r="E189" s="243">
        <v>21834</v>
      </c>
      <c r="F189" s="29">
        <v>30744</v>
      </c>
      <c r="G189" s="29">
        <v>693</v>
      </c>
      <c r="H189" s="29">
        <v>0</v>
      </c>
      <c r="I189" s="29">
        <v>3501</v>
      </c>
      <c r="J189" s="29">
        <v>4945</v>
      </c>
      <c r="K189" s="166">
        <v>480</v>
      </c>
      <c r="L189" s="173">
        <v>330</v>
      </c>
      <c r="M189" s="29">
        <v>-250</v>
      </c>
      <c r="N189" s="29">
        <v>-1616</v>
      </c>
      <c r="O189" s="29">
        <f t="shared" si="14"/>
        <v>-1056</v>
      </c>
      <c r="P189" s="29">
        <f t="shared" si="15"/>
        <v>24047</v>
      </c>
      <c r="Q189" s="242">
        <v>0.66666666666666663</v>
      </c>
      <c r="R189" s="243">
        <v>21220</v>
      </c>
      <c r="S189" s="29">
        <v>23320</v>
      </c>
      <c r="T189" s="29">
        <f t="shared" si="13"/>
        <v>727</v>
      </c>
      <c r="U189" s="29">
        <v>27970</v>
      </c>
      <c r="V189" s="29">
        <v>0</v>
      </c>
      <c r="W189" s="166">
        <v>1200</v>
      </c>
      <c r="X189" s="26">
        <v>471</v>
      </c>
      <c r="Y189" s="166">
        <v>330</v>
      </c>
      <c r="Z189" s="26">
        <v>330</v>
      </c>
      <c r="AA189" s="166">
        <v>-250</v>
      </c>
      <c r="AB189" s="26">
        <v>-421</v>
      </c>
      <c r="AC189" s="166">
        <v>-2218</v>
      </c>
      <c r="AD189" s="26">
        <v>-1785</v>
      </c>
      <c r="AE189" s="166" t="s">
        <v>387</v>
      </c>
      <c r="AF189" s="172" t="s">
        <v>91</v>
      </c>
      <c r="AG189" s="173">
        <v>81</v>
      </c>
      <c r="AH189" s="166" t="s">
        <v>387</v>
      </c>
      <c r="AI189" s="172" t="s">
        <v>91</v>
      </c>
      <c r="AJ189" s="173">
        <v>81</v>
      </c>
    </row>
    <row r="190" spans="1:36" x14ac:dyDescent="0.15">
      <c r="A190" s="227" t="s">
        <v>31</v>
      </c>
      <c r="B190" s="200" t="s">
        <v>21</v>
      </c>
      <c r="C190" s="173">
        <v>2</v>
      </c>
      <c r="D190" s="242">
        <v>0.54166666666666663</v>
      </c>
      <c r="E190" s="243">
        <v>20656</v>
      </c>
      <c r="F190" s="29">
        <v>30771</v>
      </c>
      <c r="G190" s="29">
        <v>684</v>
      </c>
      <c r="H190" s="29">
        <v>0</v>
      </c>
      <c r="I190" s="29">
        <v>2460</v>
      </c>
      <c r="J190" s="29">
        <v>4654</v>
      </c>
      <c r="K190" s="166">
        <v>167</v>
      </c>
      <c r="L190" s="173">
        <v>330</v>
      </c>
      <c r="M190" s="29">
        <v>-275</v>
      </c>
      <c r="N190" s="29">
        <v>-1616</v>
      </c>
      <c r="O190" s="29">
        <f t="shared" si="14"/>
        <v>-1394</v>
      </c>
      <c r="P190" s="29">
        <f t="shared" si="15"/>
        <v>25735</v>
      </c>
      <c r="Q190" s="242">
        <v>0.66666666666666663</v>
      </c>
      <c r="R190" s="243">
        <v>21370</v>
      </c>
      <c r="S190" s="29">
        <v>23454</v>
      </c>
      <c r="T190" s="29">
        <f t="shared" si="13"/>
        <v>2281</v>
      </c>
      <c r="U190" s="29">
        <v>27970</v>
      </c>
      <c r="V190" s="29">
        <v>0</v>
      </c>
      <c r="W190" s="166">
        <v>1200</v>
      </c>
      <c r="X190" s="26">
        <v>158</v>
      </c>
      <c r="Y190" s="166">
        <v>330</v>
      </c>
      <c r="Z190" s="26">
        <v>330</v>
      </c>
      <c r="AA190" s="166">
        <v>-275</v>
      </c>
      <c r="AB190" s="26">
        <v>-404</v>
      </c>
      <c r="AC190" s="166">
        <v>-2218</v>
      </c>
      <c r="AD190" s="26">
        <v>-1785</v>
      </c>
      <c r="AE190" s="166" t="s">
        <v>387</v>
      </c>
      <c r="AF190" s="172" t="s">
        <v>115</v>
      </c>
      <c r="AG190" s="173">
        <v>83</v>
      </c>
      <c r="AH190" s="166" t="s">
        <v>387</v>
      </c>
      <c r="AI190" s="172" t="s">
        <v>122</v>
      </c>
      <c r="AJ190" s="173">
        <v>85</v>
      </c>
    </row>
    <row r="191" spans="1:36" x14ac:dyDescent="0.15">
      <c r="A191" s="227" t="s">
        <v>33</v>
      </c>
      <c r="B191" s="200" t="s">
        <v>21</v>
      </c>
      <c r="C191" s="173">
        <v>3</v>
      </c>
      <c r="D191" s="242">
        <v>0.66666666666666663</v>
      </c>
      <c r="E191" s="243">
        <v>21018</v>
      </c>
      <c r="F191" s="29">
        <v>30772</v>
      </c>
      <c r="G191" s="29">
        <v>630</v>
      </c>
      <c r="H191" s="29">
        <v>0</v>
      </c>
      <c r="I191" s="29">
        <v>2629</v>
      </c>
      <c r="J191" s="29">
        <v>5171</v>
      </c>
      <c r="K191" s="166">
        <v>639</v>
      </c>
      <c r="L191" s="173">
        <v>330</v>
      </c>
      <c r="M191" s="29">
        <v>-275</v>
      </c>
      <c r="N191" s="29">
        <v>-1610</v>
      </c>
      <c r="O191" s="29">
        <f t="shared" si="14"/>
        <v>-916</v>
      </c>
      <c r="P191" s="29">
        <f t="shared" si="15"/>
        <v>24518</v>
      </c>
      <c r="Q191" s="242">
        <v>0.66666666666666663</v>
      </c>
      <c r="R191" s="243">
        <v>21540</v>
      </c>
      <c r="S191" s="29">
        <v>23624</v>
      </c>
      <c r="T191" s="29">
        <f t="shared" si="13"/>
        <v>894</v>
      </c>
      <c r="U191" s="29">
        <v>27970</v>
      </c>
      <c r="V191" s="29">
        <v>0</v>
      </c>
      <c r="W191" s="166">
        <v>1200</v>
      </c>
      <c r="X191" s="26">
        <v>630</v>
      </c>
      <c r="Y191" s="166">
        <v>330</v>
      </c>
      <c r="Z191" s="26">
        <v>330</v>
      </c>
      <c r="AA191" s="166">
        <v>-275</v>
      </c>
      <c r="AB191" s="26">
        <v>-374</v>
      </c>
      <c r="AC191" s="166">
        <v>-2218</v>
      </c>
      <c r="AD191" s="26">
        <v>-1610</v>
      </c>
      <c r="AE191" s="166" t="s">
        <v>42</v>
      </c>
      <c r="AF191" s="172" t="s">
        <v>176</v>
      </c>
      <c r="AG191" s="173">
        <v>89</v>
      </c>
      <c r="AH191" s="166" t="s">
        <v>390</v>
      </c>
      <c r="AI191" s="172" t="s">
        <v>56</v>
      </c>
      <c r="AJ191" s="173">
        <v>87</v>
      </c>
    </row>
    <row r="192" spans="1:36" x14ac:dyDescent="0.15">
      <c r="A192" s="227" t="s">
        <v>34</v>
      </c>
      <c r="B192" s="200" t="s">
        <v>21</v>
      </c>
      <c r="C192" s="173">
        <v>4</v>
      </c>
      <c r="D192" s="242">
        <v>0.54166666666666663</v>
      </c>
      <c r="E192" s="243">
        <v>15519</v>
      </c>
      <c r="F192" s="29">
        <v>30772</v>
      </c>
      <c r="G192" s="29">
        <v>732</v>
      </c>
      <c r="H192" s="29">
        <v>0</v>
      </c>
      <c r="I192" s="29">
        <v>2816</v>
      </c>
      <c r="J192" s="29">
        <v>9310</v>
      </c>
      <c r="K192" s="166">
        <v>-369</v>
      </c>
      <c r="L192" s="173">
        <v>330</v>
      </c>
      <c r="M192" s="29">
        <v>-353</v>
      </c>
      <c r="N192" s="29">
        <v>-1618</v>
      </c>
      <c r="O192" s="29">
        <f t="shared" si="14"/>
        <v>-2010</v>
      </c>
      <c r="P192" s="29">
        <f t="shared" si="15"/>
        <v>21388</v>
      </c>
      <c r="Q192" s="242">
        <v>0.58333333333333337</v>
      </c>
      <c r="R192" s="243">
        <v>17020</v>
      </c>
      <c r="S192" s="29">
        <v>19120</v>
      </c>
      <c r="T192" s="29">
        <f t="shared" si="13"/>
        <v>2268</v>
      </c>
      <c r="U192" s="29">
        <v>27970</v>
      </c>
      <c r="V192" s="29">
        <v>0</v>
      </c>
      <c r="W192" s="166">
        <v>-1000</v>
      </c>
      <c r="X192" s="26">
        <v>-378</v>
      </c>
      <c r="Y192" s="166">
        <v>330</v>
      </c>
      <c r="Z192" s="26">
        <v>330</v>
      </c>
      <c r="AA192" s="166">
        <v>-700</v>
      </c>
      <c r="AB192" s="26">
        <v>-53</v>
      </c>
      <c r="AC192" s="166">
        <v>-2218</v>
      </c>
      <c r="AD192" s="26">
        <v>-1712</v>
      </c>
      <c r="AE192" s="166" t="s">
        <v>387</v>
      </c>
      <c r="AF192" s="172" t="s">
        <v>79</v>
      </c>
      <c r="AG192" s="173">
        <v>71</v>
      </c>
      <c r="AH192" s="166" t="s">
        <v>388</v>
      </c>
      <c r="AI192" s="172" t="s">
        <v>133</v>
      </c>
      <c r="AJ192" s="173">
        <v>80</v>
      </c>
    </row>
    <row r="193" spans="1:36" x14ac:dyDescent="0.15">
      <c r="A193" s="227" t="s">
        <v>35</v>
      </c>
      <c r="B193" s="200" t="s">
        <v>21</v>
      </c>
      <c r="C193" s="173">
        <v>5</v>
      </c>
      <c r="D193" s="242">
        <v>0.54166666666666663</v>
      </c>
      <c r="E193" s="243">
        <v>15642</v>
      </c>
      <c r="F193" s="29">
        <v>30772</v>
      </c>
      <c r="G193" s="29">
        <v>711</v>
      </c>
      <c r="H193" s="29">
        <v>0</v>
      </c>
      <c r="I193" s="29">
        <v>3411</v>
      </c>
      <c r="J193" s="29">
        <v>9154</v>
      </c>
      <c r="K193" s="166">
        <v>-712</v>
      </c>
      <c r="L193" s="173">
        <v>330</v>
      </c>
      <c r="M193" s="29">
        <v>-271</v>
      </c>
      <c r="N193" s="29">
        <v>-1618</v>
      </c>
      <c r="O193" s="29">
        <f t="shared" si="14"/>
        <v>-2271</v>
      </c>
      <c r="P193" s="29">
        <f t="shared" si="15"/>
        <v>21189</v>
      </c>
      <c r="Q193" s="242">
        <v>0.54166666666666663</v>
      </c>
      <c r="R193" s="243">
        <v>16730</v>
      </c>
      <c r="S193" s="29">
        <v>18820</v>
      </c>
      <c r="T193" s="29">
        <f t="shared" si="13"/>
        <v>2369</v>
      </c>
      <c r="U193" s="29">
        <v>27970</v>
      </c>
      <c r="V193" s="29">
        <v>0</v>
      </c>
      <c r="W193" s="166">
        <v>-1000</v>
      </c>
      <c r="X193" s="26">
        <v>-721</v>
      </c>
      <c r="Y193" s="166">
        <v>330</v>
      </c>
      <c r="Z193" s="26">
        <v>330</v>
      </c>
      <c r="AA193" s="166">
        <v>-700</v>
      </c>
      <c r="AB193" s="26">
        <v>-136</v>
      </c>
      <c r="AC193" s="166">
        <v>-2218</v>
      </c>
      <c r="AD193" s="26">
        <v>-1712</v>
      </c>
      <c r="AE193" s="166" t="s">
        <v>46</v>
      </c>
      <c r="AF193" s="172" t="s">
        <v>118</v>
      </c>
      <c r="AG193" s="173">
        <v>69</v>
      </c>
      <c r="AH193" s="166" t="s">
        <v>46</v>
      </c>
      <c r="AI193" s="172" t="s">
        <v>79</v>
      </c>
      <c r="AJ193" s="173">
        <v>73</v>
      </c>
    </row>
    <row r="194" spans="1:36" x14ac:dyDescent="0.15">
      <c r="A194" s="227" t="s">
        <v>36</v>
      </c>
      <c r="B194" s="200" t="s">
        <v>21</v>
      </c>
      <c r="C194" s="173">
        <v>6</v>
      </c>
      <c r="D194" s="242">
        <v>0.875</v>
      </c>
      <c r="E194" s="243">
        <v>17849</v>
      </c>
      <c r="F194" s="29">
        <v>30772</v>
      </c>
      <c r="G194" s="29">
        <v>656</v>
      </c>
      <c r="H194" s="29">
        <v>0</v>
      </c>
      <c r="I194" s="29">
        <v>2029</v>
      </c>
      <c r="J194" s="29">
        <v>8859</v>
      </c>
      <c r="K194" s="166">
        <v>-84</v>
      </c>
      <c r="L194" s="173">
        <v>330</v>
      </c>
      <c r="M194" s="29">
        <v>-357</v>
      </c>
      <c r="N194" s="29">
        <v>-1712</v>
      </c>
      <c r="O194" s="29">
        <f t="shared" si="14"/>
        <v>-1823</v>
      </c>
      <c r="P194" s="29">
        <f t="shared" si="15"/>
        <v>22363</v>
      </c>
      <c r="Q194" s="242">
        <v>0.75</v>
      </c>
      <c r="R194" s="243">
        <v>18010</v>
      </c>
      <c r="S194" s="29">
        <v>20207</v>
      </c>
      <c r="T194" s="29">
        <f t="shared" si="13"/>
        <v>2156</v>
      </c>
      <c r="U194" s="29">
        <v>27970</v>
      </c>
      <c r="V194" s="29">
        <v>0</v>
      </c>
      <c r="W194" s="166">
        <v>-1000</v>
      </c>
      <c r="X194" s="26">
        <v>-94</v>
      </c>
      <c r="Y194" s="166">
        <v>330</v>
      </c>
      <c r="Z194" s="26">
        <v>330</v>
      </c>
      <c r="AA194" s="166">
        <v>-700</v>
      </c>
      <c r="AB194" s="26">
        <v>-357</v>
      </c>
      <c r="AC194" s="166">
        <v>-2218</v>
      </c>
      <c r="AD194" s="26">
        <v>-1712</v>
      </c>
      <c r="AE194" s="166" t="s">
        <v>388</v>
      </c>
      <c r="AF194" s="172" t="s">
        <v>118</v>
      </c>
      <c r="AG194" s="173">
        <v>66</v>
      </c>
      <c r="AH194" s="166" t="s">
        <v>394</v>
      </c>
      <c r="AI194" s="172" t="s">
        <v>113</v>
      </c>
      <c r="AJ194" s="173">
        <v>71</v>
      </c>
    </row>
    <row r="195" spans="1:36" x14ac:dyDescent="0.15">
      <c r="A195" s="227" t="s">
        <v>30</v>
      </c>
      <c r="B195" s="200" t="s">
        <v>21</v>
      </c>
      <c r="C195" s="173">
        <v>7</v>
      </c>
      <c r="D195" s="242">
        <v>0.70833333333333337</v>
      </c>
      <c r="E195" s="243">
        <v>23155</v>
      </c>
      <c r="F195" s="29">
        <v>30772</v>
      </c>
      <c r="G195" s="29">
        <v>662</v>
      </c>
      <c r="H195" s="29">
        <v>0</v>
      </c>
      <c r="I195" s="29">
        <v>1955</v>
      </c>
      <c r="J195" s="29">
        <v>4773</v>
      </c>
      <c r="K195" s="166">
        <v>1164</v>
      </c>
      <c r="L195" s="173">
        <v>330</v>
      </c>
      <c r="M195" s="29">
        <v>-250</v>
      </c>
      <c r="N195" s="29">
        <v>-1610</v>
      </c>
      <c r="O195" s="29">
        <f t="shared" si="14"/>
        <v>-366</v>
      </c>
      <c r="P195" s="29">
        <f t="shared" si="15"/>
        <v>25072</v>
      </c>
      <c r="Q195" s="242">
        <v>0.70833333333333337</v>
      </c>
      <c r="R195" s="243">
        <v>22460</v>
      </c>
      <c r="S195" s="29">
        <v>24553</v>
      </c>
      <c r="T195" s="29">
        <f t="shared" si="13"/>
        <v>519</v>
      </c>
      <c r="U195" s="29">
        <v>27970</v>
      </c>
      <c r="V195" s="29">
        <v>0</v>
      </c>
      <c r="W195" s="166">
        <v>1200</v>
      </c>
      <c r="X195" s="26">
        <v>1155</v>
      </c>
      <c r="Y195" s="166">
        <v>330</v>
      </c>
      <c r="Z195" s="26">
        <v>330</v>
      </c>
      <c r="AA195" s="166">
        <v>-250</v>
      </c>
      <c r="AB195" s="26">
        <v>-590</v>
      </c>
      <c r="AC195" s="166">
        <v>-2218</v>
      </c>
      <c r="AD195" s="26">
        <v>-1610</v>
      </c>
      <c r="AE195" s="166" t="s">
        <v>389</v>
      </c>
      <c r="AF195" s="172" t="s">
        <v>70</v>
      </c>
      <c r="AG195" s="173">
        <v>86</v>
      </c>
      <c r="AH195" s="166" t="s">
        <v>387</v>
      </c>
      <c r="AI195" s="172" t="s">
        <v>90</v>
      </c>
      <c r="AJ195" s="173">
        <v>86</v>
      </c>
    </row>
    <row r="196" spans="1:36" x14ac:dyDescent="0.15">
      <c r="A196" s="227" t="s">
        <v>32</v>
      </c>
      <c r="B196" s="200" t="s">
        <v>21</v>
      </c>
      <c r="C196" s="173">
        <v>8</v>
      </c>
      <c r="D196" s="242">
        <v>0.66666666666666663</v>
      </c>
      <c r="E196" s="243">
        <v>24801</v>
      </c>
      <c r="F196" s="29">
        <v>30812</v>
      </c>
      <c r="G196" s="29">
        <v>485</v>
      </c>
      <c r="H196" s="29">
        <v>0</v>
      </c>
      <c r="I196" s="29">
        <v>2107</v>
      </c>
      <c r="J196" s="29">
        <v>2119</v>
      </c>
      <c r="K196" s="166">
        <v>971</v>
      </c>
      <c r="L196" s="173">
        <v>330</v>
      </c>
      <c r="M196" s="29">
        <v>-350</v>
      </c>
      <c r="N196" s="29">
        <v>-1780</v>
      </c>
      <c r="O196" s="29">
        <f t="shared" si="14"/>
        <v>-829</v>
      </c>
      <c r="P196" s="29">
        <f t="shared" si="15"/>
        <v>27900</v>
      </c>
      <c r="Q196" s="242">
        <v>0.66666666666666663</v>
      </c>
      <c r="R196" s="243">
        <v>24700</v>
      </c>
      <c r="S196" s="29">
        <v>26954</v>
      </c>
      <c r="T196" s="29">
        <f t="shared" si="13"/>
        <v>946</v>
      </c>
      <c r="U196" s="29">
        <v>27970</v>
      </c>
      <c r="V196" s="29">
        <v>0</v>
      </c>
      <c r="W196" s="166">
        <v>1200</v>
      </c>
      <c r="X196" s="26">
        <v>961</v>
      </c>
      <c r="Y196" s="166">
        <v>330</v>
      </c>
      <c r="Z196" s="26">
        <v>330</v>
      </c>
      <c r="AA196" s="166">
        <v>-700</v>
      </c>
      <c r="AB196" s="26">
        <v>-526</v>
      </c>
      <c r="AC196" s="166">
        <v>-2218</v>
      </c>
      <c r="AD196" s="26">
        <v>-1780</v>
      </c>
      <c r="AE196" s="166" t="s">
        <v>390</v>
      </c>
      <c r="AF196" s="172" t="s">
        <v>153</v>
      </c>
      <c r="AG196" s="173">
        <v>86</v>
      </c>
      <c r="AH196" s="166" t="s">
        <v>387</v>
      </c>
      <c r="AI196" s="172" t="s">
        <v>91</v>
      </c>
      <c r="AJ196" s="173">
        <v>87</v>
      </c>
    </row>
    <row r="197" spans="1:36" x14ac:dyDescent="0.15">
      <c r="A197" s="227" t="s">
        <v>31</v>
      </c>
      <c r="B197" s="200" t="s">
        <v>21</v>
      </c>
      <c r="C197" s="173">
        <v>9</v>
      </c>
      <c r="D197" s="242">
        <v>0.625</v>
      </c>
      <c r="E197" s="243">
        <v>24667</v>
      </c>
      <c r="F197" s="29">
        <v>30857</v>
      </c>
      <c r="G197" s="29">
        <v>438</v>
      </c>
      <c r="H197" s="29">
        <v>0</v>
      </c>
      <c r="I197" s="29">
        <v>2288</v>
      </c>
      <c r="J197" s="29">
        <v>1522</v>
      </c>
      <c r="K197" s="166">
        <v>720</v>
      </c>
      <c r="L197" s="173">
        <v>330</v>
      </c>
      <c r="M197" s="29">
        <v>-350</v>
      </c>
      <c r="N197" s="29">
        <v>-1572</v>
      </c>
      <c r="O197" s="29">
        <f t="shared" si="14"/>
        <v>-872</v>
      </c>
      <c r="P197" s="29">
        <f t="shared" si="15"/>
        <v>28357</v>
      </c>
      <c r="Q197" s="242">
        <v>0.66666666666666663</v>
      </c>
      <c r="R197" s="243">
        <v>25480</v>
      </c>
      <c r="S197" s="29">
        <v>27538</v>
      </c>
      <c r="T197" s="29">
        <f t="shared" si="13"/>
        <v>819</v>
      </c>
      <c r="U197" s="29">
        <v>27970</v>
      </c>
      <c r="V197" s="29">
        <v>0</v>
      </c>
      <c r="W197" s="166">
        <v>1200</v>
      </c>
      <c r="X197" s="26">
        <v>710</v>
      </c>
      <c r="Y197" s="166">
        <v>330</v>
      </c>
      <c r="Z197" s="26">
        <v>330</v>
      </c>
      <c r="AA197" s="166">
        <v>-700</v>
      </c>
      <c r="AB197" s="26">
        <v>-602</v>
      </c>
      <c r="AC197" s="166">
        <v>-2218</v>
      </c>
      <c r="AD197" s="26">
        <v>-1572</v>
      </c>
      <c r="AE197" s="166" t="s">
        <v>390</v>
      </c>
      <c r="AF197" s="172" t="s">
        <v>109</v>
      </c>
      <c r="AG197" s="173">
        <v>87</v>
      </c>
      <c r="AH197" s="166" t="s">
        <v>387</v>
      </c>
      <c r="AI197" s="172" t="s">
        <v>69</v>
      </c>
      <c r="AJ197" s="173">
        <v>85</v>
      </c>
    </row>
    <row r="198" spans="1:36" x14ac:dyDescent="0.15">
      <c r="A198" s="227" t="s">
        <v>33</v>
      </c>
      <c r="B198" s="200" t="s">
        <v>21</v>
      </c>
      <c r="C198" s="173">
        <v>10</v>
      </c>
      <c r="D198" s="242">
        <v>0.66666666666666663</v>
      </c>
      <c r="E198" s="243">
        <v>21492</v>
      </c>
      <c r="F198" s="29">
        <v>30859</v>
      </c>
      <c r="G198" s="29">
        <v>475</v>
      </c>
      <c r="H198" s="29">
        <v>0</v>
      </c>
      <c r="I198" s="29">
        <v>2528</v>
      </c>
      <c r="J198" s="29">
        <v>5052</v>
      </c>
      <c r="K198" s="166">
        <v>740</v>
      </c>
      <c r="L198" s="173">
        <v>330</v>
      </c>
      <c r="M198" s="29">
        <v>-350</v>
      </c>
      <c r="N198" s="29">
        <v>-1616</v>
      </c>
      <c r="O198" s="29">
        <f t="shared" si="14"/>
        <v>-896</v>
      </c>
      <c r="P198" s="29">
        <f t="shared" si="15"/>
        <v>24650</v>
      </c>
      <c r="Q198" s="242">
        <v>0.70833333333333337</v>
      </c>
      <c r="R198" s="243">
        <v>22100</v>
      </c>
      <c r="S198" s="29">
        <v>24190</v>
      </c>
      <c r="T198" s="29">
        <f t="shared" si="13"/>
        <v>460</v>
      </c>
      <c r="U198" s="29">
        <v>27970</v>
      </c>
      <c r="V198" s="29">
        <v>0</v>
      </c>
      <c r="W198" s="166">
        <v>1200</v>
      </c>
      <c r="X198" s="26">
        <v>730</v>
      </c>
      <c r="Y198" s="166">
        <v>330</v>
      </c>
      <c r="Z198" s="26">
        <v>330</v>
      </c>
      <c r="AA198" s="166">
        <v>-700</v>
      </c>
      <c r="AB198" s="26">
        <v>-390</v>
      </c>
      <c r="AC198" s="166">
        <v>-2218</v>
      </c>
      <c r="AD198" s="26">
        <v>-1747</v>
      </c>
      <c r="AE198" s="166" t="s">
        <v>42</v>
      </c>
      <c r="AF198" s="172" t="s">
        <v>92</v>
      </c>
      <c r="AG198" s="173">
        <v>82</v>
      </c>
      <c r="AH198" s="166" t="s">
        <v>42</v>
      </c>
      <c r="AI198" s="172" t="s">
        <v>97</v>
      </c>
      <c r="AJ198" s="173">
        <v>82</v>
      </c>
    </row>
    <row r="199" spans="1:36" x14ac:dyDescent="0.15">
      <c r="A199" s="227" t="s">
        <v>34</v>
      </c>
      <c r="B199" s="200" t="s">
        <v>21</v>
      </c>
      <c r="C199" s="173">
        <v>11</v>
      </c>
      <c r="D199" s="242">
        <v>0.66666666666666663</v>
      </c>
      <c r="E199" s="243">
        <v>20119</v>
      </c>
      <c r="F199" s="29">
        <v>30859</v>
      </c>
      <c r="G199" s="29">
        <v>520</v>
      </c>
      <c r="H199" s="29">
        <v>0</v>
      </c>
      <c r="I199" s="29">
        <v>2500</v>
      </c>
      <c r="J199" s="29">
        <v>5696</v>
      </c>
      <c r="K199" s="166">
        <v>819</v>
      </c>
      <c r="L199" s="173">
        <v>330</v>
      </c>
      <c r="M199" s="29">
        <v>-300</v>
      </c>
      <c r="N199" s="29">
        <v>-1616</v>
      </c>
      <c r="O199" s="29">
        <f t="shared" si="14"/>
        <v>-767</v>
      </c>
      <c r="P199" s="29">
        <f t="shared" si="15"/>
        <v>23950</v>
      </c>
      <c r="Q199" s="242">
        <v>0.625</v>
      </c>
      <c r="R199" s="243">
        <v>20210</v>
      </c>
      <c r="S199" s="29">
        <v>22310</v>
      </c>
      <c r="T199" s="29">
        <f t="shared" si="13"/>
        <v>1640</v>
      </c>
      <c r="U199" s="29">
        <v>27970</v>
      </c>
      <c r="V199" s="29">
        <v>0</v>
      </c>
      <c r="W199" s="166">
        <v>1200</v>
      </c>
      <c r="X199" s="26">
        <v>810</v>
      </c>
      <c r="Y199" s="166">
        <v>330</v>
      </c>
      <c r="Z199" s="26">
        <v>330</v>
      </c>
      <c r="AA199" s="166">
        <v>-300</v>
      </c>
      <c r="AB199" s="26">
        <v>-291</v>
      </c>
      <c r="AC199" s="166">
        <v>-2218</v>
      </c>
      <c r="AD199" s="26">
        <v>-1846</v>
      </c>
      <c r="AE199" s="166" t="s">
        <v>388</v>
      </c>
      <c r="AF199" s="172" t="s">
        <v>141</v>
      </c>
      <c r="AG199" s="173">
        <v>75</v>
      </c>
      <c r="AH199" s="166" t="s">
        <v>388</v>
      </c>
      <c r="AI199" s="172" t="s">
        <v>72</v>
      </c>
      <c r="AJ199" s="173">
        <v>84</v>
      </c>
    </row>
    <row r="200" spans="1:36" x14ac:dyDescent="0.15">
      <c r="A200" s="227" t="s">
        <v>35</v>
      </c>
      <c r="B200" s="200" t="s">
        <v>21</v>
      </c>
      <c r="C200" s="173">
        <v>12</v>
      </c>
      <c r="D200" s="242">
        <v>0.70833333333333337</v>
      </c>
      <c r="E200" s="243">
        <v>18604</v>
      </c>
      <c r="F200" s="29">
        <v>30859</v>
      </c>
      <c r="G200" s="29">
        <v>474</v>
      </c>
      <c r="H200" s="29">
        <v>0</v>
      </c>
      <c r="I200" s="29">
        <v>3184</v>
      </c>
      <c r="J200" s="29">
        <v>6612</v>
      </c>
      <c r="K200" s="166">
        <v>159</v>
      </c>
      <c r="L200" s="173">
        <v>330</v>
      </c>
      <c r="M200" s="29">
        <v>-344</v>
      </c>
      <c r="N200" s="29">
        <v>-1618</v>
      </c>
      <c r="O200" s="29">
        <f t="shared" si="14"/>
        <v>-1473</v>
      </c>
      <c r="P200" s="29">
        <f t="shared" si="15"/>
        <v>23010</v>
      </c>
      <c r="Q200" s="242">
        <v>0.70833333333333337</v>
      </c>
      <c r="R200" s="243">
        <v>18820</v>
      </c>
      <c r="S200" s="29">
        <v>20920</v>
      </c>
      <c r="T200" s="29">
        <f t="shared" si="13"/>
        <v>2090</v>
      </c>
      <c r="U200" s="29">
        <v>27970</v>
      </c>
      <c r="V200" s="29">
        <v>0</v>
      </c>
      <c r="W200" s="166">
        <v>1200</v>
      </c>
      <c r="X200" s="26">
        <v>150</v>
      </c>
      <c r="Y200" s="166">
        <v>330</v>
      </c>
      <c r="Z200" s="26">
        <v>330</v>
      </c>
      <c r="AA200" s="166">
        <v>-700</v>
      </c>
      <c r="AB200" s="26">
        <v>-323</v>
      </c>
      <c r="AC200" s="166">
        <v>-2218</v>
      </c>
      <c r="AD200" s="26">
        <v>-1887</v>
      </c>
      <c r="AE200" s="166" t="s">
        <v>388</v>
      </c>
      <c r="AF200" s="172" t="s">
        <v>91</v>
      </c>
      <c r="AG200" s="173">
        <v>79</v>
      </c>
      <c r="AH200" s="166" t="s">
        <v>388</v>
      </c>
      <c r="AI200" s="172" t="s">
        <v>70</v>
      </c>
      <c r="AJ200" s="173">
        <v>85</v>
      </c>
    </row>
    <row r="201" spans="1:36" x14ac:dyDescent="0.15">
      <c r="A201" s="227" t="s">
        <v>36</v>
      </c>
      <c r="B201" s="200" t="s">
        <v>21</v>
      </c>
      <c r="C201" s="173">
        <v>13</v>
      </c>
      <c r="D201" s="242">
        <v>0.75</v>
      </c>
      <c r="E201" s="243">
        <v>18803</v>
      </c>
      <c r="F201" s="29">
        <v>30859</v>
      </c>
      <c r="G201" s="29">
        <v>501</v>
      </c>
      <c r="H201" s="29">
        <v>0</v>
      </c>
      <c r="I201" s="29">
        <v>2898</v>
      </c>
      <c r="J201" s="29">
        <v>6847</v>
      </c>
      <c r="K201" s="166">
        <v>174</v>
      </c>
      <c r="L201" s="173">
        <v>330</v>
      </c>
      <c r="M201" s="29">
        <v>-318</v>
      </c>
      <c r="N201" s="29">
        <v>-1618</v>
      </c>
      <c r="O201" s="29">
        <f t="shared" si="14"/>
        <v>-1432</v>
      </c>
      <c r="P201" s="29">
        <f t="shared" si="15"/>
        <v>23047</v>
      </c>
      <c r="Q201" s="242">
        <v>0.75</v>
      </c>
      <c r="R201" s="243">
        <v>19270</v>
      </c>
      <c r="S201" s="29">
        <v>21367</v>
      </c>
      <c r="T201" s="29">
        <f t="shared" si="13"/>
        <v>1680</v>
      </c>
      <c r="U201" s="29">
        <v>27970</v>
      </c>
      <c r="V201" s="29">
        <v>0</v>
      </c>
      <c r="W201" s="166">
        <v>1200</v>
      </c>
      <c r="X201" s="26">
        <v>165</v>
      </c>
      <c r="Y201" s="166">
        <v>330</v>
      </c>
      <c r="Z201" s="26">
        <v>330</v>
      </c>
      <c r="AA201" s="166">
        <v>-700</v>
      </c>
      <c r="AB201" s="26">
        <v>-324</v>
      </c>
      <c r="AC201" s="166">
        <v>-2218</v>
      </c>
      <c r="AD201" s="26">
        <v>-1887</v>
      </c>
      <c r="AE201" s="166" t="s">
        <v>388</v>
      </c>
      <c r="AF201" s="172" t="s">
        <v>149</v>
      </c>
      <c r="AG201" s="173">
        <v>80</v>
      </c>
      <c r="AH201" s="166" t="s">
        <v>389</v>
      </c>
      <c r="AI201" s="172" t="s">
        <v>129</v>
      </c>
      <c r="AJ201" s="173">
        <v>84</v>
      </c>
    </row>
    <row r="202" spans="1:36" x14ac:dyDescent="0.15">
      <c r="A202" s="227" t="s">
        <v>30</v>
      </c>
      <c r="B202" s="200" t="s">
        <v>21</v>
      </c>
      <c r="C202" s="173">
        <v>14</v>
      </c>
      <c r="D202" s="242">
        <v>0.70833333333333337</v>
      </c>
      <c r="E202" s="243">
        <v>21362</v>
      </c>
      <c r="F202" s="29">
        <v>30859</v>
      </c>
      <c r="G202" s="29">
        <v>474</v>
      </c>
      <c r="H202" s="29">
        <v>0</v>
      </c>
      <c r="I202" s="29">
        <v>2575</v>
      </c>
      <c r="J202" s="29">
        <v>4731</v>
      </c>
      <c r="K202" s="166">
        <v>973</v>
      </c>
      <c r="L202" s="173">
        <v>330</v>
      </c>
      <c r="M202" s="29">
        <v>-307</v>
      </c>
      <c r="N202" s="29">
        <v>-1746</v>
      </c>
      <c r="O202" s="29">
        <f t="shared" si="14"/>
        <v>-750</v>
      </c>
      <c r="P202" s="29">
        <f t="shared" si="15"/>
        <v>24777</v>
      </c>
      <c r="Q202" s="242">
        <v>0.70833333333333337</v>
      </c>
      <c r="R202" s="243">
        <v>22100</v>
      </c>
      <c r="S202" s="29">
        <v>24321</v>
      </c>
      <c r="T202" s="29">
        <f t="shared" si="13"/>
        <v>456</v>
      </c>
      <c r="U202" s="29">
        <v>27970</v>
      </c>
      <c r="V202" s="29">
        <v>0</v>
      </c>
      <c r="W202" s="166">
        <v>1200</v>
      </c>
      <c r="X202" s="26">
        <v>963</v>
      </c>
      <c r="Y202" s="166">
        <v>330</v>
      </c>
      <c r="Z202" s="26">
        <v>330</v>
      </c>
      <c r="AA202" s="166">
        <v>-700</v>
      </c>
      <c r="AB202" s="26">
        <v>-307</v>
      </c>
      <c r="AC202" s="166">
        <v>-2218</v>
      </c>
      <c r="AD202" s="26">
        <v>-1746</v>
      </c>
      <c r="AE202" s="166" t="s">
        <v>387</v>
      </c>
      <c r="AF202" s="172" t="s">
        <v>52</v>
      </c>
      <c r="AG202" s="173">
        <v>81</v>
      </c>
      <c r="AH202" s="166" t="s">
        <v>45</v>
      </c>
      <c r="AI202" s="172" t="s">
        <v>62</v>
      </c>
      <c r="AJ202" s="173">
        <v>85</v>
      </c>
    </row>
    <row r="203" spans="1:36" x14ac:dyDescent="0.15">
      <c r="A203" s="227" t="s">
        <v>32</v>
      </c>
      <c r="B203" s="200" t="s">
        <v>21</v>
      </c>
      <c r="C203" s="173">
        <v>15</v>
      </c>
      <c r="D203" s="242">
        <v>0.70833333333333337</v>
      </c>
      <c r="E203" s="243">
        <v>22101</v>
      </c>
      <c r="F203" s="29">
        <v>30886</v>
      </c>
      <c r="G203" s="29">
        <v>552</v>
      </c>
      <c r="H203" s="29">
        <v>0</v>
      </c>
      <c r="I203" s="29">
        <v>2728</v>
      </c>
      <c r="J203" s="29">
        <v>4369</v>
      </c>
      <c r="K203" s="166">
        <v>868</v>
      </c>
      <c r="L203" s="173">
        <v>330</v>
      </c>
      <c r="M203" s="29">
        <v>-190</v>
      </c>
      <c r="N203" s="29">
        <v>-1747</v>
      </c>
      <c r="O203" s="29">
        <f t="shared" si="14"/>
        <v>-739</v>
      </c>
      <c r="P203" s="29">
        <f t="shared" si="15"/>
        <v>25080</v>
      </c>
      <c r="Q203" s="242">
        <v>0.70833333333333337</v>
      </c>
      <c r="R203" s="243">
        <v>22300</v>
      </c>
      <c r="S203" s="29">
        <v>24521</v>
      </c>
      <c r="T203" s="29">
        <f t="shared" si="13"/>
        <v>559</v>
      </c>
      <c r="U203" s="29">
        <v>27970</v>
      </c>
      <c r="V203" s="29">
        <v>0</v>
      </c>
      <c r="W203" s="166">
        <v>1200</v>
      </c>
      <c r="X203" s="26">
        <v>778</v>
      </c>
      <c r="Y203" s="166">
        <v>330</v>
      </c>
      <c r="Z203" s="26">
        <v>330</v>
      </c>
      <c r="AA203" s="166">
        <v>-700</v>
      </c>
      <c r="AB203" s="26">
        <v>-290</v>
      </c>
      <c r="AC203" s="166">
        <v>-2218</v>
      </c>
      <c r="AD203" s="26">
        <v>-1747</v>
      </c>
      <c r="AE203" s="166" t="s">
        <v>45</v>
      </c>
      <c r="AF203" s="172" t="s">
        <v>90</v>
      </c>
      <c r="AG203" s="173">
        <v>81</v>
      </c>
      <c r="AH203" s="166" t="s">
        <v>45</v>
      </c>
      <c r="AI203" s="172" t="s">
        <v>66</v>
      </c>
      <c r="AJ203" s="173">
        <v>87</v>
      </c>
    </row>
    <row r="204" spans="1:36" x14ac:dyDescent="0.15">
      <c r="A204" s="227" t="s">
        <v>31</v>
      </c>
      <c r="B204" s="200" t="s">
        <v>21</v>
      </c>
      <c r="C204" s="173">
        <v>16</v>
      </c>
      <c r="D204" s="242">
        <v>0.70833333333333337</v>
      </c>
      <c r="E204" s="243">
        <v>22934</v>
      </c>
      <c r="F204" s="29">
        <v>30886</v>
      </c>
      <c r="G204" s="29">
        <v>540</v>
      </c>
      <c r="H204" s="29">
        <v>0</v>
      </c>
      <c r="I204" s="29">
        <v>2549</v>
      </c>
      <c r="J204" s="29">
        <v>4746</v>
      </c>
      <c r="K204" s="166">
        <v>421</v>
      </c>
      <c r="L204" s="173">
        <v>330</v>
      </c>
      <c r="M204" s="29">
        <v>-284</v>
      </c>
      <c r="N204" s="29">
        <v>-1747</v>
      </c>
      <c r="O204" s="29">
        <f t="shared" si="14"/>
        <v>-1280</v>
      </c>
      <c r="P204" s="29">
        <f t="shared" si="15"/>
        <v>25411</v>
      </c>
      <c r="Q204" s="242">
        <v>0.70833333333333337</v>
      </c>
      <c r="R204" s="243">
        <v>22910</v>
      </c>
      <c r="S204" s="29">
        <v>25131</v>
      </c>
      <c r="T204" s="29">
        <f t="shared" si="13"/>
        <v>280</v>
      </c>
      <c r="U204" s="29">
        <v>27970</v>
      </c>
      <c r="V204" s="29">
        <v>0</v>
      </c>
      <c r="W204" s="166">
        <v>1200</v>
      </c>
      <c r="X204" s="26">
        <v>411</v>
      </c>
      <c r="Y204" s="166">
        <v>330</v>
      </c>
      <c r="Z204" s="26">
        <v>330</v>
      </c>
      <c r="AA204" s="166">
        <v>-700</v>
      </c>
      <c r="AB204" s="26">
        <v>-284</v>
      </c>
      <c r="AC204" s="166">
        <v>-2218</v>
      </c>
      <c r="AD204" s="26">
        <v>-1747</v>
      </c>
      <c r="AE204" s="166" t="s">
        <v>42</v>
      </c>
      <c r="AF204" s="172" t="s">
        <v>127</v>
      </c>
      <c r="AG204" s="173">
        <v>83</v>
      </c>
      <c r="AH204" s="166" t="s">
        <v>42</v>
      </c>
      <c r="AI204" s="172" t="s">
        <v>72</v>
      </c>
      <c r="AJ204" s="173">
        <v>88</v>
      </c>
    </row>
    <row r="205" spans="1:36" x14ac:dyDescent="0.15">
      <c r="A205" s="227" t="s">
        <v>33</v>
      </c>
      <c r="B205" s="200" t="s">
        <v>21</v>
      </c>
      <c r="C205" s="173">
        <v>17</v>
      </c>
      <c r="D205" s="242">
        <v>0.66666666666666663</v>
      </c>
      <c r="E205" s="243">
        <v>23723</v>
      </c>
      <c r="F205" s="29">
        <v>30886</v>
      </c>
      <c r="G205" s="29">
        <v>447</v>
      </c>
      <c r="H205" s="29">
        <v>0</v>
      </c>
      <c r="I205" s="29">
        <v>1997</v>
      </c>
      <c r="J205" s="29">
        <v>4374</v>
      </c>
      <c r="K205" s="166">
        <v>32</v>
      </c>
      <c r="L205" s="173">
        <v>330</v>
      </c>
      <c r="M205" s="29">
        <v>-274</v>
      </c>
      <c r="N205" s="29">
        <v>-1616</v>
      </c>
      <c r="O205" s="29">
        <f t="shared" si="14"/>
        <v>-1528</v>
      </c>
      <c r="P205" s="29">
        <f t="shared" si="15"/>
        <v>26490</v>
      </c>
      <c r="Q205" s="242">
        <v>0.66666666666666663</v>
      </c>
      <c r="R205" s="243">
        <v>23700</v>
      </c>
      <c r="S205" s="29">
        <v>25800</v>
      </c>
      <c r="T205" s="29">
        <f t="shared" ref="T205:T268" si="16">+P205-S205</f>
        <v>690</v>
      </c>
      <c r="U205" s="29">
        <v>27970</v>
      </c>
      <c r="V205" s="29">
        <v>0</v>
      </c>
      <c r="W205" s="166">
        <v>1200</v>
      </c>
      <c r="X205" s="26">
        <v>32</v>
      </c>
      <c r="Y205" s="166">
        <v>330</v>
      </c>
      <c r="Z205" s="26">
        <v>330</v>
      </c>
      <c r="AA205" s="166">
        <v>-600</v>
      </c>
      <c r="AB205" s="26">
        <v>-274</v>
      </c>
      <c r="AC205" s="166">
        <v>-2218</v>
      </c>
      <c r="AD205" s="26">
        <v>-1747</v>
      </c>
      <c r="AE205" s="166" t="s">
        <v>388</v>
      </c>
      <c r="AF205" s="172" t="s">
        <v>138</v>
      </c>
      <c r="AG205" s="173">
        <v>84</v>
      </c>
      <c r="AH205" s="166" t="s">
        <v>388</v>
      </c>
      <c r="AI205" s="172" t="s">
        <v>66</v>
      </c>
      <c r="AJ205" s="173">
        <v>91</v>
      </c>
    </row>
    <row r="206" spans="1:36" x14ac:dyDescent="0.15">
      <c r="A206" s="227" t="s">
        <v>34</v>
      </c>
      <c r="B206" s="200" t="s">
        <v>21</v>
      </c>
      <c r="C206" s="173">
        <v>18</v>
      </c>
      <c r="D206" s="242">
        <v>0.66666666666666663</v>
      </c>
      <c r="E206" s="243">
        <v>24630</v>
      </c>
      <c r="F206" s="29">
        <v>30886</v>
      </c>
      <c r="G206" s="29">
        <v>394</v>
      </c>
      <c r="H206" s="29">
        <v>0</v>
      </c>
      <c r="I206" s="29">
        <v>2389</v>
      </c>
      <c r="J206" s="29">
        <v>2434</v>
      </c>
      <c r="K206" s="166">
        <v>703</v>
      </c>
      <c r="L206" s="173">
        <v>330</v>
      </c>
      <c r="M206" s="29">
        <v>-384</v>
      </c>
      <c r="N206" s="29">
        <v>-1616</v>
      </c>
      <c r="O206" s="29">
        <f t="shared" si="14"/>
        <v>-967</v>
      </c>
      <c r="P206" s="29">
        <f t="shared" si="15"/>
        <v>27424</v>
      </c>
      <c r="Q206" s="242">
        <v>0.66666666666666663</v>
      </c>
      <c r="R206" s="243">
        <v>24870</v>
      </c>
      <c r="S206" s="29">
        <v>26957</v>
      </c>
      <c r="T206" s="29">
        <f t="shared" si="16"/>
        <v>467</v>
      </c>
      <c r="U206" s="29">
        <v>27970</v>
      </c>
      <c r="V206" s="29">
        <v>0</v>
      </c>
      <c r="W206" s="166">
        <v>1200</v>
      </c>
      <c r="X206" s="26">
        <v>713</v>
      </c>
      <c r="Y206" s="166">
        <v>330</v>
      </c>
      <c r="Z206" s="26">
        <v>330</v>
      </c>
      <c r="AA206" s="166">
        <v>-700</v>
      </c>
      <c r="AB206" s="26">
        <v>-484</v>
      </c>
      <c r="AC206" s="166">
        <v>-2218</v>
      </c>
      <c r="AD206" s="26">
        <v>-1747</v>
      </c>
      <c r="AE206" s="166" t="s">
        <v>388</v>
      </c>
      <c r="AF206" s="172" t="s">
        <v>115</v>
      </c>
      <c r="AG206" s="173">
        <v>91</v>
      </c>
      <c r="AH206" s="166" t="s">
        <v>388</v>
      </c>
      <c r="AI206" s="172" t="s">
        <v>52</v>
      </c>
      <c r="AJ206" s="173">
        <v>95</v>
      </c>
    </row>
    <row r="207" spans="1:36" x14ac:dyDescent="0.15">
      <c r="A207" s="227" t="s">
        <v>35</v>
      </c>
      <c r="B207" s="200" t="s">
        <v>21</v>
      </c>
      <c r="C207" s="173">
        <v>19</v>
      </c>
      <c r="D207" s="242">
        <v>0.625</v>
      </c>
      <c r="E207" s="243">
        <v>22414</v>
      </c>
      <c r="F207" s="29">
        <v>30886</v>
      </c>
      <c r="G207" s="29">
        <v>382</v>
      </c>
      <c r="H207" s="29">
        <v>0</v>
      </c>
      <c r="I207" s="29">
        <v>2352</v>
      </c>
      <c r="J207" s="29">
        <v>4176</v>
      </c>
      <c r="K207" s="166">
        <v>38</v>
      </c>
      <c r="L207" s="173">
        <v>330</v>
      </c>
      <c r="M207" s="29">
        <v>-314</v>
      </c>
      <c r="N207" s="29">
        <v>-1712</v>
      </c>
      <c r="O207" s="29">
        <f t="shared" si="14"/>
        <v>-1658</v>
      </c>
      <c r="P207" s="29">
        <f t="shared" si="15"/>
        <v>26398</v>
      </c>
      <c r="Q207" s="242">
        <v>0.66666666666666663</v>
      </c>
      <c r="R207" s="243">
        <v>23760</v>
      </c>
      <c r="S207" s="29">
        <v>25936</v>
      </c>
      <c r="T207" s="29">
        <f t="shared" si="16"/>
        <v>462</v>
      </c>
      <c r="U207" s="29">
        <v>27970</v>
      </c>
      <c r="V207" s="29">
        <v>0</v>
      </c>
      <c r="W207" s="166">
        <v>1200</v>
      </c>
      <c r="X207" s="26">
        <v>28</v>
      </c>
      <c r="Y207" s="166">
        <v>330</v>
      </c>
      <c r="Z207" s="26">
        <v>330</v>
      </c>
      <c r="AA207" s="166">
        <v>-700</v>
      </c>
      <c r="AB207" s="26">
        <v>-314</v>
      </c>
      <c r="AC207" s="166">
        <v>-2218</v>
      </c>
      <c r="AD207" s="26">
        <v>-1712</v>
      </c>
      <c r="AE207" s="166" t="s">
        <v>390</v>
      </c>
      <c r="AF207" s="172" t="s">
        <v>92</v>
      </c>
      <c r="AG207" s="173">
        <v>94</v>
      </c>
      <c r="AH207" s="166" t="s">
        <v>390</v>
      </c>
      <c r="AI207" s="172" t="s">
        <v>153</v>
      </c>
      <c r="AJ207" s="173">
        <v>95</v>
      </c>
    </row>
    <row r="208" spans="1:36" x14ac:dyDescent="0.15">
      <c r="A208" s="227" t="s">
        <v>36</v>
      </c>
      <c r="B208" s="200" t="s">
        <v>21</v>
      </c>
      <c r="C208" s="173">
        <v>20</v>
      </c>
      <c r="D208" s="242">
        <v>0.625</v>
      </c>
      <c r="E208" s="243">
        <v>21265</v>
      </c>
      <c r="F208" s="29">
        <v>30886</v>
      </c>
      <c r="G208" s="29">
        <v>453</v>
      </c>
      <c r="H208" s="29">
        <v>0</v>
      </c>
      <c r="I208" s="29">
        <v>1639</v>
      </c>
      <c r="J208" s="29">
        <v>6295</v>
      </c>
      <c r="K208" s="166">
        <v>43</v>
      </c>
      <c r="L208" s="173">
        <v>330</v>
      </c>
      <c r="M208" s="29">
        <v>-350</v>
      </c>
      <c r="N208" s="29">
        <v>-1870</v>
      </c>
      <c r="O208" s="29">
        <f t="shared" si="14"/>
        <v>-1847</v>
      </c>
      <c r="P208" s="29">
        <f t="shared" si="15"/>
        <v>25252</v>
      </c>
      <c r="Q208" s="242">
        <v>0.70833333333333337</v>
      </c>
      <c r="R208" s="243">
        <v>20920</v>
      </c>
      <c r="S208" s="29">
        <v>23274</v>
      </c>
      <c r="T208" s="29">
        <f t="shared" si="16"/>
        <v>1978</v>
      </c>
      <c r="U208" s="29">
        <v>27970</v>
      </c>
      <c r="V208" s="29">
        <v>0</v>
      </c>
      <c r="W208" s="166">
        <v>1200</v>
      </c>
      <c r="X208" s="26">
        <v>33</v>
      </c>
      <c r="Y208" s="166">
        <v>330</v>
      </c>
      <c r="Z208" s="26">
        <v>330</v>
      </c>
      <c r="AA208" s="166">
        <v>-700</v>
      </c>
      <c r="AB208" s="26">
        <v>-213</v>
      </c>
      <c r="AC208" s="166">
        <v>-2218</v>
      </c>
      <c r="AD208" s="26">
        <v>-1870</v>
      </c>
      <c r="AE208" s="166" t="s">
        <v>387</v>
      </c>
      <c r="AF208" s="172" t="s">
        <v>52</v>
      </c>
      <c r="AG208" s="173">
        <v>83</v>
      </c>
      <c r="AH208" s="166" t="s">
        <v>387</v>
      </c>
      <c r="AI208" s="172" t="s">
        <v>70</v>
      </c>
      <c r="AJ208" s="173">
        <v>83</v>
      </c>
    </row>
    <row r="209" spans="1:36" x14ac:dyDescent="0.15">
      <c r="A209" s="227" t="s">
        <v>30</v>
      </c>
      <c r="B209" s="200" t="s">
        <v>21</v>
      </c>
      <c r="C209" s="173">
        <v>21</v>
      </c>
      <c r="D209" s="242">
        <v>0.625</v>
      </c>
      <c r="E209" s="243">
        <v>23516</v>
      </c>
      <c r="F209" s="29">
        <v>30886</v>
      </c>
      <c r="G209" s="29">
        <v>481</v>
      </c>
      <c r="H209" s="29">
        <v>0</v>
      </c>
      <c r="I209" s="29">
        <v>1919</v>
      </c>
      <c r="J209" s="29">
        <v>3007</v>
      </c>
      <c r="K209" s="166">
        <v>931</v>
      </c>
      <c r="L209" s="173">
        <v>330</v>
      </c>
      <c r="M209" s="29">
        <v>-292</v>
      </c>
      <c r="N209" s="29">
        <v>-1766</v>
      </c>
      <c r="O209" s="29">
        <f t="shared" si="14"/>
        <v>-797</v>
      </c>
      <c r="P209" s="29">
        <f t="shared" si="15"/>
        <v>27238</v>
      </c>
      <c r="Q209" s="242">
        <v>0.70833333333333337</v>
      </c>
      <c r="R209" s="243">
        <v>24300</v>
      </c>
      <c r="S209" s="29">
        <v>26544</v>
      </c>
      <c r="T209" s="29">
        <f t="shared" si="16"/>
        <v>694</v>
      </c>
      <c r="U209" s="29">
        <v>27970</v>
      </c>
      <c r="V209" s="29">
        <v>0</v>
      </c>
      <c r="W209" s="166">
        <v>1200</v>
      </c>
      <c r="X209" s="26">
        <v>921</v>
      </c>
      <c r="Y209" s="166">
        <v>330</v>
      </c>
      <c r="Z209" s="26">
        <v>330</v>
      </c>
      <c r="AA209" s="166">
        <v>-700</v>
      </c>
      <c r="AB209" s="26">
        <v>-292</v>
      </c>
      <c r="AC209" s="166">
        <v>-2218</v>
      </c>
      <c r="AD209" s="26">
        <v>-1766</v>
      </c>
      <c r="AE209" s="166" t="s">
        <v>387</v>
      </c>
      <c r="AF209" s="172" t="s">
        <v>52</v>
      </c>
      <c r="AG209" s="173">
        <v>83</v>
      </c>
      <c r="AH209" s="166" t="s">
        <v>387</v>
      </c>
      <c r="AI209" s="172" t="s">
        <v>54</v>
      </c>
      <c r="AJ209" s="173">
        <v>86</v>
      </c>
    </row>
    <row r="210" spans="1:36" x14ac:dyDescent="0.15">
      <c r="A210" s="227" t="s">
        <v>32</v>
      </c>
      <c r="B210" s="200" t="s">
        <v>21</v>
      </c>
      <c r="C210" s="173">
        <v>22</v>
      </c>
      <c r="D210" s="242">
        <v>0.70833333333333337</v>
      </c>
      <c r="E210" s="243">
        <v>21477</v>
      </c>
      <c r="F210" s="29">
        <v>30886</v>
      </c>
      <c r="G210" s="29">
        <v>433</v>
      </c>
      <c r="H210" s="29">
        <v>0</v>
      </c>
      <c r="I210" s="29">
        <v>1715</v>
      </c>
      <c r="J210" s="29">
        <v>3701</v>
      </c>
      <c r="K210" s="166">
        <v>1029</v>
      </c>
      <c r="L210" s="173">
        <v>330</v>
      </c>
      <c r="M210" s="29">
        <v>-296</v>
      </c>
      <c r="N210" s="29">
        <v>-1616</v>
      </c>
      <c r="O210" s="29">
        <f t="shared" si="14"/>
        <v>-553</v>
      </c>
      <c r="P210" s="29">
        <f t="shared" si="15"/>
        <v>26456</v>
      </c>
      <c r="Q210" s="242">
        <v>0.66666666666666663</v>
      </c>
      <c r="R210" s="243">
        <v>23840</v>
      </c>
      <c r="S210" s="29">
        <v>25936</v>
      </c>
      <c r="T210" s="29">
        <f t="shared" si="16"/>
        <v>520</v>
      </c>
      <c r="U210" s="29">
        <v>27970</v>
      </c>
      <c r="V210" s="29">
        <v>0</v>
      </c>
      <c r="W210" s="166">
        <v>1200</v>
      </c>
      <c r="X210" s="26">
        <v>1029</v>
      </c>
      <c r="Y210" s="166">
        <v>330</v>
      </c>
      <c r="Z210" s="26">
        <v>330</v>
      </c>
      <c r="AA210" s="166">
        <v>-700</v>
      </c>
      <c r="AB210" s="26">
        <v>-296</v>
      </c>
      <c r="AC210" s="166">
        <v>-2218</v>
      </c>
      <c r="AD210" s="26">
        <v>-1747</v>
      </c>
      <c r="AE210" s="166" t="s">
        <v>144</v>
      </c>
      <c r="AF210" s="172" t="s">
        <v>173</v>
      </c>
      <c r="AG210" s="173">
        <v>75</v>
      </c>
      <c r="AH210" s="166" t="s">
        <v>387</v>
      </c>
      <c r="AI210" s="172" t="s">
        <v>175</v>
      </c>
      <c r="AJ210" s="173">
        <v>79</v>
      </c>
    </row>
    <row r="211" spans="1:36" x14ac:dyDescent="0.15">
      <c r="A211" s="227" t="s">
        <v>31</v>
      </c>
      <c r="B211" s="200" t="s">
        <v>21</v>
      </c>
      <c r="C211" s="173">
        <v>23</v>
      </c>
      <c r="D211" s="242">
        <v>0.58333333333333337</v>
      </c>
      <c r="E211" s="243">
        <v>19485</v>
      </c>
      <c r="F211" s="29">
        <v>30889</v>
      </c>
      <c r="G211" s="29">
        <v>504</v>
      </c>
      <c r="H211" s="29">
        <v>0</v>
      </c>
      <c r="I211" s="29">
        <v>1913</v>
      </c>
      <c r="J211" s="29">
        <v>5731</v>
      </c>
      <c r="K211" s="166">
        <v>581</v>
      </c>
      <c r="L211" s="173">
        <v>330</v>
      </c>
      <c r="M211" s="29">
        <v>-295</v>
      </c>
      <c r="N211" s="29">
        <v>-1616</v>
      </c>
      <c r="O211" s="29">
        <f t="shared" si="14"/>
        <v>-1000</v>
      </c>
      <c r="P211" s="29">
        <f t="shared" si="15"/>
        <v>24749</v>
      </c>
      <c r="Q211" s="242">
        <v>0.625</v>
      </c>
      <c r="R211" s="243">
        <v>21120</v>
      </c>
      <c r="S211" s="29">
        <v>23220</v>
      </c>
      <c r="T211" s="29">
        <f t="shared" si="16"/>
        <v>1529</v>
      </c>
      <c r="U211" s="29">
        <v>27970</v>
      </c>
      <c r="V211" s="29">
        <v>0</v>
      </c>
      <c r="W211" s="166">
        <v>1200</v>
      </c>
      <c r="X211" s="26">
        <v>571</v>
      </c>
      <c r="Y211" s="166">
        <v>330</v>
      </c>
      <c r="Z211" s="26">
        <v>330</v>
      </c>
      <c r="AA211" s="166">
        <v>-700</v>
      </c>
      <c r="AB211" s="26">
        <v>5</v>
      </c>
      <c r="AC211" s="166">
        <v>-2218</v>
      </c>
      <c r="AD211" s="26">
        <v>-1747</v>
      </c>
      <c r="AE211" s="166" t="s">
        <v>387</v>
      </c>
      <c r="AF211" s="172" t="s">
        <v>127</v>
      </c>
      <c r="AG211" s="173">
        <v>72</v>
      </c>
      <c r="AH211" s="166" t="s">
        <v>387</v>
      </c>
      <c r="AI211" s="172" t="s">
        <v>173</v>
      </c>
      <c r="AJ211" s="173">
        <v>75</v>
      </c>
    </row>
    <row r="212" spans="1:36" x14ac:dyDescent="0.15">
      <c r="A212" s="227" t="s">
        <v>33</v>
      </c>
      <c r="B212" s="200" t="s">
        <v>21</v>
      </c>
      <c r="C212" s="173">
        <v>24</v>
      </c>
      <c r="D212" s="242">
        <v>0.5</v>
      </c>
      <c r="E212" s="243">
        <v>20367</v>
      </c>
      <c r="F212" s="29">
        <v>30889</v>
      </c>
      <c r="G212" s="29">
        <v>593</v>
      </c>
      <c r="H212" s="29">
        <v>0</v>
      </c>
      <c r="I212" s="29">
        <v>1356</v>
      </c>
      <c r="J212" s="29">
        <v>6372</v>
      </c>
      <c r="K212" s="166">
        <v>167</v>
      </c>
      <c r="L212" s="173">
        <v>330</v>
      </c>
      <c r="M212" s="29">
        <v>-290</v>
      </c>
      <c r="N212" s="29">
        <v>-1766</v>
      </c>
      <c r="O212" s="29">
        <f t="shared" si="14"/>
        <v>-1559</v>
      </c>
      <c r="P212" s="29">
        <f t="shared" si="15"/>
        <v>25313</v>
      </c>
      <c r="Q212" s="242">
        <v>0.625</v>
      </c>
      <c r="R212" s="243">
        <v>19620</v>
      </c>
      <c r="S212" s="29">
        <v>21882</v>
      </c>
      <c r="T212" s="29">
        <f t="shared" si="16"/>
        <v>3431</v>
      </c>
      <c r="U212" s="29">
        <v>27970</v>
      </c>
      <c r="V212" s="29">
        <v>0</v>
      </c>
      <c r="W212" s="166">
        <v>1200</v>
      </c>
      <c r="X212" s="26">
        <v>167</v>
      </c>
      <c r="Y212" s="166">
        <v>330</v>
      </c>
      <c r="Z212" s="26">
        <v>330</v>
      </c>
      <c r="AA212" s="166">
        <v>-700</v>
      </c>
      <c r="AB212" s="26">
        <v>10</v>
      </c>
      <c r="AC212" s="166">
        <v>-2218</v>
      </c>
      <c r="AD212" s="26">
        <v>-1567</v>
      </c>
      <c r="AE212" s="166" t="s">
        <v>387</v>
      </c>
      <c r="AF212" s="172" t="s">
        <v>105</v>
      </c>
      <c r="AG212" s="173">
        <v>75</v>
      </c>
      <c r="AH212" s="166" t="s">
        <v>387</v>
      </c>
      <c r="AI212" s="172" t="s">
        <v>99</v>
      </c>
      <c r="AJ212" s="173">
        <v>75</v>
      </c>
    </row>
    <row r="213" spans="1:36" x14ac:dyDescent="0.15">
      <c r="A213" s="227" t="s">
        <v>34</v>
      </c>
      <c r="B213" s="200" t="s">
        <v>21</v>
      </c>
      <c r="C213" s="173">
        <v>25</v>
      </c>
      <c r="D213" s="242">
        <v>0.70833333333333337</v>
      </c>
      <c r="E213" s="243">
        <v>20923</v>
      </c>
      <c r="F213" s="29">
        <v>30889</v>
      </c>
      <c r="G213" s="29">
        <v>576</v>
      </c>
      <c r="H213" s="29">
        <v>0</v>
      </c>
      <c r="I213" s="29">
        <v>967</v>
      </c>
      <c r="J213" s="29">
        <v>6349</v>
      </c>
      <c r="K213" s="166">
        <v>441</v>
      </c>
      <c r="L213" s="173">
        <v>330</v>
      </c>
      <c r="M213" s="29">
        <v>-301</v>
      </c>
      <c r="N213" s="29">
        <v>-1766</v>
      </c>
      <c r="O213" s="29">
        <f t="shared" si="14"/>
        <v>-1296</v>
      </c>
      <c r="P213" s="29">
        <f t="shared" si="15"/>
        <v>25445</v>
      </c>
      <c r="Q213" s="242">
        <v>0.66666666666666663</v>
      </c>
      <c r="R213" s="243">
        <v>21100</v>
      </c>
      <c r="S213" s="29">
        <v>23354</v>
      </c>
      <c r="T213" s="29">
        <f t="shared" si="16"/>
        <v>2091</v>
      </c>
      <c r="U213" s="29">
        <v>27970</v>
      </c>
      <c r="V213" s="29">
        <v>0</v>
      </c>
      <c r="W213" s="166">
        <v>1200</v>
      </c>
      <c r="X213" s="26">
        <v>441</v>
      </c>
      <c r="Y213" s="166">
        <v>330</v>
      </c>
      <c r="Z213" s="26">
        <v>330</v>
      </c>
      <c r="AA213" s="166">
        <v>-700</v>
      </c>
      <c r="AB213" s="26">
        <v>-1</v>
      </c>
      <c r="AC213" s="166">
        <v>-2218</v>
      </c>
      <c r="AD213" s="26">
        <v>-1747</v>
      </c>
      <c r="AE213" s="166" t="s">
        <v>42</v>
      </c>
      <c r="AF213" s="172" t="s">
        <v>122</v>
      </c>
      <c r="AG213" s="173">
        <v>80</v>
      </c>
      <c r="AH213" s="166" t="s">
        <v>42</v>
      </c>
      <c r="AI213" s="172" t="s">
        <v>62</v>
      </c>
      <c r="AJ213" s="173">
        <v>88</v>
      </c>
    </row>
    <row r="214" spans="1:36" x14ac:dyDescent="0.15">
      <c r="A214" s="227" t="s">
        <v>35</v>
      </c>
      <c r="B214" s="200" t="s">
        <v>21</v>
      </c>
      <c r="C214" s="173">
        <v>26</v>
      </c>
      <c r="D214" s="242">
        <v>0.70833333333333337</v>
      </c>
      <c r="E214" s="243">
        <v>19225</v>
      </c>
      <c r="F214" s="29">
        <v>30889</v>
      </c>
      <c r="G214" s="29">
        <v>469</v>
      </c>
      <c r="H214" s="29">
        <v>0</v>
      </c>
      <c r="I214" s="29">
        <v>2356</v>
      </c>
      <c r="J214" s="29">
        <v>6756</v>
      </c>
      <c r="K214" s="166">
        <v>-208</v>
      </c>
      <c r="L214" s="173">
        <v>330</v>
      </c>
      <c r="M214" s="29">
        <v>-215</v>
      </c>
      <c r="N214" s="29">
        <v>-1637</v>
      </c>
      <c r="O214" s="29">
        <f t="shared" si="14"/>
        <v>-1730</v>
      </c>
      <c r="P214" s="29">
        <f t="shared" si="15"/>
        <v>23976</v>
      </c>
      <c r="Q214" s="242">
        <v>0.70833333333333337</v>
      </c>
      <c r="R214" s="243">
        <v>19600</v>
      </c>
      <c r="S214" s="29">
        <v>21644</v>
      </c>
      <c r="T214" s="29">
        <f t="shared" si="16"/>
        <v>2332</v>
      </c>
      <c r="U214" s="29">
        <v>27970</v>
      </c>
      <c r="V214" s="29">
        <v>0</v>
      </c>
      <c r="W214" s="166">
        <v>-1000</v>
      </c>
      <c r="X214" s="26">
        <v>-208</v>
      </c>
      <c r="Y214" s="166">
        <v>330</v>
      </c>
      <c r="Z214" s="26">
        <v>330</v>
      </c>
      <c r="AA214" s="166">
        <v>-700</v>
      </c>
      <c r="AB214" s="26">
        <v>85</v>
      </c>
      <c r="AC214" s="166">
        <v>-2218</v>
      </c>
      <c r="AD214" s="26">
        <v>-1358</v>
      </c>
      <c r="AE214" s="166" t="s">
        <v>390</v>
      </c>
      <c r="AF214" s="172" t="s">
        <v>99</v>
      </c>
      <c r="AG214" s="173">
        <v>83</v>
      </c>
      <c r="AH214" s="166" t="s">
        <v>390</v>
      </c>
      <c r="AI214" s="172" t="s">
        <v>70</v>
      </c>
      <c r="AJ214" s="173">
        <v>89</v>
      </c>
    </row>
    <row r="215" spans="1:36" x14ac:dyDescent="0.15">
      <c r="A215" s="227" t="s">
        <v>36</v>
      </c>
      <c r="B215" s="200" t="s">
        <v>21</v>
      </c>
      <c r="C215" s="173">
        <v>27</v>
      </c>
      <c r="D215" s="242">
        <v>0.58333333333333337</v>
      </c>
      <c r="E215" s="243">
        <v>17569</v>
      </c>
      <c r="F215" s="29">
        <v>30889</v>
      </c>
      <c r="G215" s="29">
        <v>498</v>
      </c>
      <c r="H215" s="29">
        <v>0</v>
      </c>
      <c r="I215" s="29">
        <v>1589</v>
      </c>
      <c r="J215" s="29">
        <v>7533</v>
      </c>
      <c r="K215" s="166">
        <v>373</v>
      </c>
      <c r="L215" s="173">
        <v>330</v>
      </c>
      <c r="M215" s="29">
        <v>-223</v>
      </c>
      <c r="N215" s="29">
        <v>-1637</v>
      </c>
      <c r="O215" s="29">
        <f t="shared" si="14"/>
        <v>-1157</v>
      </c>
      <c r="P215" s="29">
        <f t="shared" si="15"/>
        <v>23422</v>
      </c>
      <c r="Q215" s="242">
        <v>0.75</v>
      </c>
      <c r="R215" s="243">
        <v>19280</v>
      </c>
      <c r="S215" s="29">
        <v>21322</v>
      </c>
      <c r="T215" s="29">
        <f t="shared" si="16"/>
        <v>2100</v>
      </c>
      <c r="U215" s="29">
        <v>27970</v>
      </c>
      <c r="V215" s="29">
        <v>0</v>
      </c>
      <c r="W215" s="166">
        <v>1200</v>
      </c>
      <c r="X215" s="26">
        <v>373</v>
      </c>
      <c r="Y215" s="166">
        <v>330</v>
      </c>
      <c r="Z215" s="26">
        <v>330</v>
      </c>
      <c r="AA215" s="166">
        <v>-700</v>
      </c>
      <c r="AB215" s="26">
        <v>77</v>
      </c>
      <c r="AC215" s="166">
        <v>-2218</v>
      </c>
      <c r="AD215" s="26">
        <v>-1358</v>
      </c>
      <c r="AE215" s="166" t="s">
        <v>387</v>
      </c>
      <c r="AF215" s="172" t="s">
        <v>115</v>
      </c>
      <c r="AG215" s="173">
        <v>77</v>
      </c>
      <c r="AH215" s="166" t="s">
        <v>387</v>
      </c>
      <c r="AI215" s="172" t="s">
        <v>90</v>
      </c>
      <c r="AJ215" s="173">
        <v>81</v>
      </c>
    </row>
    <row r="216" spans="1:36" x14ac:dyDescent="0.15">
      <c r="A216" s="227" t="s">
        <v>30</v>
      </c>
      <c r="B216" s="200" t="s">
        <v>21</v>
      </c>
      <c r="C216" s="173">
        <v>28</v>
      </c>
      <c r="D216" s="242">
        <v>0.66666666666666663</v>
      </c>
      <c r="E216" s="243">
        <v>21245</v>
      </c>
      <c r="F216" s="29">
        <v>30889</v>
      </c>
      <c r="G216" s="29">
        <v>483</v>
      </c>
      <c r="H216" s="29">
        <v>0</v>
      </c>
      <c r="I216" s="29">
        <v>661</v>
      </c>
      <c r="J216" s="29">
        <v>6079</v>
      </c>
      <c r="K216" s="166">
        <v>657</v>
      </c>
      <c r="L216" s="173">
        <v>330</v>
      </c>
      <c r="M216" s="29">
        <v>-293</v>
      </c>
      <c r="N216" s="29">
        <v>-1785</v>
      </c>
      <c r="O216" s="29">
        <f t="shared" si="14"/>
        <v>-1091</v>
      </c>
      <c r="P216" s="29">
        <f t="shared" si="15"/>
        <v>25723</v>
      </c>
      <c r="Q216" s="242">
        <v>0.70833333333333337</v>
      </c>
      <c r="R216" s="243">
        <v>21000</v>
      </c>
      <c r="S216" s="29">
        <v>23254</v>
      </c>
      <c r="T216" s="29">
        <f t="shared" si="16"/>
        <v>2469</v>
      </c>
      <c r="U216" s="29">
        <v>27970</v>
      </c>
      <c r="V216" s="29">
        <v>0</v>
      </c>
      <c r="W216" s="166">
        <v>1200</v>
      </c>
      <c r="X216" s="26">
        <v>667</v>
      </c>
      <c r="Y216" s="166">
        <v>330</v>
      </c>
      <c r="Z216" s="26">
        <v>330</v>
      </c>
      <c r="AA216" s="166">
        <v>-700</v>
      </c>
      <c r="AB216" s="26">
        <v>7</v>
      </c>
      <c r="AC216" s="166">
        <v>-2218</v>
      </c>
      <c r="AD216" s="26">
        <v>-1605</v>
      </c>
      <c r="AE216" s="166" t="s">
        <v>387</v>
      </c>
      <c r="AF216" s="172" t="s">
        <v>168</v>
      </c>
      <c r="AG216" s="173">
        <v>85</v>
      </c>
      <c r="AH216" s="166" t="s">
        <v>388</v>
      </c>
      <c r="AI216" s="172" t="s">
        <v>65</v>
      </c>
      <c r="AJ216" s="173">
        <v>85</v>
      </c>
    </row>
    <row r="217" spans="1:36" x14ac:dyDescent="0.15">
      <c r="A217" s="227" t="s">
        <v>32</v>
      </c>
      <c r="B217" s="200" t="s">
        <v>21</v>
      </c>
      <c r="C217" s="173">
        <v>29</v>
      </c>
      <c r="D217" s="242">
        <v>0.70833333333333337</v>
      </c>
      <c r="E217" s="243">
        <v>22213</v>
      </c>
      <c r="F217" s="29">
        <v>30900</v>
      </c>
      <c r="G217" s="29">
        <v>478</v>
      </c>
      <c r="H217" s="29">
        <v>0</v>
      </c>
      <c r="I217" s="29">
        <v>1071</v>
      </c>
      <c r="J217" s="29">
        <v>5707</v>
      </c>
      <c r="K217" s="166">
        <v>859</v>
      </c>
      <c r="L217" s="173">
        <v>330</v>
      </c>
      <c r="M217" s="29">
        <v>-304</v>
      </c>
      <c r="N217" s="29">
        <v>-1616</v>
      </c>
      <c r="O217" s="29">
        <f t="shared" si="14"/>
        <v>-731</v>
      </c>
      <c r="P217" s="29">
        <f t="shared" si="15"/>
        <v>25331</v>
      </c>
      <c r="Q217" s="242">
        <v>0.70833333333333337</v>
      </c>
      <c r="R217" s="243">
        <v>21540</v>
      </c>
      <c r="S217" s="29">
        <v>23640</v>
      </c>
      <c r="T217" s="29">
        <f t="shared" si="16"/>
        <v>1691</v>
      </c>
      <c r="U217" s="29">
        <v>27970</v>
      </c>
      <c r="V217" s="29">
        <v>0</v>
      </c>
      <c r="W217" s="166">
        <v>1200</v>
      </c>
      <c r="X217" s="26">
        <v>859</v>
      </c>
      <c r="Y217" s="166">
        <v>330</v>
      </c>
      <c r="Z217" s="26">
        <v>330</v>
      </c>
      <c r="AA217" s="166">
        <v>-700</v>
      </c>
      <c r="AB217" s="26">
        <v>-4</v>
      </c>
      <c r="AC217" s="166">
        <v>-2218</v>
      </c>
      <c r="AD217" s="26">
        <v>-1745</v>
      </c>
      <c r="AE217" s="166" t="s">
        <v>388</v>
      </c>
      <c r="AF217" s="172" t="s">
        <v>98</v>
      </c>
      <c r="AG217" s="173">
        <v>84</v>
      </c>
      <c r="AH217" s="166" t="s">
        <v>388</v>
      </c>
      <c r="AI217" s="172" t="s">
        <v>98</v>
      </c>
      <c r="AJ217" s="173">
        <v>85</v>
      </c>
    </row>
    <row r="218" spans="1:36" x14ac:dyDescent="0.15">
      <c r="A218" s="227" t="s">
        <v>31</v>
      </c>
      <c r="B218" s="200" t="s">
        <v>21</v>
      </c>
      <c r="C218" s="173">
        <v>30</v>
      </c>
      <c r="D218" s="242">
        <v>0.66666666666666663</v>
      </c>
      <c r="E218" s="243">
        <v>22207</v>
      </c>
      <c r="F218" s="29">
        <v>30901</v>
      </c>
      <c r="G218" s="29">
        <v>453</v>
      </c>
      <c r="H218" s="29">
        <v>0</v>
      </c>
      <c r="I218" s="29">
        <v>1239</v>
      </c>
      <c r="J218" s="29">
        <v>5779</v>
      </c>
      <c r="K218" s="166">
        <v>987</v>
      </c>
      <c r="L218" s="173">
        <v>330</v>
      </c>
      <c r="M218" s="29">
        <v>-301</v>
      </c>
      <c r="N218" s="29">
        <v>-1616</v>
      </c>
      <c r="O218" s="29">
        <f t="shared" si="14"/>
        <v>-600</v>
      </c>
      <c r="P218" s="29">
        <f t="shared" si="15"/>
        <v>24936</v>
      </c>
      <c r="Q218" s="242">
        <v>0.70833333333333337</v>
      </c>
      <c r="R218" s="243">
        <v>22250</v>
      </c>
      <c r="S218" s="29">
        <v>24350</v>
      </c>
      <c r="T218" s="29">
        <f t="shared" si="16"/>
        <v>586</v>
      </c>
      <c r="U218" s="29">
        <v>27970</v>
      </c>
      <c r="V218" s="29">
        <v>0</v>
      </c>
      <c r="W218" s="166">
        <v>1300</v>
      </c>
      <c r="X218" s="26">
        <v>987</v>
      </c>
      <c r="Y218" s="166">
        <v>330</v>
      </c>
      <c r="Z218" s="26">
        <v>330</v>
      </c>
      <c r="AA218" s="166">
        <v>-700</v>
      </c>
      <c r="AB218" s="26">
        <v>-401</v>
      </c>
      <c r="AC218" s="166">
        <v>-2218</v>
      </c>
      <c r="AD218" s="26">
        <v>-1884</v>
      </c>
      <c r="AE218" s="166" t="s">
        <v>388</v>
      </c>
      <c r="AF218" s="172" t="s">
        <v>122</v>
      </c>
      <c r="AG218" s="173">
        <v>82</v>
      </c>
      <c r="AH218" s="166" t="s">
        <v>388</v>
      </c>
      <c r="AI218" s="172" t="s">
        <v>122</v>
      </c>
      <c r="AJ218" s="173">
        <v>88</v>
      </c>
    </row>
    <row r="219" spans="1:36" x14ac:dyDescent="0.15">
      <c r="A219" s="228" t="s">
        <v>33</v>
      </c>
      <c r="B219" s="202" t="s">
        <v>21</v>
      </c>
      <c r="C219" s="175">
        <v>31</v>
      </c>
      <c r="D219" s="244">
        <v>0.66666666666666663</v>
      </c>
      <c r="E219" s="245">
        <v>23551</v>
      </c>
      <c r="F219" s="35">
        <v>30901</v>
      </c>
      <c r="G219" s="35">
        <v>498</v>
      </c>
      <c r="H219" s="35">
        <v>0</v>
      </c>
      <c r="I219" s="35">
        <v>975</v>
      </c>
      <c r="J219" s="35">
        <v>5650</v>
      </c>
      <c r="K219" s="167">
        <v>1227</v>
      </c>
      <c r="L219" s="175">
        <v>330</v>
      </c>
      <c r="M219" s="35">
        <v>-369</v>
      </c>
      <c r="N219" s="35">
        <v>-1616</v>
      </c>
      <c r="O219" s="35">
        <f t="shared" si="14"/>
        <v>-428</v>
      </c>
      <c r="P219" s="35">
        <f t="shared" si="15"/>
        <v>25202</v>
      </c>
      <c r="Q219" s="244">
        <v>0.66666666666666663</v>
      </c>
      <c r="R219" s="245">
        <v>22450</v>
      </c>
      <c r="S219" s="35">
        <v>24548</v>
      </c>
      <c r="T219" s="35">
        <f t="shared" si="16"/>
        <v>654</v>
      </c>
      <c r="U219" s="35">
        <v>27970</v>
      </c>
      <c r="V219" s="35">
        <v>0</v>
      </c>
      <c r="W219" s="167">
        <v>1300</v>
      </c>
      <c r="X219" s="43">
        <v>1166</v>
      </c>
      <c r="Y219" s="167">
        <v>330</v>
      </c>
      <c r="Z219" s="43">
        <v>330</v>
      </c>
      <c r="AA219" s="167">
        <v>-700</v>
      </c>
      <c r="AB219" s="43">
        <v>-398</v>
      </c>
      <c r="AC219" s="167">
        <v>-2218</v>
      </c>
      <c r="AD219" s="43">
        <v>-1878</v>
      </c>
      <c r="AE219" s="167" t="s">
        <v>387</v>
      </c>
      <c r="AF219" s="174" t="s">
        <v>168</v>
      </c>
      <c r="AG219" s="175">
        <v>81</v>
      </c>
      <c r="AH219" s="167" t="s">
        <v>387</v>
      </c>
      <c r="AI219" s="174" t="s">
        <v>122</v>
      </c>
      <c r="AJ219" s="175">
        <v>84</v>
      </c>
    </row>
    <row r="220" spans="1:36" x14ac:dyDescent="0.15">
      <c r="A220" s="227" t="s">
        <v>34</v>
      </c>
      <c r="B220" s="200" t="s">
        <v>22</v>
      </c>
      <c r="C220" s="173">
        <v>1</v>
      </c>
      <c r="D220" s="242">
        <v>0.66666666666666663</v>
      </c>
      <c r="E220" s="243">
        <v>22215</v>
      </c>
      <c r="F220" s="29">
        <v>30884</v>
      </c>
      <c r="G220" s="29">
        <v>490</v>
      </c>
      <c r="H220" s="29">
        <v>0</v>
      </c>
      <c r="I220" s="29">
        <v>844</v>
      </c>
      <c r="J220" s="29">
        <v>5592</v>
      </c>
      <c r="K220" s="166">
        <v>1100</v>
      </c>
      <c r="L220" s="173">
        <v>330</v>
      </c>
      <c r="M220" s="29">
        <v>-529</v>
      </c>
      <c r="N220" s="29">
        <v>-1616</v>
      </c>
      <c r="O220" s="29">
        <f t="shared" si="14"/>
        <v>-715</v>
      </c>
      <c r="P220" s="29">
        <f t="shared" si="15"/>
        <v>25653</v>
      </c>
      <c r="Q220" s="242">
        <v>0.625</v>
      </c>
      <c r="R220" s="243">
        <v>22310</v>
      </c>
      <c r="S220" s="29">
        <v>24410</v>
      </c>
      <c r="T220" s="29">
        <f t="shared" si="16"/>
        <v>1243</v>
      </c>
      <c r="U220" s="27">
        <v>27970</v>
      </c>
      <c r="V220" s="29">
        <v>0</v>
      </c>
      <c r="W220" s="166">
        <v>1300</v>
      </c>
      <c r="X220" s="26">
        <v>1090</v>
      </c>
      <c r="Y220" s="166">
        <v>330</v>
      </c>
      <c r="Z220" s="26">
        <v>330</v>
      </c>
      <c r="AA220" s="166">
        <v>-700</v>
      </c>
      <c r="AB220" s="26">
        <v>-411</v>
      </c>
      <c r="AC220" s="166">
        <v>-2218</v>
      </c>
      <c r="AD220" s="26">
        <v>-1786</v>
      </c>
      <c r="AE220" s="166" t="s">
        <v>42</v>
      </c>
      <c r="AF220" s="172" t="s">
        <v>173</v>
      </c>
      <c r="AG220" s="173">
        <v>82</v>
      </c>
      <c r="AH220" s="166" t="s">
        <v>42</v>
      </c>
      <c r="AI220" s="172" t="s">
        <v>69</v>
      </c>
      <c r="AJ220" s="173">
        <v>88</v>
      </c>
    </row>
    <row r="221" spans="1:36" x14ac:dyDescent="0.15">
      <c r="A221" s="227" t="s">
        <v>35</v>
      </c>
      <c r="B221" s="200" t="s">
        <v>22</v>
      </c>
      <c r="C221" s="173">
        <v>2</v>
      </c>
      <c r="D221" s="242">
        <v>0.54166666666666663</v>
      </c>
      <c r="E221" s="243">
        <v>18803</v>
      </c>
      <c r="F221" s="29">
        <v>30884</v>
      </c>
      <c r="G221" s="29">
        <v>500</v>
      </c>
      <c r="H221" s="29">
        <v>0</v>
      </c>
      <c r="I221" s="29">
        <v>1525</v>
      </c>
      <c r="J221" s="29">
        <v>8184</v>
      </c>
      <c r="K221" s="166">
        <v>104</v>
      </c>
      <c r="L221" s="173">
        <v>330</v>
      </c>
      <c r="M221" s="29">
        <v>-328</v>
      </c>
      <c r="N221" s="29">
        <v>-1618</v>
      </c>
      <c r="O221" s="29">
        <f t="shared" si="14"/>
        <v>-1512</v>
      </c>
      <c r="P221" s="29">
        <f t="shared" si="15"/>
        <v>23187</v>
      </c>
      <c r="Q221" s="242">
        <v>0.54166666666666663</v>
      </c>
      <c r="R221" s="243">
        <v>18420</v>
      </c>
      <c r="S221" s="29">
        <v>20520</v>
      </c>
      <c r="T221" s="29">
        <f t="shared" si="16"/>
        <v>2667</v>
      </c>
      <c r="U221" s="27">
        <v>27970</v>
      </c>
      <c r="V221" s="29">
        <v>0</v>
      </c>
      <c r="W221" s="166">
        <v>1300</v>
      </c>
      <c r="X221" s="26">
        <v>104</v>
      </c>
      <c r="Y221" s="166">
        <v>330</v>
      </c>
      <c r="Z221" s="26">
        <v>330</v>
      </c>
      <c r="AA221" s="166">
        <v>-700</v>
      </c>
      <c r="AB221" s="26">
        <v>-28</v>
      </c>
      <c r="AC221" s="166">
        <v>-2218</v>
      </c>
      <c r="AD221" s="26">
        <v>-1579</v>
      </c>
      <c r="AE221" s="166" t="s">
        <v>42</v>
      </c>
      <c r="AF221" s="172" t="s">
        <v>173</v>
      </c>
      <c r="AG221" s="173">
        <v>77</v>
      </c>
      <c r="AH221" s="166" t="s">
        <v>395</v>
      </c>
      <c r="AI221" s="172" t="s">
        <v>89</v>
      </c>
      <c r="AJ221" s="173">
        <v>80</v>
      </c>
    </row>
    <row r="222" spans="1:36" x14ac:dyDescent="0.15">
      <c r="A222" s="227" t="s">
        <v>36</v>
      </c>
      <c r="B222" s="200" t="s">
        <v>22</v>
      </c>
      <c r="C222" s="173">
        <v>3</v>
      </c>
      <c r="D222" s="242">
        <v>0.75</v>
      </c>
      <c r="E222" s="243">
        <v>17437</v>
      </c>
      <c r="F222" s="29">
        <v>30884</v>
      </c>
      <c r="G222" s="29">
        <v>527</v>
      </c>
      <c r="H222" s="29">
        <v>0</v>
      </c>
      <c r="I222" s="29">
        <v>1462</v>
      </c>
      <c r="J222" s="29">
        <v>8571</v>
      </c>
      <c r="K222" s="166">
        <v>623</v>
      </c>
      <c r="L222" s="173">
        <v>330</v>
      </c>
      <c r="M222" s="29">
        <v>-440</v>
      </c>
      <c r="N222" s="29">
        <v>-1618</v>
      </c>
      <c r="O222" s="29">
        <f t="shared" si="14"/>
        <v>-1105</v>
      </c>
      <c r="P222" s="29">
        <f t="shared" si="15"/>
        <v>22483</v>
      </c>
      <c r="Q222" s="242">
        <v>0.75</v>
      </c>
      <c r="R222" s="243">
        <v>17690</v>
      </c>
      <c r="S222" s="29">
        <v>19790</v>
      </c>
      <c r="T222" s="29">
        <f t="shared" si="16"/>
        <v>2693</v>
      </c>
      <c r="U222" s="27">
        <v>27970</v>
      </c>
      <c r="V222" s="29">
        <v>0</v>
      </c>
      <c r="W222" s="166">
        <v>1300</v>
      </c>
      <c r="X222" s="26">
        <v>623</v>
      </c>
      <c r="Y222" s="166">
        <v>330</v>
      </c>
      <c r="Z222" s="26">
        <v>330</v>
      </c>
      <c r="AA222" s="166">
        <v>-700</v>
      </c>
      <c r="AB222" s="26">
        <v>-33</v>
      </c>
      <c r="AC222" s="166">
        <v>-2218</v>
      </c>
      <c r="AD222" s="26">
        <v>-1727</v>
      </c>
      <c r="AE222" s="166" t="s">
        <v>395</v>
      </c>
      <c r="AF222" s="172" t="s">
        <v>192</v>
      </c>
      <c r="AG222" s="173">
        <v>72</v>
      </c>
      <c r="AH222" s="166" t="s">
        <v>395</v>
      </c>
      <c r="AI222" s="172" t="s">
        <v>150</v>
      </c>
      <c r="AJ222" s="173">
        <v>74</v>
      </c>
    </row>
    <row r="223" spans="1:36" x14ac:dyDescent="0.15">
      <c r="A223" s="227" t="s">
        <v>30</v>
      </c>
      <c r="B223" s="200" t="s">
        <v>22</v>
      </c>
      <c r="C223" s="173">
        <v>4</v>
      </c>
      <c r="D223" s="242">
        <v>0.70833333333333337</v>
      </c>
      <c r="E223" s="243">
        <v>20534</v>
      </c>
      <c r="F223" s="29">
        <v>30884</v>
      </c>
      <c r="G223" s="29">
        <v>553</v>
      </c>
      <c r="H223" s="29">
        <v>0</v>
      </c>
      <c r="I223" s="29">
        <v>1295</v>
      </c>
      <c r="J223" s="29">
        <v>6181</v>
      </c>
      <c r="K223" s="166">
        <v>1030</v>
      </c>
      <c r="L223" s="173">
        <v>330</v>
      </c>
      <c r="M223" s="29">
        <v>-503</v>
      </c>
      <c r="N223" s="29">
        <v>-1616</v>
      </c>
      <c r="O223" s="29">
        <f t="shared" si="14"/>
        <v>-759</v>
      </c>
      <c r="P223" s="29">
        <f t="shared" si="15"/>
        <v>24720</v>
      </c>
      <c r="Q223" s="242">
        <v>0.70833333333333337</v>
      </c>
      <c r="R223" s="243">
        <v>20810</v>
      </c>
      <c r="S223" s="29">
        <v>22910</v>
      </c>
      <c r="T223" s="29">
        <f t="shared" si="16"/>
        <v>1810</v>
      </c>
      <c r="U223" s="27">
        <v>27970</v>
      </c>
      <c r="V223" s="29">
        <v>0</v>
      </c>
      <c r="W223" s="166">
        <v>1300</v>
      </c>
      <c r="X223" s="26">
        <v>1020</v>
      </c>
      <c r="Y223" s="166">
        <v>330</v>
      </c>
      <c r="Z223" s="26">
        <v>330</v>
      </c>
      <c r="AA223" s="166">
        <v>-700</v>
      </c>
      <c r="AB223" s="26">
        <v>-203</v>
      </c>
      <c r="AC223" s="166">
        <v>-2218</v>
      </c>
      <c r="AD223" s="26">
        <v>-1797</v>
      </c>
      <c r="AE223" s="166" t="s">
        <v>395</v>
      </c>
      <c r="AF223" s="172" t="s">
        <v>184</v>
      </c>
      <c r="AG223" s="173">
        <v>78</v>
      </c>
      <c r="AH223" s="166" t="s">
        <v>46</v>
      </c>
      <c r="AI223" s="172" t="s">
        <v>184</v>
      </c>
      <c r="AJ223" s="173">
        <v>78</v>
      </c>
    </row>
    <row r="224" spans="1:36" x14ac:dyDescent="0.15">
      <c r="A224" s="227" t="s">
        <v>32</v>
      </c>
      <c r="B224" s="200" t="s">
        <v>22</v>
      </c>
      <c r="C224" s="173">
        <v>5</v>
      </c>
      <c r="D224" s="242">
        <v>0.66666666666666663</v>
      </c>
      <c r="E224" s="243">
        <v>19875</v>
      </c>
      <c r="F224" s="29">
        <v>30884</v>
      </c>
      <c r="G224" s="29">
        <v>536</v>
      </c>
      <c r="H224" s="29">
        <v>0</v>
      </c>
      <c r="I224" s="29">
        <v>1086</v>
      </c>
      <c r="J224" s="29">
        <v>6329</v>
      </c>
      <c r="K224" s="166">
        <v>773</v>
      </c>
      <c r="L224" s="173">
        <v>330</v>
      </c>
      <c r="M224" s="29">
        <v>-519</v>
      </c>
      <c r="N224" s="29">
        <v>-1616</v>
      </c>
      <c r="O224" s="29">
        <f t="shared" si="14"/>
        <v>-1032</v>
      </c>
      <c r="P224" s="29">
        <f t="shared" si="15"/>
        <v>25037</v>
      </c>
      <c r="Q224" s="242">
        <v>0.625</v>
      </c>
      <c r="R224" s="243">
        <v>20720</v>
      </c>
      <c r="S224" s="29">
        <v>22820</v>
      </c>
      <c r="T224" s="29">
        <f t="shared" si="16"/>
        <v>2217</v>
      </c>
      <c r="U224" s="27">
        <v>27970</v>
      </c>
      <c r="V224" s="29">
        <v>0</v>
      </c>
      <c r="W224" s="166">
        <v>1300</v>
      </c>
      <c r="X224" s="26">
        <v>763</v>
      </c>
      <c r="Y224" s="166">
        <v>330</v>
      </c>
      <c r="Z224" s="26">
        <v>330</v>
      </c>
      <c r="AA224" s="166">
        <v>-700</v>
      </c>
      <c r="AB224" s="26">
        <v>-219</v>
      </c>
      <c r="AC224" s="166">
        <v>-2218</v>
      </c>
      <c r="AD224" s="26">
        <v>-1719</v>
      </c>
      <c r="AE224" s="166" t="s">
        <v>46</v>
      </c>
      <c r="AF224" s="172" t="s">
        <v>171</v>
      </c>
      <c r="AG224" s="173">
        <v>75</v>
      </c>
      <c r="AH224" s="166" t="s">
        <v>387</v>
      </c>
      <c r="AI224" s="172" t="s">
        <v>89</v>
      </c>
      <c r="AJ224" s="173">
        <v>80</v>
      </c>
    </row>
    <row r="225" spans="1:36" x14ac:dyDescent="0.15">
      <c r="A225" s="227" t="s">
        <v>31</v>
      </c>
      <c r="B225" s="200" t="s">
        <v>22</v>
      </c>
      <c r="C225" s="173">
        <v>6</v>
      </c>
      <c r="D225" s="242">
        <v>0.58333333333333337</v>
      </c>
      <c r="E225" s="243">
        <v>18917</v>
      </c>
      <c r="F225" s="29">
        <v>30884</v>
      </c>
      <c r="G225" s="29">
        <v>715</v>
      </c>
      <c r="H225" s="29">
        <v>0</v>
      </c>
      <c r="I225" s="29">
        <v>894</v>
      </c>
      <c r="J225" s="29">
        <v>7595</v>
      </c>
      <c r="K225" s="166">
        <v>596</v>
      </c>
      <c r="L225" s="173">
        <v>330</v>
      </c>
      <c r="M225" s="29">
        <v>-526</v>
      </c>
      <c r="N225" s="29">
        <v>-1616</v>
      </c>
      <c r="O225" s="29">
        <f t="shared" si="14"/>
        <v>-1216</v>
      </c>
      <c r="P225" s="29">
        <f t="shared" si="15"/>
        <v>24326</v>
      </c>
      <c r="Q225" s="242">
        <v>0.625</v>
      </c>
      <c r="R225" s="243">
        <v>19050</v>
      </c>
      <c r="S225" s="29">
        <v>21150</v>
      </c>
      <c r="T225" s="29">
        <f t="shared" si="16"/>
        <v>3176</v>
      </c>
      <c r="U225" s="27">
        <v>27970</v>
      </c>
      <c r="V225" s="29">
        <v>0</v>
      </c>
      <c r="W225" s="166">
        <v>800</v>
      </c>
      <c r="X225" s="26">
        <v>598</v>
      </c>
      <c r="Y225" s="166">
        <v>330</v>
      </c>
      <c r="Z225" s="26">
        <v>330</v>
      </c>
      <c r="AA225" s="166">
        <v>-700</v>
      </c>
      <c r="AB225" s="26">
        <v>-226</v>
      </c>
      <c r="AC225" s="166">
        <v>-2218</v>
      </c>
      <c r="AD225" s="26">
        <v>-1630</v>
      </c>
      <c r="AE225" s="166" t="s">
        <v>46</v>
      </c>
      <c r="AF225" s="172" t="s">
        <v>117</v>
      </c>
      <c r="AG225" s="173">
        <v>66</v>
      </c>
      <c r="AH225" s="166" t="s">
        <v>387</v>
      </c>
      <c r="AI225" s="172" t="s">
        <v>118</v>
      </c>
      <c r="AJ225" s="173">
        <v>74</v>
      </c>
    </row>
    <row r="226" spans="1:36" x14ac:dyDescent="0.15">
      <c r="A226" s="227" t="s">
        <v>33</v>
      </c>
      <c r="B226" s="200" t="s">
        <v>22</v>
      </c>
      <c r="C226" s="173">
        <v>7</v>
      </c>
      <c r="D226" s="242">
        <v>0.58333333333333337</v>
      </c>
      <c r="E226" s="243">
        <v>19127</v>
      </c>
      <c r="F226" s="29">
        <v>30884</v>
      </c>
      <c r="G226" s="29">
        <v>641</v>
      </c>
      <c r="H226" s="29">
        <v>0</v>
      </c>
      <c r="I226" s="29">
        <v>878</v>
      </c>
      <c r="J226" s="29">
        <v>7740</v>
      </c>
      <c r="K226" s="166">
        <v>746</v>
      </c>
      <c r="L226" s="173">
        <v>330</v>
      </c>
      <c r="M226" s="29">
        <v>-628</v>
      </c>
      <c r="N226" s="29">
        <v>-1616</v>
      </c>
      <c r="O226" s="29">
        <f t="shared" si="14"/>
        <v>-1168</v>
      </c>
      <c r="P226" s="29">
        <f t="shared" si="15"/>
        <v>24075</v>
      </c>
      <c r="Q226" s="242">
        <v>0.625</v>
      </c>
      <c r="R226" s="243">
        <v>19340</v>
      </c>
      <c r="S226" s="29">
        <v>21440</v>
      </c>
      <c r="T226" s="29">
        <f t="shared" si="16"/>
        <v>2635</v>
      </c>
      <c r="U226" s="29">
        <v>27970</v>
      </c>
      <c r="V226" s="29">
        <v>0</v>
      </c>
      <c r="W226" s="166">
        <v>800</v>
      </c>
      <c r="X226" s="26">
        <v>746</v>
      </c>
      <c r="Y226" s="166">
        <v>330</v>
      </c>
      <c r="Z226" s="26">
        <v>330</v>
      </c>
      <c r="AA226" s="166">
        <v>-700</v>
      </c>
      <c r="AB226" s="26">
        <v>-328</v>
      </c>
      <c r="AC226" s="166">
        <v>-2218</v>
      </c>
      <c r="AD226" s="26">
        <v>-1616</v>
      </c>
      <c r="AE226" s="166" t="s">
        <v>387</v>
      </c>
      <c r="AF226" s="172" t="s">
        <v>118</v>
      </c>
      <c r="AG226" s="173">
        <v>70</v>
      </c>
      <c r="AH226" s="166" t="s">
        <v>387</v>
      </c>
      <c r="AI226" s="172" t="s">
        <v>103</v>
      </c>
      <c r="AJ226" s="173">
        <v>76</v>
      </c>
    </row>
    <row r="227" spans="1:36" x14ac:dyDescent="0.15">
      <c r="A227" s="227" t="s">
        <v>34</v>
      </c>
      <c r="B227" s="200" t="s">
        <v>22</v>
      </c>
      <c r="C227" s="173">
        <v>8</v>
      </c>
      <c r="D227" s="242">
        <v>0.58333333333333337</v>
      </c>
      <c r="E227" s="243">
        <v>18804</v>
      </c>
      <c r="F227" s="29">
        <v>30891</v>
      </c>
      <c r="G227" s="29">
        <v>679</v>
      </c>
      <c r="H227" s="29">
        <v>0</v>
      </c>
      <c r="I227" s="29">
        <v>931</v>
      </c>
      <c r="J227" s="29">
        <v>8755</v>
      </c>
      <c r="K227" s="166">
        <v>795</v>
      </c>
      <c r="L227" s="173">
        <v>330</v>
      </c>
      <c r="M227" s="29">
        <v>-637</v>
      </c>
      <c r="N227" s="29">
        <v>-1616</v>
      </c>
      <c r="O227" s="29">
        <f t="shared" si="14"/>
        <v>-1128</v>
      </c>
      <c r="P227" s="29">
        <f t="shared" si="15"/>
        <v>23012</v>
      </c>
      <c r="Q227" s="242">
        <v>0.58333333333333337</v>
      </c>
      <c r="R227" s="243">
        <v>18830</v>
      </c>
      <c r="S227" s="29">
        <v>20930</v>
      </c>
      <c r="T227" s="29">
        <f t="shared" si="16"/>
        <v>2082</v>
      </c>
      <c r="U227" s="29">
        <v>27970</v>
      </c>
      <c r="V227" s="29">
        <v>0</v>
      </c>
      <c r="W227" s="166">
        <v>800</v>
      </c>
      <c r="X227" s="26">
        <v>795</v>
      </c>
      <c r="Y227" s="166">
        <v>330</v>
      </c>
      <c r="Z227" s="26">
        <v>330</v>
      </c>
      <c r="AA227" s="166">
        <v>-700</v>
      </c>
      <c r="AB227" s="26">
        <v>-337</v>
      </c>
      <c r="AC227" s="166">
        <v>-2218</v>
      </c>
      <c r="AD227" s="26">
        <v>-1616</v>
      </c>
      <c r="AE227" s="166" t="s">
        <v>387</v>
      </c>
      <c r="AF227" s="172" t="s">
        <v>90</v>
      </c>
      <c r="AG227" s="173">
        <v>70</v>
      </c>
      <c r="AH227" s="166" t="s">
        <v>387</v>
      </c>
      <c r="AI227" s="172" t="s">
        <v>101</v>
      </c>
      <c r="AJ227" s="173">
        <v>76</v>
      </c>
    </row>
    <row r="228" spans="1:36" x14ac:dyDescent="0.15">
      <c r="A228" s="227" t="s">
        <v>35</v>
      </c>
      <c r="B228" s="200" t="s">
        <v>22</v>
      </c>
      <c r="C228" s="173">
        <v>9</v>
      </c>
      <c r="D228" s="242">
        <v>0.75</v>
      </c>
      <c r="E228" s="243">
        <v>16291</v>
      </c>
      <c r="F228" s="29">
        <v>30891</v>
      </c>
      <c r="G228" s="29">
        <v>570</v>
      </c>
      <c r="H228" s="29">
        <v>0</v>
      </c>
      <c r="I228" s="29">
        <v>3604</v>
      </c>
      <c r="J228" s="29">
        <v>8876</v>
      </c>
      <c r="K228" s="166">
        <v>-182</v>
      </c>
      <c r="L228" s="173">
        <v>330</v>
      </c>
      <c r="M228" s="29">
        <v>-561</v>
      </c>
      <c r="N228" s="29">
        <v>-1450</v>
      </c>
      <c r="O228" s="29">
        <f t="shared" si="14"/>
        <v>-1863</v>
      </c>
      <c r="P228" s="29">
        <f t="shared" si="15"/>
        <v>20844</v>
      </c>
      <c r="Q228" s="242">
        <v>0.54166666666666663</v>
      </c>
      <c r="R228" s="243">
        <v>16200</v>
      </c>
      <c r="S228" s="29">
        <v>18061</v>
      </c>
      <c r="T228" s="29">
        <f t="shared" si="16"/>
        <v>2783</v>
      </c>
      <c r="U228" s="29">
        <v>27970</v>
      </c>
      <c r="V228" s="29">
        <v>0</v>
      </c>
      <c r="W228" s="166">
        <v>-1000</v>
      </c>
      <c r="X228" s="26">
        <v>-180</v>
      </c>
      <c r="Y228" s="166">
        <v>330</v>
      </c>
      <c r="Z228" s="26">
        <v>330</v>
      </c>
      <c r="AA228" s="166">
        <v>-700</v>
      </c>
      <c r="AB228" s="26">
        <v>-261</v>
      </c>
      <c r="AC228" s="166">
        <v>-2218</v>
      </c>
      <c r="AD228" s="26">
        <v>-1269</v>
      </c>
      <c r="AE228" s="166" t="s">
        <v>396</v>
      </c>
      <c r="AF228" s="172" t="s">
        <v>89</v>
      </c>
      <c r="AG228" s="173">
        <v>73</v>
      </c>
      <c r="AH228" s="166" t="s">
        <v>397</v>
      </c>
      <c r="AI228" s="172" t="s">
        <v>192</v>
      </c>
      <c r="AJ228" s="173">
        <v>76</v>
      </c>
    </row>
    <row r="229" spans="1:36" x14ac:dyDescent="0.15">
      <c r="A229" s="227" t="s">
        <v>36</v>
      </c>
      <c r="B229" s="200" t="s">
        <v>22</v>
      </c>
      <c r="C229" s="173">
        <v>10</v>
      </c>
      <c r="D229" s="242">
        <v>0.58333333333333337</v>
      </c>
      <c r="E229" s="243">
        <v>16445</v>
      </c>
      <c r="F229" s="29">
        <v>30891</v>
      </c>
      <c r="G229" s="29">
        <v>526</v>
      </c>
      <c r="H229" s="29">
        <v>0</v>
      </c>
      <c r="I229" s="29">
        <v>3522</v>
      </c>
      <c r="J229" s="29">
        <v>9705</v>
      </c>
      <c r="K229" s="166">
        <v>163</v>
      </c>
      <c r="L229" s="173">
        <v>330</v>
      </c>
      <c r="M229" s="29">
        <v>-663</v>
      </c>
      <c r="N229" s="29">
        <v>-1262</v>
      </c>
      <c r="O229" s="29">
        <f t="shared" si="14"/>
        <v>-1432</v>
      </c>
      <c r="P229" s="29">
        <f t="shared" si="15"/>
        <v>19622</v>
      </c>
      <c r="Q229" s="242">
        <v>0.75</v>
      </c>
      <c r="R229" s="243">
        <v>16220</v>
      </c>
      <c r="S229" s="29">
        <v>18024</v>
      </c>
      <c r="T229" s="29">
        <f t="shared" si="16"/>
        <v>1598</v>
      </c>
      <c r="U229" s="29">
        <v>27970</v>
      </c>
      <c r="V229" s="29">
        <v>0</v>
      </c>
      <c r="W229" s="166">
        <v>1200</v>
      </c>
      <c r="X229" s="26">
        <v>153</v>
      </c>
      <c r="Y229" s="166">
        <v>330</v>
      </c>
      <c r="Z229" s="26">
        <v>330</v>
      </c>
      <c r="AA229" s="166">
        <v>-700</v>
      </c>
      <c r="AB229" s="26">
        <v>-663</v>
      </c>
      <c r="AC229" s="166">
        <v>-2218</v>
      </c>
      <c r="AD229" s="26">
        <v>-1262</v>
      </c>
      <c r="AE229" s="166" t="s">
        <v>396</v>
      </c>
      <c r="AF229" s="172" t="s">
        <v>173</v>
      </c>
      <c r="AG229" s="173">
        <v>71</v>
      </c>
      <c r="AH229" s="166" t="s">
        <v>396</v>
      </c>
      <c r="AI229" s="172" t="s">
        <v>89</v>
      </c>
      <c r="AJ229" s="173">
        <v>72</v>
      </c>
    </row>
    <row r="230" spans="1:36" x14ac:dyDescent="0.15">
      <c r="A230" s="227" t="s">
        <v>30</v>
      </c>
      <c r="B230" s="200" t="s">
        <v>22</v>
      </c>
      <c r="C230" s="173">
        <v>11</v>
      </c>
      <c r="D230" s="242">
        <v>0.54166666666666663</v>
      </c>
      <c r="E230" s="243">
        <v>18003</v>
      </c>
      <c r="F230" s="29">
        <v>30891</v>
      </c>
      <c r="G230" s="29">
        <v>669</v>
      </c>
      <c r="H230" s="29">
        <v>0</v>
      </c>
      <c r="I230" s="29">
        <v>942</v>
      </c>
      <c r="J230" s="29">
        <v>8534</v>
      </c>
      <c r="K230" s="166">
        <v>1065</v>
      </c>
      <c r="L230" s="173">
        <v>330</v>
      </c>
      <c r="M230" s="29">
        <v>-700</v>
      </c>
      <c r="N230" s="29">
        <v>-1751</v>
      </c>
      <c r="O230" s="29">
        <f t="shared" si="14"/>
        <v>-1056</v>
      </c>
      <c r="P230" s="29">
        <f t="shared" si="15"/>
        <v>23140</v>
      </c>
      <c r="Q230" s="242">
        <v>0.58333333333333337</v>
      </c>
      <c r="R230" s="243">
        <v>18120</v>
      </c>
      <c r="S230" s="29">
        <v>20369</v>
      </c>
      <c r="T230" s="29">
        <f t="shared" si="16"/>
        <v>2771</v>
      </c>
      <c r="U230" s="29">
        <v>27970</v>
      </c>
      <c r="V230" s="29">
        <v>0</v>
      </c>
      <c r="W230" s="166">
        <v>1200</v>
      </c>
      <c r="X230" s="26">
        <v>1065</v>
      </c>
      <c r="Y230" s="166">
        <v>330</v>
      </c>
      <c r="Z230" s="26">
        <v>330</v>
      </c>
      <c r="AA230" s="166">
        <v>-700</v>
      </c>
      <c r="AB230" s="26">
        <v>-438</v>
      </c>
      <c r="AC230" s="166">
        <v>-2218</v>
      </c>
      <c r="AD230" s="26">
        <v>-1570</v>
      </c>
      <c r="AE230" s="166" t="s">
        <v>396</v>
      </c>
      <c r="AF230" s="172" t="s">
        <v>138</v>
      </c>
      <c r="AG230" s="173">
        <v>67</v>
      </c>
      <c r="AH230" s="166" t="s">
        <v>396</v>
      </c>
      <c r="AI230" s="172" t="s">
        <v>141</v>
      </c>
      <c r="AJ230" s="173">
        <v>69</v>
      </c>
    </row>
    <row r="231" spans="1:36" x14ac:dyDescent="0.15">
      <c r="A231" s="227" t="s">
        <v>32</v>
      </c>
      <c r="B231" s="200" t="s">
        <v>22</v>
      </c>
      <c r="C231" s="173">
        <v>12</v>
      </c>
      <c r="D231" s="242">
        <v>0.625</v>
      </c>
      <c r="E231" s="243">
        <v>18076</v>
      </c>
      <c r="F231" s="29">
        <v>30891</v>
      </c>
      <c r="G231" s="29">
        <v>709</v>
      </c>
      <c r="H231" s="29">
        <v>0</v>
      </c>
      <c r="I231" s="29">
        <v>1207</v>
      </c>
      <c r="J231" s="29">
        <v>7920</v>
      </c>
      <c r="K231" s="166">
        <v>899</v>
      </c>
      <c r="L231" s="173">
        <v>330</v>
      </c>
      <c r="M231" s="29">
        <v>-697</v>
      </c>
      <c r="N231" s="29">
        <v>-1797</v>
      </c>
      <c r="O231" s="29">
        <f t="shared" si="14"/>
        <v>-1265</v>
      </c>
      <c r="P231" s="29">
        <f t="shared" si="15"/>
        <v>23738</v>
      </c>
      <c r="Q231" s="242">
        <v>0.625</v>
      </c>
      <c r="R231" s="243">
        <v>18410</v>
      </c>
      <c r="S231" s="29">
        <v>20704</v>
      </c>
      <c r="T231" s="29">
        <f t="shared" si="16"/>
        <v>3034</v>
      </c>
      <c r="U231" s="29">
        <v>27970</v>
      </c>
      <c r="V231" s="29">
        <v>0</v>
      </c>
      <c r="W231" s="166">
        <v>1200</v>
      </c>
      <c r="X231" s="26">
        <v>899</v>
      </c>
      <c r="Y231" s="166">
        <v>330</v>
      </c>
      <c r="Z231" s="26">
        <v>330</v>
      </c>
      <c r="AA231" s="166">
        <v>-700</v>
      </c>
      <c r="AB231" s="26">
        <v>-442</v>
      </c>
      <c r="AC231" s="166">
        <v>-2218</v>
      </c>
      <c r="AD231" s="26">
        <v>-1616</v>
      </c>
      <c r="AE231" s="166" t="s">
        <v>396</v>
      </c>
      <c r="AF231" s="172" t="s">
        <v>50</v>
      </c>
      <c r="AG231" s="173">
        <v>70</v>
      </c>
      <c r="AH231" s="166" t="s">
        <v>396</v>
      </c>
      <c r="AI231" s="172" t="s">
        <v>178</v>
      </c>
      <c r="AJ231" s="173">
        <v>72</v>
      </c>
    </row>
    <row r="232" spans="1:36" x14ac:dyDescent="0.15">
      <c r="A232" s="227" t="s">
        <v>31</v>
      </c>
      <c r="B232" s="200" t="s">
        <v>22</v>
      </c>
      <c r="C232" s="173">
        <v>13</v>
      </c>
      <c r="D232" s="242">
        <v>0.70833333333333337</v>
      </c>
      <c r="E232" s="243">
        <v>18965</v>
      </c>
      <c r="F232" s="29">
        <v>30891</v>
      </c>
      <c r="G232" s="29">
        <v>579</v>
      </c>
      <c r="H232" s="29">
        <v>0</v>
      </c>
      <c r="I232" s="29">
        <v>1112</v>
      </c>
      <c r="J232" s="29">
        <v>8764</v>
      </c>
      <c r="K232" s="166">
        <v>841</v>
      </c>
      <c r="L232" s="173">
        <v>330</v>
      </c>
      <c r="M232" s="29">
        <v>-699</v>
      </c>
      <c r="N232" s="29">
        <v>-1811</v>
      </c>
      <c r="O232" s="29">
        <f t="shared" si="14"/>
        <v>-1339</v>
      </c>
      <c r="P232" s="29">
        <f t="shared" si="15"/>
        <v>22933</v>
      </c>
      <c r="Q232" s="242">
        <v>0.70833333333333337</v>
      </c>
      <c r="R232" s="243">
        <v>19010</v>
      </c>
      <c r="S232" s="29">
        <v>21304</v>
      </c>
      <c r="T232" s="29">
        <f t="shared" si="16"/>
        <v>1629</v>
      </c>
      <c r="U232" s="29">
        <v>27970</v>
      </c>
      <c r="V232" s="29">
        <v>0</v>
      </c>
      <c r="W232" s="166">
        <v>1200</v>
      </c>
      <c r="X232" s="26">
        <v>831</v>
      </c>
      <c r="Y232" s="166">
        <v>330</v>
      </c>
      <c r="Z232" s="26">
        <v>330</v>
      </c>
      <c r="AA232" s="166">
        <v>-700</v>
      </c>
      <c r="AB232" s="26">
        <v>-700</v>
      </c>
      <c r="AC232" s="166">
        <v>-2218</v>
      </c>
      <c r="AD232" s="26">
        <v>-1811</v>
      </c>
      <c r="AE232" s="166" t="s">
        <v>398</v>
      </c>
      <c r="AF232" s="172" t="s">
        <v>52</v>
      </c>
      <c r="AG232" s="173">
        <v>76</v>
      </c>
      <c r="AH232" s="166" t="s">
        <v>398</v>
      </c>
      <c r="AI232" s="172" t="s">
        <v>122</v>
      </c>
      <c r="AJ232" s="173">
        <v>79</v>
      </c>
    </row>
    <row r="233" spans="1:36" x14ac:dyDescent="0.15">
      <c r="A233" s="227" t="s">
        <v>33</v>
      </c>
      <c r="B233" s="200" t="s">
        <v>22</v>
      </c>
      <c r="C233" s="173">
        <v>14</v>
      </c>
      <c r="D233" s="242">
        <v>0.58333333333333337</v>
      </c>
      <c r="E233" s="243">
        <v>19549</v>
      </c>
      <c r="F233" s="29">
        <v>30891</v>
      </c>
      <c r="G233" s="29">
        <v>636</v>
      </c>
      <c r="H233" s="29">
        <v>0</v>
      </c>
      <c r="I233" s="29">
        <v>1198</v>
      </c>
      <c r="J233" s="29">
        <v>8795</v>
      </c>
      <c r="K233" s="166">
        <v>802</v>
      </c>
      <c r="L233" s="173">
        <v>330</v>
      </c>
      <c r="M233" s="29">
        <v>-638</v>
      </c>
      <c r="N233" s="29">
        <v>-1616</v>
      </c>
      <c r="O233" s="29">
        <f t="shared" si="14"/>
        <v>-1122</v>
      </c>
      <c r="P233" s="29">
        <f t="shared" si="15"/>
        <v>22656</v>
      </c>
      <c r="Q233" s="242">
        <v>0.625</v>
      </c>
      <c r="R233" s="243">
        <v>19280</v>
      </c>
      <c r="S233" s="29">
        <v>21380</v>
      </c>
      <c r="T233" s="29">
        <f t="shared" si="16"/>
        <v>1276</v>
      </c>
      <c r="U233" s="27">
        <v>27970</v>
      </c>
      <c r="V233" s="29">
        <v>0</v>
      </c>
      <c r="W233" s="166">
        <v>1200</v>
      </c>
      <c r="X233" s="26">
        <v>792</v>
      </c>
      <c r="Y233" s="166">
        <v>330</v>
      </c>
      <c r="Z233" s="26">
        <v>330</v>
      </c>
      <c r="AA233" s="166">
        <v>-700</v>
      </c>
      <c r="AB233" s="26">
        <v>-638</v>
      </c>
      <c r="AC233" s="166">
        <v>-2218</v>
      </c>
      <c r="AD233" s="26">
        <v>-1811</v>
      </c>
      <c r="AE233" s="166" t="s">
        <v>46</v>
      </c>
      <c r="AF233" s="172" t="s">
        <v>171</v>
      </c>
      <c r="AG233" s="173">
        <v>74</v>
      </c>
      <c r="AH233" s="166" t="s">
        <v>396</v>
      </c>
      <c r="AI233" s="172" t="s">
        <v>202</v>
      </c>
      <c r="AJ233" s="173">
        <v>78</v>
      </c>
    </row>
    <row r="234" spans="1:36" x14ac:dyDescent="0.15">
      <c r="A234" s="227" t="s">
        <v>34</v>
      </c>
      <c r="B234" s="200" t="s">
        <v>22</v>
      </c>
      <c r="C234" s="173">
        <v>15</v>
      </c>
      <c r="D234" s="242">
        <v>0.625</v>
      </c>
      <c r="E234" s="243">
        <v>19294</v>
      </c>
      <c r="F234" s="29">
        <v>30891</v>
      </c>
      <c r="G234" s="29">
        <v>611</v>
      </c>
      <c r="H234" s="29">
        <v>0</v>
      </c>
      <c r="I234" s="29">
        <v>1964</v>
      </c>
      <c r="J234" s="29">
        <v>7747</v>
      </c>
      <c r="K234" s="166">
        <v>1010</v>
      </c>
      <c r="L234" s="173">
        <v>330</v>
      </c>
      <c r="M234" s="29">
        <v>-591</v>
      </c>
      <c r="N234" s="29">
        <v>-1616</v>
      </c>
      <c r="O234" s="29">
        <f t="shared" si="14"/>
        <v>-867</v>
      </c>
      <c r="P234" s="29">
        <f t="shared" si="15"/>
        <v>22658</v>
      </c>
      <c r="Q234" s="242">
        <v>0.58333333333333337</v>
      </c>
      <c r="R234" s="243">
        <v>18860</v>
      </c>
      <c r="S234" s="29">
        <v>20960</v>
      </c>
      <c r="T234" s="29">
        <f t="shared" si="16"/>
        <v>1698</v>
      </c>
      <c r="U234" s="27">
        <v>27970</v>
      </c>
      <c r="V234" s="29">
        <v>0</v>
      </c>
      <c r="W234" s="166">
        <v>1200</v>
      </c>
      <c r="X234" s="26">
        <v>1000</v>
      </c>
      <c r="Y234" s="166">
        <v>330</v>
      </c>
      <c r="Z234" s="26">
        <v>330</v>
      </c>
      <c r="AA234" s="166">
        <v>-700</v>
      </c>
      <c r="AB234" s="26">
        <v>-591</v>
      </c>
      <c r="AC234" s="166">
        <v>-2218</v>
      </c>
      <c r="AD234" s="26">
        <v>-1811</v>
      </c>
      <c r="AE234" s="166" t="s">
        <v>396</v>
      </c>
      <c r="AF234" s="172" t="s">
        <v>173</v>
      </c>
      <c r="AG234" s="173">
        <v>73</v>
      </c>
      <c r="AH234" s="166" t="s">
        <v>396</v>
      </c>
      <c r="AI234" s="172" t="s">
        <v>195</v>
      </c>
      <c r="AJ234" s="173">
        <v>73</v>
      </c>
    </row>
    <row r="235" spans="1:36" x14ac:dyDescent="0.15">
      <c r="A235" s="227" t="s">
        <v>35</v>
      </c>
      <c r="B235" s="200" t="s">
        <v>22</v>
      </c>
      <c r="C235" s="173">
        <v>16</v>
      </c>
      <c r="D235" s="242">
        <v>0.54166666666666663</v>
      </c>
      <c r="E235" s="243">
        <v>16770</v>
      </c>
      <c r="F235" s="29">
        <v>30891</v>
      </c>
      <c r="G235" s="29">
        <v>563</v>
      </c>
      <c r="H235" s="29">
        <v>0</v>
      </c>
      <c r="I235" s="29">
        <v>3479</v>
      </c>
      <c r="J235" s="29">
        <v>8250</v>
      </c>
      <c r="K235" s="166">
        <v>-142</v>
      </c>
      <c r="L235" s="173">
        <v>330</v>
      </c>
      <c r="M235" s="29">
        <v>-320</v>
      </c>
      <c r="N235" s="29">
        <v>-1041</v>
      </c>
      <c r="O235" s="29">
        <f t="shared" si="14"/>
        <v>-1173</v>
      </c>
      <c r="P235" s="29">
        <f t="shared" si="15"/>
        <v>20898</v>
      </c>
      <c r="Q235" s="242">
        <v>0.58333333333333337</v>
      </c>
      <c r="R235" s="243">
        <v>16740</v>
      </c>
      <c r="S235" s="29">
        <v>18544</v>
      </c>
      <c r="T235" s="29">
        <f t="shared" si="16"/>
        <v>2354</v>
      </c>
      <c r="U235" s="27">
        <v>27970</v>
      </c>
      <c r="V235" s="29">
        <v>0</v>
      </c>
      <c r="W235" s="166">
        <v>-1000</v>
      </c>
      <c r="X235" s="26">
        <v>-140</v>
      </c>
      <c r="Y235" s="166">
        <v>330</v>
      </c>
      <c r="Z235" s="26">
        <v>330</v>
      </c>
      <c r="AA235" s="166">
        <v>-700</v>
      </c>
      <c r="AB235" s="26">
        <v>-420</v>
      </c>
      <c r="AC235" s="166">
        <v>-2218</v>
      </c>
      <c r="AD235" s="26">
        <v>-860</v>
      </c>
      <c r="AE235" s="166" t="s">
        <v>396</v>
      </c>
      <c r="AF235" s="172" t="s">
        <v>102</v>
      </c>
      <c r="AG235" s="173">
        <v>74</v>
      </c>
      <c r="AH235" s="166" t="s">
        <v>396</v>
      </c>
      <c r="AI235" s="172" t="s">
        <v>178</v>
      </c>
      <c r="AJ235" s="173">
        <v>77</v>
      </c>
    </row>
    <row r="236" spans="1:36" x14ac:dyDescent="0.15">
      <c r="A236" s="227" t="s">
        <v>36</v>
      </c>
      <c r="B236" s="200" t="s">
        <v>22</v>
      </c>
      <c r="C236" s="173">
        <v>17</v>
      </c>
      <c r="D236" s="242">
        <v>0.875</v>
      </c>
      <c r="E236" s="243">
        <v>17333</v>
      </c>
      <c r="F236" s="29">
        <v>30891</v>
      </c>
      <c r="G236" s="29">
        <v>583</v>
      </c>
      <c r="H236" s="29">
        <v>0</v>
      </c>
      <c r="I236" s="29">
        <v>2479</v>
      </c>
      <c r="J236" s="29">
        <v>7651</v>
      </c>
      <c r="K236" s="166">
        <v>-223</v>
      </c>
      <c r="L236" s="173">
        <v>330</v>
      </c>
      <c r="M236" s="29">
        <v>-303</v>
      </c>
      <c r="N236" s="29">
        <v>-1477</v>
      </c>
      <c r="O236" s="29">
        <f t="shared" si="14"/>
        <v>-1673</v>
      </c>
      <c r="P236" s="29">
        <f t="shared" si="15"/>
        <v>23017</v>
      </c>
      <c r="Q236" s="242">
        <v>0.875</v>
      </c>
      <c r="R236" s="243">
        <v>16970</v>
      </c>
      <c r="S236" s="29">
        <v>18852</v>
      </c>
      <c r="T236" s="29">
        <f t="shared" si="16"/>
        <v>4165</v>
      </c>
      <c r="U236" s="27">
        <v>27970</v>
      </c>
      <c r="V236" s="29">
        <v>0</v>
      </c>
      <c r="W236" s="166">
        <v>-1000</v>
      </c>
      <c r="X236" s="26">
        <v>-221</v>
      </c>
      <c r="Y236" s="166">
        <v>330</v>
      </c>
      <c r="Z236" s="26">
        <v>330</v>
      </c>
      <c r="AA236" s="166">
        <v>-700</v>
      </c>
      <c r="AB236" s="26">
        <v>-201</v>
      </c>
      <c r="AC236" s="166">
        <v>-2218</v>
      </c>
      <c r="AD236" s="26">
        <v>-1296</v>
      </c>
      <c r="AE236" s="166" t="s">
        <v>42</v>
      </c>
      <c r="AF236" s="172" t="s">
        <v>62</v>
      </c>
      <c r="AG236" s="173">
        <v>74</v>
      </c>
      <c r="AH236" s="166" t="s">
        <v>397</v>
      </c>
      <c r="AI236" s="172" t="s">
        <v>151</v>
      </c>
      <c r="AJ236" s="173">
        <v>72</v>
      </c>
    </row>
    <row r="237" spans="1:36" x14ac:dyDescent="0.15">
      <c r="A237" s="227" t="s">
        <v>30</v>
      </c>
      <c r="B237" s="200" t="s">
        <v>22</v>
      </c>
      <c r="C237" s="173">
        <v>18</v>
      </c>
      <c r="D237" s="242">
        <v>0.70833333333333337</v>
      </c>
      <c r="E237" s="243">
        <v>21598</v>
      </c>
      <c r="F237" s="29">
        <v>30895</v>
      </c>
      <c r="G237" s="29">
        <v>513</v>
      </c>
      <c r="H237" s="29">
        <v>0</v>
      </c>
      <c r="I237" s="29">
        <v>1258</v>
      </c>
      <c r="J237" s="29">
        <v>5935</v>
      </c>
      <c r="K237" s="166">
        <v>1074</v>
      </c>
      <c r="L237" s="173">
        <v>330</v>
      </c>
      <c r="M237" s="29">
        <v>-396</v>
      </c>
      <c r="N237" s="29">
        <v>-1842</v>
      </c>
      <c r="O237" s="29">
        <f t="shared" si="14"/>
        <v>-834</v>
      </c>
      <c r="P237" s="29">
        <f t="shared" si="15"/>
        <v>25049</v>
      </c>
      <c r="Q237" s="242">
        <v>0.70833333333333337</v>
      </c>
      <c r="R237" s="243">
        <v>21210</v>
      </c>
      <c r="S237" s="29">
        <v>23540</v>
      </c>
      <c r="T237" s="29">
        <f t="shared" si="16"/>
        <v>1509</v>
      </c>
      <c r="U237" s="27">
        <v>27970</v>
      </c>
      <c r="V237" s="29">
        <v>0</v>
      </c>
      <c r="W237" s="166">
        <v>1200</v>
      </c>
      <c r="X237" s="26">
        <v>1074</v>
      </c>
      <c r="Y237" s="166">
        <v>330</v>
      </c>
      <c r="Z237" s="26">
        <v>330</v>
      </c>
      <c r="AA237" s="166">
        <v>-700</v>
      </c>
      <c r="AB237" s="26">
        <v>-173</v>
      </c>
      <c r="AC237" s="166">
        <v>-2218</v>
      </c>
      <c r="AD237" s="26">
        <v>-1661</v>
      </c>
      <c r="AE237" s="166" t="s">
        <v>397</v>
      </c>
      <c r="AF237" s="172" t="s">
        <v>153</v>
      </c>
      <c r="AG237" s="173">
        <v>86</v>
      </c>
      <c r="AH237" s="166" t="s">
        <v>397</v>
      </c>
      <c r="AI237" s="172" t="s">
        <v>115</v>
      </c>
      <c r="AJ237" s="173">
        <v>85</v>
      </c>
    </row>
    <row r="238" spans="1:36" x14ac:dyDescent="0.15">
      <c r="A238" s="227" t="s">
        <v>32</v>
      </c>
      <c r="B238" s="200" t="s">
        <v>22</v>
      </c>
      <c r="C238" s="173">
        <v>19</v>
      </c>
      <c r="D238" s="242">
        <v>0.5</v>
      </c>
      <c r="E238" s="243">
        <v>19673</v>
      </c>
      <c r="F238" s="29">
        <v>30895</v>
      </c>
      <c r="G238" s="29">
        <v>536</v>
      </c>
      <c r="H238" s="29">
        <v>0</v>
      </c>
      <c r="I238" s="29">
        <v>1598</v>
      </c>
      <c r="J238" s="29">
        <v>6369</v>
      </c>
      <c r="K238" s="166">
        <v>1039</v>
      </c>
      <c r="L238" s="173">
        <v>330</v>
      </c>
      <c r="M238" s="29">
        <v>-394</v>
      </c>
      <c r="N238" s="29">
        <v>-1800</v>
      </c>
      <c r="O238" s="29">
        <f t="shared" si="14"/>
        <v>-825</v>
      </c>
      <c r="P238" s="29">
        <f t="shared" si="15"/>
        <v>24289</v>
      </c>
      <c r="Q238" s="242">
        <v>0.58333333333333337</v>
      </c>
      <c r="R238" s="243">
        <v>20290</v>
      </c>
      <c r="S238" s="29">
        <v>22574</v>
      </c>
      <c r="T238" s="29">
        <f t="shared" si="16"/>
        <v>1715</v>
      </c>
      <c r="U238" s="27">
        <v>27970</v>
      </c>
      <c r="V238" s="29">
        <v>0</v>
      </c>
      <c r="W238" s="166">
        <v>1200</v>
      </c>
      <c r="X238" s="26">
        <v>1038</v>
      </c>
      <c r="Y238" s="166">
        <v>330</v>
      </c>
      <c r="Z238" s="26">
        <v>330</v>
      </c>
      <c r="AA238" s="166">
        <v>-700</v>
      </c>
      <c r="AB238" s="26">
        <v>-182</v>
      </c>
      <c r="AC238" s="166">
        <v>-2218</v>
      </c>
      <c r="AD238" s="26">
        <v>-1800</v>
      </c>
      <c r="AE238" s="166" t="s">
        <v>396</v>
      </c>
      <c r="AF238" s="172" t="s">
        <v>97</v>
      </c>
      <c r="AG238" s="173">
        <v>77</v>
      </c>
      <c r="AH238" s="166" t="s">
        <v>46</v>
      </c>
      <c r="AI238" s="172" t="s">
        <v>184</v>
      </c>
      <c r="AJ238" s="173">
        <v>80</v>
      </c>
    </row>
    <row r="239" spans="1:36" x14ac:dyDescent="0.15">
      <c r="A239" s="227" t="s">
        <v>31</v>
      </c>
      <c r="B239" s="200" t="s">
        <v>22</v>
      </c>
      <c r="C239" s="173">
        <v>20</v>
      </c>
      <c r="D239" s="242">
        <v>0.625</v>
      </c>
      <c r="E239" s="243">
        <v>17183</v>
      </c>
      <c r="F239" s="29">
        <v>30895</v>
      </c>
      <c r="G239" s="29">
        <v>731</v>
      </c>
      <c r="H239" s="29">
        <v>0</v>
      </c>
      <c r="I239" s="29">
        <v>2105</v>
      </c>
      <c r="J239" s="29">
        <v>8028</v>
      </c>
      <c r="K239" s="166">
        <v>903</v>
      </c>
      <c r="L239" s="173">
        <v>330</v>
      </c>
      <c r="M239" s="29">
        <v>-347</v>
      </c>
      <c r="N239" s="29">
        <v>-1800</v>
      </c>
      <c r="O239" s="29">
        <f t="shared" si="14"/>
        <v>-914</v>
      </c>
      <c r="P239" s="29">
        <f t="shared" si="15"/>
        <v>22407</v>
      </c>
      <c r="Q239" s="242">
        <v>0.70833333333333337</v>
      </c>
      <c r="R239" s="243">
        <v>17820</v>
      </c>
      <c r="S239" s="29">
        <v>20104</v>
      </c>
      <c r="T239" s="29">
        <f t="shared" si="16"/>
        <v>2303</v>
      </c>
      <c r="U239" s="27">
        <v>27970</v>
      </c>
      <c r="V239" s="29">
        <v>0</v>
      </c>
      <c r="W239" s="166">
        <v>1200</v>
      </c>
      <c r="X239" s="26">
        <v>903</v>
      </c>
      <c r="Y239" s="166">
        <v>330</v>
      </c>
      <c r="Z239" s="26">
        <v>330</v>
      </c>
      <c r="AA239" s="166">
        <v>-700</v>
      </c>
      <c r="AB239" s="26">
        <v>-321</v>
      </c>
      <c r="AC239" s="166">
        <v>-2218</v>
      </c>
      <c r="AD239" s="26">
        <v>-1800</v>
      </c>
      <c r="AE239" s="166" t="s">
        <v>42</v>
      </c>
      <c r="AF239" s="172" t="s">
        <v>98</v>
      </c>
      <c r="AG239" s="173">
        <v>73</v>
      </c>
      <c r="AH239" s="166" t="s">
        <v>42</v>
      </c>
      <c r="AI239" s="172" t="s">
        <v>50</v>
      </c>
      <c r="AJ239" s="173">
        <v>73</v>
      </c>
    </row>
    <row r="240" spans="1:36" x14ac:dyDescent="0.15">
      <c r="A240" s="227" t="s">
        <v>33</v>
      </c>
      <c r="B240" s="200" t="s">
        <v>22</v>
      </c>
      <c r="C240" s="173">
        <v>21</v>
      </c>
      <c r="D240" s="242">
        <v>0.66666666666666663</v>
      </c>
      <c r="E240" s="243">
        <v>18366</v>
      </c>
      <c r="F240" s="29">
        <v>30895</v>
      </c>
      <c r="G240" s="29">
        <v>575</v>
      </c>
      <c r="H240" s="29">
        <v>0</v>
      </c>
      <c r="I240" s="29">
        <v>1553</v>
      </c>
      <c r="J240" s="29">
        <v>7563</v>
      </c>
      <c r="K240" s="166">
        <v>535</v>
      </c>
      <c r="L240" s="173">
        <v>330</v>
      </c>
      <c r="M240" s="29">
        <v>-700</v>
      </c>
      <c r="N240" s="29">
        <v>-1799</v>
      </c>
      <c r="O240" s="29">
        <f t="shared" si="14"/>
        <v>-1634</v>
      </c>
      <c r="P240" s="29">
        <f t="shared" si="15"/>
        <v>23988</v>
      </c>
      <c r="Q240" s="242">
        <v>0.625</v>
      </c>
      <c r="R240" s="243">
        <v>18120</v>
      </c>
      <c r="S240" s="29">
        <v>20426</v>
      </c>
      <c r="T240" s="29">
        <f t="shared" si="16"/>
        <v>3562</v>
      </c>
      <c r="U240" s="29">
        <v>27970</v>
      </c>
      <c r="V240" s="29">
        <v>0</v>
      </c>
      <c r="W240" s="166">
        <v>1200</v>
      </c>
      <c r="X240" s="26">
        <v>535</v>
      </c>
      <c r="Y240" s="166">
        <v>330</v>
      </c>
      <c r="Z240" s="26">
        <v>330</v>
      </c>
      <c r="AA240" s="166">
        <v>-700</v>
      </c>
      <c r="AB240" s="26">
        <v>-304</v>
      </c>
      <c r="AC240" s="166">
        <v>-2218</v>
      </c>
      <c r="AD240" s="26">
        <v>-1618</v>
      </c>
      <c r="AE240" s="166" t="s">
        <v>42</v>
      </c>
      <c r="AF240" s="172" t="s">
        <v>90</v>
      </c>
      <c r="AG240" s="173">
        <v>78</v>
      </c>
      <c r="AH240" s="166" t="s">
        <v>42</v>
      </c>
      <c r="AI240" s="172" t="s">
        <v>72</v>
      </c>
      <c r="AJ240" s="173">
        <v>82</v>
      </c>
    </row>
    <row r="241" spans="1:36" x14ac:dyDescent="0.15">
      <c r="A241" s="227" t="s">
        <v>34</v>
      </c>
      <c r="B241" s="200" t="s">
        <v>22</v>
      </c>
      <c r="C241" s="173">
        <v>22</v>
      </c>
      <c r="D241" s="242">
        <v>0.58333333333333337</v>
      </c>
      <c r="E241" s="243">
        <v>19314</v>
      </c>
      <c r="F241" s="29">
        <v>30894</v>
      </c>
      <c r="G241" s="29">
        <v>551</v>
      </c>
      <c r="H241" s="29">
        <v>0</v>
      </c>
      <c r="I241" s="29">
        <v>2627</v>
      </c>
      <c r="J241" s="29">
        <v>6928</v>
      </c>
      <c r="K241" s="166">
        <v>888</v>
      </c>
      <c r="L241" s="173">
        <v>330</v>
      </c>
      <c r="M241" s="29">
        <v>-632</v>
      </c>
      <c r="N241" s="29">
        <v>-1800</v>
      </c>
      <c r="O241" s="29">
        <f t="shared" si="14"/>
        <v>-1214</v>
      </c>
      <c r="P241" s="29">
        <f t="shared" si="15"/>
        <v>23104</v>
      </c>
      <c r="Q241" s="242">
        <v>0.625</v>
      </c>
      <c r="R241" s="243">
        <v>18690</v>
      </c>
      <c r="S241" s="29">
        <v>20991</v>
      </c>
      <c r="T241" s="29">
        <f t="shared" si="16"/>
        <v>2113</v>
      </c>
      <c r="U241" s="29">
        <v>27970</v>
      </c>
      <c r="V241" s="29">
        <v>0</v>
      </c>
      <c r="W241" s="166">
        <v>1200</v>
      </c>
      <c r="X241" s="26">
        <v>888</v>
      </c>
      <c r="Y241" s="166">
        <v>330</v>
      </c>
      <c r="Z241" s="26">
        <v>330</v>
      </c>
      <c r="AA241" s="166">
        <v>-700</v>
      </c>
      <c r="AB241" s="26">
        <v>-318</v>
      </c>
      <c r="AC241" s="166">
        <v>-2218</v>
      </c>
      <c r="AD241" s="26">
        <v>-1619</v>
      </c>
      <c r="AE241" s="166" t="s">
        <v>42</v>
      </c>
      <c r="AF241" s="172" t="s">
        <v>90</v>
      </c>
      <c r="AG241" s="173">
        <v>82</v>
      </c>
      <c r="AH241" s="166" t="s">
        <v>42</v>
      </c>
      <c r="AI241" s="172" t="s">
        <v>89</v>
      </c>
      <c r="AJ241" s="173">
        <v>85</v>
      </c>
    </row>
    <row r="242" spans="1:36" x14ac:dyDescent="0.15">
      <c r="A242" s="227" t="s">
        <v>35</v>
      </c>
      <c r="B242" s="200" t="s">
        <v>22</v>
      </c>
      <c r="C242" s="173">
        <v>23</v>
      </c>
      <c r="D242" s="242">
        <v>0.70833333333333337</v>
      </c>
      <c r="E242" s="243">
        <v>17050</v>
      </c>
      <c r="F242" s="29">
        <v>30894</v>
      </c>
      <c r="G242" s="29">
        <v>528</v>
      </c>
      <c r="H242" s="29">
        <v>0</v>
      </c>
      <c r="I242" s="29">
        <v>2004</v>
      </c>
      <c r="J242" s="29">
        <v>9002</v>
      </c>
      <c r="K242" s="166">
        <v>-121</v>
      </c>
      <c r="L242" s="173">
        <v>330</v>
      </c>
      <c r="M242" s="29">
        <v>-303</v>
      </c>
      <c r="N242" s="29">
        <v>-1597</v>
      </c>
      <c r="O242" s="29">
        <f t="shared" si="14"/>
        <v>-1691</v>
      </c>
      <c r="P242" s="29">
        <f t="shared" si="15"/>
        <v>22107</v>
      </c>
      <c r="Q242" s="242">
        <v>0.58333333333333337</v>
      </c>
      <c r="R242" s="243">
        <v>16860</v>
      </c>
      <c r="S242" s="29">
        <v>18862</v>
      </c>
      <c r="T242" s="29">
        <f t="shared" si="16"/>
        <v>3245</v>
      </c>
      <c r="U242" s="29">
        <v>27970</v>
      </c>
      <c r="V242" s="29">
        <v>0</v>
      </c>
      <c r="W242" s="166">
        <v>-1000</v>
      </c>
      <c r="X242" s="26">
        <v>-121</v>
      </c>
      <c r="Y242" s="166">
        <v>330</v>
      </c>
      <c r="Z242" s="26">
        <v>330</v>
      </c>
      <c r="AA242" s="166">
        <v>-700</v>
      </c>
      <c r="AB242" s="26">
        <v>-23</v>
      </c>
      <c r="AC242" s="166">
        <v>-2218</v>
      </c>
      <c r="AD242" s="26">
        <v>-1266</v>
      </c>
      <c r="AE242" s="166" t="s">
        <v>42</v>
      </c>
      <c r="AF242" s="172" t="s">
        <v>168</v>
      </c>
      <c r="AG242" s="173">
        <v>80</v>
      </c>
      <c r="AH242" s="166" t="s">
        <v>42</v>
      </c>
      <c r="AI242" s="172" t="s">
        <v>102</v>
      </c>
      <c r="AJ242" s="173">
        <v>82</v>
      </c>
    </row>
    <row r="243" spans="1:36" x14ac:dyDescent="0.15">
      <c r="A243" s="227" t="s">
        <v>36</v>
      </c>
      <c r="B243" s="200" t="s">
        <v>22</v>
      </c>
      <c r="C243" s="173">
        <v>24</v>
      </c>
      <c r="D243" s="242">
        <v>0.875</v>
      </c>
      <c r="E243" s="243">
        <v>17282</v>
      </c>
      <c r="F243" s="29">
        <v>30894</v>
      </c>
      <c r="G243" s="29">
        <v>581</v>
      </c>
      <c r="H243" s="29">
        <v>0</v>
      </c>
      <c r="I243" s="29">
        <v>2046</v>
      </c>
      <c r="J243" s="29">
        <v>8764</v>
      </c>
      <c r="K243" s="166">
        <v>153</v>
      </c>
      <c r="L243" s="173">
        <v>330</v>
      </c>
      <c r="M243" s="29">
        <v>-498</v>
      </c>
      <c r="N243" s="29">
        <v>-1447</v>
      </c>
      <c r="O243" s="29">
        <f t="shared" si="14"/>
        <v>-1462</v>
      </c>
      <c r="P243" s="29">
        <f t="shared" si="15"/>
        <v>22127</v>
      </c>
      <c r="Q243" s="242">
        <v>0.875</v>
      </c>
      <c r="R243" s="243">
        <v>17290</v>
      </c>
      <c r="S243" s="29">
        <v>19150</v>
      </c>
      <c r="T243" s="29">
        <f t="shared" si="16"/>
        <v>2977</v>
      </c>
      <c r="U243" s="29">
        <v>27970</v>
      </c>
      <c r="V243" s="29">
        <v>0</v>
      </c>
      <c r="W243" s="166">
        <v>1200</v>
      </c>
      <c r="X243" s="26">
        <v>153</v>
      </c>
      <c r="Y243" s="166">
        <v>330</v>
      </c>
      <c r="Z243" s="26">
        <v>330</v>
      </c>
      <c r="AA243" s="166">
        <v>-700</v>
      </c>
      <c r="AB243" s="26">
        <v>-227</v>
      </c>
      <c r="AC243" s="166">
        <v>-2218</v>
      </c>
      <c r="AD243" s="26">
        <v>-1266</v>
      </c>
      <c r="AE243" s="166" t="s">
        <v>42</v>
      </c>
      <c r="AF243" s="172" t="s">
        <v>89</v>
      </c>
      <c r="AG243" s="173">
        <v>70</v>
      </c>
      <c r="AH243" s="166" t="s">
        <v>42</v>
      </c>
      <c r="AI243" s="172" t="s">
        <v>195</v>
      </c>
      <c r="AJ243" s="173">
        <v>74</v>
      </c>
    </row>
    <row r="244" spans="1:36" x14ac:dyDescent="0.15">
      <c r="A244" s="227" t="s">
        <v>30</v>
      </c>
      <c r="B244" s="200" t="s">
        <v>22</v>
      </c>
      <c r="C244" s="173">
        <v>25</v>
      </c>
      <c r="D244" s="242">
        <v>0.625</v>
      </c>
      <c r="E244" s="243">
        <v>20480</v>
      </c>
      <c r="F244" s="29">
        <v>30893</v>
      </c>
      <c r="G244" s="29">
        <v>471</v>
      </c>
      <c r="H244" s="29">
        <v>0</v>
      </c>
      <c r="I244" s="29">
        <v>1630</v>
      </c>
      <c r="J244" s="29">
        <v>6986</v>
      </c>
      <c r="K244" s="166">
        <v>646</v>
      </c>
      <c r="L244" s="173">
        <v>330</v>
      </c>
      <c r="M244" s="29">
        <v>-165</v>
      </c>
      <c r="N244" s="29">
        <v>-1773</v>
      </c>
      <c r="O244" s="29">
        <f t="shared" si="14"/>
        <v>-962</v>
      </c>
      <c r="P244" s="29">
        <f t="shared" si="15"/>
        <v>23710</v>
      </c>
      <c r="Q244" s="242">
        <v>0.625</v>
      </c>
      <c r="R244" s="243">
        <v>20000</v>
      </c>
      <c r="S244" s="29">
        <v>22247</v>
      </c>
      <c r="T244" s="29">
        <f t="shared" si="16"/>
        <v>1463</v>
      </c>
      <c r="U244" s="29">
        <v>27970</v>
      </c>
      <c r="V244" s="29">
        <v>0</v>
      </c>
      <c r="W244" s="166">
        <v>1200</v>
      </c>
      <c r="X244" s="26">
        <v>636</v>
      </c>
      <c r="Y244" s="166">
        <v>330</v>
      </c>
      <c r="Z244" s="26">
        <v>330</v>
      </c>
      <c r="AA244" s="166">
        <v>-700</v>
      </c>
      <c r="AB244" s="26">
        <v>-201</v>
      </c>
      <c r="AC244" s="166">
        <v>-2218</v>
      </c>
      <c r="AD244" s="26">
        <v>-1773</v>
      </c>
      <c r="AE244" s="166" t="s">
        <v>399</v>
      </c>
      <c r="AF244" s="172" t="s">
        <v>61</v>
      </c>
      <c r="AG244" s="173">
        <v>81</v>
      </c>
      <c r="AH244" s="166" t="s">
        <v>399</v>
      </c>
      <c r="AI244" s="172" t="s">
        <v>61</v>
      </c>
      <c r="AJ244" s="173">
        <v>81</v>
      </c>
    </row>
    <row r="245" spans="1:36" x14ac:dyDescent="0.15">
      <c r="A245" s="227" t="s">
        <v>32</v>
      </c>
      <c r="B245" s="200" t="s">
        <v>22</v>
      </c>
      <c r="C245" s="173">
        <v>26</v>
      </c>
      <c r="D245" s="242">
        <v>0.625</v>
      </c>
      <c r="E245" s="243">
        <v>17703</v>
      </c>
      <c r="F245" s="29">
        <v>30893</v>
      </c>
      <c r="G245" s="29">
        <v>679</v>
      </c>
      <c r="H245" s="29">
        <v>0</v>
      </c>
      <c r="I245" s="29">
        <v>1267</v>
      </c>
      <c r="J245" s="29">
        <v>7721</v>
      </c>
      <c r="K245" s="166">
        <v>331</v>
      </c>
      <c r="L245" s="173">
        <v>330</v>
      </c>
      <c r="M245" s="29">
        <v>-71</v>
      </c>
      <c r="N245" s="29">
        <v>-1471</v>
      </c>
      <c r="O245" s="29">
        <f t="shared" si="14"/>
        <v>-881</v>
      </c>
      <c r="P245" s="29">
        <f t="shared" si="15"/>
        <v>23465</v>
      </c>
      <c r="Q245" s="242">
        <v>0.625</v>
      </c>
      <c r="R245" s="243">
        <v>17480</v>
      </c>
      <c r="S245" s="29">
        <v>19564</v>
      </c>
      <c r="T245" s="29">
        <f t="shared" si="16"/>
        <v>3901</v>
      </c>
      <c r="U245" s="29">
        <v>27970</v>
      </c>
      <c r="V245" s="29">
        <v>0</v>
      </c>
      <c r="W245" s="166">
        <v>1200</v>
      </c>
      <c r="X245" s="26">
        <v>331</v>
      </c>
      <c r="Y245" s="166">
        <v>330</v>
      </c>
      <c r="Z245" s="26">
        <v>330</v>
      </c>
      <c r="AA245" s="166">
        <v>-700</v>
      </c>
      <c r="AB245" s="26">
        <v>-71</v>
      </c>
      <c r="AC245" s="166">
        <v>-2218</v>
      </c>
      <c r="AD245" s="26">
        <v>-1290</v>
      </c>
      <c r="AE245" s="166" t="s">
        <v>42</v>
      </c>
      <c r="AF245" s="172" t="s">
        <v>97</v>
      </c>
      <c r="AG245" s="173">
        <v>72</v>
      </c>
      <c r="AH245" s="166" t="s">
        <v>42</v>
      </c>
      <c r="AI245" s="172" t="s">
        <v>184</v>
      </c>
      <c r="AJ245" s="173">
        <v>75</v>
      </c>
    </row>
    <row r="246" spans="1:36" x14ac:dyDescent="0.15">
      <c r="A246" s="227" t="s">
        <v>31</v>
      </c>
      <c r="B246" s="200" t="s">
        <v>22</v>
      </c>
      <c r="C246" s="173">
        <v>27</v>
      </c>
      <c r="D246" s="242">
        <v>0.70833333333333337</v>
      </c>
      <c r="E246" s="243">
        <v>18042</v>
      </c>
      <c r="F246" s="29">
        <v>30893</v>
      </c>
      <c r="G246" s="29">
        <v>593</v>
      </c>
      <c r="H246" s="29">
        <v>0</v>
      </c>
      <c r="I246" s="29">
        <v>2206</v>
      </c>
      <c r="J246" s="29">
        <v>8473</v>
      </c>
      <c r="K246" s="166">
        <v>263</v>
      </c>
      <c r="L246" s="173">
        <v>330</v>
      </c>
      <c r="M246" s="29">
        <v>-142</v>
      </c>
      <c r="N246" s="29">
        <v>-1590</v>
      </c>
      <c r="O246" s="29">
        <f t="shared" si="14"/>
        <v>-1139</v>
      </c>
      <c r="P246" s="29">
        <f t="shared" si="15"/>
        <v>21946</v>
      </c>
      <c r="Q246" s="242">
        <v>0.625</v>
      </c>
      <c r="R246" s="243">
        <v>17830</v>
      </c>
      <c r="S246" s="29">
        <v>19967</v>
      </c>
      <c r="T246" s="29">
        <f t="shared" si="16"/>
        <v>1979</v>
      </c>
      <c r="U246" s="29">
        <v>27970</v>
      </c>
      <c r="V246" s="29">
        <v>0</v>
      </c>
      <c r="W246" s="166">
        <v>1200</v>
      </c>
      <c r="X246" s="26">
        <v>263</v>
      </c>
      <c r="Y246" s="166">
        <v>330</v>
      </c>
      <c r="Z246" s="26">
        <v>330</v>
      </c>
      <c r="AA246" s="166">
        <v>-700</v>
      </c>
      <c r="AB246" s="26">
        <v>-142</v>
      </c>
      <c r="AC246" s="166">
        <v>-2218</v>
      </c>
      <c r="AD246" s="26">
        <v>-1590</v>
      </c>
      <c r="AE246" s="166" t="s">
        <v>42</v>
      </c>
      <c r="AF246" s="172" t="s">
        <v>111</v>
      </c>
      <c r="AG246" s="173">
        <v>74</v>
      </c>
      <c r="AH246" s="166" t="s">
        <v>42</v>
      </c>
      <c r="AI246" s="172" t="s">
        <v>79</v>
      </c>
      <c r="AJ246" s="173">
        <v>78</v>
      </c>
    </row>
    <row r="247" spans="1:36" x14ac:dyDescent="0.15">
      <c r="A247" s="227" t="s">
        <v>33</v>
      </c>
      <c r="B247" s="200" t="s">
        <v>22</v>
      </c>
      <c r="C247" s="173">
        <v>28</v>
      </c>
      <c r="D247" s="242">
        <v>0.625</v>
      </c>
      <c r="E247" s="243">
        <v>18621</v>
      </c>
      <c r="F247" s="29">
        <v>30860</v>
      </c>
      <c r="G247" s="29">
        <v>599</v>
      </c>
      <c r="H247" s="29">
        <v>0</v>
      </c>
      <c r="I247" s="29">
        <v>2222</v>
      </c>
      <c r="J247" s="29">
        <v>7978</v>
      </c>
      <c r="K247" s="166">
        <v>901</v>
      </c>
      <c r="L247" s="173">
        <v>330</v>
      </c>
      <c r="M247" s="29">
        <v>-246</v>
      </c>
      <c r="N247" s="29">
        <v>-1616</v>
      </c>
      <c r="O247" s="29">
        <f t="shared" si="14"/>
        <v>-631</v>
      </c>
      <c r="P247" s="29">
        <f t="shared" si="15"/>
        <v>21890</v>
      </c>
      <c r="Q247" s="242">
        <v>0.625</v>
      </c>
      <c r="R247" s="243">
        <v>18250</v>
      </c>
      <c r="S247" s="29">
        <v>20350</v>
      </c>
      <c r="T247" s="29">
        <f t="shared" si="16"/>
        <v>1540</v>
      </c>
      <c r="U247" s="29">
        <v>27970</v>
      </c>
      <c r="V247" s="29">
        <v>0</v>
      </c>
      <c r="W247" s="166">
        <v>1200</v>
      </c>
      <c r="X247" s="26">
        <v>901</v>
      </c>
      <c r="Y247" s="166">
        <v>330</v>
      </c>
      <c r="Z247" s="26">
        <v>330</v>
      </c>
      <c r="AA247" s="166">
        <v>-700</v>
      </c>
      <c r="AB247" s="26">
        <v>-246</v>
      </c>
      <c r="AC247" s="166">
        <v>-2218</v>
      </c>
      <c r="AD247" s="26">
        <v>-1773</v>
      </c>
      <c r="AE247" s="166" t="s">
        <v>42</v>
      </c>
      <c r="AF247" s="172" t="s">
        <v>164</v>
      </c>
      <c r="AG247" s="173">
        <v>74</v>
      </c>
      <c r="AH247" s="166" t="s">
        <v>42</v>
      </c>
      <c r="AI247" s="172" t="s">
        <v>79</v>
      </c>
      <c r="AJ247" s="173">
        <v>80</v>
      </c>
    </row>
    <row r="248" spans="1:36" x14ac:dyDescent="0.15">
      <c r="A248" s="227" t="s">
        <v>34</v>
      </c>
      <c r="B248" s="200" t="s">
        <v>22</v>
      </c>
      <c r="C248" s="173">
        <v>29</v>
      </c>
      <c r="D248" s="242">
        <v>0.58333333333333337</v>
      </c>
      <c r="E248" s="243">
        <v>18187</v>
      </c>
      <c r="F248" s="29">
        <v>30860</v>
      </c>
      <c r="G248" s="29">
        <v>679</v>
      </c>
      <c r="H248" s="29">
        <v>0</v>
      </c>
      <c r="I248" s="29">
        <v>1931</v>
      </c>
      <c r="J248" s="29">
        <v>7657</v>
      </c>
      <c r="K248" s="166">
        <v>660</v>
      </c>
      <c r="L248" s="173">
        <v>330</v>
      </c>
      <c r="M248" s="29">
        <v>-201</v>
      </c>
      <c r="N248" s="29">
        <v>-1773</v>
      </c>
      <c r="O248" s="29">
        <f t="shared" si="14"/>
        <v>-984</v>
      </c>
      <c r="P248" s="29">
        <f t="shared" si="15"/>
        <v>22935</v>
      </c>
      <c r="Q248" s="242">
        <v>0.58333333333333337</v>
      </c>
      <c r="R248" s="243">
        <v>17960</v>
      </c>
      <c r="S248" s="29">
        <v>20239</v>
      </c>
      <c r="T248" s="29">
        <f t="shared" si="16"/>
        <v>2696</v>
      </c>
      <c r="U248" s="29">
        <v>27970</v>
      </c>
      <c r="V248" s="29">
        <v>0</v>
      </c>
      <c r="W248" s="166">
        <v>1200</v>
      </c>
      <c r="X248" s="26">
        <v>660</v>
      </c>
      <c r="Y248" s="166">
        <v>330</v>
      </c>
      <c r="Z248" s="26">
        <v>330</v>
      </c>
      <c r="AA248" s="166">
        <v>-700</v>
      </c>
      <c r="AB248" s="26">
        <v>-201</v>
      </c>
      <c r="AC248" s="166">
        <v>-2218</v>
      </c>
      <c r="AD248" s="26">
        <v>-1592</v>
      </c>
      <c r="AE248" s="166" t="s">
        <v>43</v>
      </c>
      <c r="AF248" s="172" t="s">
        <v>181</v>
      </c>
      <c r="AG248" s="173">
        <v>73</v>
      </c>
      <c r="AH248" s="166" t="s">
        <v>43</v>
      </c>
      <c r="AI248" s="172" t="s">
        <v>195</v>
      </c>
      <c r="AJ248" s="173">
        <v>75</v>
      </c>
    </row>
    <row r="249" spans="1:36" x14ac:dyDescent="0.15">
      <c r="A249" s="227" t="s">
        <v>35</v>
      </c>
      <c r="B249" s="200" t="s">
        <v>22</v>
      </c>
      <c r="C249" s="173">
        <v>30</v>
      </c>
      <c r="D249" s="242">
        <v>0.875</v>
      </c>
      <c r="E249" s="243">
        <v>16952</v>
      </c>
      <c r="F249" s="29">
        <v>30863</v>
      </c>
      <c r="G249" s="29">
        <v>512</v>
      </c>
      <c r="H249" s="29">
        <v>0</v>
      </c>
      <c r="I249" s="29">
        <v>2082</v>
      </c>
      <c r="J249" s="29">
        <v>8875</v>
      </c>
      <c r="K249" s="166">
        <v>83</v>
      </c>
      <c r="L249" s="173">
        <v>330</v>
      </c>
      <c r="M249" s="29">
        <v>27</v>
      </c>
      <c r="N249" s="29">
        <v>-218</v>
      </c>
      <c r="O249" s="29">
        <f t="shared" ref="O249:O312" si="17">SUM(K249:N249)</f>
        <v>222</v>
      </c>
      <c r="P249" s="29">
        <f t="shared" ref="P249:P312" si="18">+F249+G249+H249-I249-J249-O249</f>
        <v>20196</v>
      </c>
      <c r="Q249" s="242">
        <v>0.625</v>
      </c>
      <c r="R249" s="243">
        <v>17150</v>
      </c>
      <c r="S249" s="29">
        <v>18956</v>
      </c>
      <c r="T249" s="29">
        <f t="shared" si="16"/>
        <v>1240</v>
      </c>
      <c r="U249" s="29">
        <v>25721</v>
      </c>
      <c r="V249" s="29">
        <v>100</v>
      </c>
      <c r="W249" s="166">
        <v>1200</v>
      </c>
      <c r="X249" s="26">
        <v>-201</v>
      </c>
      <c r="Y249" s="166">
        <v>330</v>
      </c>
      <c r="Z249" s="26">
        <v>330</v>
      </c>
      <c r="AA249" s="166">
        <v>280</v>
      </c>
      <c r="AB249" s="26">
        <v>-373</v>
      </c>
      <c r="AC249" s="166">
        <v>-218</v>
      </c>
      <c r="AD249" s="26">
        <v>-218</v>
      </c>
      <c r="AE249" s="166" t="s">
        <v>396</v>
      </c>
      <c r="AF249" s="172" t="s">
        <v>52</v>
      </c>
      <c r="AG249" s="173">
        <v>80</v>
      </c>
      <c r="AH249" s="166" t="s">
        <v>396</v>
      </c>
      <c r="AI249" s="172" t="s">
        <v>62</v>
      </c>
      <c r="AJ249" s="173">
        <v>78</v>
      </c>
    </row>
    <row r="250" spans="1:36" x14ac:dyDescent="0.15">
      <c r="A250" s="228" t="s">
        <v>36</v>
      </c>
      <c r="B250" s="202" t="s">
        <v>22</v>
      </c>
      <c r="C250" s="175">
        <v>31</v>
      </c>
      <c r="D250" s="242">
        <v>0.75</v>
      </c>
      <c r="E250" s="245">
        <v>15744</v>
      </c>
      <c r="F250" s="35">
        <v>30863</v>
      </c>
      <c r="G250" s="35">
        <v>597</v>
      </c>
      <c r="H250" s="35">
        <v>0</v>
      </c>
      <c r="I250" s="35">
        <v>1996</v>
      </c>
      <c r="J250" s="35">
        <v>8862</v>
      </c>
      <c r="K250" s="167">
        <v>-5</v>
      </c>
      <c r="L250" s="175">
        <v>330</v>
      </c>
      <c r="M250" s="35">
        <v>-293</v>
      </c>
      <c r="N250" s="35">
        <v>-1408</v>
      </c>
      <c r="O250" s="35">
        <f t="shared" si="17"/>
        <v>-1376</v>
      </c>
      <c r="P250" s="35">
        <f t="shared" si="18"/>
        <v>21978</v>
      </c>
      <c r="Q250" s="244">
        <v>0.875</v>
      </c>
      <c r="R250" s="245">
        <v>17100</v>
      </c>
      <c r="S250" s="35">
        <v>18940</v>
      </c>
      <c r="T250" s="29">
        <f t="shared" si="16"/>
        <v>3038</v>
      </c>
      <c r="U250" s="35">
        <v>25721</v>
      </c>
      <c r="V250" s="35">
        <v>100</v>
      </c>
      <c r="W250" s="167">
        <v>-1000</v>
      </c>
      <c r="X250" s="43">
        <v>-15</v>
      </c>
      <c r="Y250" s="167">
        <v>330</v>
      </c>
      <c r="Z250" s="43">
        <v>330</v>
      </c>
      <c r="AA250" s="167">
        <v>-700</v>
      </c>
      <c r="AB250" s="43">
        <v>7</v>
      </c>
      <c r="AC250" s="167">
        <v>-2218</v>
      </c>
      <c r="AD250" s="43">
        <v>-1408</v>
      </c>
      <c r="AE250" s="167" t="s">
        <v>42</v>
      </c>
      <c r="AF250" s="174" t="s">
        <v>50</v>
      </c>
      <c r="AG250" s="175">
        <v>72</v>
      </c>
      <c r="AH250" s="167" t="s">
        <v>42</v>
      </c>
      <c r="AI250" s="174" t="s">
        <v>202</v>
      </c>
      <c r="AJ250" s="175">
        <v>70</v>
      </c>
    </row>
    <row r="251" spans="1:36" x14ac:dyDescent="0.15">
      <c r="A251" s="227" t="s">
        <v>30</v>
      </c>
      <c r="B251" s="200" t="s">
        <v>23</v>
      </c>
      <c r="C251" s="173">
        <v>1</v>
      </c>
      <c r="D251" s="242">
        <v>0.875</v>
      </c>
      <c r="E251" s="243">
        <v>16905</v>
      </c>
      <c r="F251" s="29">
        <v>30869</v>
      </c>
      <c r="G251" s="29">
        <v>676</v>
      </c>
      <c r="H251" s="29">
        <v>0</v>
      </c>
      <c r="I251" s="29">
        <v>1103</v>
      </c>
      <c r="J251" s="29">
        <v>8403</v>
      </c>
      <c r="K251" s="166">
        <v>504</v>
      </c>
      <c r="L251" s="173">
        <v>330</v>
      </c>
      <c r="M251" s="29">
        <v>-438</v>
      </c>
      <c r="N251" s="29">
        <v>-1142</v>
      </c>
      <c r="O251" s="29">
        <f t="shared" si="17"/>
        <v>-746</v>
      </c>
      <c r="P251" s="29">
        <f t="shared" si="18"/>
        <v>22785</v>
      </c>
      <c r="Q251" s="242">
        <v>0.875</v>
      </c>
      <c r="R251" s="243">
        <v>17100</v>
      </c>
      <c r="S251" s="29">
        <v>19161</v>
      </c>
      <c r="T251" s="29">
        <f t="shared" si="16"/>
        <v>3624</v>
      </c>
      <c r="U251" s="29">
        <v>25721</v>
      </c>
      <c r="V251" s="29">
        <v>100</v>
      </c>
      <c r="W251" s="166">
        <v>1200</v>
      </c>
      <c r="X251" s="26">
        <v>504</v>
      </c>
      <c r="Y251" s="166">
        <v>330</v>
      </c>
      <c r="Z251" s="26">
        <v>330</v>
      </c>
      <c r="AA251" s="166">
        <v>-700</v>
      </c>
      <c r="AB251" s="26">
        <v>-38</v>
      </c>
      <c r="AC251" s="166">
        <v>-2218</v>
      </c>
      <c r="AD251" s="26">
        <v>-1142</v>
      </c>
      <c r="AE251" s="166" t="s">
        <v>42</v>
      </c>
      <c r="AF251" s="172" t="s">
        <v>50</v>
      </c>
      <c r="AG251" s="173">
        <v>71</v>
      </c>
      <c r="AH251" s="166" t="s">
        <v>42</v>
      </c>
      <c r="AI251" s="172" t="s">
        <v>202</v>
      </c>
      <c r="AJ251" s="173">
        <v>71</v>
      </c>
    </row>
    <row r="252" spans="1:36" x14ac:dyDescent="0.15">
      <c r="A252" s="227" t="s">
        <v>32</v>
      </c>
      <c r="B252" s="200" t="s">
        <v>23</v>
      </c>
      <c r="C252" s="173">
        <v>2</v>
      </c>
      <c r="D252" s="242">
        <v>0.625</v>
      </c>
      <c r="E252" s="243">
        <v>19280</v>
      </c>
      <c r="F252" s="29">
        <v>30864</v>
      </c>
      <c r="G252" s="29">
        <v>563</v>
      </c>
      <c r="H252" s="29">
        <v>0</v>
      </c>
      <c r="I252" s="29">
        <v>1471</v>
      </c>
      <c r="J252" s="29">
        <v>6042</v>
      </c>
      <c r="K252" s="166">
        <v>937</v>
      </c>
      <c r="L252" s="173">
        <v>330</v>
      </c>
      <c r="M252" s="29">
        <v>-601</v>
      </c>
      <c r="N252" s="29">
        <v>-1616</v>
      </c>
      <c r="O252" s="29">
        <f t="shared" si="17"/>
        <v>-950</v>
      </c>
      <c r="P252" s="29">
        <f t="shared" si="18"/>
        <v>24864</v>
      </c>
      <c r="Q252" s="242">
        <v>0.66666666666666663</v>
      </c>
      <c r="R252" s="243">
        <v>19010</v>
      </c>
      <c r="S252" s="29">
        <v>21110</v>
      </c>
      <c r="T252" s="29">
        <f t="shared" si="16"/>
        <v>3754</v>
      </c>
      <c r="U252" s="29">
        <v>25721</v>
      </c>
      <c r="V252" s="29">
        <v>100</v>
      </c>
      <c r="W252" s="166">
        <v>1200</v>
      </c>
      <c r="X252" s="26">
        <v>937</v>
      </c>
      <c r="Y252" s="166">
        <v>330</v>
      </c>
      <c r="Z252" s="26">
        <v>330</v>
      </c>
      <c r="AA252" s="166">
        <v>-700</v>
      </c>
      <c r="AB252" s="26">
        <v>-201</v>
      </c>
      <c r="AC252" s="166">
        <v>-2218</v>
      </c>
      <c r="AD252" s="26">
        <v>-1626</v>
      </c>
      <c r="AE252" s="166" t="s">
        <v>388</v>
      </c>
      <c r="AF252" s="172" t="s">
        <v>154</v>
      </c>
      <c r="AG252" s="173">
        <v>76</v>
      </c>
      <c r="AH252" s="166" t="s">
        <v>388</v>
      </c>
      <c r="AI252" s="172" t="s">
        <v>90</v>
      </c>
      <c r="AJ252" s="173">
        <v>83</v>
      </c>
    </row>
    <row r="253" spans="1:36" x14ac:dyDescent="0.15">
      <c r="A253" s="227" t="s">
        <v>31</v>
      </c>
      <c r="B253" s="200" t="s">
        <v>23</v>
      </c>
      <c r="C253" s="173">
        <v>3</v>
      </c>
      <c r="D253" s="242">
        <v>0.625</v>
      </c>
      <c r="E253" s="243">
        <v>19334</v>
      </c>
      <c r="F253" s="29">
        <v>30864</v>
      </c>
      <c r="G253" s="29">
        <v>566</v>
      </c>
      <c r="H253" s="29">
        <v>0</v>
      </c>
      <c r="I253" s="29">
        <v>3049</v>
      </c>
      <c r="J253" s="29">
        <v>6150</v>
      </c>
      <c r="K253" s="166">
        <v>1063</v>
      </c>
      <c r="L253" s="173">
        <v>330</v>
      </c>
      <c r="M253" s="29">
        <v>0</v>
      </c>
      <c r="N253" s="29">
        <v>-1616</v>
      </c>
      <c r="O253" s="29">
        <f t="shared" si="17"/>
        <v>-223</v>
      </c>
      <c r="P253" s="29">
        <f t="shared" si="18"/>
        <v>22454</v>
      </c>
      <c r="Q253" s="242">
        <v>0.70833333333333337</v>
      </c>
      <c r="R253" s="243">
        <v>19140</v>
      </c>
      <c r="S253" s="29">
        <v>21240</v>
      </c>
      <c r="T253" s="29">
        <f t="shared" si="16"/>
        <v>1214</v>
      </c>
      <c r="U253" s="29">
        <v>25721</v>
      </c>
      <c r="V253" s="29">
        <v>100</v>
      </c>
      <c r="W253" s="166">
        <v>1200</v>
      </c>
      <c r="X253" s="26">
        <v>1003</v>
      </c>
      <c r="Y253" s="166">
        <v>330</v>
      </c>
      <c r="Z253" s="26">
        <v>330</v>
      </c>
      <c r="AA253" s="166">
        <v>-700</v>
      </c>
      <c r="AB253" s="26">
        <v>-154</v>
      </c>
      <c r="AC253" s="166">
        <v>-2218</v>
      </c>
      <c r="AD253" s="26">
        <v>-1542</v>
      </c>
      <c r="AE253" s="166" t="s">
        <v>388</v>
      </c>
      <c r="AF253" s="172" t="s">
        <v>67</v>
      </c>
      <c r="AG253" s="173">
        <v>74</v>
      </c>
      <c r="AH253" s="166" t="s">
        <v>396</v>
      </c>
      <c r="AI253" s="172" t="s">
        <v>150</v>
      </c>
      <c r="AJ253" s="173">
        <v>80</v>
      </c>
    </row>
    <row r="254" spans="1:36" x14ac:dyDescent="0.15">
      <c r="A254" s="227" t="s">
        <v>33</v>
      </c>
      <c r="B254" s="200" t="s">
        <v>23</v>
      </c>
      <c r="C254" s="173">
        <v>4</v>
      </c>
      <c r="D254" s="242">
        <v>0.70833333333333337</v>
      </c>
      <c r="E254" s="243">
        <v>21730</v>
      </c>
      <c r="F254" s="29">
        <v>30864</v>
      </c>
      <c r="G254" s="29">
        <v>457</v>
      </c>
      <c r="H254" s="29">
        <v>0</v>
      </c>
      <c r="I254" s="29">
        <v>1919</v>
      </c>
      <c r="J254" s="29">
        <v>5065</v>
      </c>
      <c r="K254" s="166">
        <v>1200</v>
      </c>
      <c r="L254" s="173">
        <v>330</v>
      </c>
      <c r="M254" s="29">
        <v>-533</v>
      </c>
      <c r="N254" s="29">
        <v>-1767</v>
      </c>
      <c r="O254" s="29">
        <f t="shared" si="17"/>
        <v>-770</v>
      </c>
      <c r="P254" s="29">
        <f t="shared" si="18"/>
        <v>25107</v>
      </c>
      <c r="Q254" s="242">
        <v>0.66666666666666663</v>
      </c>
      <c r="R254" s="243">
        <v>20900</v>
      </c>
      <c r="S254" s="29">
        <v>23146</v>
      </c>
      <c r="T254" s="29">
        <f t="shared" si="16"/>
        <v>1961</v>
      </c>
      <c r="U254" s="29">
        <v>25721</v>
      </c>
      <c r="V254" s="29">
        <v>100</v>
      </c>
      <c r="W254" s="166">
        <v>1200</v>
      </c>
      <c r="X254" s="26">
        <v>1140</v>
      </c>
      <c r="Y254" s="166">
        <v>330</v>
      </c>
      <c r="Z254" s="26">
        <v>330</v>
      </c>
      <c r="AA254" s="166">
        <v>-700</v>
      </c>
      <c r="AB254" s="26">
        <v>-133</v>
      </c>
      <c r="AC254" s="166">
        <v>-2218</v>
      </c>
      <c r="AD254" s="26">
        <v>-1682</v>
      </c>
      <c r="AE254" s="166" t="s">
        <v>42</v>
      </c>
      <c r="AF254" s="172" t="s">
        <v>115</v>
      </c>
      <c r="AG254" s="173">
        <v>86</v>
      </c>
      <c r="AH254" s="166" t="s">
        <v>42</v>
      </c>
      <c r="AI254" s="172" t="s">
        <v>122</v>
      </c>
      <c r="AJ254" s="173">
        <v>88</v>
      </c>
    </row>
    <row r="255" spans="1:36" x14ac:dyDescent="0.15">
      <c r="A255" s="227" t="s">
        <v>34</v>
      </c>
      <c r="B255" s="200" t="s">
        <v>23</v>
      </c>
      <c r="C255" s="173">
        <v>5</v>
      </c>
      <c r="D255" s="242">
        <v>0.625</v>
      </c>
      <c r="E255" s="243">
        <v>22210</v>
      </c>
      <c r="F255" s="29">
        <v>30864</v>
      </c>
      <c r="G255" s="29">
        <v>395</v>
      </c>
      <c r="H255" s="29">
        <v>0</v>
      </c>
      <c r="I255" s="29">
        <v>2461</v>
      </c>
      <c r="J255" s="29">
        <v>5125</v>
      </c>
      <c r="K255" s="166">
        <v>1185</v>
      </c>
      <c r="L255" s="173">
        <v>330</v>
      </c>
      <c r="M255" s="29">
        <v>-528</v>
      </c>
      <c r="N255" s="29">
        <v>-1617</v>
      </c>
      <c r="O255" s="29">
        <f t="shared" si="17"/>
        <v>-630</v>
      </c>
      <c r="P255" s="29">
        <f t="shared" si="18"/>
        <v>24303</v>
      </c>
      <c r="Q255" s="242">
        <v>0.66666666666666663</v>
      </c>
      <c r="R255" s="243">
        <v>22360</v>
      </c>
      <c r="S255" s="29">
        <v>24450</v>
      </c>
      <c r="T255" s="29">
        <f t="shared" si="16"/>
        <v>-147</v>
      </c>
      <c r="U255" s="29">
        <v>25721</v>
      </c>
      <c r="V255" s="29">
        <v>100</v>
      </c>
      <c r="W255" s="166">
        <v>1200</v>
      </c>
      <c r="X255" s="26">
        <v>684</v>
      </c>
      <c r="Y255" s="166">
        <v>330</v>
      </c>
      <c r="Z255" s="26">
        <v>330</v>
      </c>
      <c r="AA255" s="166">
        <v>-700</v>
      </c>
      <c r="AB255" s="26">
        <v>-628</v>
      </c>
      <c r="AC255" s="166">
        <v>-2218</v>
      </c>
      <c r="AD255" s="26">
        <v>-1617</v>
      </c>
      <c r="AE255" s="166" t="s">
        <v>42</v>
      </c>
      <c r="AF255" s="172" t="s">
        <v>129</v>
      </c>
      <c r="AG255" s="173">
        <v>84</v>
      </c>
      <c r="AH255" s="166" t="s">
        <v>390</v>
      </c>
      <c r="AI255" s="172" t="s">
        <v>91</v>
      </c>
      <c r="AJ255" s="173">
        <v>88</v>
      </c>
    </row>
    <row r="256" spans="1:36" x14ac:dyDescent="0.15">
      <c r="A256" s="227" t="s">
        <v>35</v>
      </c>
      <c r="B256" s="200" t="s">
        <v>23</v>
      </c>
      <c r="C256" s="173">
        <v>6</v>
      </c>
      <c r="D256" s="242">
        <v>0.58333333333333337</v>
      </c>
      <c r="E256" s="243">
        <v>19723</v>
      </c>
      <c r="F256" s="29">
        <v>30864</v>
      </c>
      <c r="G256" s="29">
        <v>496</v>
      </c>
      <c r="H256" s="29">
        <v>0</v>
      </c>
      <c r="I256" s="29">
        <v>2995</v>
      </c>
      <c r="J256" s="29">
        <v>7776</v>
      </c>
      <c r="K256" s="166">
        <v>74</v>
      </c>
      <c r="L256" s="173">
        <v>330</v>
      </c>
      <c r="M256" s="29">
        <v>-155</v>
      </c>
      <c r="N256" s="29">
        <v>-1142</v>
      </c>
      <c r="O256" s="29">
        <f t="shared" si="17"/>
        <v>-893</v>
      </c>
      <c r="P256" s="29">
        <f t="shared" si="18"/>
        <v>21482</v>
      </c>
      <c r="Q256" s="242">
        <v>0.54166666666666663</v>
      </c>
      <c r="R256" s="243">
        <v>17950</v>
      </c>
      <c r="S256" s="29">
        <v>19987</v>
      </c>
      <c r="T256" s="29">
        <f t="shared" si="16"/>
        <v>1495</v>
      </c>
      <c r="U256" s="29">
        <v>24331</v>
      </c>
      <c r="V256" s="29">
        <v>2100</v>
      </c>
      <c r="W256" s="166">
        <v>1200</v>
      </c>
      <c r="X256" s="26">
        <v>14</v>
      </c>
      <c r="Y256" s="166">
        <v>330</v>
      </c>
      <c r="Z256" s="26">
        <v>330</v>
      </c>
      <c r="AA256" s="166">
        <v>-700</v>
      </c>
      <c r="AB256" s="26">
        <v>228</v>
      </c>
      <c r="AC256" s="166">
        <v>-2218</v>
      </c>
      <c r="AD256" s="26">
        <v>-1142</v>
      </c>
      <c r="AE256" s="166" t="s">
        <v>396</v>
      </c>
      <c r="AF256" s="172" t="s">
        <v>90</v>
      </c>
      <c r="AG256" s="173">
        <v>76</v>
      </c>
      <c r="AH256" s="166" t="s">
        <v>396</v>
      </c>
      <c r="AI256" s="172" t="s">
        <v>195</v>
      </c>
      <c r="AJ256" s="173">
        <v>78</v>
      </c>
    </row>
    <row r="257" spans="1:36" x14ac:dyDescent="0.15">
      <c r="A257" s="227" t="s">
        <v>36</v>
      </c>
      <c r="B257" s="200" t="s">
        <v>23</v>
      </c>
      <c r="C257" s="173">
        <v>7</v>
      </c>
      <c r="D257" s="242">
        <v>0.83333333333333337</v>
      </c>
      <c r="E257" s="243">
        <v>17260</v>
      </c>
      <c r="F257" s="29">
        <v>30864</v>
      </c>
      <c r="G257" s="29">
        <v>469</v>
      </c>
      <c r="H257" s="29">
        <v>0</v>
      </c>
      <c r="I257" s="29">
        <v>2897</v>
      </c>
      <c r="J257" s="29">
        <v>7672</v>
      </c>
      <c r="K257" s="166">
        <v>152</v>
      </c>
      <c r="L257" s="173">
        <v>330</v>
      </c>
      <c r="M257" s="29">
        <v>-227</v>
      </c>
      <c r="N257" s="29">
        <v>-1142</v>
      </c>
      <c r="O257" s="29">
        <f t="shared" si="17"/>
        <v>-887</v>
      </c>
      <c r="P257" s="29">
        <f t="shared" si="18"/>
        <v>21651</v>
      </c>
      <c r="Q257" s="242">
        <v>0.70833333333333337</v>
      </c>
      <c r="R257" s="243">
        <v>17330</v>
      </c>
      <c r="S257" s="29">
        <v>19136</v>
      </c>
      <c r="T257" s="29">
        <f t="shared" si="16"/>
        <v>2515</v>
      </c>
      <c r="U257" s="29">
        <v>24331</v>
      </c>
      <c r="V257" s="29">
        <v>2100</v>
      </c>
      <c r="W257" s="166">
        <v>1200</v>
      </c>
      <c r="X257" s="26">
        <v>92</v>
      </c>
      <c r="Y257" s="166">
        <v>330</v>
      </c>
      <c r="Z257" s="26">
        <v>330</v>
      </c>
      <c r="AA257" s="166">
        <v>-700</v>
      </c>
      <c r="AB257" s="26">
        <v>48</v>
      </c>
      <c r="AC257" s="166">
        <v>-2218</v>
      </c>
      <c r="AD257" s="26">
        <v>-1142</v>
      </c>
      <c r="AE257" s="166" t="s">
        <v>390</v>
      </c>
      <c r="AF257" s="172" t="s">
        <v>49</v>
      </c>
      <c r="AG257" s="173">
        <v>79</v>
      </c>
      <c r="AH257" s="166" t="s">
        <v>390</v>
      </c>
      <c r="AI257" s="172" t="s">
        <v>51</v>
      </c>
      <c r="AJ257" s="173">
        <v>77</v>
      </c>
    </row>
    <row r="258" spans="1:36" x14ac:dyDescent="0.15">
      <c r="A258" s="227" t="s">
        <v>30</v>
      </c>
      <c r="B258" s="200" t="s">
        <v>23</v>
      </c>
      <c r="C258" s="173">
        <v>8</v>
      </c>
      <c r="D258" s="242">
        <v>0.70833333333333337</v>
      </c>
      <c r="E258" s="243">
        <v>18699</v>
      </c>
      <c r="F258" s="29">
        <v>30864</v>
      </c>
      <c r="G258" s="29">
        <v>464</v>
      </c>
      <c r="H258" s="29">
        <v>0</v>
      </c>
      <c r="I258" s="29">
        <v>2306</v>
      </c>
      <c r="J258" s="29">
        <v>7201</v>
      </c>
      <c r="K258" s="166">
        <v>477</v>
      </c>
      <c r="L258" s="173">
        <v>330</v>
      </c>
      <c r="M258" s="29">
        <v>-311</v>
      </c>
      <c r="N258" s="29">
        <v>-1617</v>
      </c>
      <c r="O258" s="29">
        <f t="shared" si="17"/>
        <v>-1121</v>
      </c>
      <c r="P258" s="29">
        <f t="shared" si="18"/>
        <v>22942</v>
      </c>
      <c r="Q258" s="242">
        <v>0.625</v>
      </c>
      <c r="R258" s="243">
        <v>18880</v>
      </c>
      <c r="S258" s="29">
        <v>20980</v>
      </c>
      <c r="T258" s="29">
        <f t="shared" si="16"/>
        <v>1962</v>
      </c>
      <c r="U258" s="29">
        <v>24331</v>
      </c>
      <c r="V258" s="29">
        <v>2100</v>
      </c>
      <c r="W258" s="166">
        <v>1200</v>
      </c>
      <c r="X258" s="26">
        <v>477</v>
      </c>
      <c r="Y258" s="166">
        <v>330</v>
      </c>
      <c r="Z258" s="26">
        <v>330</v>
      </c>
      <c r="AA258" s="166">
        <v>-700</v>
      </c>
      <c r="AB258" s="26">
        <v>89</v>
      </c>
      <c r="AC258" s="166">
        <v>-2218</v>
      </c>
      <c r="AD258" s="26">
        <v>-1617</v>
      </c>
      <c r="AE258" s="166" t="s">
        <v>42</v>
      </c>
      <c r="AF258" s="172" t="s">
        <v>52</v>
      </c>
      <c r="AG258" s="173">
        <v>79</v>
      </c>
      <c r="AH258" s="166" t="s">
        <v>400</v>
      </c>
      <c r="AI258" s="172" t="s">
        <v>401</v>
      </c>
      <c r="AJ258" s="173">
        <v>81</v>
      </c>
    </row>
    <row r="259" spans="1:36" x14ac:dyDescent="0.15">
      <c r="A259" s="227" t="s">
        <v>32</v>
      </c>
      <c r="B259" s="200" t="s">
        <v>23</v>
      </c>
      <c r="C259" s="173">
        <v>9</v>
      </c>
      <c r="D259" s="242">
        <v>0.5</v>
      </c>
      <c r="E259" s="243">
        <v>18304</v>
      </c>
      <c r="F259" s="29">
        <v>30864</v>
      </c>
      <c r="G259" s="29">
        <v>430</v>
      </c>
      <c r="H259" s="29">
        <v>0</v>
      </c>
      <c r="I259" s="29">
        <v>2362</v>
      </c>
      <c r="J259" s="29">
        <v>7429</v>
      </c>
      <c r="K259" s="166">
        <v>543</v>
      </c>
      <c r="L259" s="173">
        <v>330</v>
      </c>
      <c r="M259" s="29">
        <v>-356</v>
      </c>
      <c r="N259" s="29">
        <v>-1617</v>
      </c>
      <c r="O259" s="29">
        <f t="shared" si="17"/>
        <v>-1100</v>
      </c>
      <c r="P259" s="29">
        <f t="shared" si="18"/>
        <v>22603</v>
      </c>
      <c r="Q259" s="242">
        <v>0.625</v>
      </c>
      <c r="R259" s="243">
        <v>18900</v>
      </c>
      <c r="S259" s="29">
        <v>21000</v>
      </c>
      <c r="T259" s="29">
        <f t="shared" si="16"/>
        <v>1603</v>
      </c>
      <c r="U259" s="29">
        <v>24331</v>
      </c>
      <c r="V259" s="29">
        <v>2100</v>
      </c>
      <c r="W259" s="166">
        <v>1200</v>
      </c>
      <c r="X259" s="26">
        <v>543</v>
      </c>
      <c r="Y259" s="166">
        <v>330</v>
      </c>
      <c r="Z259" s="26">
        <v>330</v>
      </c>
      <c r="AA259" s="166">
        <v>-700</v>
      </c>
      <c r="AB259" s="26">
        <v>65</v>
      </c>
      <c r="AC259" s="166">
        <v>-2218</v>
      </c>
      <c r="AD259" s="26">
        <v>-1617</v>
      </c>
      <c r="AE259" s="166" t="s">
        <v>387</v>
      </c>
      <c r="AF259" s="172" t="s">
        <v>176</v>
      </c>
      <c r="AG259" s="173">
        <v>79</v>
      </c>
      <c r="AH259" s="166" t="s">
        <v>387</v>
      </c>
      <c r="AI259" s="172" t="s">
        <v>153</v>
      </c>
      <c r="AJ259" s="173">
        <v>75</v>
      </c>
    </row>
    <row r="260" spans="1:36" x14ac:dyDescent="0.15">
      <c r="A260" s="227" t="s">
        <v>31</v>
      </c>
      <c r="B260" s="200" t="s">
        <v>23</v>
      </c>
      <c r="C260" s="173">
        <v>10</v>
      </c>
      <c r="D260" s="242">
        <v>0.58333333333333337</v>
      </c>
      <c r="E260" s="243">
        <v>16650</v>
      </c>
      <c r="F260" s="29">
        <v>30877</v>
      </c>
      <c r="G260" s="29">
        <v>724</v>
      </c>
      <c r="H260" s="29">
        <v>0</v>
      </c>
      <c r="I260" s="29">
        <v>2548</v>
      </c>
      <c r="J260" s="29">
        <v>7663</v>
      </c>
      <c r="K260" s="166">
        <v>187</v>
      </c>
      <c r="L260" s="173">
        <v>330</v>
      </c>
      <c r="M260" s="29">
        <v>-337</v>
      </c>
      <c r="N260" s="29">
        <v>-1361</v>
      </c>
      <c r="O260" s="29">
        <f t="shared" si="17"/>
        <v>-1181</v>
      </c>
      <c r="P260" s="29">
        <f t="shared" si="18"/>
        <v>22571</v>
      </c>
      <c r="Q260" s="242">
        <v>0.58333333333333337</v>
      </c>
      <c r="R260" s="243">
        <v>16660</v>
      </c>
      <c r="S260" s="29">
        <v>18771</v>
      </c>
      <c r="T260" s="29">
        <f t="shared" si="16"/>
        <v>3800</v>
      </c>
      <c r="U260" s="29">
        <v>24331</v>
      </c>
      <c r="V260" s="29">
        <v>2100</v>
      </c>
      <c r="W260" s="166">
        <v>1200</v>
      </c>
      <c r="X260" s="26">
        <v>187</v>
      </c>
      <c r="Y260" s="166">
        <v>330</v>
      </c>
      <c r="Z260" s="26">
        <v>330</v>
      </c>
      <c r="AA260" s="166">
        <v>-700</v>
      </c>
      <c r="AB260" s="26">
        <v>63</v>
      </c>
      <c r="AC260" s="166">
        <v>-2218</v>
      </c>
      <c r="AD260" s="26">
        <v>-1226</v>
      </c>
      <c r="AE260" s="166" t="s">
        <v>46</v>
      </c>
      <c r="AF260" s="172" t="s">
        <v>69</v>
      </c>
      <c r="AG260" s="173">
        <v>67</v>
      </c>
      <c r="AH260" s="166" t="s">
        <v>46</v>
      </c>
      <c r="AI260" s="172" t="s">
        <v>168</v>
      </c>
      <c r="AJ260" s="173">
        <v>67</v>
      </c>
    </row>
    <row r="261" spans="1:36" x14ac:dyDescent="0.15">
      <c r="A261" s="227" t="s">
        <v>33</v>
      </c>
      <c r="B261" s="200" t="s">
        <v>23</v>
      </c>
      <c r="C261" s="173">
        <v>11</v>
      </c>
      <c r="D261" s="242">
        <v>0.58333333333333337</v>
      </c>
      <c r="E261" s="243">
        <v>16558</v>
      </c>
      <c r="F261" s="29">
        <v>30872</v>
      </c>
      <c r="G261" s="29">
        <v>791</v>
      </c>
      <c r="H261" s="29">
        <v>0</v>
      </c>
      <c r="I261" s="29">
        <v>2259</v>
      </c>
      <c r="J261" s="29">
        <v>9172</v>
      </c>
      <c r="K261" s="166">
        <v>-94</v>
      </c>
      <c r="L261" s="173">
        <v>330</v>
      </c>
      <c r="M261" s="29">
        <v>-334</v>
      </c>
      <c r="N261" s="29">
        <v>-1361</v>
      </c>
      <c r="O261" s="29">
        <f t="shared" si="17"/>
        <v>-1459</v>
      </c>
      <c r="P261" s="29">
        <f t="shared" si="18"/>
        <v>21691</v>
      </c>
      <c r="Q261" s="242">
        <v>0.83333333333333337</v>
      </c>
      <c r="R261" s="243">
        <v>16730</v>
      </c>
      <c r="S261" s="29">
        <v>18835</v>
      </c>
      <c r="T261" s="29">
        <f t="shared" si="16"/>
        <v>2856</v>
      </c>
      <c r="U261" s="29">
        <v>24331</v>
      </c>
      <c r="V261" s="29">
        <v>2100</v>
      </c>
      <c r="W261" s="166">
        <v>-1000</v>
      </c>
      <c r="X261" s="26">
        <v>-94</v>
      </c>
      <c r="Y261" s="166">
        <v>330</v>
      </c>
      <c r="Z261" s="26">
        <v>330</v>
      </c>
      <c r="AA261" s="166">
        <v>-700</v>
      </c>
      <c r="AB261" s="26">
        <v>66</v>
      </c>
      <c r="AC261" s="166">
        <v>-2218</v>
      </c>
      <c r="AD261" s="26">
        <v>-1226</v>
      </c>
      <c r="AE261" s="166" t="s">
        <v>42</v>
      </c>
      <c r="AF261" s="172" t="s">
        <v>89</v>
      </c>
      <c r="AG261" s="173">
        <v>63</v>
      </c>
      <c r="AH261" s="166" t="s">
        <v>42</v>
      </c>
      <c r="AI261" s="172" t="s">
        <v>195</v>
      </c>
      <c r="AJ261" s="173">
        <v>63</v>
      </c>
    </row>
    <row r="262" spans="1:36" x14ac:dyDescent="0.15">
      <c r="A262" s="227" t="s">
        <v>34</v>
      </c>
      <c r="B262" s="200" t="s">
        <v>23</v>
      </c>
      <c r="C262" s="173">
        <v>12</v>
      </c>
      <c r="D262" s="242">
        <v>0.5</v>
      </c>
      <c r="E262" s="243">
        <v>16419</v>
      </c>
      <c r="F262" s="29">
        <v>30872</v>
      </c>
      <c r="G262" s="29">
        <v>635</v>
      </c>
      <c r="H262" s="29">
        <v>0</v>
      </c>
      <c r="I262" s="29">
        <v>2161</v>
      </c>
      <c r="J262" s="29">
        <v>8874</v>
      </c>
      <c r="K262" s="166">
        <v>287</v>
      </c>
      <c r="L262" s="173">
        <v>330</v>
      </c>
      <c r="M262" s="29">
        <v>-392</v>
      </c>
      <c r="N262" s="29">
        <v>-1761</v>
      </c>
      <c r="O262" s="29">
        <f t="shared" si="17"/>
        <v>-1536</v>
      </c>
      <c r="P262" s="29">
        <f t="shared" si="18"/>
        <v>22008</v>
      </c>
      <c r="Q262" s="242">
        <v>0.58333333333333337</v>
      </c>
      <c r="R262" s="243">
        <v>16830</v>
      </c>
      <c r="S262" s="29">
        <v>19102</v>
      </c>
      <c r="T262" s="29">
        <f t="shared" si="16"/>
        <v>2906</v>
      </c>
      <c r="U262" s="29">
        <v>24331</v>
      </c>
      <c r="V262" s="29">
        <v>2100</v>
      </c>
      <c r="W262" s="166">
        <v>1200</v>
      </c>
      <c r="X262" s="26">
        <v>287</v>
      </c>
      <c r="Y262" s="166">
        <v>330</v>
      </c>
      <c r="Z262" s="26">
        <v>330</v>
      </c>
      <c r="AA262" s="166">
        <v>-700</v>
      </c>
      <c r="AB262" s="26">
        <v>8</v>
      </c>
      <c r="AC262" s="166">
        <v>-2218</v>
      </c>
      <c r="AD262" s="26">
        <v>-1761</v>
      </c>
      <c r="AE262" s="166" t="s">
        <v>43</v>
      </c>
      <c r="AF262" s="172" t="s">
        <v>99</v>
      </c>
      <c r="AG262" s="173">
        <v>70</v>
      </c>
      <c r="AH262" s="166" t="s">
        <v>389</v>
      </c>
      <c r="AI262" s="172" t="s">
        <v>70</v>
      </c>
      <c r="AJ262" s="173">
        <v>67</v>
      </c>
    </row>
    <row r="263" spans="1:36" x14ac:dyDescent="0.15">
      <c r="A263" s="227" t="s">
        <v>35</v>
      </c>
      <c r="B263" s="200" t="s">
        <v>23</v>
      </c>
      <c r="C263" s="173">
        <v>13</v>
      </c>
      <c r="D263" s="242">
        <v>0.83333333333333337</v>
      </c>
      <c r="E263" s="243">
        <v>16207</v>
      </c>
      <c r="F263" s="29">
        <v>30872</v>
      </c>
      <c r="G263" s="29">
        <v>481</v>
      </c>
      <c r="H263" s="29">
        <v>0</v>
      </c>
      <c r="I263" s="29">
        <v>5556</v>
      </c>
      <c r="J263" s="29">
        <v>6305</v>
      </c>
      <c r="K263" s="166">
        <v>-177</v>
      </c>
      <c r="L263" s="173">
        <v>330</v>
      </c>
      <c r="M263" s="29">
        <v>-169</v>
      </c>
      <c r="N263" s="29">
        <v>-1142</v>
      </c>
      <c r="O263" s="29">
        <f t="shared" si="17"/>
        <v>-1158</v>
      </c>
      <c r="P263" s="29">
        <f t="shared" si="18"/>
        <v>20650</v>
      </c>
      <c r="Q263" s="242">
        <v>0.83333333333333337</v>
      </c>
      <c r="R263" s="243">
        <v>16420</v>
      </c>
      <c r="S263" s="29">
        <v>18228</v>
      </c>
      <c r="T263" s="29">
        <f t="shared" si="16"/>
        <v>2422</v>
      </c>
      <c r="U263" s="29">
        <v>23962</v>
      </c>
      <c r="V263" s="29">
        <v>2100</v>
      </c>
      <c r="W263" s="166">
        <v>-1000</v>
      </c>
      <c r="X263" s="26">
        <v>-177</v>
      </c>
      <c r="Y263" s="166">
        <v>330</v>
      </c>
      <c r="Z263" s="26">
        <v>330</v>
      </c>
      <c r="AA263" s="166">
        <v>-700</v>
      </c>
      <c r="AB263" s="26">
        <v>231</v>
      </c>
      <c r="AC263" s="166">
        <v>-2218</v>
      </c>
      <c r="AD263" s="26">
        <v>-1142</v>
      </c>
      <c r="AE263" s="166" t="s">
        <v>43</v>
      </c>
      <c r="AF263" s="172" t="s">
        <v>208</v>
      </c>
      <c r="AG263" s="173">
        <v>67</v>
      </c>
      <c r="AH263" s="166" t="s">
        <v>389</v>
      </c>
      <c r="AI263" s="172" t="s">
        <v>216</v>
      </c>
      <c r="AJ263" s="173">
        <v>73</v>
      </c>
    </row>
    <row r="264" spans="1:36" x14ac:dyDescent="0.15">
      <c r="A264" s="227" t="s">
        <v>36</v>
      </c>
      <c r="B264" s="200" t="s">
        <v>23</v>
      </c>
      <c r="C264" s="173">
        <v>14</v>
      </c>
      <c r="D264" s="242">
        <v>0.83333333333333337</v>
      </c>
      <c r="E264" s="243">
        <v>18085</v>
      </c>
      <c r="F264" s="29">
        <v>30872</v>
      </c>
      <c r="G264" s="29">
        <v>487</v>
      </c>
      <c r="H264" s="29">
        <v>0</v>
      </c>
      <c r="I264" s="29">
        <v>4564</v>
      </c>
      <c r="J264" s="29">
        <v>5626</v>
      </c>
      <c r="K264" s="166">
        <v>-427</v>
      </c>
      <c r="L264" s="173">
        <v>330</v>
      </c>
      <c r="M264" s="29">
        <v>-268</v>
      </c>
      <c r="N264" s="29">
        <v>-1142</v>
      </c>
      <c r="O264" s="29">
        <f t="shared" si="17"/>
        <v>-1507</v>
      </c>
      <c r="P264" s="29">
        <f t="shared" si="18"/>
        <v>22676</v>
      </c>
      <c r="Q264" s="242">
        <v>0.83333333333333337</v>
      </c>
      <c r="R264" s="243">
        <v>17740</v>
      </c>
      <c r="S264" s="29">
        <v>19548</v>
      </c>
      <c r="T264" s="29">
        <f t="shared" si="16"/>
        <v>3128</v>
      </c>
      <c r="U264" s="29">
        <v>23962</v>
      </c>
      <c r="V264" s="29">
        <v>2100</v>
      </c>
      <c r="W264" s="166">
        <v>-1000</v>
      </c>
      <c r="X264" s="26">
        <v>-427</v>
      </c>
      <c r="Y264" s="166">
        <v>330</v>
      </c>
      <c r="Z264" s="26">
        <v>330</v>
      </c>
      <c r="AA264" s="166">
        <v>-700</v>
      </c>
      <c r="AB264" s="26">
        <v>132</v>
      </c>
      <c r="AC264" s="166">
        <v>-2218</v>
      </c>
      <c r="AD264" s="26">
        <v>-1142</v>
      </c>
      <c r="AE264" s="166" t="s">
        <v>43</v>
      </c>
      <c r="AF264" s="172" t="s">
        <v>70</v>
      </c>
      <c r="AG264" s="173">
        <v>73</v>
      </c>
      <c r="AH264" s="166" t="s">
        <v>402</v>
      </c>
      <c r="AI264" s="172" t="s">
        <v>102</v>
      </c>
      <c r="AJ264" s="173">
        <v>77</v>
      </c>
    </row>
    <row r="265" spans="1:36" x14ac:dyDescent="0.15">
      <c r="A265" s="227" t="s">
        <v>30</v>
      </c>
      <c r="B265" s="200" t="s">
        <v>23</v>
      </c>
      <c r="C265" s="173">
        <v>15</v>
      </c>
      <c r="D265" s="242">
        <v>0.58333333333333337</v>
      </c>
      <c r="E265" s="243">
        <v>19788</v>
      </c>
      <c r="F265" s="29">
        <v>30872</v>
      </c>
      <c r="G265" s="29">
        <v>468</v>
      </c>
      <c r="H265" s="29">
        <v>0</v>
      </c>
      <c r="I265" s="29">
        <v>3656</v>
      </c>
      <c r="J265" s="29">
        <v>4472</v>
      </c>
      <c r="K265" s="166">
        <v>728</v>
      </c>
      <c r="L265" s="173">
        <v>330</v>
      </c>
      <c r="M265" s="29">
        <v>-65</v>
      </c>
      <c r="N265" s="29">
        <v>-1113</v>
      </c>
      <c r="O265" s="29">
        <f t="shared" si="17"/>
        <v>-120</v>
      </c>
      <c r="P265" s="29">
        <f t="shared" si="18"/>
        <v>23332</v>
      </c>
      <c r="Q265" s="242">
        <v>0.625</v>
      </c>
      <c r="R265" s="243">
        <v>20460</v>
      </c>
      <c r="S265" s="29">
        <v>22483</v>
      </c>
      <c r="T265" s="29">
        <f t="shared" si="16"/>
        <v>849</v>
      </c>
      <c r="U265" s="29">
        <v>23962</v>
      </c>
      <c r="V265" s="29">
        <v>2100</v>
      </c>
      <c r="W265" s="166">
        <v>1200</v>
      </c>
      <c r="X265" s="26">
        <v>589</v>
      </c>
      <c r="Y265" s="166">
        <v>330</v>
      </c>
      <c r="Z265" s="26">
        <v>330</v>
      </c>
      <c r="AA265" s="166">
        <v>-700</v>
      </c>
      <c r="AB265" s="26">
        <v>-210</v>
      </c>
      <c r="AC265" s="166">
        <v>-2218</v>
      </c>
      <c r="AD265" s="26">
        <v>-1113</v>
      </c>
      <c r="AE265" s="166" t="s">
        <v>43</v>
      </c>
      <c r="AF265" s="172" t="s">
        <v>48</v>
      </c>
      <c r="AG265" s="173">
        <v>81</v>
      </c>
      <c r="AH265" s="166" t="s">
        <v>43</v>
      </c>
      <c r="AI265" s="172" t="s">
        <v>88</v>
      </c>
      <c r="AJ265" s="173">
        <v>79</v>
      </c>
    </row>
    <row r="266" spans="1:36" x14ac:dyDescent="0.15">
      <c r="A266" s="227" t="s">
        <v>32</v>
      </c>
      <c r="B266" s="200" t="s">
        <v>23</v>
      </c>
      <c r="C266" s="173">
        <v>16</v>
      </c>
      <c r="D266" s="242">
        <v>0.83333333333333337</v>
      </c>
      <c r="E266" s="243">
        <v>17006</v>
      </c>
      <c r="F266" s="29">
        <v>30872</v>
      </c>
      <c r="G266" s="29">
        <v>699</v>
      </c>
      <c r="H266" s="29">
        <v>0</v>
      </c>
      <c r="I266" s="29">
        <v>4187</v>
      </c>
      <c r="J266" s="29">
        <v>6642</v>
      </c>
      <c r="K266" s="166">
        <v>648</v>
      </c>
      <c r="L266" s="173">
        <v>330</v>
      </c>
      <c r="M266" s="29">
        <v>-162</v>
      </c>
      <c r="N266" s="29">
        <v>-1113</v>
      </c>
      <c r="O266" s="29">
        <f t="shared" si="17"/>
        <v>-297</v>
      </c>
      <c r="P266" s="29">
        <f t="shared" si="18"/>
        <v>21039</v>
      </c>
      <c r="Q266" s="242">
        <v>0.83333333333333337</v>
      </c>
      <c r="R266" s="243">
        <v>17330</v>
      </c>
      <c r="S266" s="29">
        <v>19353</v>
      </c>
      <c r="T266" s="29">
        <f t="shared" si="16"/>
        <v>1686</v>
      </c>
      <c r="U266" s="29">
        <v>23962</v>
      </c>
      <c r="V266" s="29">
        <v>2100</v>
      </c>
      <c r="W266" s="166">
        <v>1200</v>
      </c>
      <c r="X266" s="26">
        <v>588</v>
      </c>
      <c r="Y266" s="166">
        <v>330</v>
      </c>
      <c r="Z266" s="26">
        <v>330</v>
      </c>
      <c r="AA266" s="166">
        <v>280</v>
      </c>
      <c r="AB266" s="26">
        <v>238</v>
      </c>
      <c r="AC266" s="166">
        <v>-1113</v>
      </c>
      <c r="AD266" s="26">
        <v>-1113</v>
      </c>
      <c r="AE266" s="166" t="s">
        <v>397</v>
      </c>
      <c r="AF266" s="172" t="s">
        <v>172</v>
      </c>
      <c r="AG266" s="173">
        <v>61</v>
      </c>
      <c r="AH266" s="166" t="s">
        <v>403</v>
      </c>
      <c r="AI266" s="172" t="s">
        <v>197</v>
      </c>
      <c r="AJ266" s="173">
        <v>60</v>
      </c>
    </row>
    <row r="267" spans="1:36" x14ac:dyDescent="0.15">
      <c r="A267" s="227" t="s">
        <v>31</v>
      </c>
      <c r="B267" s="200" t="s">
        <v>23</v>
      </c>
      <c r="C267" s="173">
        <v>17</v>
      </c>
      <c r="D267" s="242">
        <v>0.83333333333333337</v>
      </c>
      <c r="E267" s="243">
        <v>17055</v>
      </c>
      <c r="F267" s="29">
        <v>30864</v>
      </c>
      <c r="G267" s="29">
        <v>665</v>
      </c>
      <c r="H267" s="29">
        <v>0</v>
      </c>
      <c r="I267" s="29">
        <v>3798</v>
      </c>
      <c r="J267" s="29">
        <v>7100</v>
      </c>
      <c r="K267" s="166">
        <v>939</v>
      </c>
      <c r="L267" s="173">
        <v>330</v>
      </c>
      <c r="M267" s="29">
        <v>240</v>
      </c>
      <c r="N267" s="29">
        <v>-1113</v>
      </c>
      <c r="O267" s="29">
        <f t="shared" si="17"/>
        <v>396</v>
      </c>
      <c r="P267" s="29">
        <f t="shared" si="18"/>
        <v>20235</v>
      </c>
      <c r="Q267" s="242">
        <v>0.83333333333333337</v>
      </c>
      <c r="R267" s="243">
        <v>16960</v>
      </c>
      <c r="S267" s="29">
        <v>18983</v>
      </c>
      <c r="T267" s="29">
        <f t="shared" si="16"/>
        <v>1252</v>
      </c>
      <c r="U267" s="29">
        <v>23962</v>
      </c>
      <c r="V267" s="29">
        <v>2100</v>
      </c>
      <c r="W267" s="166">
        <v>1200</v>
      </c>
      <c r="X267" s="26">
        <v>879</v>
      </c>
      <c r="Y267" s="166">
        <v>330</v>
      </c>
      <c r="Z267" s="26">
        <v>330</v>
      </c>
      <c r="AA267" s="166">
        <v>280</v>
      </c>
      <c r="AB267" s="26">
        <v>208</v>
      </c>
      <c r="AC267" s="166">
        <v>-1218</v>
      </c>
      <c r="AD267" s="26">
        <v>-1113</v>
      </c>
      <c r="AE267" s="166" t="s">
        <v>390</v>
      </c>
      <c r="AF267" s="172" t="s">
        <v>89</v>
      </c>
      <c r="AG267" s="173">
        <v>64</v>
      </c>
      <c r="AH267" s="166" t="s">
        <v>403</v>
      </c>
      <c r="AI267" s="172" t="s">
        <v>216</v>
      </c>
      <c r="AJ267" s="173">
        <v>65</v>
      </c>
    </row>
    <row r="268" spans="1:36" x14ac:dyDescent="0.15">
      <c r="A268" s="227" t="s">
        <v>33</v>
      </c>
      <c r="B268" s="200" t="s">
        <v>23</v>
      </c>
      <c r="C268" s="173">
        <v>18</v>
      </c>
      <c r="D268" s="242">
        <v>0.83333333333333337</v>
      </c>
      <c r="E268" s="243">
        <v>16376</v>
      </c>
      <c r="F268" s="29">
        <v>30852</v>
      </c>
      <c r="G268" s="29">
        <v>709</v>
      </c>
      <c r="H268" s="29">
        <v>0</v>
      </c>
      <c r="I268" s="29">
        <v>3826</v>
      </c>
      <c r="J268" s="29">
        <v>7357</v>
      </c>
      <c r="K268" s="166">
        <v>115</v>
      </c>
      <c r="L268" s="173">
        <v>330</v>
      </c>
      <c r="M268" s="29">
        <v>261</v>
      </c>
      <c r="N268" s="29">
        <v>-1080</v>
      </c>
      <c r="O268" s="29">
        <f t="shared" si="17"/>
        <v>-374</v>
      </c>
      <c r="P268" s="29">
        <f t="shared" si="18"/>
        <v>20752</v>
      </c>
      <c r="Q268" s="242">
        <v>0.83333333333333337</v>
      </c>
      <c r="R268" s="243">
        <v>16380</v>
      </c>
      <c r="S268" s="29">
        <v>18403</v>
      </c>
      <c r="T268" s="29">
        <f t="shared" si="16"/>
        <v>2349</v>
      </c>
      <c r="U268" s="29">
        <v>23962</v>
      </c>
      <c r="V268" s="29">
        <v>2100</v>
      </c>
      <c r="W268" s="166">
        <v>1200</v>
      </c>
      <c r="X268" s="26">
        <v>115</v>
      </c>
      <c r="Y268" s="166">
        <v>330</v>
      </c>
      <c r="Z268" s="26">
        <v>330</v>
      </c>
      <c r="AA268" s="166">
        <v>280</v>
      </c>
      <c r="AB268" s="26">
        <v>261</v>
      </c>
      <c r="AC268" s="166">
        <v>-1218</v>
      </c>
      <c r="AD268" s="26">
        <v>-1080</v>
      </c>
      <c r="AE268" s="166" t="s">
        <v>42</v>
      </c>
      <c r="AF268" s="172" t="s">
        <v>59</v>
      </c>
      <c r="AG268" s="173">
        <v>59</v>
      </c>
      <c r="AH268" s="166" t="s">
        <v>390</v>
      </c>
      <c r="AI268" s="172" t="s">
        <v>104</v>
      </c>
      <c r="AJ268" s="173">
        <v>59</v>
      </c>
    </row>
    <row r="269" spans="1:36" x14ac:dyDescent="0.15">
      <c r="A269" s="227" t="s">
        <v>34</v>
      </c>
      <c r="B269" s="200" t="s">
        <v>23</v>
      </c>
      <c r="C269" s="173">
        <v>19</v>
      </c>
      <c r="D269" s="242">
        <v>0.5</v>
      </c>
      <c r="E269" s="243">
        <v>15577</v>
      </c>
      <c r="F269" s="29">
        <v>30852</v>
      </c>
      <c r="G269" s="29">
        <v>783</v>
      </c>
      <c r="H269" s="29">
        <v>0</v>
      </c>
      <c r="I269" s="29">
        <v>3634</v>
      </c>
      <c r="J269" s="29">
        <v>8283</v>
      </c>
      <c r="K269" s="166">
        <v>136</v>
      </c>
      <c r="L269" s="173">
        <v>330</v>
      </c>
      <c r="M269" s="29">
        <v>-120</v>
      </c>
      <c r="N269" s="29">
        <v>-1083</v>
      </c>
      <c r="O269" s="29">
        <f t="shared" si="17"/>
        <v>-737</v>
      </c>
      <c r="P269" s="29">
        <f t="shared" si="18"/>
        <v>20455</v>
      </c>
      <c r="Q269" s="242">
        <v>0.5</v>
      </c>
      <c r="R269" s="243">
        <v>15870</v>
      </c>
      <c r="S269" s="29">
        <v>17893</v>
      </c>
      <c r="T269" s="29">
        <f t="shared" ref="T269:T332" si="19">+P269-S269</f>
        <v>2562</v>
      </c>
      <c r="U269" s="29">
        <v>23962</v>
      </c>
      <c r="V269" s="29">
        <v>2100</v>
      </c>
      <c r="W269" s="166">
        <v>1200</v>
      </c>
      <c r="X269" s="26">
        <v>136</v>
      </c>
      <c r="Y269" s="166">
        <v>330</v>
      </c>
      <c r="Z269" s="26">
        <v>330</v>
      </c>
      <c r="AA269" s="166">
        <v>-700</v>
      </c>
      <c r="AB269" s="26">
        <v>-120</v>
      </c>
      <c r="AC269" s="166">
        <v>-1218</v>
      </c>
      <c r="AD269" s="26">
        <v>-1083</v>
      </c>
      <c r="AE269" s="166" t="s">
        <v>42</v>
      </c>
      <c r="AF269" s="172" t="s">
        <v>125</v>
      </c>
      <c r="AG269" s="173">
        <v>60</v>
      </c>
      <c r="AH269" s="166" t="s">
        <v>42</v>
      </c>
      <c r="AI269" s="172" t="s">
        <v>171</v>
      </c>
      <c r="AJ269" s="173">
        <v>60</v>
      </c>
    </row>
    <row r="270" spans="1:36" x14ac:dyDescent="0.15">
      <c r="A270" s="227" t="s">
        <v>35</v>
      </c>
      <c r="B270" s="200" t="s">
        <v>23</v>
      </c>
      <c r="C270" s="173">
        <v>20</v>
      </c>
      <c r="D270" s="242">
        <v>0.83333333333333337</v>
      </c>
      <c r="E270" s="243">
        <v>14597</v>
      </c>
      <c r="F270" s="29">
        <v>30852</v>
      </c>
      <c r="G270" s="29">
        <v>739</v>
      </c>
      <c r="H270" s="29">
        <v>0</v>
      </c>
      <c r="I270" s="29">
        <v>4545</v>
      </c>
      <c r="J270" s="29">
        <v>8075</v>
      </c>
      <c r="K270" s="166">
        <v>-865</v>
      </c>
      <c r="L270" s="173">
        <v>330</v>
      </c>
      <c r="M270" s="29">
        <v>-220</v>
      </c>
      <c r="N270" s="29">
        <v>-410</v>
      </c>
      <c r="O270" s="29">
        <f t="shared" si="17"/>
        <v>-1165</v>
      </c>
      <c r="P270" s="29">
        <f t="shared" si="18"/>
        <v>20136</v>
      </c>
      <c r="Q270" s="242">
        <v>0.83333333333333337</v>
      </c>
      <c r="R270" s="243">
        <v>14510</v>
      </c>
      <c r="S270" s="29">
        <v>16325</v>
      </c>
      <c r="T270" s="29">
        <f t="shared" si="19"/>
        <v>3811</v>
      </c>
      <c r="U270" s="29">
        <v>23870</v>
      </c>
      <c r="V270" s="29">
        <v>2100</v>
      </c>
      <c r="W270" s="166">
        <v>-1400</v>
      </c>
      <c r="X270" s="26">
        <v>-865</v>
      </c>
      <c r="Y270" s="166">
        <v>330</v>
      </c>
      <c r="Z270" s="26">
        <v>330</v>
      </c>
      <c r="AA270" s="166">
        <v>-700</v>
      </c>
      <c r="AB270" s="26">
        <v>180</v>
      </c>
      <c r="AC270" s="166">
        <v>-1218</v>
      </c>
      <c r="AD270" s="26">
        <v>-410</v>
      </c>
      <c r="AE270" s="166" t="s">
        <v>397</v>
      </c>
      <c r="AF270" s="172" t="s">
        <v>172</v>
      </c>
      <c r="AG270" s="173">
        <v>58</v>
      </c>
      <c r="AH270" s="166" t="s">
        <v>390</v>
      </c>
      <c r="AI270" s="172" t="s">
        <v>216</v>
      </c>
      <c r="AJ270" s="173">
        <v>59</v>
      </c>
    </row>
    <row r="271" spans="1:36" x14ac:dyDescent="0.15">
      <c r="A271" s="227" t="s">
        <v>36</v>
      </c>
      <c r="B271" s="200" t="s">
        <v>23</v>
      </c>
      <c r="C271" s="173">
        <v>21</v>
      </c>
      <c r="D271" s="242">
        <v>0.83333333333333337</v>
      </c>
      <c r="E271" s="243">
        <v>15809</v>
      </c>
      <c r="F271" s="29">
        <v>30852</v>
      </c>
      <c r="G271" s="29">
        <v>677</v>
      </c>
      <c r="H271" s="29">
        <v>0</v>
      </c>
      <c r="I271" s="29">
        <v>4776</v>
      </c>
      <c r="J271" s="29">
        <v>7638</v>
      </c>
      <c r="K271" s="166">
        <v>-700</v>
      </c>
      <c r="L271" s="173">
        <v>330</v>
      </c>
      <c r="M271" s="29">
        <v>-214</v>
      </c>
      <c r="N271" s="29">
        <v>-410</v>
      </c>
      <c r="O271" s="29">
        <f t="shared" si="17"/>
        <v>-994</v>
      </c>
      <c r="P271" s="29">
        <f t="shared" si="18"/>
        <v>20109</v>
      </c>
      <c r="Q271" s="242">
        <v>0.83333333333333337</v>
      </c>
      <c r="R271" s="243">
        <v>15280</v>
      </c>
      <c r="S271" s="29">
        <v>17095</v>
      </c>
      <c r="T271" s="29">
        <f t="shared" si="19"/>
        <v>3014</v>
      </c>
      <c r="U271" s="29">
        <v>23870</v>
      </c>
      <c r="V271" s="29">
        <v>2100</v>
      </c>
      <c r="W271" s="166">
        <v>-800</v>
      </c>
      <c r="X271" s="26">
        <v>-741</v>
      </c>
      <c r="Y271" s="166">
        <v>330</v>
      </c>
      <c r="Z271" s="26">
        <v>330</v>
      </c>
      <c r="AA271" s="166">
        <v>-700</v>
      </c>
      <c r="AB271" s="26">
        <v>186</v>
      </c>
      <c r="AC271" s="166">
        <v>-1218</v>
      </c>
      <c r="AD271" s="26">
        <v>-410</v>
      </c>
      <c r="AE271" s="166" t="s">
        <v>397</v>
      </c>
      <c r="AF271" s="172" t="s">
        <v>133</v>
      </c>
      <c r="AG271" s="173">
        <v>66</v>
      </c>
      <c r="AH271" s="166" t="s">
        <v>142</v>
      </c>
      <c r="AI271" s="172" t="s">
        <v>216</v>
      </c>
      <c r="AJ271" s="173">
        <v>66</v>
      </c>
    </row>
    <row r="272" spans="1:36" x14ac:dyDescent="0.15">
      <c r="A272" s="227" t="s">
        <v>30</v>
      </c>
      <c r="B272" s="200" t="s">
        <v>23</v>
      </c>
      <c r="C272" s="173">
        <v>22</v>
      </c>
      <c r="D272" s="242">
        <v>0.83333333333333337</v>
      </c>
      <c r="E272" s="243">
        <v>16716</v>
      </c>
      <c r="F272" s="29">
        <v>30843</v>
      </c>
      <c r="G272" s="29">
        <v>807</v>
      </c>
      <c r="H272" s="29">
        <v>0</v>
      </c>
      <c r="I272" s="29">
        <v>3250</v>
      </c>
      <c r="J272" s="29">
        <v>8119</v>
      </c>
      <c r="K272" s="166">
        <v>298</v>
      </c>
      <c r="L272" s="173">
        <v>330</v>
      </c>
      <c r="M272" s="29">
        <v>96</v>
      </c>
      <c r="N272" s="29">
        <v>-1079</v>
      </c>
      <c r="O272" s="29">
        <f t="shared" si="17"/>
        <v>-355</v>
      </c>
      <c r="P272" s="29">
        <f t="shared" si="18"/>
        <v>20636</v>
      </c>
      <c r="Q272" s="242">
        <v>0.83333333333333337</v>
      </c>
      <c r="R272" s="243">
        <v>16550</v>
      </c>
      <c r="S272" s="29">
        <v>18573</v>
      </c>
      <c r="T272" s="29">
        <f t="shared" si="19"/>
        <v>2063</v>
      </c>
      <c r="U272" s="29">
        <v>23870</v>
      </c>
      <c r="V272" s="29">
        <v>2100</v>
      </c>
      <c r="W272" s="166">
        <v>600</v>
      </c>
      <c r="X272" s="26">
        <v>298</v>
      </c>
      <c r="Y272" s="166">
        <v>330</v>
      </c>
      <c r="Z272" s="26">
        <v>330</v>
      </c>
      <c r="AA272" s="166">
        <v>280</v>
      </c>
      <c r="AB272" s="26">
        <v>180</v>
      </c>
      <c r="AC272" s="166">
        <v>-1218</v>
      </c>
      <c r="AD272" s="26">
        <v>-1079</v>
      </c>
      <c r="AE272" s="166" t="s">
        <v>397</v>
      </c>
      <c r="AF272" s="172" t="s">
        <v>181</v>
      </c>
      <c r="AG272" s="173">
        <v>54</v>
      </c>
      <c r="AH272" s="166" t="s">
        <v>397</v>
      </c>
      <c r="AI272" s="172" t="s">
        <v>94</v>
      </c>
      <c r="AJ272" s="173">
        <v>59</v>
      </c>
    </row>
    <row r="273" spans="1:36" x14ac:dyDescent="0.15">
      <c r="A273" s="227" t="s">
        <v>32</v>
      </c>
      <c r="B273" s="200" t="s">
        <v>23</v>
      </c>
      <c r="C273" s="173">
        <v>23</v>
      </c>
      <c r="D273" s="242">
        <v>0.83333333333333337</v>
      </c>
      <c r="E273" s="243">
        <v>16683</v>
      </c>
      <c r="F273" s="29">
        <v>30842</v>
      </c>
      <c r="G273" s="29">
        <v>834</v>
      </c>
      <c r="H273" s="29">
        <v>0</v>
      </c>
      <c r="I273" s="29">
        <v>3631</v>
      </c>
      <c r="J273" s="29">
        <v>8181</v>
      </c>
      <c r="K273" s="166">
        <v>284</v>
      </c>
      <c r="L273" s="173">
        <v>330</v>
      </c>
      <c r="M273" s="29">
        <v>-154</v>
      </c>
      <c r="N273" s="29">
        <v>-1079</v>
      </c>
      <c r="O273" s="29">
        <f t="shared" si="17"/>
        <v>-619</v>
      </c>
      <c r="P273" s="29">
        <f t="shared" si="18"/>
        <v>20483</v>
      </c>
      <c r="Q273" s="242">
        <v>0.83333333333333337</v>
      </c>
      <c r="R273" s="243">
        <v>16540</v>
      </c>
      <c r="S273" s="29">
        <v>18669</v>
      </c>
      <c r="T273" s="29">
        <f t="shared" si="19"/>
        <v>1814</v>
      </c>
      <c r="U273" s="29">
        <v>23870</v>
      </c>
      <c r="V273" s="29">
        <v>2100</v>
      </c>
      <c r="W273" s="166">
        <v>600</v>
      </c>
      <c r="X273" s="26">
        <v>284</v>
      </c>
      <c r="Y273" s="166">
        <v>330</v>
      </c>
      <c r="Z273" s="26">
        <v>330</v>
      </c>
      <c r="AA273" s="166">
        <v>-700</v>
      </c>
      <c r="AB273" s="26">
        <v>82</v>
      </c>
      <c r="AC273" s="166">
        <v>-1218</v>
      </c>
      <c r="AD273" s="26">
        <v>-1079</v>
      </c>
      <c r="AE273" s="166" t="s">
        <v>42</v>
      </c>
      <c r="AF273" s="172" t="s">
        <v>159</v>
      </c>
      <c r="AG273" s="173">
        <v>57</v>
      </c>
      <c r="AH273" s="166" t="s">
        <v>42</v>
      </c>
      <c r="AI273" s="172" t="s">
        <v>208</v>
      </c>
      <c r="AJ273" s="173">
        <v>58</v>
      </c>
    </row>
    <row r="274" spans="1:36" x14ac:dyDescent="0.15">
      <c r="A274" s="227" t="s">
        <v>31</v>
      </c>
      <c r="B274" s="200" t="s">
        <v>23</v>
      </c>
      <c r="C274" s="173">
        <v>24</v>
      </c>
      <c r="D274" s="242">
        <v>0.83333333333333337</v>
      </c>
      <c r="E274" s="243">
        <v>16649</v>
      </c>
      <c r="F274" s="29">
        <v>30842</v>
      </c>
      <c r="G274" s="29">
        <v>762</v>
      </c>
      <c r="H274" s="29">
        <v>0</v>
      </c>
      <c r="I274" s="29">
        <v>4095</v>
      </c>
      <c r="J274" s="29">
        <v>7681</v>
      </c>
      <c r="K274" s="166">
        <v>908</v>
      </c>
      <c r="L274" s="173">
        <v>330</v>
      </c>
      <c r="M274" s="29">
        <v>-150</v>
      </c>
      <c r="N274" s="29">
        <v>-1083</v>
      </c>
      <c r="O274" s="29">
        <f t="shared" si="17"/>
        <v>5</v>
      </c>
      <c r="P274" s="29">
        <f t="shared" si="18"/>
        <v>19823</v>
      </c>
      <c r="Q274" s="242">
        <v>0.83333333333333337</v>
      </c>
      <c r="R274" s="243">
        <v>16370</v>
      </c>
      <c r="S274" s="29">
        <v>18491</v>
      </c>
      <c r="T274" s="29">
        <f t="shared" si="19"/>
        <v>1332</v>
      </c>
      <c r="U274" s="29">
        <v>23870</v>
      </c>
      <c r="V274" s="29">
        <v>2100</v>
      </c>
      <c r="W274" s="166">
        <v>1300</v>
      </c>
      <c r="X274" s="26">
        <v>908</v>
      </c>
      <c r="Y274" s="166">
        <v>330</v>
      </c>
      <c r="Z274" s="26">
        <v>330</v>
      </c>
      <c r="AA274" s="166">
        <v>-350</v>
      </c>
      <c r="AB274" s="26">
        <v>21</v>
      </c>
      <c r="AC274" s="166">
        <v>-1218</v>
      </c>
      <c r="AD274" s="26">
        <v>-1083</v>
      </c>
      <c r="AE274" s="166" t="s">
        <v>42</v>
      </c>
      <c r="AF274" s="172" t="s">
        <v>159</v>
      </c>
      <c r="AG274" s="173">
        <v>57</v>
      </c>
      <c r="AH274" s="166" t="s">
        <v>42</v>
      </c>
      <c r="AI274" s="172" t="s">
        <v>172</v>
      </c>
      <c r="AJ274" s="173">
        <v>61</v>
      </c>
    </row>
    <row r="275" spans="1:36" x14ac:dyDescent="0.15">
      <c r="A275" s="227" t="s">
        <v>33</v>
      </c>
      <c r="B275" s="200" t="s">
        <v>23</v>
      </c>
      <c r="C275" s="173">
        <v>25</v>
      </c>
      <c r="D275" s="242">
        <v>0.83333333333333337</v>
      </c>
      <c r="E275" s="243">
        <v>16503</v>
      </c>
      <c r="F275" s="29">
        <v>30848</v>
      </c>
      <c r="G275" s="29">
        <v>777</v>
      </c>
      <c r="H275" s="29">
        <v>0</v>
      </c>
      <c r="I275" s="29">
        <v>3820</v>
      </c>
      <c r="J275" s="29">
        <v>7830</v>
      </c>
      <c r="K275" s="166">
        <v>683</v>
      </c>
      <c r="L275" s="173">
        <v>330</v>
      </c>
      <c r="M275" s="29">
        <v>-185</v>
      </c>
      <c r="N275" s="29">
        <v>-1083</v>
      </c>
      <c r="O275" s="29">
        <f t="shared" si="17"/>
        <v>-255</v>
      </c>
      <c r="P275" s="29">
        <f t="shared" si="18"/>
        <v>20230</v>
      </c>
      <c r="Q275" s="242">
        <v>0.83333333333333337</v>
      </c>
      <c r="R275" s="243">
        <v>16610</v>
      </c>
      <c r="S275" s="29">
        <v>18633</v>
      </c>
      <c r="T275" s="29">
        <f t="shared" si="19"/>
        <v>1597</v>
      </c>
      <c r="U275" s="29">
        <v>23870</v>
      </c>
      <c r="V275" s="29">
        <v>2100</v>
      </c>
      <c r="W275" s="166">
        <v>1300</v>
      </c>
      <c r="X275" s="26">
        <v>623</v>
      </c>
      <c r="Y275" s="166">
        <v>330</v>
      </c>
      <c r="Z275" s="26">
        <v>330</v>
      </c>
      <c r="AA275" s="166">
        <v>-700</v>
      </c>
      <c r="AB275" s="26">
        <v>198</v>
      </c>
      <c r="AC275" s="166">
        <v>-1218</v>
      </c>
      <c r="AD275" s="26">
        <v>-1083</v>
      </c>
      <c r="AE275" s="166" t="s">
        <v>45</v>
      </c>
      <c r="AF275" s="172" t="s">
        <v>117</v>
      </c>
      <c r="AG275" s="173">
        <v>55</v>
      </c>
      <c r="AH275" s="166" t="s">
        <v>46</v>
      </c>
      <c r="AI275" s="172" t="s">
        <v>118</v>
      </c>
      <c r="AJ275" s="173">
        <v>60</v>
      </c>
    </row>
    <row r="276" spans="1:36" x14ac:dyDescent="0.15">
      <c r="A276" s="227" t="s">
        <v>34</v>
      </c>
      <c r="B276" s="200" t="s">
        <v>23</v>
      </c>
      <c r="C276" s="173">
        <v>26</v>
      </c>
      <c r="D276" s="242">
        <v>0.5</v>
      </c>
      <c r="E276" s="243">
        <v>16459</v>
      </c>
      <c r="F276" s="29">
        <v>30799</v>
      </c>
      <c r="G276" s="29">
        <v>718</v>
      </c>
      <c r="H276" s="29">
        <v>0</v>
      </c>
      <c r="I276" s="29">
        <v>3744</v>
      </c>
      <c r="J276" s="29">
        <v>7944</v>
      </c>
      <c r="K276" s="166">
        <v>147</v>
      </c>
      <c r="L276" s="173">
        <v>330</v>
      </c>
      <c r="M276" s="29">
        <v>-231</v>
      </c>
      <c r="N276" s="29">
        <v>-1083</v>
      </c>
      <c r="O276" s="29">
        <f t="shared" si="17"/>
        <v>-837</v>
      </c>
      <c r="P276" s="29">
        <f t="shared" si="18"/>
        <v>20666</v>
      </c>
      <c r="Q276" s="242">
        <v>0.5</v>
      </c>
      <c r="R276" s="243">
        <v>16380</v>
      </c>
      <c r="S276" s="29">
        <v>18192</v>
      </c>
      <c r="T276" s="29">
        <f t="shared" si="19"/>
        <v>2474</v>
      </c>
      <c r="U276" s="29">
        <v>23870</v>
      </c>
      <c r="V276" s="29">
        <v>2800</v>
      </c>
      <c r="W276" s="166">
        <v>1300</v>
      </c>
      <c r="X276" s="26">
        <v>147</v>
      </c>
      <c r="Y276" s="166">
        <v>330</v>
      </c>
      <c r="Z276" s="26">
        <v>330</v>
      </c>
      <c r="AA276" s="166">
        <v>-700</v>
      </c>
      <c r="AB276" s="26">
        <v>169</v>
      </c>
      <c r="AC276" s="166">
        <v>-1218</v>
      </c>
      <c r="AD276" s="26">
        <v>-1083</v>
      </c>
      <c r="AE276" s="166" t="s">
        <v>46</v>
      </c>
      <c r="AF276" s="172" t="s">
        <v>404</v>
      </c>
      <c r="AG276" s="173">
        <v>61</v>
      </c>
      <c r="AH276" s="166" t="s">
        <v>46</v>
      </c>
      <c r="AI276" s="172" t="s">
        <v>167</v>
      </c>
      <c r="AJ276" s="173">
        <v>57</v>
      </c>
    </row>
    <row r="277" spans="1:36" x14ac:dyDescent="0.15">
      <c r="A277" s="227" t="s">
        <v>35</v>
      </c>
      <c r="B277" s="200" t="s">
        <v>23</v>
      </c>
      <c r="C277" s="173">
        <v>27</v>
      </c>
      <c r="D277" s="242">
        <v>0.83333333333333337</v>
      </c>
      <c r="E277" s="243">
        <v>15556</v>
      </c>
      <c r="F277" s="29">
        <v>30799</v>
      </c>
      <c r="G277" s="29">
        <v>612</v>
      </c>
      <c r="H277" s="29">
        <v>0</v>
      </c>
      <c r="I277" s="29">
        <v>5028</v>
      </c>
      <c r="J277" s="29">
        <v>8608</v>
      </c>
      <c r="K277" s="166">
        <v>-530</v>
      </c>
      <c r="L277" s="173">
        <v>330</v>
      </c>
      <c r="M277" s="29">
        <v>-246</v>
      </c>
      <c r="N277" s="29">
        <v>-608</v>
      </c>
      <c r="O277" s="29">
        <f t="shared" si="17"/>
        <v>-1054</v>
      </c>
      <c r="P277" s="29">
        <f t="shared" si="18"/>
        <v>18829</v>
      </c>
      <c r="Q277" s="242">
        <v>0.83333333333333337</v>
      </c>
      <c r="R277" s="243">
        <v>15640</v>
      </c>
      <c r="S277" s="29">
        <v>17454</v>
      </c>
      <c r="T277" s="29">
        <f t="shared" si="19"/>
        <v>1375</v>
      </c>
      <c r="U277" s="29">
        <v>18108</v>
      </c>
      <c r="V277" s="29">
        <v>2800</v>
      </c>
      <c r="W277" s="166">
        <v>-1400</v>
      </c>
      <c r="X277" s="26">
        <v>-530</v>
      </c>
      <c r="Y277" s="166">
        <v>330</v>
      </c>
      <c r="Z277" s="26">
        <v>330</v>
      </c>
      <c r="AA277" s="166">
        <v>-700</v>
      </c>
      <c r="AB277" s="26">
        <v>154</v>
      </c>
      <c r="AC277" s="166">
        <v>-1218</v>
      </c>
      <c r="AD277" s="26">
        <v>-608</v>
      </c>
      <c r="AE277" s="166" t="s">
        <v>387</v>
      </c>
      <c r="AF277" s="172" t="s">
        <v>179</v>
      </c>
      <c r="AG277" s="173">
        <v>63</v>
      </c>
      <c r="AH277" s="166" t="s">
        <v>387</v>
      </c>
      <c r="AI277" s="172" t="s">
        <v>159</v>
      </c>
      <c r="AJ277" s="173">
        <v>66</v>
      </c>
    </row>
    <row r="278" spans="1:36" x14ac:dyDescent="0.15">
      <c r="A278" s="227" t="s">
        <v>36</v>
      </c>
      <c r="B278" s="200" t="s">
        <v>23</v>
      </c>
      <c r="C278" s="173">
        <v>28</v>
      </c>
      <c r="D278" s="242">
        <v>0.83333333333333337</v>
      </c>
      <c r="E278" s="243">
        <v>16496</v>
      </c>
      <c r="F278" s="29">
        <v>30799</v>
      </c>
      <c r="G278" s="29">
        <v>678</v>
      </c>
      <c r="H278" s="29">
        <v>0</v>
      </c>
      <c r="I278" s="29">
        <v>4752</v>
      </c>
      <c r="J278" s="29">
        <v>8126</v>
      </c>
      <c r="K278" s="166">
        <v>-166</v>
      </c>
      <c r="L278" s="173">
        <v>330</v>
      </c>
      <c r="M278" s="29">
        <v>-296</v>
      </c>
      <c r="N278" s="29">
        <v>-611</v>
      </c>
      <c r="O278" s="29">
        <f t="shared" si="17"/>
        <v>-743</v>
      </c>
      <c r="P278" s="29">
        <f t="shared" si="18"/>
        <v>19342</v>
      </c>
      <c r="Q278" s="242">
        <v>0.83333333333333337</v>
      </c>
      <c r="R278" s="243">
        <v>16390</v>
      </c>
      <c r="S278" s="29">
        <v>18204</v>
      </c>
      <c r="T278" s="29">
        <f t="shared" si="19"/>
        <v>1138</v>
      </c>
      <c r="U278" s="29">
        <v>18108</v>
      </c>
      <c r="V278" s="29">
        <v>2800</v>
      </c>
      <c r="W278" s="166">
        <v>-1400</v>
      </c>
      <c r="X278" s="26">
        <v>-166</v>
      </c>
      <c r="Y278" s="166">
        <v>330</v>
      </c>
      <c r="Z278" s="26">
        <v>330</v>
      </c>
      <c r="AA278" s="166">
        <v>-700</v>
      </c>
      <c r="AB278" s="26">
        <v>104</v>
      </c>
      <c r="AC278" s="166">
        <v>-1218</v>
      </c>
      <c r="AD278" s="26">
        <v>-611</v>
      </c>
      <c r="AE278" s="166" t="s">
        <v>387</v>
      </c>
      <c r="AF278" s="172" t="s">
        <v>101</v>
      </c>
      <c r="AG278" s="173">
        <v>66</v>
      </c>
      <c r="AH278" s="166" t="s">
        <v>387</v>
      </c>
      <c r="AI278" s="172" t="s">
        <v>202</v>
      </c>
      <c r="AJ278" s="173">
        <v>67</v>
      </c>
    </row>
    <row r="279" spans="1:36" x14ac:dyDescent="0.15">
      <c r="A279" s="227" t="s">
        <v>30</v>
      </c>
      <c r="B279" s="200" t="s">
        <v>23</v>
      </c>
      <c r="C279" s="173">
        <v>29</v>
      </c>
      <c r="D279" s="242">
        <v>0.83333333333333337</v>
      </c>
      <c r="E279" s="243">
        <v>17288</v>
      </c>
      <c r="F279" s="29">
        <v>30799</v>
      </c>
      <c r="G279" s="29">
        <v>721</v>
      </c>
      <c r="H279" s="29">
        <v>0</v>
      </c>
      <c r="I279" s="29">
        <v>4729</v>
      </c>
      <c r="J279" s="29">
        <v>6687</v>
      </c>
      <c r="K279" s="166">
        <v>1156</v>
      </c>
      <c r="L279" s="173">
        <v>330</v>
      </c>
      <c r="M279" s="29">
        <v>-458</v>
      </c>
      <c r="N279" s="29">
        <v>-1218</v>
      </c>
      <c r="O279" s="29">
        <f t="shared" si="17"/>
        <v>-190</v>
      </c>
      <c r="P279" s="29">
        <f t="shared" si="18"/>
        <v>20294</v>
      </c>
      <c r="Q279" s="242">
        <v>0.83333333333333337</v>
      </c>
      <c r="R279" s="243">
        <v>17740</v>
      </c>
      <c r="S279" s="29">
        <v>19554</v>
      </c>
      <c r="T279" s="29">
        <f t="shared" si="19"/>
        <v>740</v>
      </c>
      <c r="U279" s="29">
        <v>18108</v>
      </c>
      <c r="V279" s="29">
        <v>2800</v>
      </c>
      <c r="W279" s="166">
        <v>1300</v>
      </c>
      <c r="X279" s="26">
        <v>1096</v>
      </c>
      <c r="Y279" s="166">
        <v>330</v>
      </c>
      <c r="Z279" s="26">
        <v>330</v>
      </c>
      <c r="AA279" s="166">
        <v>-700</v>
      </c>
      <c r="AB279" s="26">
        <v>-434</v>
      </c>
      <c r="AC279" s="166">
        <v>-1218</v>
      </c>
      <c r="AD279" s="26">
        <v>-1218</v>
      </c>
      <c r="AE279" s="166" t="s">
        <v>397</v>
      </c>
      <c r="AF279" s="172" t="s">
        <v>208</v>
      </c>
      <c r="AG279" s="173">
        <v>63</v>
      </c>
      <c r="AH279" s="166" t="s">
        <v>390</v>
      </c>
      <c r="AI279" s="172" t="s">
        <v>197</v>
      </c>
      <c r="AJ279" s="173">
        <v>66</v>
      </c>
    </row>
    <row r="280" spans="1:36" x14ac:dyDescent="0.15">
      <c r="A280" s="228" t="s">
        <v>32</v>
      </c>
      <c r="B280" s="202" t="s">
        <v>23</v>
      </c>
      <c r="C280" s="175">
        <v>30</v>
      </c>
      <c r="D280" s="244">
        <v>0.83333333333333337</v>
      </c>
      <c r="E280" s="245">
        <v>16953</v>
      </c>
      <c r="F280" s="35">
        <v>30791</v>
      </c>
      <c r="G280" s="35">
        <v>773</v>
      </c>
      <c r="H280" s="35">
        <v>0</v>
      </c>
      <c r="I280" s="35">
        <v>4345</v>
      </c>
      <c r="J280" s="35">
        <v>6769</v>
      </c>
      <c r="K280" s="167">
        <v>1225</v>
      </c>
      <c r="L280" s="175">
        <v>330</v>
      </c>
      <c r="M280" s="35">
        <v>-408</v>
      </c>
      <c r="N280" s="35">
        <v>-1218</v>
      </c>
      <c r="O280" s="35">
        <f t="shared" si="17"/>
        <v>-71</v>
      </c>
      <c r="P280" s="35">
        <f t="shared" si="18"/>
        <v>20521</v>
      </c>
      <c r="Q280" s="244">
        <v>0.83333333333333337</v>
      </c>
      <c r="R280" s="245">
        <v>17370</v>
      </c>
      <c r="S280" s="35">
        <v>19184</v>
      </c>
      <c r="T280" s="35">
        <f t="shared" si="19"/>
        <v>1337</v>
      </c>
      <c r="U280" s="35">
        <v>18108</v>
      </c>
      <c r="V280" s="35">
        <v>2800</v>
      </c>
      <c r="W280" s="167">
        <v>1300</v>
      </c>
      <c r="X280" s="43">
        <v>1225</v>
      </c>
      <c r="Y280" s="167">
        <v>330</v>
      </c>
      <c r="Z280" s="43">
        <v>330</v>
      </c>
      <c r="AA280" s="167">
        <v>-700</v>
      </c>
      <c r="AB280" s="43">
        <v>-8</v>
      </c>
      <c r="AC280" s="167">
        <v>-1218</v>
      </c>
      <c r="AD280" s="43">
        <v>-1218</v>
      </c>
      <c r="AE280" s="167" t="s">
        <v>405</v>
      </c>
      <c r="AF280" s="174" t="s">
        <v>124</v>
      </c>
      <c r="AG280" s="175">
        <v>58</v>
      </c>
      <c r="AH280" s="167" t="s">
        <v>406</v>
      </c>
      <c r="AI280" s="174" t="s">
        <v>216</v>
      </c>
      <c r="AJ280" s="175">
        <v>61</v>
      </c>
    </row>
    <row r="281" spans="1:36" x14ac:dyDescent="0.15">
      <c r="A281" s="227" t="s">
        <v>31</v>
      </c>
      <c r="B281" s="200" t="s">
        <v>24</v>
      </c>
      <c r="C281" s="173">
        <v>1</v>
      </c>
      <c r="D281" s="242">
        <v>0.83333333333333337</v>
      </c>
      <c r="E281" s="243">
        <v>17076</v>
      </c>
      <c r="F281" s="29">
        <v>33242</v>
      </c>
      <c r="G281" s="29">
        <v>200</v>
      </c>
      <c r="H281" s="29">
        <v>0</v>
      </c>
      <c r="I281" s="29">
        <v>6173</v>
      </c>
      <c r="J281" s="29">
        <v>6520</v>
      </c>
      <c r="K281" s="166">
        <v>1110</v>
      </c>
      <c r="L281" s="173">
        <v>330</v>
      </c>
      <c r="M281" s="29">
        <v>-313</v>
      </c>
      <c r="N281" s="29">
        <v>-1113</v>
      </c>
      <c r="O281" s="29">
        <f t="shared" si="17"/>
        <v>14</v>
      </c>
      <c r="P281" s="29">
        <f t="shared" si="18"/>
        <v>20735</v>
      </c>
      <c r="Q281" s="242">
        <v>0.83333333333333337</v>
      </c>
      <c r="R281" s="243">
        <v>17060</v>
      </c>
      <c r="S281" s="29">
        <v>18873</v>
      </c>
      <c r="T281" s="29">
        <f t="shared" si="19"/>
        <v>1862</v>
      </c>
      <c r="U281" s="27">
        <v>18108</v>
      </c>
      <c r="V281" s="29">
        <v>2800</v>
      </c>
      <c r="W281" s="211">
        <v>1300</v>
      </c>
      <c r="X281" s="26">
        <v>1110</v>
      </c>
      <c r="Y281" s="166">
        <v>330</v>
      </c>
      <c r="Z281" s="26">
        <v>330</v>
      </c>
      <c r="AA281" s="166">
        <v>-700</v>
      </c>
      <c r="AB281" s="26">
        <v>87</v>
      </c>
      <c r="AC281" s="166">
        <v>-1218</v>
      </c>
      <c r="AD281" s="26">
        <v>-985</v>
      </c>
      <c r="AE281" s="166" t="s">
        <v>46</v>
      </c>
      <c r="AF281" s="172" t="s">
        <v>102</v>
      </c>
      <c r="AG281" s="173">
        <v>59</v>
      </c>
      <c r="AH281" s="166" t="s">
        <v>46</v>
      </c>
      <c r="AI281" s="172" t="s">
        <v>151</v>
      </c>
      <c r="AJ281" s="173">
        <v>60</v>
      </c>
    </row>
    <row r="282" spans="1:36" x14ac:dyDescent="0.15">
      <c r="A282" s="227" t="s">
        <v>33</v>
      </c>
      <c r="B282" s="200" t="s">
        <v>24</v>
      </c>
      <c r="C282" s="173">
        <v>2</v>
      </c>
      <c r="D282" s="242">
        <v>0.83333333333333337</v>
      </c>
      <c r="E282" s="243">
        <v>16393</v>
      </c>
      <c r="F282" s="29">
        <v>33274</v>
      </c>
      <c r="G282" s="29">
        <v>202</v>
      </c>
      <c r="H282" s="29">
        <v>0</v>
      </c>
      <c r="I282" s="29">
        <v>5145</v>
      </c>
      <c r="J282" s="29">
        <v>7658</v>
      </c>
      <c r="K282" s="166">
        <v>761</v>
      </c>
      <c r="L282" s="173">
        <v>330</v>
      </c>
      <c r="M282" s="29">
        <v>-146</v>
      </c>
      <c r="N282" s="29">
        <v>-938</v>
      </c>
      <c r="O282" s="29">
        <f t="shared" si="17"/>
        <v>7</v>
      </c>
      <c r="P282" s="29">
        <f t="shared" si="18"/>
        <v>20666</v>
      </c>
      <c r="Q282" s="242">
        <v>0.83333333333333337</v>
      </c>
      <c r="R282" s="243">
        <v>16390</v>
      </c>
      <c r="S282" s="29">
        <v>18203</v>
      </c>
      <c r="T282" s="29">
        <f t="shared" si="19"/>
        <v>2463</v>
      </c>
      <c r="U282" s="27">
        <v>18108</v>
      </c>
      <c r="V282" s="29">
        <v>2800</v>
      </c>
      <c r="W282" s="211">
        <v>1300</v>
      </c>
      <c r="X282" s="26">
        <v>761</v>
      </c>
      <c r="Y282" s="166">
        <v>330</v>
      </c>
      <c r="Z282" s="26">
        <v>330</v>
      </c>
      <c r="AA282" s="166">
        <v>-700</v>
      </c>
      <c r="AB282" s="26">
        <v>235</v>
      </c>
      <c r="AC282" s="166">
        <v>-1218</v>
      </c>
      <c r="AD282" s="26">
        <v>-810</v>
      </c>
      <c r="AE282" s="166" t="s">
        <v>42</v>
      </c>
      <c r="AF282" s="172" t="s">
        <v>65</v>
      </c>
      <c r="AG282" s="173">
        <v>57</v>
      </c>
      <c r="AH282" s="166" t="s">
        <v>42</v>
      </c>
      <c r="AI282" s="172" t="s">
        <v>101</v>
      </c>
      <c r="AJ282" s="173">
        <v>54</v>
      </c>
    </row>
    <row r="283" spans="1:36" x14ac:dyDescent="0.15">
      <c r="A283" s="227" t="s">
        <v>34</v>
      </c>
      <c r="B283" s="200" t="s">
        <v>24</v>
      </c>
      <c r="C283" s="173">
        <v>3</v>
      </c>
      <c r="D283" s="242">
        <v>0.83333333333333337</v>
      </c>
      <c r="E283" s="243">
        <v>15634</v>
      </c>
      <c r="F283" s="29">
        <v>33277</v>
      </c>
      <c r="G283" s="29">
        <v>200</v>
      </c>
      <c r="H283" s="29">
        <v>0</v>
      </c>
      <c r="I283" s="29">
        <v>5242</v>
      </c>
      <c r="J283" s="29">
        <v>8620</v>
      </c>
      <c r="K283" s="166">
        <v>504</v>
      </c>
      <c r="L283" s="173">
        <v>330</v>
      </c>
      <c r="M283" s="29">
        <v>-515</v>
      </c>
      <c r="N283" s="29">
        <v>-938</v>
      </c>
      <c r="O283" s="29">
        <f t="shared" si="17"/>
        <v>-619</v>
      </c>
      <c r="P283" s="29">
        <f t="shared" si="18"/>
        <v>20234</v>
      </c>
      <c r="Q283" s="242">
        <v>0.5</v>
      </c>
      <c r="R283" s="243">
        <v>15630</v>
      </c>
      <c r="S283" s="29">
        <v>17443</v>
      </c>
      <c r="T283" s="29">
        <f t="shared" si="19"/>
        <v>2791</v>
      </c>
      <c r="U283" s="27">
        <v>18108</v>
      </c>
      <c r="V283" s="29">
        <v>5000</v>
      </c>
      <c r="W283" s="211">
        <v>1300</v>
      </c>
      <c r="X283" s="26">
        <v>504</v>
      </c>
      <c r="Y283" s="166">
        <v>330</v>
      </c>
      <c r="Z283" s="26">
        <v>330</v>
      </c>
      <c r="AA283" s="166">
        <v>-700</v>
      </c>
      <c r="AB283" s="26">
        <v>-15</v>
      </c>
      <c r="AC283" s="166">
        <v>-1218</v>
      </c>
      <c r="AD283" s="26">
        <v>-810</v>
      </c>
      <c r="AE283" s="166" t="s">
        <v>43</v>
      </c>
      <c r="AF283" s="172" t="s">
        <v>109</v>
      </c>
      <c r="AG283" s="173">
        <v>63</v>
      </c>
      <c r="AH283" s="166" t="s">
        <v>43</v>
      </c>
      <c r="AI283" s="172" t="s">
        <v>153</v>
      </c>
      <c r="AJ283" s="173">
        <v>60</v>
      </c>
    </row>
    <row r="284" spans="1:36" x14ac:dyDescent="0.15">
      <c r="A284" s="227" t="s">
        <v>35</v>
      </c>
      <c r="B284" s="200" t="s">
        <v>24</v>
      </c>
      <c r="C284" s="173">
        <v>4</v>
      </c>
      <c r="D284" s="242">
        <v>0.83333333333333337</v>
      </c>
      <c r="E284" s="243">
        <v>14631</v>
      </c>
      <c r="F284" s="29">
        <v>33277</v>
      </c>
      <c r="G284" s="29">
        <v>194</v>
      </c>
      <c r="H284" s="29">
        <v>0</v>
      </c>
      <c r="I284" s="29">
        <v>7821</v>
      </c>
      <c r="J284" s="29">
        <v>8283</v>
      </c>
      <c r="K284" s="166">
        <v>642</v>
      </c>
      <c r="L284" s="173">
        <v>330</v>
      </c>
      <c r="M284" s="29">
        <v>-492</v>
      </c>
      <c r="N284" s="29">
        <v>-707</v>
      </c>
      <c r="O284" s="29">
        <f t="shared" si="17"/>
        <v>-227</v>
      </c>
      <c r="P284" s="29">
        <f t="shared" si="18"/>
        <v>17594</v>
      </c>
      <c r="Q284" s="242">
        <v>0.83333333333333337</v>
      </c>
      <c r="R284" s="243">
        <v>14110</v>
      </c>
      <c r="S284" s="29">
        <v>15923</v>
      </c>
      <c r="T284" s="29">
        <f t="shared" si="19"/>
        <v>1671</v>
      </c>
      <c r="U284" s="27">
        <v>18145</v>
      </c>
      <c r="V284" s="29">
        <v>5000</v>
      </c>
      <c r="W284" s="211">
        <v>1300</v>
      </c>
      <c r="X284" s="26">
        <v>642</v>
      </c>
      <c r="Y284" s="166">
        <v>330</v>
      </c>
      <c r="Z284" s="26">
        <v>330</v>
      </c>
      <c r="AA284" s="166">
        <v>-700</v>
      </c>
      <c r="AB284" s="26">
        <v>-92</v>
      </c>
      <c r="AC284" s="166">
        <v>-1218</v>
      </c>
      <c r="AD284" s="26">
        <v>-579</v>
      </c>
      <c r="AE284" s="166" t="s">
        <v>390</v>
      </c>
      <c r="AF284" s="172" t="s">
        <v>66</v>
      </c>
      <c r="AG284" s="173">
        <v>56</v>
      </c>
      <c r="AH284" s="166" t="s">
        <v>403</v>
      </c>
      <c r="AI284" s="172" t="s">
        <v>68</v>
      </c>
      <c r="AJ284" s="173">
        <v>54</v>
      </c>
    </row>
    <row r="285" spans="1:36" x14ac:dyDescent="0.15">
      <c r="A285" s="227" t="s">
        <v>36</v>
      </c>
      <c r="B285" s="200" t="s">
        <v>24</v>
      </c>
      <c r="C285" s="173">
        <v>5</v>
      </c>
      <c r="D285" s="242">
        <v>0.83333333333333337</v>
      </c>
      <c r="E285" s="243">
        <v>15460</v>
      </c>
      <c r="F285" s="29">
        <v>33277</v>
      </c>
      <c r="G285" s="29">
        <v>193</v>
      </c>
      <c r="H285" s="29">
        <v>0</v>
      </c>
      <c r="I285" s="29">
        <v>6728</v>
      </c>
      <c r="J285" s="29">
        <v>8128</v>
      </c>
      <c r="K285" s="166">
        <v>833</v>
      </c>
      <c r="L285" s="173">
        <v>330</v>
      </c>
      <c r="M285" s="29">
        <v>-491</v>
      </c>
      <c r="N285" s="29">
        <v>-707</v>
      </c>
      <c r="O285" s="29">
        <f t="shared" si="17"/>
        <v>-35</v>
      </c>
      <c r="P285" s="29">
        <f t="shared" si="18"/>
        <v>18649</v>
      </c>
      <c r="Q285" s="242">
        <v>0.83333333333333337</v>
      </c>
      <c r="R285" s="243">
        <v>15000</v>
      </c>
      <c r="S285" s="29">
        <v>16813</v>
      </c>
      <c r="T285" s="29">
        <f t="shared" si="19"/>
        <v>1836</v>
      </c>
      <c r="U285" s="27">
        <v>18145</v>
      </c>
      <c r="V285" s="29">
        <v>5000</v>
      </c>
      <c r="W285" s="211">
        <v>1300</v>
      </c>
      <c r="X285" s="26">
        <v>833</v>
      </c>
      <c r="Y285" s="166">
        <v>330</v>
      </c>
      <c r="Z285" s="26">
        <v>330</v>
      </c>
      <c r="AA285" s="166">
        <v>-700</v>
      </c>
      <c r="AB285" s="26">
        <v>-91</v>
      </c>
      <c r="AC285" s="166">
        <v>-1218</v>
      </c>
      <c r="AD285" s="26">
        <v>-579</v>
      </c>
      <c r="AE285" s="166" t="s">
        <v>43</v>
      </c>
      <c r="AF285" s="172" t="s">
        <v>195</v>
      </c>
      <c r="AG285" s="173">
        <v>55</v>
      </c>
      <c r="AH285" s="166" t="s">
        <v>398</v>
      </c>
      <c r="AI285" s="172" t="s">
        <v>74</v>
      </c>
      <c r="AJ285" s="173">
        <v>53</v>
      </c>
    </row>
    <row r="286" spans="1:36" x14ac:dyDescent="0.15">
      <c r="A286" s="227" t="s">
        <v>30</v>
      </c>
      <c r="B286" s="200" t="s">
        <v>24</v>
      </c>
      <c r="C286" s="173">
        <v>6</v>
      </c>
      <c r="D286" s="242">
        <v>0.83333333333333337</v>
      </c>
      <c r="E286" s="243">
        <v>16761</v>
      </c>
      <c r="F286" s="29">
        <v>33277</v>
      </c>
      <c r="G286" s="29">
        <v>190</v>
      </c>
      <c r="H286" s="29">
        <v>0</v>
      </c>
      <c r="I286" s="29">
        <v>6506</v>
      </c>
      <c r="J286" s="29">
        <v>6809</v>
      </c>
      <c r="K286" s="166">
        <v>305</v>
      </c>
      <c r="L286" s="173">
        <v>330</v>
      </c>
      <c r="M286" s="29">
        <v>-379</v>
      </c>
      <c r="N286" s="29">
        <v>-217</v>
      </c>
      <c r="O286" s="29">
        <f t="shared" si="17"/>
        <v>39</v>
      </c>
      <c r="P286" s="29">
        <f t="shared" si="18"/>
        <v>20113</v>
      </c>
      <c r="Q286" s="242">
        <v>0.83333333333333337</v>
      </c>
      <c r="R286" s="243">
        <v>16850</v>
      </c>
      <c r="S286" s="29">
        <v>18663</v>
      </c>
      <c r="T286" s="29">
        <f t="shared" si="19"/>
        <v>1450</v>
      </c>
      <c r="U286" s="27">
        <v>18145</v>
      </c>
      <c r="V286" s="29">
        <v>5000</v>
      </c>
      <c r="W286" s="211">
        <v>1300</v>
      </c>
      <c r="X286" s="26">
        <v>45</v>
      </c>
      <c r="Y286" s="166">
        <v>330</v>
      </c>
      <c r="Z286" s="26">
        <v>330</v>
      </c>
      <c r="AA286" s="166">
        <v>-700</v>
      </c>
      <c r="AB286" s="26">
        <v>-325</v>
      </c>
      <c r="AC286" s="166">
        <v>-218</v>
      </c>
      <c r="AD286" s="26">
        <v>-217</v>
      </c>
      <c r="AE286" s="166" t="s">
        <v>390</v>
      </c>
      <c r="AF286" s="172" t="s">
        <v>50</v>
      </c>
      <c r="AG286" s="173">
        <v>48</v>
      </c>
      <c r="AH286" s="166" t="s">
        <v>390</v>
      </c>
      <c r="AI286" s="172" t="s">
        <v>192</v>
      </c>
      <c r="AJ286" s="173">
        <v>49</v>
      </c>
    </row>
    <row r="287" spans="1:36" x14ac:dyDescent="0.15">
      <c r="A287" s="227" t="s">
        <v>32</v>
      </c>
      <c r="B287" s="200" t="s">
        <v>24</v>
      </c>
      <c r="C287" s="173">
        <v>7</v>
      </c>
      <c r="D287" s="242">
        <v>0.83333333333333337</v>
      </c>
      <c r="E287" s="243">
        <v>16692</v>
      </c>
      <c r="F287" s="29">
        <v>33277</v>
      </c>
      <c r="G287" s="29">
        <v>187</v>
      </c>
      <c r="H287" s="29">
        <v>0</v>
      </c>
      <c r="I287" s="29">
        <v>6806</v>
      </c>
      <c r="J287" s="29">
        <v>6827</v>
      </c>
      <c r="K287" s="166">
        <v>228</v>
      </c>
      <c r="L287" s="173">
        <v>330</v>
      </c>
      <c r="M287" s="29">
        <v>-231</v>
      </c>
      <c r="N287" s="29">
        <v>-218</v>
      </c>
      <c r="O287" s="29">
        <f t="shared" si="17"/>
        <v>109</v>
      </c>
      <c r="P287" s="29">
        <f t="shared" si="18"/>
        <v>19722</v>
      </c>
      <c r="Q287" s="242">
        <v>0.83333333333333337</v>
      </c>
      <c r="R287" s="243">
        <v>16590</v>
      </c>
      <c r="S287" s="29">
        <v>18404</v>
      </c>
      <c r="T287" s="29">
        <f t="shared" si="19"/>
        <v>1318</v>
      </c>
      <c r="U287" s="29">
        <v>18145</v>
      </c>
      <c r="V287" s="29">
        <v>5000</v>
      </c>
      <c r="W287" s="166">
        <v>1300</v>
      </c>
      <c r="X287" s="26">
        <v>-32</v>
      </c>
      <c r="Y287" s="166">
        <v>330</v>
      </c>
      <c r="Z287" s="26">
        <v>330</v>
      </c>
      <c r="AA287" s="166">
        <v>-700</v>
      </c>
      <c r="AB287" s="26">
        <v>135</v>
      </c>
      <c r="AC287" s="166">
        <v>-218</v>
      </c>
      <c r="AD287" s="26">
        <v>-218</v>
      </c>
      <c r="AE287" s="166" t="s">
        <v>42</v>
      </c>
      <c r="AF287" s="172" t="s">
        <v>150</v>
      </c>
      <c r="AG287" s="173">
        <v>54</v>
      </c>
      <c r="AH287" s="166" t="s">
        <v>42</v>
      </c>
      <c r="AI287" s="172" t="s">
        <v>75</v>
      </c>
      <c r="AJ287" s="173">
        <v>51</v>
      </c>
    </row>
    <row r="288" spans="1:36" x14ac:dyDescent="0.15">
      <c r="A288" s="227" t="s">
        <v>31</v>
      </c>
      <c r="B288" s="200" t="s">
        <v>24</v>
      </c>
      <c r="C288" s="173">
        <v>8</v>
      </c>
      <c r="D288" s="242">
        <v>0.83333333333333337</v>
      </c>
      <c r="E288" s="243">
        <v>16582</v>
      </c>
      <c r="F288" s="29">
        <v>33277</v>
      </c>
      <c r="G288" s="29">
        <v>183</v>
      </c>
      <c r="H288" s="29">
        <v>0</v>
      </c>
      <c r="I288" s="29">
        <v>6470</v>
      </c>
      <c r="J288" s="29">
        <v>6674</v>
      </c>
      <c r="K288" s="166">
        <v>415</v>
      </c>
      <c r="L288" s="173">
        <v>330</v>
      </c>
      <c r="M288" s="29">
        <v>-276</v>
      </c>
      <c r="N288" s="29">
        <v>0</v>
      </c>
      <c r="O288" s="29">
        <f t="shared" si="17"/>
        <v>469</v>
      </c>
      <c r="P288" s="29">
        <f t="shared" si="18"/>
        <v>19847</v>
      </c>
      <c r="Q288" s="242">
        <v>0.83333333333333337</v>
      </c>
      <c r="R288" s="243">
        <v>16380</v>
      </c>
      <c r="S288" s="29">
        <v>18194</v>
      </c>
      <c r="T288" s="29">
        <f t="shared" si="19"/>
        <v>1653</v>
      </c>
      <c r="U288" s="29">
        <v>18145</v>
      </c>
      <c r="V288" s="29">
        <v>5000</v>
      </c>
      <c r="W288" s="166">
        <v>1300</v>
      </c>
      <c r="X288" s="26">
        <v>215</v>
      </c>
      <c r="Y288" s="166">
        <v>330</v>
      </c>
      <c r="Z288" s="26">
        <v>330</v>
      </c>
      <c r="AA288" s="166">
        <v>-700</v>
      </c>
      <c r="AB288" s="26">
        <v>124</v>
      </c>
      <c r="AC288" s="166">
        <v>0</v>
      </c>
      <c r="AD288" s="26">
        <v>0</v>
      </c>
      <c r="AE288" s="166" t="s">
        <v>397</v>
      </c>
      <c r="AF288" s="172" t="s">
        <v>102</v>
      </c>
      <c r="AG288" s="173">
        <v>58</v>
      </c>
      <c r="AH288" s="166" t="s">
        <v>397</v>
      </c>
      <c r="AI288" s="172" t="s">
        <v>195</v>
      </c>
      <c r="AJ288" s="173">
        <v>56</v>
      </c>
    </row>
    <row r="289" spans="1:36" x14ac:dyDescent="0.15">
      <c r="A289" s="227" t="s">
        <v>33</v>
      </c>
      <c r="B289" s="200" t="s">
        <v>24</v>
      </c>
      <c r="C289" s="173">
        <v>9</v>
      </c>
      <c r="D289" s="242">
        <v>0.83333333333333337</v>
      </c>
      <c r="E289" s="243">
        <v>16860</v>
      </c>
      <c r="F289" s="29">
        <v>33277</v>
      </c>
      <c r="G289" s="29">
        <v>187</v>
      </c>
      <c r="H289" s="29">
        <v>0</v>
      </c>
      <c r="I289" s="29">
        <v>6430</v>
      </c>
      <c r="J289" s="29">
        <v>6181</v>
      </c>
      <c r="K289" s="166">
        <v>594</v>
      </c>
      <c r="L289" s="173">
        <v>330</v>
      </c>
      <c r="M289" s="29">
        <v>-270</v>
      </c>
      <c r="N289" s="29">
        <v>0</v>
      </c>
      <c r="O289" s="29">
        <f t="shared" si="17"/>
        <v>654</v>
      </c>
      <c r="P289" s="29">
        <f t="shared" si="18"/>
        <v>20199</v>
      </c>
      <c r="Q289" s="242">
        <v>0.83333333333333337</v>
      </c>
      <c r="R289" s="243">
        <v>16700</v>
      </c>
      <c r="S289" s="29">
        <v>18514</v>
      </c>
      <c r="T289" s="29">
        <f t="shared" si="19"/>
        <v>1685</v>
      </c>
      <c r="U289" s="29">
        <v>18145</v>
      </c>
      <c r="V289" s="29">
        <v>5000</v>
      </c>
      <c r="W289" s="166">
        <v>1300</v>
      </c>
      <c r="X289" s="26">
        <v>594</v>
      </c>
      <c r="Y289" s="166">
        <v>330</v>
      </c>
      <c r="Z289" s="26">
        <v>330</v>
      </c>
      <c r="AA289" s="166">
        <v>-700</v>
      </c>
      <c r="AB289" s="26">
        <v>130</v>
      </c>
      <c r="AC289" s="166">
        <v>0</v>
      </c>
      <c r="AD289" s="26">
        <v>0</v>
      </c>
      <c r="AE289" s="166" t="s">
        <v>403</v>
      </c>
      <c r="AF289" s="172" t="s">
        <v>131</v>
      </c>
      <c r="AG289" s="173">
        <v>63</v>
      </c>
      <c r="AH289" s="166" t="s">
        <v>403</v>
      </c>
      <c r="AI289" s="172" t="s">
        <v>72</v>
      </c>
      <c r="AJ289" s="173">
        <v>64</v>
      </c>
    </row>
    <row r="290" spans="1:36" x14ac:dyDescent="0.15">
      <c r="A290" s="227" t="s">
        <v>34</v>
      </c>
      <c r="B290" s="200" t="s">
        <v>24</v>
      </c>
      <c r="C290" s="173">
        <v>10</v>
      </c>
      <c r="D290" s="242">
        <v>0.5</v>
      </c>
      <c r="E290" s="243">
        <v>15720</v>
      </c>
      <c r="F290" s="29">
        <v>33277</v>
      </c>
      <c r="G290" s="29">
        <v>178</v>
      </c>
      <c r="H290" s="29">
        <v>0</v>
      </c>
      <c r="I290" s="29">
        <v>6865</v>
      </c>
      <c r="J290" s="29">
        <v>6620</v>
      </c>
      <c r="K290" s="166">
        <v>-8</v>
      </c>
      <c r="L290" s="173">
        <v>330</v>
      </c>
      <c r="M290" s="29">
        <v>-380</v>
      </c>
      <c r="N290" s="29">
        <v>0</v>
      </c>
      <c r="O290" s="29">
        <f t="shared" si="17"/>
        <v>-58</v>
      </c>
      <c r="P290" s="29">
        <f t="shared" si="18"/>
        <v>20028</v>
      </c>
      <c r="Q290" s="242">
        <v>0.58333333333333337</v>
      </c>
      <c r="R290" s="243">
        <v>15960</v>
      </c>
      <c r="S290" s="29">
        <v>17774</v>
      </c>
      <c r="T290" s="29">
        <f t="shared" si="19"/>
        <v>2254</v>
      </c>
      <c r="U290" s="29">
        <v>18145</v>
      </c>
      <c r="V290" s="29">
        <v>6000</v>
      </c>
      <c r="W290" s="166">
        <v>-1200</v>
      </c>
      <c r="X290" s="26">
        <v>-8</v>
      </c>
      <c r="Y290" s="166">
        <v>330</v>
      </c>
      <c r="Z290" s="26">
        <v>330</v>
      </c>
      <c r="AA290" s="166">
        <v>-700</v>
      </c>
      <c r="AB290" s="26">
        <v>20</v>
      </c>
      <c r="AC290" s="166">
        <v>0</v>
      </c>
      <c r="AD290" s="26">
        <v>0</v>
      </c>
      <c r="AE290" s="166" t="s">
        <v>390</v>
      </c>
      <c r="AF290" s="172" t="s">
        <v>51</v>
      </c>
      <c r="AG290" s="173">
        <v>72</v>
      </c>
      <c r="AH290" s="166" t="s">
        <v>403</v>
      </c>
      <c r="AI290" s="172" t="s">
        <v>50</v>
      </c>
      <c r="AJ290" s="173">
        <v>70</v>
      </c>
    </row>
    <row r="291" spans="1:36" x14ac:dyDescent="0.15">
      <c r="A291" s="227" t="s">
        <v>35</v>
      </c>
      <c r="B291" s="200" t="s">
        <v>24</v>
      </c>
      <c r="C291" s="173">
        <v>11</v>
      </c>
      <c r="D291" s="242">
        <v>0.83333333333333337</v>
      </c>
      <c r="E291" s="243">
        <v>14659</v>
      </c>
      <c r="F291" s="29">
        <v>33277</v>
      </c>
      <c r="G291" s="29">
        <v>259</v>
      </c>
      <c r="H291" s="29">
        <v>0</v>
      </c>
      <c r="I291" s="29">
        <v>8841</v>
      </c>
      <c r="J291" s="29">
        <v>6443</v>
      </c>
      <c r="K291" s="166">
        <v>712</v>
      </c>
      <c r="L291" s="173">
        <v>330</v>
      </c>
      <c r="M291" s="29">
        <v>-233</v>
      </c>
      <c r="N291" s="29">
        <v>-369</v>
      </c>
      <c r="O291" s="29">
        <f t="shared" si="17"/>
        <v>440</v>
      </c>
      <c r="P291" s="29">
        <f t="shared" si="18"/>
        <v>17812</v>
      </c>
      <c r="Q291" s="242">
        <v>0.83333333333333337</v>
      </c>
      <c r="R291" s="243">
        <v>14560</v>
      </c>
      <c r="S291" s="29">
        <v>16366</v>
      </c>
      <c r="T291" s="29">
        <f t="shared" si="19"/>
        <v>1446</v>
      </c>
      <c r="U291" s="29">
        <v>19103</v>
      </c>
      <c r="V291" s="29">
        <v>6000</v>
      </c>
      <c r="W291" s="166">
        <v>1300</v>
      </c>
      <c r="X291" s="26">
        <v>452</v>
      </c>
      <c r="Y291" s="166">
        <v>330</v>
      </c>
      <c r="Z291" s="26">
        <v>330</v>
      </c>
      <c r="AA291" s="166">
        <v>-700</v>
      </c>
      <c r="AB291" s="26">
        <v>167</v>
      </c>
      <c r="AC291" s="166">
        <v>-1218</v>
      </c>
      <c r="AD291" s="26">
        <v>-369</v>
      </c>
      <c r="AE291" s="166" t="s">
        <v>42</v>
      </c>
      <c r="AF291" s="172" t="s">
        <v>68</v>
      </c>
      <c r="AG291" s="173">
        <v>56</v>
      </c>
      <c r="AH291" s="166" t="s">
        <v>42</v>
      </c>
      <c r="AI291" s="172" t="s">
        <v>382</v>
      </c>
      <c r="AJ291" s="173">
        <v>57</v>
      </c>
    </row>
    <row r="292" spans="1:36" x14ac:dyDescent="0.15">
      <c r="A292" s="227" t="s">
        <v>36</v>
      </c>
      <c r="B292" s="200" t="s">
        <v>24</v>
      </c>
      <c r="C292" s="173">
        <v>12</v>
      </c>
      <c r="D292" s="242">
        <v>0.83333333333333337</v>
      </c>
      <c r="E292" s="243">
        <v>14774</v>
      </c>
      <c r="F292" s="29">
        <v>33277</v>
      </c>
      <c r="G292" s="29">
        <v>267</v>
      </c>
      <c r="H292" s="29">
        <v>0</v>
      </c>
      <c r="I292" s="29">
        <v>8584</v>
      </c>
      <c r="J292" s="29">
        <v>6123</v>
      </c>
      <c r="K292" s="166">
        <v>392</v>
      </c>
      <c r="L292" s="173">
        <v>330</v>
      </c>
      <c r="M292" s="29">
        <v>-306</v>
      </c>
      <c r="N292" s="29">
        <v>-401</v>
      </c>
      <c r="O292" s="29">
        <f t="shared" si="17"/>
        <v>15</v>
      </c>
      <c r="P292" s="29">
        <f t="shared" si="18"/>
        <v>18822</v>
      </c>
      <c r="Q292" s="242">
        <v>0.83333333333333337</v>
      </c>
      <c r="R292" s="243">
        <v>14830</v>
      </c>
      <c r="S292" s="29">
        <v>16635</v>
      </c>
      <c r="T292" s="29">
        <f t="shared" si="19"/>
        <v>2187</v>
      </c>
      <c r="U292" s="29">
        <v>19103</v>
      </c>
      <c r="V292" s="29">
        <v>6000</v>
      </c>
      <c r="W292" s="166">
        <v>1300</v>
      </c>
      <c r="X292" s="26">
        <v>333</v>
      </c>
      <c r="Y292" s="166">
        <v>330</v>
      </c>
      <c r="Z292" s="26">
        <v>330</v>
      </c>
      <c r="AA292" s="166">
        <v>-700</v>
      </c>
      <c r="AB292" s="26">
        <v>94</v>
      </c>
      <c r="AC292" s="166">
        <v>-1153</v>
      </c>
      <c r="AD292" s="26">
        <v>-302</v>
      </c>
      <c r="AE292" s="166" t="s">
        <v>42</v>
      </c>
      <c r="AF292" s="172" t="s">
        <v>151</v>
      </c>
      <c r="AG292" s="173">
        <v>56</v>
      </c>
      <c r="AH292" s="166" t="s">
        <v>42</v>
      </c>
      <c r="AI292" s="172" t="s">
        <v>157</v>
      </c>
      <c r="AJ292" s="173">
        <v>58</v>
      </c>
    </row>
    <row r="293" spans="1:36" x14ac:dyDescent="0.15">
      <c r="A293" s="227" t="s">
        <v>30</v>
      </c>
      <c r="B293" s="200" t="s">
        <v>24</v>
      </c>
      <c r="C293" s="173">
        <v>13</v>
      </c>
      <c r="D293" s="242">
        <v>0.79166666666666663</v>
      </c>
      <c r="E293" s="243">
        <v>16448</v>
      </c>
      <c r="F293" s="29">
        <v>33277</v>
      </c>
      <c r="G293" s="29">
        <v>270</v>
      </c>
      <c r="H293" s="29">
        <v>0</v>
      </c>
      <c r="I293" s="29">
        <v>8079</v>
      </c>
      <c r="J293" s="29">
        <v>5019</v>
      </c>
      <c r="K293" s="166">
        <v>150</v>
      </c>
      <c r="L293" s="173">
        <v>330</v>
      </c>
      <c r="M293" s="29">
        <v>-309</v>
      </c>
      <c r="N293" s="29">
        <v>-938</v>
      </c>
      <c r="O293" s="29">
        <f t="shared" si="17"/>
        <v>-767</v>
      </c>
      <c r="P293" s="29">
        <f t="shared" si="18"/>
        <v>21216</v>
      </c>
      <c r="Q293" s="242">
        <v>0.83333333333333337</v>
      </c>
      <c r="R293" s="243">
        <v>16610</v>
      </c>
      <c r="S293" s="29">
        <v>18413</v>
      </c>
      <c r="T293" s="29">
        <f t="shared" si="19"/>
        <v>2803</v>
      </c>
      <c r="U293" s="29">
        <v>19103</v>
      </c>
      <c r="V293" s="29">
        <v>6000</v>
      </c>
      <c r="W293" s="166">
        <v>1300</v>
      </c>
      <c r="X293" s="26">
        <v>150</v>
      </c>
      <c r="Y293" s="166">
        <v>330</v>
      </c>
      <c r="Z293" s="26">
        <v>330</v>
      </c>
      <c r="AA293" s="166">
        <v>-700</v>
      </c>
      <c r="AB293" s="26">
        <v>91</v>
      </c>
      <c r="AC293" s="166">
        <v>-1218</v>
      </c>
      <c r="AD293" s="26">
        <v>-938</v>
      </c>
      <c r="AE293" s="166" t="s">
        <v>398</v>
      </c>
      <c r="AF293" s="172" t="s">
        <v>208</v>
      </c>
      <c r="AG293" s="173">
        <v>56</v>
      </c>
      <c r="AH293" s="166" t="s">
        <v>398</v>
      </c>
      <c r="AI293" s="172" t="s">
        <v>133</v>
      </c>
      <c r="AJ293" s="173">
        <v>63</v>
      </c>
    </row>
    <row r="294" spans="1:36" x14ac:dyDescent="0.15">
      <c r="A294" s="227" t="s">
        <v>32</v>
      </c>
      <c r="B294" s="200" t="s">
        <v>24</v>
      </c>
      <c r="C294" s="173">
        <v>14</v>
      </c>
      <c r="D294" s="242">
        <v>0.83333333333333337</v>
      </c>
      <c r="E294" s="243">
        <v>16727</v>
      </c>
      <c r="F294" s="29">
        <v>33277</v>
      </c>
      <c r="G294" s="29">
        <v>268</v>
      </c>
      <c r="H294" s="29">
        <v>0</v>
      </c>
      <c r="I294" s="29">
        <v>8248</v>
      </c>
      <c r="J294" s="29">
        <v>4933</v>
      </c>
      <c r="K294" s="166">
        <v>69</v>
      </c>
      <c r="L294" s="173">
        <v>330</v>
      </c>
      <c r="M294" s="29">
        <v>-258</v>
      </c>
      <c r="N294" s="29">
        <v>-938</v>
      </c>
      <c r="O294" s="29">
        <f t="shared" si="17"/>
        <v>-797</v>
      </c>
      <c r="P294" s="29">
        <f t="shared" si="18"/>
        <v>21161</v>
      </c>
      <c r="Q294" s="242">
        <v>0.83333333333333337</v>
      </c>
      <c r="R294" s="243">
        <v>16920</v>
      </c>
      <c r="S294" s="29">
        <v>18720</v>
      </c>
      <c r="T294" s="29">
        <f t="shared" si="19"/>
        <v>2441</v>
      </c>
      <c r="U294" s="29">
        <v>19103</v>
      </c>
      <c r="V294" s="29">
        <v>6000</v>
      </c>
      <c r="W294" s="166">
        <v>300</v>
      </c>
      <c r="X294" s="26">
        <v>200</v>
      </c>
      <c r="Y294" s="166">
        <v>330</v>
      </c>
      <c r="Z294" s="26">
        <v>330</v>
      </c>
      <c r="AA294" s="166">
        <v>-700</v>
      </c>
      <c r="AB294" s="26">
        <v>142</v>
      </c>
      <c r="AC294" s="166">
        <v>-1218</v>
      </c>
      <c r="AD294" s="26">
        <v>-938</v>
      </c>
      <c r="AE294" s="166" t="s">
        <v>398</v>
      </c>
      <c r="AF294" s="172" t="s">
        <v>168</v>
      </c>
      <c r="AG294" s="173">
        <v>58</v>
      </c>
      <c r="AH294" s="166" t="s">
        <v>398</v>
      </c>
      <c r="AI294" s="172" t="s">
        <v>89</v>
      </c>
      <c r="AJ294" s="173">
        <v>59</v>
      </c>
    </row>
    <row r="295" spans="1:36" x14ac:dyDescent="0.15">
      <c r="A295" s="227" t="s">
        <v>31</v>
      </c>
      <c r="B295" s="200" t="s">
        <v>24</v>
      </c>
      <c r="C295" s="173">
        <v>15</v>
      </c>
      <c r="D295" s="242">
        <v>0.83333333333333337</v>
      </c>
      <c r="E295" s="243">
        <v>16584</v>
      </c>
      <c r="F295" s="29">
        <v>33277</v>
      </c>
      <c r="G295" s="29">
        <v>271</v>
      </c>
      <c r="H295" s="29">
        <v>0</v>
      </c>
      <c r="I295" s="29">
        <v>7551</v>
      </c>
      <c r="J295" s="29">
        <v>5737</v>
      </c>
      <c r="K295" s="166">
        <v>696</v>
      </c>
      <c r="L295" s="173">
        <v>330</v>
      </c>
      <c r="M295" s="29">
        <v>-253</v>
      </c>
      <c r="N295" s="29">
        <v>-946</v>
      </c>
      <c r="O295" s="29">
        <f t="shared" si="17"/>
        <v>-173</v>
      </c>
      <c r="P295" s="29">
        <f t="shared" si="18"/>
        <v>20433</v>
      </c>
      <c r="Q295" s="242">
        <v>0.83333333333333337</v>
      </c>
      <c r="R295" s="243">
        <v>16920</v>
      </c>
      <c r="S295" s="29">
        <v>18712</v>
      </c>
      <c r="T295" s="29">
        <f t="shared" si="19"/>
        <v>1721</v>
      </c>
      <c r="U295" s="29">
        <v>19103</v>
      </c>
      <c r="V295" s="29">
        <v>6000</v>
      </c>
      <c r="W295" s="166">
        <v>1200</v>
      </c>
      <c r="X295" s="26">
        <v>696</v>
      </c>
      <c r="Y295" s="166">
        <v>330</v>
      </c>
      <c r="Z295" s="26">
        <v>330</v>
      </c>
      <c r="AA295" s="166">
        <v>-700</v>
      </c>
      <c r="AB295" s="26">
        <v>147</v>
      </c>
      <c r="AC295" s="166">
        <v>-1218</v>
      </c>
      <c r="AD295" s="26">
        <v>-946</v>
      </c>
      <c r="AE295" s="166" t="s">
        <v>397</v>
      </c>
      <c r="AF295" s="172" t="s">
        <v>198</v>
      </c>
      <c r="AG295" s="173">
        <v>56</v>
      </c>
      <c r="AH295" s="166" t="s">
        <v>142</v>
      </c>
      <c r="AI295" s="172" t="s">
        <v>207</v>
      </c>
      <c r="AJ295" s="173">
        <v>57</v>
      </c>
    </row>
    <row r="296" spans="1:36" x14ac:dyDescent="0.15">
      <c r="A296" s="227" t="s">
        <v>33</v>
      </c>
      <c r="B296" s="200" t="s">
        <v>24</v>
      </c>
      <c r="C296" s="173">
        <v>16</v>
      </c>
      <c r="D296" s="242">
        <v>0.79166666666666663</v>
      </c>
      <c r="E296" s="243">
        <v>17022</v>
      </c>
      <c r="F296" s="29">
        <v>33277</v>
      </c>
      <c r="G296" s="29">
        <v>266</v>
      </c>
      <c r="H296" s="29">
        <v>0</v>
      </c>
      <c r="I296" s="29">
        <v>7746</v>
      </c>
      <c r="J296" s="29">
        <v>5938</v>
      </c>
      <c r="K296" s="166">
        <v>797</v>
      </c>
      <c r="L296" s="173">
        <v>330</v>
      </c>
      <c r="M296" s="29">
        <v>-237</v>
      </c>
      <c r="N296" s="29">
        <v>-1138</v>
      </c>
      <c r="O296" s="29">
        <f t="shared" si="17"/>
        <v>-248</v>
      </c>
      <c r="P296" s="29">
        <f t="shared" si="18"/>
        <v>20107</v>
      </c>
      <c r="Q296" s="242">
        <v>0.83333333333333337</v>
      </c>
      <c r="R296" s="243">
        <v>16890</v>
      </c>
      <c r="S296" s="29">
        <v>18679</v>
      </c>
      <c r="T296" s="29">
        <f t="shared" si="19"/>
        <v>1428</v>
      </c>
      <c r="U296" s="29">
        <v>19103</v>
      </c>
      <c r="V296" s="29">
        <v>6000</v>
      </c>
      <c r="W296" s="166">
        <v>1300</v>
      </c>
      <c r="X296" s="26">
        <v>537</v>
      </c>
      <c r="Y296" s="166">
        <v>330</v>
      </c>
      <c r="Z296" s="26">
        <v>330</v>
      </c>
      <c r="AA296" s="166">
        <v>-700</v>
      </c>
      <c r="AB296" s="26">
        <v>-237</v>
      </c>
      <c r="AC296" s="166">
        <v>-1218</v>
      </c>
      <c r="AD296" s="26">
        <v>-1138</v>
      </c>
      <c r="AE296" s="166" t="s">
        <v>142</v>
      </c>
      <c r="AF296" s="172" t="s">
        <v>54</v>
      </c>
      <c r="AG296" s="173">
        <v>59</v>
      </c>
      <c r="AH296" s="166" t="s">
        <v>398</v>
      </c>
      <c r="AI296" s="172" t="s">
        <v>192</v>
      </c>
      <c r="AJ296" s="173">
        <v>57</v>
      </c>
    </row>
    <row r="297" spans="1:36" x14ac:dyDescent="0.15">
      <c r="A297" s="227" t="s">
        <v>34</v>
      </c>
      <c r="B297" s="200" t="s">
        <v>24</v>
      </c>
      <c r="C297" s="173">
        <v>17</v>
      </c>
      <c r="D297" s="242">
        <v>0.83333333333333337</v>
      </c>
      <c r="E297" s="243">
        <v>15592</v>
      </c>
      <c r="F297" s="29">
        <v>33277</v>
      </c>
      <c r="G297" s="29">
        <v>280</v>
      </c>
      <c r="H297" s="29">
        <v>0</v>
      </c>
      <c r="I297" s="29">
        <v>7546</v>
      </c>
      <c r="J297" s="29">
        <v>6264</v>
      </c>
      <c r="K297" s="166">
        <v>398</v>
      </c>
      <c r="L297" s="173">
        <v>330</v>
      </c>
      <c r="M297" s="29">
        <v>-205</v>
      </c>
      <c r="N297" s="29">
        <v>-941</v>
      </c>
      <c r="O297" s="29">
        <f t="shared" si="17"/>
        <v>-418</v>
      </c>
      <c r="P297" s="29">
        <f t="shared" si="18"/>
        <v>20165</v>
      </c>
      <c r="Q297" s="242">
        <v>0.83333333333333337</v>
      </c>
      <c r="R297" s="243">
        <v>15920</v>
      </c>
      <c r="S297" s="29">
        <v>17732</v>
      </c>
      <c r="T297" s="29">
        <f t="shared" si="19"/>
        <v>2433</v>
      </c>
      <c r="U297" s="29">
        <v>19103</v>
      </c>
      <c r="V297" s="29">
        <v>7600</v>
      </c>
      <c r="W297" s="166">
        <v>1300</v>
      </c>
      <c r="X297" s="26">
        <v>398</v>
      </c>
      <c r="Y297" s="166">
        <v>330</v>
      </c>
      <c r="Z297" s="26">
        <v>330</v>
      </c>
      <c r="AA297" s="166">
        <v>-700</v>
      </c>
      <c r="AB297" s="26">
        <v>195</v>
      </c>
      <c r="AC297" s="166">
        <v>-2218</v>
      </c>
      <c r="AD297" s="26">
        <v>-813</v>
      </c>
      <c r="AE297" s="166" t="s">
        <v>42</v>
      </c>
      <c r="AF297" s="172" t="s">
        <v>195</v>
      </c>
      <c r="AG297" s="173">
        <v>50</v>
      </c>
      <c r="AH297" s="166" t="s">
        <v>42</v>
      </c>
      <c r="AI297" s="172" t="s">
        <v>216</v>
      </c>
      <c r="AJ297" s="173">
        <v>49</v>
      </c>
    </row>
    <row r="298" spans="1:36" x14ac:dyDescent="0.15">
      <c r="A298" s="227" t="s">
        <v>35</v>
      </c>
      <c r="B298" s="200" t="s">
        <v>24</v>
      </c>
      <c r="C298" s="173">
        <v>18</v>
      </c>
      <c r="D298" s="242">
        <v>0.83333333333333337</v>
      </c>
      <c r="E298" s="243">
        <v>14895</v>
      </c>
      <c r="F298" s="29">
        <v>33277</v>
      </c>
      <c r="G298" s="29">
        <v>257</v>
      </c>
      <c r="H298" s="29">
        <v>0</v>
      </c>
      <c r="I298" s="29">
        <v>9390</v>
      </c>
      <c r="J298" s="29">
        <v>5917</v>
      </c>
      <c r="K298" s="166">
        <v>-152</v>
      </c>
      <c r="L298" s="173">
        <v>330</v>
      </c>
      <c r="M298" s="29">
        <v>-151</v>
      </c>
      <c r="N298" s="29">
        <v>-510</v>
      </c>
      <c r="O298" s="29">
        <f t="shared" si="17"/>
        <v>-483</v>
      </c>
      <c r="P298" s="29">
        <f t="shared" si="18"/>
        <v>18710</v>
      </c>
      <c r="Q298" s="242">
        <v>0.83333333333333337</v>
      </c>
      <c r="R298" s="243">
        <v>14970</v>
      </c>
      <c r="S298" s="29">
        <v>16786</v>
      </c>
      <c r="T298" s="29">
        <f t="shared" si="19"/>
        <v>1924</v>
      </c>
      <c r="U298" s="29">
        <v>19481</v>
      </c>
      <c r="V298" s="29">
        <v>7600</v>
      </c>
      <c r="W298" s="166">
        <v>1100</v>
      </c>
      <c r="X298" s="26">
        <v>-152</v>
      </c>
      <c r="Y298" s="166">
        <v>330</v>
      </c>
      <c r="Z298" s="26">
        <v>330</v>
      </c>
      <c r="AA298" s="166">
        <v>-700</v>
      </c>
      <c r="AB298" s="26">
        <v>249</v>
      </c>
      <c r="AC298" s="166">
        <v>-2218</v>
      </c>
      <c r="AD298" s="26">
        <v>-329</v>
      </c>
      <c r="AE298" s="166" t="s">
        <v>400</v>
      </c>
      <c r="AF298" s="172" t="s">
        <v>171</v>
      </c>
      <c r="AG298" s="173">
        <v>46</v>
      </c>
      <c r="AH298" s="166" t="s">
        <v>400</v>
      </c>
      <c r="AI298" s="172" t="s">
        <v>94</v>
      </c>
      <c r="AJ298" s="173">
        <v>45</v>
      </c>
    </row>
    <row r="299" spans="1:36" x14ac:dyDescent="0.15">
      <c r="A299" s="227" t="s">
        <v>36</v>
      </c>
      <c r="B299" s="200" t="s">
        <v>24</v>
      </c>
      <c r="C299" s="173">
        <v>19</v>
      </c>
      <c r="D299" s="242">
        <v>0.83333333333333337</v>
      </c>
      <c r="E299" s="243">
        <v>15808</v>
      </c>
      <c r="F299" s="29">
        <v>33277</v>
      </c>
      <c r="G299" s="29">
        <v>260</v>
      </c>
      <c r="H299" s="29">
        <v>0</v>
      </c>
      <c r="I299" s="29">
        <v>8933</v>
      </c>
      <c r="J299" s="29">
        <v>5622</v>
      </c>
      <c r="K299" s="166">
        <v>342</v>
      </c>
      <c r="L299" s="173">
        <v>330</v>
      </c>
      <c r="M299" s="29">
        <v>-213</v>
      </c>
      <c r="N299" s="29">
        <v>-510</v>
      </c>
      <c r="O299" s="29">
        <f t="shared" si="17"/>
        <v>-51</v>
      </c>
      <c r="P299" s="29">
        <f t="shared" si="18"/>
        <v>19033</v>
      </c>
      <c r="Q299" s="242">
        <v>0.83333333333333337</v>
      </c>
      <c r="R299" s="243">
        <v>15400</v>
      </c>
      <c r="S299" s="29">
        <v>17214</v>
      </c>
      <c r="T299" s="29">
        <f t="shared" si="19"/>
        <v>1819</v>
      </c>
      <c r="U299" s="29">
        <v>19481</v>
      </c>
      <c r="V299" s="29">
        <v>7600</v>
      </c>
      <c r="W299" s="166">
        <v>1300</v>
      </c>
      <c r="X299" s="26">
        <v>342</v>
      </c>
      <c r="Y299" s="166">
        <v>330</v>
      </c>
      <c r="Z299" s="26">
        <v>330</v>
      </c>
      <c r="AA299" s="166">
        <v>-700</v>
      </c>
      <c r="AB299" s="26">
        <v>187</v>
      </c>
      <c r="AC299" s="166">
        <v>-2218</v>
      </c>
      <c r="AD299" s="26">
        <v>-510</v>
      </c>
      <c r="AE299" s="166" t="s">
        <v>42</v>
      </c>
      <c r="AF299" s="172" t="s">
        <v>111</v>
      </c>
      <c r="AG299" s="173">
        <v>44</v>
      </c>
      <c r="AH299" s="166" t="s">
        <v>42</v>
      </c>
      <c r="AI299" s="172" t="s">
        <v>94</v>
      </c>
      <c r="AJ299" s="173">
        <v>43</v>
      </c>
    </row>
    <row r="300" spans="1:36" x14ac:dyDescent="0.15">
      <c r="A300" s="227" t="s">
        <v>30</v>
      </c>
      <c r="B300" s="200" t="s">
        <v>24</v>
      </c>
      <c r="C300" s="173">
        <v>20</v>
      </c>
      <c r="D300" s="242">
        <v>0.79166666666666663</v>
      </c>
      <c r="E300" s="243">
        <v>16972</v>
      </c>
      <c r="F300" s="29">
        <v>33277</v>
      </c>
      <c r="G300" s="29">
        <v>242</v>
      </c>
      <c r="H300" s="29">
        <v>0</v>
      </c>
      <c r="I300" s="29">
        <v>9742</v>
      </c>
      <c r="J300" s="29">
        <v>3586</v>
      </c>
      <c r="K300" s="166">
        <v>976</v>
      </c>
      <c r="L300" s="173">
        <v>330</v>
      </c>
      <c r="M300" s="29">
        <v>-128</v>
      </c>
      <c r="N300" s="29">
        <v>-1216</v>
      </c>
      <c r="O300" s="29">
        <f t="shared" si="17"/>
        <v>-38</v>
      </c>
      <c r="P300" s="29">
        <f t="shared" si="18"/>
        <v>20229</v>
      </c>
      <c r="Q300" s="242">
        <v>0.83333333333333337</v>
      </c>
      <c r="R300" s="243">
        <v>17030</v>
      </c>
      <c r="S300" s="29">
        <v>18834</v>
      </c>
      <c r="T300" s="29">
        <f t="shared" si="19"/>
        <v>1395</v>
      </c>
      <c r="U300" s="29">
        <v>19481</v>
      </c>
      <c r="V300" s="29">
        <v>7600</v>
      </c>
      <c r="W300" s="166">
        <v>1300</v>
      </c>
      <c r="X300" s="26">
        <v>976</v>
      </c>
      <c r="Y300" s="166">
        <v>330</v>
      </c>
      <c r="Z300" s="26">
        <v>330</v>
      </c>
      <c r="AA300" s="166">
        <v>-700</v>
      </c>
      <c r="AB300" s="26">
        <v>272</v>
      </c>
      <c r="AC300" s="166">
        <v>-1218</v>
      </c>
      <c r="AD300" s="26">
        <v>-1216</v>
      </c>
      <c r="AE300" s="166" t="s">
        <v>42</v>
      </c>
      <c r="AF300" s="172" t="s">
        <v>104</v>
      </c>
      <c r="AG300" s="173">
        <v>47</v>
      </c>
      <c r="AH300" s="166" t="s">
        <v>400</v>
      </c>
      <c r="AI300" s="172" t="s">
        <v>207</v>
      </c>
      <c r="AJ300" s="173">
        <v>45</v>
      </c>
    </row>
    <row r="301" spans="1:36" x14ac:dyDescent="0.15">
      <c r="A301" s="227" t="s">
        <v>32</v>
      </c>
      <c r="B301" s="200" t="s">
        <v>24</v>
      </c>
      <c r="C301" s="173">
        <v>21</v>
      </c>
      <c r="D301" s="242">
        <v>0.79166666666666663</v>
      </c>
      <c r="E301" s="243">
        <v>17170</v>
      </c>
      <c r="F301" s="29">
        <v>33277</v>
      </c>
      <c r="G301" s="29">
        <v>255</v>
      </c>
      <c r="H301" s="29">
        <v>0</v>
      </c>
      <c r="I301" s="29">
        <v>9383</v>
      </c>
      <c r="J301" s="29">
        <v>3853</v>
      </c>
      <c r="K301" s="166">
        <v>340</v>
      </c>
      <c r="L301" s="173">
        <v>330</v>
      </c>
      <c r="M301" s="29">
        <v>-160</v>
      </c>
      <c r="N301" s="29">
        <v>-1400</v>
      </c>
      <c r="O301" s="29">
        <f t="shared" si="17"/>
        <v>-890</v>
      </c>
      <c r="P301" s="29">
        <f t="shared" si="18"/>
        <v>21186</v>
      </c>
      <c r="Q301" s="242">
        <v>0.83333333333333337</v>
      </c>
      <c r="R301" s="243">
        <v>16640</v>
      </c>
      <c r="S301" s="29">
        <v>18477</v>
      </c>
      <c r="T301" s="29">
        <f t="shared" si="19"/>
        <v>2709</v>
      </c>
      <c r="U301" s="29">
        <v>19481</v>
      </c>
      <c r="V301" s="29">
        <v>7600</v>
      </c>
      <c r="W301" s="166">
        <v>1300</v>
      </c>
      <c r="X301" s="26">
        <v>340</v>
      </c>
      <c r="Y301" s="166">
        <v>330</v>
      </c>
      <c r="Z301" s="26">
        <v>330</v>
      </c>
      <c r="AA301" s="166">
        <v>-700</v>
      </c>
      <c r="AB301" s="26">
        <v>240</v>
      </c>
      <c r="AC301" s="166">
        <v>-2218</v>
      </c>
      <c r="AD301" s="26">
        <v>-1400</v>
      </c>
      <c r="AE301" s="166" t="s">
        <v>46</v>
      </c>
      <c r="AF301" s="172" t="s">
        <v>66</v>
      </c>
      <c r="AG301" s="173">
        <v>52</v>
      </c>
      <c r="AH301" s="166" t="s">
        <v>46</v>
      </c>
      <c r="AI301" s="172" t="s">
        <v>50</v>
      </c>
      <c r="AJ301" s="173">
        <v>48</v>
      </c>
    </row>
    <row r="302" spans="1:36" x14ac:dyDescent="0.15">
      <c r="A302" s="227" t="s">
        <v>31</v>
      </c>
      <c r="B302" s="200" t="s">
        <v>24</v>
      </c>
      <c r="C302" s="173">
        <v>22</v>
      </c>
      <c r="D302" s="242">
        <v>0.79166666666666663</v>
      </c>
      <c r="E302" s="243">
        <v>17499</v>
      </c>
      <c r="F302" s="29">
        <v>33277</v>
      </c>
      <c r="G302" s="29">
        <v>255</v>
      </c>
      <c r="H302" s="29">
        <v>0</v>
      </c>
      <c r="I302" s="29">
        <v>9853</v>
      </c>
      <c r="J302" s="29">
        <v>3738</v>
      </c>
      <c r="K302" s="166">
        <v>322</v>
      </c>
      <c r="L302" s="173">
        <v>330</v>
      </c>
      <c r="M302" s="29">
        <v>-133</v>
      </c>
      <c r="N302" s="29">
        <v>-1616</v>
      </c>
      <c r="O302" s="29">
        <f t="shared" si="17"/>
        <v>-1097</v>
      </c>
      <c r="P302" s="29">
        <f t="shared" si="18"/>
        <v>21038</v>
      </c>
      <c r="Q302" s="242">
        <v>0.79166666666666663</v>
      </c>
      <c r="R302" s="243">
        <v>17290</v>
      </c>
      <c r="S302" s="29">
        <v>19313</v>
      </c>
      <c r="T302" s="29">
        <f t="shared" si="19"/>
        <v>1725</v>
      </c>
      <c r="U302" s="29">
        <v>19481</v>
      </c>
      <c r="V302" s="29">
        <v>7600</v>
      </c>
      <c r="W302" s="166">
        <v>900</v>
      </c>
      <c r="X302" s="26">
        <v>322</v>
      </c>
      <c r="Y302" s="166">
        <v>330</v>
      </c>
      <c r="Z302" s="26">
        <v>330</v>
      </c>
      <c r="AA302" s="166">
        <v>-700</v>
      </c>
      <c r="AB302" s="26">
        <v>45</v>
      </c>
      <c r="AC302" s="166">
        <v>-2218</v>
      </c>
      <c r="AD302" s="26">
        <v>-1616</v>
      </c>
      <c r="AE302" s="166" t="s">
        <v>144</v>
      </c>
      <c r="AF302" s="172" t="s">
        <v>110</v>
      </c>
      <c r="AG302" s="173">
        <v>44</v>
      </c>
      <c r="AH302" s="166" t="s">
        <v>388</v>
      </c>
      <c r="AI302" s="172" t="s">
        <v>52</v>
      </c>
      <c r="AJ302" s="173">
        <v>44</v>
      </c>
    </row>
    <row r="303" spans="1:36" x14ac:dyDescent="0.15">
      <c r="A303" s="227" t="s">
        <v>33</v>
      </c>
      <c r="B303" s="200" t="s">
        <v>24</v>
      </c>
      <c r="C303" s="173">
        <v>23</v>
      </c>
      <c r="D303" s="242">
        <v>0.83333333333333337</v>
      </c>
      <c r="E303" s="243">
        <v>17114</v>
      </c>
      <c r="F303" s="29">
        <v>33277</v>
      </c>
      <c r="G303" s="29">
        <v>267</v>
      </c>
      <c r="H303" s="29">
        <v>0</v>
      </c>
      <c r="I303" s="29">
        <v>8513</v>
      </c>
      <c r="J303" s="29">
        <v>3898</v>
      </c>
      <c r="K303" s="166">
        <v>534</v>
      </c>
      <c r="L303" s="173">
        <v>330</v>
      </c>
      <c r="M303" s="29">
        <v>-251</v>
      </c>
      <c r="N303" s="29">
        <v>-1571</v>
      </c>
      <c r="O303" s="29">
        <f t="shared" si="17"/>
        <v>-958</v>
      </c>
      <c r="P303" s="29">
        <f t="shared" si="18"/>
        <v>22091</v>
      </c>
      <c r="Q303" s="242">
        <v>0.83333333333333337</v>
      </c>
      <c r="R303" s="243">
        <v>17060</v>
      </c>
      <c r="S303" s="29">
        <v>19038</v>
      </c>
      <c r="T303" s="29">
        <f t="shared" si="19"/>
        <v>3053</v>
      </c>
      <c r="U303" s="29">
        <v>19481</v>
      </c>
      <c r="V303" s="29">
        <v>7600</v>
      </c>
      <c r="W303" s="166">
        <v>900</v>
      </c>
      <c r="X303" s="26">
        <v>534</v>
      </c>
      <c r="Y303" s="166">
        <v>330</v>
      </c>
      <c r="Z303" s="26">
        <v>330</v>
      </c>
      <c r="AA303" s="166">
        <v>-700</v>
      </c>
      <c r="AB303" s="26">
        <v>149</v>
      </c>
      <c r="AC303" s="166">
        <v>-2218</v>
      </c>
      <c r="AD303" s="26">
        <v>-1443</v>
      </c>
      <c r="AE303" s="166" t="s">
        <v>42</v>
      </c>
      <c r="AF303" s="172" t="s">
        <v>202</v>
      </c>
      <c r="AG303" s="173">
        <v>43</v>
      </c>
      <c r="AH303" s="166" t="s">
        <v>42</v>
      </c>
      <c r="AI303" s="172" t="s">
        <v>197</v>
      </c>
      <c r="AJ303" s="173">
        <v>41</v>
      </c>
    </row>
    <row r="304" spans="1:36" x14ac:dyDescent="0.15">
      <c r="A304" s="227" t="s">
        <v>34</v>
      </c>
      <c r="B304" s="200" t="s">
        <v>24</v>
      </c>
      <c r="C304" s="173">
        <v>24</v>
      </c>
      <c r="D304" s="242">
        <v>0.79166666666666663</v>
      </c>
      <c r="E304" s="243">
        <v>16265</v>
      </c>
      <c r="F304" s="29">
        <v>33277</v>
      </c>
      <c r="G304" s="29">
        <v>261</v>
      </c>
      <c r="H304" s="29">
        <v>0</v>
      </c>
      <c r="I304" s="29">
        <v>9061</v>
      </c>
      <c r="J304" s="29">
        <v>4714</v>
      </c>
      <c r="K304" s="166">
        <v>-368</v>
      </c>
      <c r="L304" s="173">
        <v>330</v>
      </c>
      <c r="M304" s="29">
        <v>-230</v>
      </c>
      <c r="N304" s="29">
        <v>-1124</v>
      </c>
      <c r="O304" s="29">
        <f t="shared" si="17"/>
        <v>-1392</v>
      </c>
      <c r="P304" s="29">
        <f t="shared" si="18"/>
        <v>21155</v>
      </c>
      <c r="Q304" s="242">
        <v>0.83333333333333337</v>
      </c>
      <c r="R304" s="243">
        <v>16060</v>
      </c>
      <c r="S304" s="29">
        <v>17887</v>
      </c>
      <c r="T304" s="29">
        <f t="shared" si="19"/>
        <v>3268</v>
      </c>
      <c r="U304" s="29">
        <v>19481</v>
      </c>
      <c r="V304" s="29">
        <v>7600</v>
      </c>
      <c r="W304" s="166">
        <v>-1100</v>
      </c>
      <c r="X304" s="26">
        <v>-368</v>
      </c>
      <c r="Y304" s="166">
        <v>330</v>
      </c>
      <c r="Z304" s="26">
        <v>330</v>
      </c>
      <c r="AA304" s="166">
        <v>-350</v>
      </c>
      <c r="AB304" s="26">
        <v>-4</v>
      </c>
      <c r="AC304" s="166">
        <v>-2218</v>
      </c>
      <c r="AD304" s="26">
        <v>-996</v>
      </c>
      <c r="AE304" s="166" t="s">
        <v>42</v>
      </c>
      <c r="AF304" s="172" t="s">
        <v>193</v>
      </c>
      <c r="AG304" s="173">
        <v>47</v>
      </c>
      <c r="AH304" s="166" t="s">
        <v>390</v>
      </c>
      <c r="AI304" s="172" t="s">
        <v>368</v>
      </c>
      <c r="AJ304" s="173">
        <v>40</v>
      </c>
    </row>
    <row r="305" spans="1:36" x14ac:dyDescent="0.15">
      <c r="A305" s="227" t="s">
        <v>35</v>
      </c>
      <c r="B305" s="200" t="s">
        <v>24</v>
      </c>
      <c r="C305" s="173">
        <v>25</v>
      </c>
      <c r="D305" s="242">
        <v>0.79166666666666663</v>
      </c>
      <c r="E305" s="243">
        <v>15416</v>
      </c>
      <c r="F305" s="29">
        <v>33277</v>
      </c>
      <c r="G305" s="29">
        <v>272</v>
      </c>
      <c r="H305" s="29">
        <v>0</v>
      </c>
      <c r="I305" s="29">
        <v>9643</v>
      </c>
      <c r="J305" s="29">
        <v>4568</v>
      </c>
      <c r="K305" s="166">
        <v>444</v>
      </c>
      <c r="L305" s="173">
        <v>330</v>
      </c>
      <c r="M305" s="29">
        <v>-161</v>
      </c>
      <c r="N305" s="29">
        <v>-590</v>
      </c>
      <c r="O305" s="29">
        <f t="shared" si="17"/>
        <v>23</v>
      </c>
      <c r="P305" s="29">
        <f t="shared" si="18"/>
        <v>19315</v>
      </c>
      <c r="Q305" s="242">
        <v>0.79166666666666663</v>
      </c>
      <c r="R305" s="243">
        <v>15210</v>
      </c>
      <c r="S305" s="29">
        <v>17020</v>
      </c>
      <c r="T305" s="29">
        <f t="shared" si="19"/>
        <v>2295</v>
      </c>
      <c r="U305" s="29">
        <v>19695</v>
      </c>
      <c r="V305" s="29">
        <v>6900</v>
      </c>
      <c r="W305" s="166">
        <v>700</v>
      </c>
      <c r="X305" s="26">
        <v>444</v>
      </c>
      <c r="Y305" s="166">
        <v>330</v>
      </c>
      <c r="Z305" s="26">
        <v>330</v>
      </c>
      <c r="AA305" s="166">
        <v>-700</v>
      </c>
      <c r="AB305" s="26">
        <v>239</v>
      </c>
      <c r="AC305" s="166">
        <v>-2218</v>
      </c>
      <c r="AD305" s="26">
        <v>-462</v>
      </c>
      <c r="AE305" s="166" t="s">
        <v>46</v>
      </c>
      <c r="AF305" s="172" t="s">
        <v>340</v>
      </c>
      <c r="AG305" s="173">
        <v>59</v>
      </c>
      <c r="AH305" s="166" t="s">
        <v>46</v>
      </c>
      <c r="AI305" s="172" t="s">
        <v>213</v>
      </c>
      <c r="AJ305" s="173">
        <v>56</v>
      </c>
    </row>
    <row r="306" spans="1:36" x14ac:dyDescent="0.15">
      <c r="A306" s="227" t="s">
        <v>36</v>
      </c>
      <c r="B306" s="200" t="s">
        <v>24</v>
      </c>
      <c r="C306" s="173">
        <v>26</v>
      </c>
      <c r="D306" s="242">
        <v>0.79166666666666663</v>
      </c>
      <c r="E306" s="243">
        <v>15348</v>
      </c>
      <c r="F306" s="29">
        <v>33277</v>
      </c>
      <c r="G306" s="29">
        <v>275</v>
      </c>
      <c r="H306" s="29">
        <v>0</v>
      </c>
      <c r="I306" s="29">
        <v>10007</v>
      </c>
      <c r="J306" s="29">
        <v>5523</v>
      </c>
      <c r="K306" s="166">
        <v>446</v>
      </c>
      <c r="L306" s="173">
        <v>330</v>
      </c>
      <c r="M306" s="29">
        <v>-311</v>
      </c>
      <c r="N306" s="29">
        <v>-1122</v>
      </c>
      <c r="O306" s="29">
        <f t="shared" si="17"/>
        <v>-657</v>
      </c>
      <c r="P306" s="29">
        <f t="shared" si="18"/>
        <v>18679</v>
      </c>
      <c r="Q306" s="242">
        <v>0.79166666666666663</v>
      </c>
      <c r="R306" s="243">
        <v>15390</v>
      </c>
      <c r="S306" s="29">
        <v>17200</v>
      </c>
      <c r="T306" s="29">
        <f t="shared" si="19"/>
        <v>1479</v>
      </c>
      <c r="U306" s="29">
        <v>19695</v>
      </c>
      <c r="V306" s="29">
        <v>6900</v>
      </c>
      <c r="W306" s="166">
        <v>700</v>
      </c>
      <c r="X306" s="26">
        <v>446</v>
      </c>
      <c r="Y306" s="166">
        <v>330</v>
      </c>
      <c r="Z306" s="26">
        <v>330</v>
      </c>
      <c r="AA306" s="166">
        <v>-700</v>
      </c>
      <c r="AB306" s="26">
        <v>89</v>
      </c>
      <c r="AC306" s="166">
        <v>-2218</v>
      </c>
      <c r="AD306" s="26">
        <v>-994</v>
      </c>
      <c r="AE306" s="166" t="s">
        <v>42</v>
      </c>
      <c r="AF306" s="172" t="s">
        <v>122</v>
      </c>
      <c r="AG306" s="173">
        <v>56</v>
      </c>
      <c r="AH306" s="166" t="s">
        <v>42</v>
      </c>
      <c r="AI306" s="172" t="s">
        <v>89</v>
      </c>
      <c r="AJ306" s="173">
        <v>57</v>
      </c>
    </row>
    <row r="307" spans="1:36" x14ac:dyDescent="0.15">
      <c r="A307" s="227" t="s">
        <v>30</v>
      </c>
      <c r="B307" s="200" t="s">
        <v>24</v>
      </c>
      <c r="C307" s="173">
        <v>27</v>
      </c>
      <c r="D307" s="242">
        <v>0.79166666666666663</v>
      </c>
      <c r="E307" s="243">
        <v>16891</v>
      </c>
      <c r="F307" s="29">
        <v>33277</v>
      </c>
      <c r="G307" s="29">
        <v>262</v>
      </c>
      <c r="H307" s="29">
        <v>0</v>
      </c>
      <c r="I307" s="29">
        <v>9578</v>
      </c>
      <c r="J307" s="29">
        <v>3429</v>
      </c>
      <c r="K307" s="166">
        <v>703</v>
      </c>
      <c r="L307" s="173">
        <v>330</v>
      </c>
      <c r="M307" s="29">
        <v>13</v>
      </c>
      <c r="N307" s="29">
        <v>-1405</v>
      </c>
      <c r="O307" s="29">
        <f t="shared" si="17"/>
        <v>-359</v>
      </c>
      <c r="P307" s="29">
        <f t="shared" si="18"/>
        <v>20891</v>
      </c>
      <c r="Q307" s="242">
        <v>0.83333333333333337</v>
      </c>
      <c r="R307" s="243">
        <v>16960</v>
      </c>
      <c r="S307" s="29">
        <v>18801</v>
      </c>
      <c r="T307" s="29">
        <f t="shared" si="19"/>
        <v>2090</v>
      </c>
      <c r="U307" s="29">
        <v>19695</v>
      </c>
      <c r="V307" s="29">
        <v>6900</v>
      </c>
      <c r="W307" s="166">
        <v>900</v>
      </c>
      <c r="X307" s="26">
        <v>703</v>
      </c>
      <c r="Y307" s="166">
        <v>330</v>
      </c>
      <c r="Z307" s="26">
        <v>330</v>
      </c>
      <c r="AA307" s="166">
        <v>280</v>
      </c>
      <c r="AB307" s="26">
        <v>-61</v>
      </c>
      <c r="AC307" s="166">
        <v>-2218</v>
      </c>
      <c r="AD307" s="26">
        <v>-1405</v>
      </c>
      <c r="AE307" s="166" t="s">
        <v>397</v>
      </c>
      <c r="AF307" s="172" t="s">
        <v>133</v>
      </c>
      <c r="AG307" s="173">
        <v>52</v>
      </c>
      <c r="AH307" s="166" t="s">
        <v>42</v>
      </c>
      <c r="AI307" s="172" t="s">
        <v>135</v>
      </c>
      <c r="AJ307" s="173">
        <v>54</v>
      </c>
    </row>
    <row r="308" spans="1:36" x14ac:dyDescent="0.15">
      <c r="A308" s="227" t="s">
        <v>32</v>
      </c>
      <c r="B308" s="200" t="s">
        <v>24</v>
      </c>
      <c r="C308" s="173">
        <v>28</v>
      </c>
      <c r="D308" s="242">
        <v>0.79166666666666663</v>
      </c>
      <c r="E308" s="243">
        <v>17332</v>
      </c>
      <c r="F308" s="29">
        <v>33277</v>
      </c>
      <c r="G308" s="29">
        <v>274</v>
      </c>
      <c r="H308" s="29">
        <v>0</v>
      </c>
      <c r="I308" s="29">
        <v>9485</v>
      </c>
      <c r="J308" s="29">
        <v>3395</v>
      </c>
      <c r="K308" s="166">
        <v>641</v>
      </c>
      <c r="L308" s="173">
        <v>330</v>
      </c>
      <c r="M308" s="29">
        <v>-138</v>
      </c>
      <c r="N308" s="29">
        <v>-1423</v>
      </c>
      <c r="O308" s="29">
        <f t="shared" si="17"/>
        <v>-590</v>
      </c>
      <c r="P308" s="29">
        <f t="shared" si="18"/>
        <v>21261</v>
      </c>
      <c r="Q308" s="242">
        <v>0.79166666666666663</v>
      </c>
      <c r="R308" s="243">
        <v>17650</v>
      </c>
      <c r="S308" s="29">
        <v>19500</v>
      </c>
      <c r="T308" s="29">
        <f t="shared" si="19"/>
        <v>1761</v>
      </c>
      <c r="U308" s="29">
        <v>19695</v>
      </c>
      <c r="V308" s="29">
        <v>6900</v>
      </c>
      <c r="W308" s="166">
        <v>900</v>
      </c>
      <c r="X308" s="26">
        <v>641</v>
      </c>
      <c r="Y308" s="166">
        <v>330</v>
      </c>
      <c r="Z308" s="26">
        <v>330</v>
      </c>
      <c r="AA308" s="166">
        <v>-700</v>
      </c>
      <c r="AB308" s="26">
        <v>-138</v>
      </c>
      <c r="AC308" s="166">
        <v>-2218</v>
      </c>
      <c r="AD308" s="26">
        <v>-1295</v>
      </c>
      <c r="AE308" s="166" t="s">
        <v>46</v>
      </c>
      <c r="AF308" s="172" t="s">
        <v>105</v>
      </c>
      <c r="AG308" s="173">
        <v>47</v>
      </c>
      <c r="AH308" s="166" t="s">
        <v>46</v>
      </c>
      <c r="AI308" s="172" t="s">
        <v>51</v>
      </c>
      <c r="AJ308" s="173">
        <v>42</v>
      </c>
    </row>
    <row r="309" spans="1:36" x14ac:dyDescent="0.15">
      <c r="A309" s="227" t="s">
        <v>31</v>
      </c>
      <c r="B309" s="200" t="s">
        <v>24</v>
      </c>
      <c r="C309" s="173">
        <v>29</v>
      </c>
      <c r="D309" s="242">
        <v>0.79166666666666663</v>
      </c>
      <c r="E309" s="243">
        <v>17650</v>
      </c>
      <c r="F309" s="29">
        <v>33277</v>
      </c>
      <c r="G309" s="29">
        <v>268</v>
      </c>
      <c r="H309" s="29">
        <v>0</v>
      </c>
      <c r="I309" s="29">
        <v>9785</v>
      </c>
      <c r="J309" s="29">
        <v>3370</v>
      </c>
      <c r="K309" s="166">
        <v>641</v>
      </c>
      <c r="L309" s="173">
        <v>330</v>
      </c>
      <c r="M309" s="29">
        <v>-292</v>
      </c>
      <c r="N309" s="29">
        <v>-1591</v>
      </c>
      <c r="O309" s="29">
        <f t="shared" si="17"/>
        <v>-912</v>
      </c>
      <c r="P309" s="29">
        <f t="shared" si="18"/>
        <v>21302</v>
      </c>
      <c r="Q309" s="242">
        <v>0.79166666666666663</v>
      </c>
      <c r="R309" s="243">
        <v>17610</v>
      </c>
      <c r="S309" s="29">
        <v>19611</v>
      </c>
      <c r="T309" s="29">
        <f t="shared" si="19"/>
        <v>1691</v>
      </c>
      <c r="U309" s="29">
        <v>19695</v>
      </c>
      <c r="V309" s="29">
        <v>6900</v>
      </c>
      <c r="W309" s="166">
        <v>900</v>
      </c>
      <c r="X309" s="26">
        <v>641</v>
      </c>
      <c r="Y309" s="166">
        <v>330</v>
      </c>
      <c r="Z309" s="26">
        <v>330</v>
      </c>
      <c r="AA309" s="166">
        <v>-700</v>
      </c>
      <c r="AB309" s="26">
        <v>-292</v>
      </c>
      <c r="AC309" s="166">
        <v>-2218</v>
      </c>
      <c r="AD309" s="26">
        <v>-1463</v>
      </c>
      <c r="AE309" s="166" t="s">
        <v>397</v>
      </c>
      <c r="AF309" s="172" t="s">
        <v>48</v>
      </c>
      <c r="AG309" s="173">
        <v>43</v>
      </c>
      <c r="AH309" s="166" t="s">
        <v>398</v>
      </c>
      <c r="AI309" s="172" t="s">
        <v>51</v>
      </c>
      <c r="AJ309" s="173">
        <v>38</v>
      </c>
    </row>
    <row r="310" spans="1:36" x14ac:dyDescent="0.15">
      <c r="A310" s="227" t="s">
        <v>33</v>
      </c>
      <c r="B310" s="200" t="s">
        <v>24</v>
      </c>
      <c r="C310" s="173">
        <v>30</v>
      </c>
      <c r="D310" s="242">
        <v>0.79166666666666663</v>
      </c>
      <c r="E310" s="243">
        <v>17414</v>
      </c>
      <c r="F310" s="29">
        <v>33283</v>
      </c>
      <c r="G310" s="29">
        <v>260</v>
      </c>
      <c r="H310" s="29">
        <v>0</v>
      </c>
      <c r="I310" s="29">
        <v>8709</v>
      </c>
      <c r="J310" s="29">
        <v>4942</v>
      </c>
      <c r="K310" s="166">
        <v>221</v>
      </c>
      <c r="L310" s="173">
        <v>330</v>
      </c>
      <c r="M310" s="29">
        <v>-511</v>
      </c>
      <c r="N310" s="29">
        <v>-1209</v>
      </c>
      <c r="O310" s="29">
        <f t="shared" si="17"/>
        <v>-1169</v>
      </c>
      <c r="P310" s="29">
        <f t="shared" si="18"/>
        <v>21061</v>
      </c>
      <c r="Q310" s="242">
        <v>0.79166666666666663</v>
      </c>
      <c r="R310" s="243">
        <v>17470</v>
      </c>
      <c r="S310" s="29">
        <v>19291</v>
      </c>
      <c r="T310" s="29">
        <f t="shared" si="19"/>
        <v>1770</v>
      </c>
      <c r="U310" s="29">
        <v>19695</v>
      </c>
      <c r="V310" s="29">
        <v>6900</v>
      </c>
      <c r="W310" s="166">
        <v>800</v>
      </c>
      <c r="X310" s="26">
        <v>221</v>
      </c>
      <c r="Y310" s="166">
        <v>330</v>
      </c>
      <c r="Z310" s="26">
        <v>330</v>
      </c>
      <c r="AA310" s="166">
        <v>-700</v>
      </c>
      <c r="AB310" s="26">
        <v>-111</v>
      </c>
      <c r="AC310" s="166">
        <v>-1218</v>
      </c>
      <c r="AD310" s="26">
        <v>-1209</v>
      </c>
      <c r="AE310" s="166" t="s">
        <v>42</v>
      </c>
      <c r="AF310" s="172" t="s">
        <v>178</v>
      </c>
      <c r="AG310" s="173">
        <v>41</v>
      </c>
      <c r="AH310" s="166" t="s">
        <v>42</v>
      </c>
      <c r="AI310" s="172" t="s">
        <v>150</v>
      </c>
      <c r="AJ310" s="173">
        <v>40</v>
      </c>
    </row>
    <row r="311" spans="1:36" x14ac:dyDescent="0.15">
      <c r="A311" s="228" t="s">
        <v>34</v>
      </c>
      <c r="B311" s="202" t="s">
        <v>24</v>
      </c>
      <c r="C311" s="175">
        <v>31</v>
      </c>
      <c r="D311" s="244">
        <v>0.375</v>
      </c>
      <c r="E311" s="245">
        <v>16341</v>
      </c>
      <c r="F311" s="35">
        <v>33283</v>
      </c>
      <c r="G311" s="35">
        <v>273</v>
      </c>
      <c r="H311" s="35">
        <v>0</v>
      </c>
      <c r="I311" s="35">
        <v>8639</v>
      </c>
      <c r="J311" s="35">
        <v>5463</v>
      </c>
      <c r="K311" s="167">
        <v>548</v>
      </c>
      <c r="L311" s="175">
        <v>200</v>
      </c>
      <c r="M311" s="35">
        <v>-359</v>
      </c>
      <c r="N311" s="35">
        <v>-1152</v>
      </c>
      <c r="O311" s="35">
        <f t="shared" si="17"/>
        <v>-763</v>
      </c>
      <c r="P311" s="35">
        <f t="shared" si="18"/>
        <v>20217</v>
      </c>
      <c r="Q311" s="244">
        <v>0.41666666666666669</v>
      </c>
      <c r="R311" s="245">
        <v>16150</v>
      </c>
      <c r="S311" s="35">
        <v>17959</v>
      </c>
      <c r="T311" s="35">
        <f t="shared" si="19"/>
        <v>2258</v>
      </c>
      <c r="U311" s="35">
        <v>19695</v>
      </c>
      <c r="V311" s="35">
        <v>6900</v>
      </c>
      <c r="W311" s="167">
        <v>800</v>
      </c>
      <c r="X311" s="43">
        <v>548</v>
      </c>
      <c r="Y311" s="167">
        <v>330</v>
      </c>
      <c r="Z311" s="43">
        <v>200</v>
      </c>
      <c r="AA311" s="167">
        <v>-700</v>
      </c>
      <c r="AB311" s="43">
        <v>-10</v>
      </c>
      <c r="AC311" s="167">
        <v>-1218</v>
      </c>
      <c r="AD311" s="43">
        <v>-1024</v>
      </c>
      <c r="AE311" s="167" t="s">
        <v>390</v>
      </c>
      <c r="AF311" s="174" t="s">
        <v>72</v>
      </c>
      <c r="AG311" s="175">
        <v>45</v>
      </c>
      <c r="AH311" s="167" t="s">
        <v>390</v>
      </c>
      <c r="AI311" s="174" t="s">
        <v>151</v>
      </c>
      <c r="AJ311" s="175">
        <v>39</v>
      </c>
    </row>
    <row r="312" spans="1:36" x14ac:dyDescent="0.15">
      <c r="A312" s="227" t="s">
        <v>35</v>
      </c>
      <c r="B312" s="200" t="s">
        <v>25</v>
      </c>
      <c r="C312" s="173">
        <v>1</v>
      </c>
      <c r="D312" s="242">
        <v>0.79166666666666663</v>
      </c>
      <c r="E312" s="243">
        <v>15193</v>
      </c>
      <c r="F312" s="29">
        <v>33336</v>
      </c>
      <c r="G312" s="29">
        <v>267</v>
      </c>
      <c r="H312" s="29">
        <v>0</v>
      </c>
      <c r="I312" s="29">
        <v>8721</v>
      </c>
      <c r="J312" s="29">
        <v>5842</v>
      </c>
      <c r="K312" s="166">
        <v>-62</v>
      </c>
      <c r="L312" s="173">
        <v>330</v>
      </c>
      <c r="M312" s="29">
        <v>84</v>
      </c>
      <c r="N312" s="29">
        <v>-727</v>
      </c>
      <c r="O312" s="29">
        <f t="shared" si="17"/>
        <v>-375</v>
      </c>
      <c r="P312" s="29">
        <f t="shared" si="18"/>
        <v>19415</v>
      </c>
      <c r="Q312" s="242">
        <v>0.79166666666666663</v>
      </c>
      <c r="R312" s="243">
        <v>15300</v>
      </c>
      <c r="S312" s="29">
        <v>17112</v>
      </c>
      <c r="T312" s="29">
        <f t="shared" si="19"/>
        <v>2303</v>
      </c>
      <c r="U312" s="29">
        <v>19815</v>
      </c>
      <c r="V312" s="29">
        <v>6400</v>
      </c>
      <c r="W312" s="166">
        <v>-1200</v>
      </c>
      <c r="X312" s="26">
        <v>-62</v>
      </c>
      <c r="Y312" s="166">
        <v>330</v>
      </c>
      <c r="Z312" s="26">
        <v>330</v>
      </c>
      <c r="AA312" s="166">
        <v>280</v>
      </c>
      <c r="AB312" s="26">
        <v>-79</v>
      </c>
      <c r="AC312" s="166">
        <v>-1218</v>
      </c>
      <c r="AD312" s="26">
        <v>-727</v>
      </c>
      <c r="AE312" s="166" t="s">
        <v>390</v>
      </c>
      <c r="AF312" s="172" t="s">
        <v>94</v>
      </c>
      <c r="AG312" s="173">
        <v>45</v>
      </c>
      <c r="AH312" s="166" t="s">
        <v>390</v>
      </c>
      <c r="AI312" s="172" t="s">
        <v>104</v>
      </c>
      <c r="AJ312" s="173">
        <v>46</v>
      </c>
    </row>
    <row r="313" spans="1:36" x14ac:dyDescent="0.15">
      <c r="A313" s="227" t="s">
        <v>36</v>
      </c>
      <c r="B313" s="200" t="s">
        <v>25</v>
      </c>
      <c r="C313" s="173">
        <v>2</v>
      </c>
      <c r="D313" s="242">
        <v>0.75</v>
      </c>
      <c r="E313" s="243">
        <v>16486</v>
      </c>
      <c r="F313" s="29">
        <v>33336</v>
      </c>
      <c r="G313" s="29">
        <v>244</v>
      </c>
      <c r="H313" s="29">
        <v>0</v>
      </c>
      <c r="I313" s="29">
        <v>9090</v>
      </c>
      <c r="J313" s="29">
        <v>5594</v>
      </c>
      <c r="K313" s="166">
        <v>-153</v>
      </c>
      <c r="L313" s="173">
        <v>330</v>
      </c>
      <c r="M313" s="29">
        <v>-198</v>
      </c>
      <c r="N313" s="29">
        <v>-1226</v>
      </c>
      <c r="O313" s="29">
        <f t="shared" ref="O313:O372" si="20">SUM(K313:N313)</f>
        <v>-1247</v>
      </c>
      <c r="P313" s="29">
        <f t="shared" ref="P313:P372" si="21">+F313+G313+H313-I313-J313-O313</f>
        <v>20143</v>
      </c>
      <c r="Q313" s="242">
        <v>0.75</v>
      </c>
      <c r="R313" s="243">
        <v>15640</v>
      </c>
      <c r="S313" s="29">
        <v>17462</v>
      </c>
      <c r="T313" s="29">
        <f t="shared" si="19"/>
        <v>2681</v>
      </c>
      <c r="U313" s="29">
        <v>19815</v>
      </c>
      <c r="V313" s="29">
        <v>6400</v>
      </c>
      <c r="W313" s="166">
        <v>-1200</v>
      </c>
      <c r="X313" s="26">
        <v>-153</v>
      </c>
      <c r="Y313" s="166">
        <v>330</v>
      </c>
      <c r="Z313" s="26">
        <v>330</v>
      </c>
      <c r="AA313" s="166">
        <v>-700</v>
      </c>
      <c r="AB313" s="26">
        <v>102</v>
      </c>
      <c r="AC313" s="166">
        <v>-1218</v>
      </c>
      <c r="AD313" s="26">
        <v>-936</v>
      </c>
      <c r="AE313" s="166" t="s">
        <v>390</v>
      </c>
      <c r="AF313" s="172" t="s">
        <v>139</v>
      </c>
      <c r="AG313" s="173">
        <v>40</v>
      </c>
      <c r="AH313" s="166" t="s">
        <v>390</v>
      </c>
      <c r="AI313" s="172" t="s">
        <v>124</v>
      </c>
      <c r="AJ313" s="173">
        <v>41</v>
      </c>
    </row>
    <row r="314" spans="1:36" x14ac:dyDescent="0.15">
      <c r="A314" s="227" t="s">
        <v>30</v>
      </c>
      <c r="B314" s="200" t="s">
        <v>25</v>
      </c>
      <c r="C314" s="173">
        <v>3</v>
      </c>
      <c r="D314" s="242">
        <v>0.58333333333333337</v>
      </c>
      <c r="E314" s="243">
        <v>17914</v>
      </c>
      <c r="F314" s="29">
        <v>33336</v>
      </c>
      <c r="G314" s="29">
        <v>256</v>
      </c>
      <c r="H314" s="29">
        <v>0</v>
      </c>
      <c r="I314" s="29">
        <v>8431</v>
      </c>
      <c r="J314" s="29">
        <v>5177</v>
      </c>
      <c r="K314" s="166">
        <v>48</v>
      </c>
      <c r="L314" s="173">
        <v>330</v>
      </c>
      <c r="M314" s="29">
        <v>-188</v>
      </c>
      <c r="N314" s="29">
        <v>-1471</v>
      </c>
      <c r="O314" s="29">
        <f t="shared" si="20"/>
        <v>-1281</v>
      </c>
      <c r="P314" s="29">
        <f t="shared" si="21"/>
        <v>21265</v>
      </c>
      <c r="Q314" s="242">
        <v>0.75</v>
      </c>
      <c r="R314" s="243">
        <v>17890</v>
      </c>
      <c r="S314" s="29">
        <v>20081</v>
      </c>
      <c r="T314" s="29">
        <f t="shared" si="19"/>
        <v>1184</v>
      </c>
      <c r="U314" s="29">
        <v>19815</v>
      </c>
      <c r="V314" s="29">
        <v>6400</v>
      </c>
      <c r="W314" s="166">
        <v>800</v>
      </c>
      <c r="X314" s="26">
        <v>-17</v>
      </c>
      <c r="Y314" s="166">
        <v>330</v>
      </c>
      <c r="Z314" s="26">
        <v>330</v>
      </c>
      <c r="AA314" s="166">
        <v>-700</v>
      </c>
      <c r="AB314" s="26">
        <v>-188</v>
      </c>
      <c r="AC314" s="166">
        <v>-2218</v>
      </c>
      <c r="AD314" s="26">
        <v>-1471</v>
      </c>
      <c r="AE314" s="166" t="s">
        <v>398</v>
      </c>
      <c r="AF314" s="172" t="s">
        <v>72</v>
      </c>
      <c r="AG314" s="173">
        <v>50</v>
      </c>
      <c r="AH314" s="166" t="s">
        <v>398</v>
      </c>
      <c r="AI314" s="172" t="s">
        <v>195</v>
      </c>
      <c r="AJ314" s="173">
        <v>50</v>
      </c>
    </row>
    <row r="315" spans="1:36" x14ac:dyDescent="0.15">
      <c r="A315" s="227" t="s">
        <v>32</v>
      </c>
      <c r="B315" s="200" t="s">
        <v>25</v>
      </c>
      <c r="C315" s="173">
        <v>4</v>
      </c>
      <c r="D315" s="242">
        <v>0.58333333333333337</v>
      </c>
      <c r="E315" s="243">
        <v>17294</v>
      </c>
      <c r="F315" s="29">
        <v>33336</v>
      </c>
      <c r="G315" s="29">
        <v>256</v>
      </c>
      <c r="H315" s="29">
        <v>0</v>
      </c>
      <c r="I315" s="29">
        <v>8771</v>
      </c>
      <c r="J315" s="29">
        <v>4870</v>
      </c>
      <c r="K315" s="166">
        <v>317</v>
      </c>
      <c r="L315" s="173">
        <v>330</v>
      </c>
      <c r="M315" s="29">
        <v>-240</v>
      </c>
      <c r="N315" s="29">
        <v>-1477</v>
      </c>
      <c r="O315" s="29">
        <f t="shared" si="20"/>
        <v>-1070</v>
      </c>
      <c r="P315" s="29">
        <f t="shared" si="21"/>
        <v>21021</v>
      </c>
      <c r="Q315" s="242">
        <v>0.54166666666666663</v>
      </c>
      <c r="R315" s="243">
        <v>17780</v>
      </c>
      <c r="S315" s="29">
        <v>19909</v>
      </c>
      <c r="T315" s="29">
        <f t="shared" si="19"/>
        <v>1112</v>
      </c>
      <c r="U315" s="29">
        <v>19815</v>
      </c>
      <c r="V315" s="29">
        <v>6400</v>
      </c>
      <c r="W315" s="166">
        <v>800</v>
      </c>
      <c r="X315" s="26">
        <v>48</v>
      </c>
      <c r="Y315" s="166">
        <v>330</v>
      </c>
      <c r="Z315" s="26">
        <v>330</v>
      </c>
      <c r="AA315" s="166">
        <v>-700</v>
      </c>
      <c r="AB315" s="26">
        <v>-240</v>
      </c>
      <c r="AC315" s="166">
        <v>-2218</v>
      </c>
      <c r="AD315" s="26">
        <v>-1477</v>
      </c>
      <c r="AE315" s="166" t="s">
        <v>42</v>
      </c>
      <c r="AF315" s="172" t="s">
        <v>197</v>
      </c>
      <c r="AG315" s="173">
        <v>55</v>
      </c>
      <c r="AH315" s="166" t="s">
        <v>390</v>
      </c>
      <c r="AI315" s="172" t="s">
        <v>195</v>
      </c>
      <c r="AJ315" s="173">
        <v>57</v>
      </c>
    </row>
    <row r="316" spans="1:36" x14ac:dyDescent="0.15">
      <c r="A316" s="227" t="s">
        <v>31</v>
      </c>
      <c r="B316" s="200" t="s">
        <v>25</v>
      </c>
      <c r="C316" s="173">
        <v>5</v>
      </c>
      <c r="D316" s="242">
        <v>0.58333333333333337</v>
      </c>
      <c r="E316" s="243">
        <v>17408</v>
      </c>
      <c r="F316" s="29">
        <v>33336</v>
      </c>
      <c r="G316" s="29">
        <v>249</v>
      </c>
      <c r="H316" s="29">
        <v>0</v>
      </c>
      <c r="I316" s="29">
        <v>9149</v>
      </c>
      <c r="J316" s="29">
        <v>4522</v>
      </c>
      <c r="K316" s="166">
        <v>-54</v>
      </c>
      <c r="L316" s="173">
        <v>330</v>
      </c>
      <c r="M316" s="29">
        <v>-237</v>
      </c>
      <c r="N316" s="29">
        <v>-1373</v>
      </c>
      <c r="O316" s="29">
        <f t="shared" si="20"/>
        <v>-1334</v>
      </c>
      <c r="P316" s="29">
        <f t="shared" si="21"/>
        <v>21248</v>
      </c>
      <c r="Q316" s="242">
        <v>0.54166666666666663</v>
      </c>
      <c r="R316" s="243">
        <v>17480</v>
      </c>
      <c r="S316" s="29">
        <v>19503</v>
      </c>
      <c r="T316" s="29">
        <f t="shared" si="19"/>
        <v>1745</v>
      </c>
      <c r="U316" s="29">
        <v>19815</v>
      </c>
      <c r="V316" s="29">
        <v>6400</v>
      </c>
      <c r="W316" s="166">
        <v>1200</v>
      </c>
      <c r="X316" s="26">
        <v>-54</v>
      </c>
      <c r="Y316" s="166">
        <v>330</v>
      </c>
      <c r="Z316" s="26">
        <v>330</v>
      </c>
      <c r="AA316" s="166">
        <v>-700</v>
      </c>
      <c r="AB316" s="26">
        <v>63</v>
      </c>
      <c r="AC316" s="166">
        <v>-2130</v>
      </c>
      <c r="AD316" s="26">
        <v>-1373</v>
      </c>
      <c r="AE316" s="166" t="s">
        <v>46</v>
      </c>
      <c r="AF316" s="172" t="s">
        <v>141</v>
      </c>
      <c r="AG316" s="173">
        <v>57</v>
      </c>
      <c r="AH316" s="166" t="s">
        <v>45</v>
      </c>
      <c r="AI316" s="172" t="s">
        <v>181</v>
      </c>
      <c r="AJ316" s="173">
        <v>57</v>
      </c>
    </row>
    <row r="317" spans="1:36" x14ac:dyDescent="0.15">
      <c r="A317" s="227" t="s">
        <v>33</v>
      </c>
      <c r="B317" s="200" t="s">
        <v>25</v>
      </c>
      <c r="C317" s="173">
        <v>6</v>
      </c>
      <c r="D317" s="242">
        <v>0.58333333333333337</v>
      </c>
      <c r="E317" s="243">
        <v>17488</v>
      </c>
      <c r="F317" s="29">
        <v>33336</v>
      </c>
      <c r="G317" s="29">
        <v>245</v>
      </c>
      <c r="H317" s="29">
        <v>0</v>
      </c>
      <c r="I317" s="29">
        <v>8734</v>
      </c>
      <c r="J317" s="29">
        <v>5197</v>
      </c>
      <c r="K317" s="166">
        <v>-271</v>
      </c>
      <c r="L317" s="173">
        <v>330</v>
      </c>
      <c r="M317" s="29">
        <v>19</v>
      </c>
      <c r="N317" s="29">
        <v>-1397</v>
      </c>
      <c r="O317" s="29">
        <f t="shared" si="20"/>
        <v>-1319</v>
      </c>
      <c r="P317" s="29">
        <f t="shared" si="21"/>
        <v>20969</v>
      </c>
      <c r="Q317" s="242">
        <v>0.54166666666666663</v>
      </c>
      <c r="R317" s="243">
        <v>17590</v>
      </c>
      <c r="S317" s="29">
        <v>19722</v>
      </c>
      <c r="T317" s="29">
        <f t="shared" si="19"/>
        <v>1247</v>
      </c>
      <c r="U317" s="29">
        <v>19815</v>
      </c>
      <c r="V317" s="29">
        <v>6400</v>
      </c>
      <c r="W317" s="166">
        <v>-1200</v>
      </c>
      <c r="X317" s="26">
        <v>-271</v>
      </c>
      <c r="Y317" s="166">
        <v>330</v>
      </c>
      <c r="Z317" s="26">
        <v>330</v>
      </c>
      <c r="AA317" s="166">
        <v>-700</v>
      </c>
      <c r="AB317" s="26">
        <v>19</v>
      </c>
      <c r="AC317" s="166">
        <v>-2130</v>
      </c>
      <c r="AD317" s="26">
        <v>-1397</v>
      </c>
      <c r="AE317" s="166" t="s">
        <v>46</v>
      </c>
      <c r="AF317" s="172" t="s">
        <v>79</v>
      </c>
      <c r="AG317" s="173">
        <v>55</v>
      </c>
      <c r="AH317" s="166" t="s">
        <v>46</v>
      </c>
      <c r="AI317" s="172" t="s">
        <v>58</v>
      </c>
      <c r="AJ317" s="173">
        <v>55</v>
      </c>
    </row>
    <row r="318" spans="1:36" x14ac:dyDescent="0.15">
      <c r="A318" s="227" t="s">
        <v>34</v>
      </c>
      <c r="B318" s="200" t="s">
        <v>25</v>
      </c>
      <c r="C318" s="173">
        <v>7</v>
      </c>
      <c r="D318" s="242">
        <v>0.58333333333333337</v>
      </c>
      <c r="E318" s="243">
        <v>16768</v>
      </c>
      <c r="F318" s="29">
        <v>33336</v>
      </c>
      <c r="G318" s="29">
        <v>253</v>
      </c>
      <c r="H318" s="29">
        <v>0</v>
      </c>
      <c r="I318" s="29">
        <v>8257</v>
      </c>
      <c r="J318" s="29">
        <v>5232</v>
      </c>
      <c r="K318" s="166">
        <v>-129</v>
      </c>
      <c r="L318" s="173">
        <v>330</v>
      </c>
      <c r="M318" s="29">
        <v>-289</v>
      </c>
      <c r="N318" s="29">
        <v>-1389</v>
      </c>
      <c r="O318" s="29">
        <f t="shared" si="20"/>
        <v>-1477</v>
      </c>
      <c r="P318" s="29">
        <f t="shared" si="21"/>
        <v>21577</v>
      </c>
      <c r="Q318" s="242">
        <v>0.54166666666666663</v>
      </c>
      <c r="R318" s="243">
        <v>17300</v>
      </c>
      <c r="S318" s="29">
        <v>19427</v>
      </c>
      <c r="T318" s="29">
        <f t="shared" si="19"/>
        <v>2150</v>
      </c>
      <c r="U318" s="29">
        <v>19815</v>
      </c>
      <c r="V318" s="29">
        <v>6400</v>
      </c>
      <c r="W318" s="166">
        <v>-1400</v>
      </c>
      <c r="X318" s="26">
        <v>-129</v>
      </c>
      <c r="Y318" s="166">
        <v>330</v>
      </c>
      <c r="Z318" s="26">
        <v>330</v>
      </c>
      <c r="AA318" s="166">
        <v>-700</v>
      </c>
      <c r="AB318" s="26">
        <v>11</v>
      </c>
      <c r="AC318" s="166">
        <v>-2130</v>
      </c>
      <c r="AD318" s="26">
        <v>-1109</v>
      </c>
      <c r="AE318" s="166" t="s">
        <v>43</v>
      </c>
      <c r="AF318" s="172" t="s">
        <v>187</v>
      </c>
      <c r="AG318" s="173">
        <v>54</v>
      </c>
      <c r="AH318" s="166" t="s">
        <v>43</v>
      </c>
      <c r="AI318" s="172" t="s">
        <v>139</v>
      </c>
      <c r="AJ318" s="173">
        <v>60</v>
      </c>
    </row>
    <row r="319" spans="1:36" x14ac:dyDescent="0.15">
      <c r="A319" s="227" t="s">
        <v>35</v>
      </c>
      <c r="B319" s="200" t="s">
        <v>25</v>
      </c>
      <c r="C319" s="173">
        <v>8</v>
      </c>
      <c r="D319" s="242">
        <v>0.58333333333333337</v>
      </c>
      <c r="E319" s="243">
        <v>15642</v>
      </c>
      <c r="F319" s="29">
        <v>33336</v>
      </c>
      <c r="G319" s="29">
        <v>249</v>
      </c>
      <c r="H319" s="29">
        <v>0</v>
      </c>
      <c r="I319" s="29">
        <v>9612</v>
      </c>
      <c r="J319" s="29">
        <v>5381</v>
      </c>
      <c r="K319" s="166">
        <v>-437</v>
      </c>
      <c r="L319" s="173">
        <v>330</v>
      </c>
      <c r="M319" s="29">
        <v>-260</v>
      </c>
      <c r="N319" s="29">
        <v>-950</v>
      </c>
      <c r="O319" s="29">
        <f t="shared" si="20"/>
        <v>-1317</v>
      </c>
      <c r="P319" s="29">
        <f t="shared" si="21"/>
        <v>19909</v>
      </c>
      <c r="Q319" s="242">
        <v>0.54166666666666663</v>
      </c>
      <c r="R319" s="243">
        <v>15870</v>
      </c>
      <c r="S319" s="29">
        <v>17662</v>
      </c>
      <c r="T319" s="29">
        <f t="shared" si="19"/>
        <v>2247</v>
      </c>
      <c r="U319" s="29">
        <v>20172</v>
      </c>
      <c r="V319" s="29">
        <v>5600</v>
      </c>
      <c r="W319" s="166">
        <v>-1400</v>
      </c>
      <c r="X319" s="26">
        <v>-497</v>
      </c>
      <c r="Y319" s="166">
        <v>330</v>
      </c>
      <c r="Z319" s="26">
        <v>330</v>
      </c>
      <c r="AA319" s="166">
        <v>-700</v>
      </c>
      <c r="AB319" s="26">
        <v>19</v>
      </c>
      <c r="AC319" s="166">
        <v>-2218</v>
      </c>
      <c r="AD319" s="26">
        <v>-950</v>
      </c>
      <c r="AE319" s="166" t="s">
        <v>43</v>
      </c>
      <c r="AF319" s="172" t="s">
        <v>102</v>
      </c>
      <c r="AG319" s="173">
        <v>57</v>
      </c>
      <c r="AH319" s="166" t="s">
        <v>387</v>
      </c>
      <c r="AI319" s="172" t="s">
        <v>90</v>
      </c>
      <c r="AJ319" s="173">
        <v>59</v>
      </c>
    </row>
    <row r="320" spans="1:36" x14ac:dyDescent="0.15">
      <c r="A320" s="227" t="s">
        <v>36</v>
      </c>
      <c r="B320" s="200" t="s">
        <v>25</v>
      </c>
      <c r="C320" s="173">
        <v>9</v>
      </c>
      <c r="D320" s="242">
        <v>0.75</v>
      </c>
      <c r="E320" s="243">
        <v>15717</v>
      </c>
      <c r="F320" s="29">
        <v>33336</v>
      </c>
      <c r="G320" s="29">
        <v>256</v>
      </c>
      <c r="H320" s="29">
        <v>0</v>
      </c>
      <c r="I320" s="29">
        <v>8921</v>
      </c>
      <c r="J320" s="29">
        <v>5755</v>
      </c>
      <c r="K320" s="166">
        <v>-255</v>
      </c>
      <c r="L320" s="173">
        <v>330</v>
      </c>
      <c r="M320" s="29">
        <v>40</v>
      </c>
      <c r="N320" s="29">
        <v>-217</v>
      </c>
      <c r="O320" s="29">
        <f t="shared" si="20"/>
        <v>-102</v>
      </c>
      <c r="P320" s="29">
        <f t="shared" si="21"/>
        <v>19018</v>
      </c>
      <c r="Q320" s="242">
        <v>0.54166666666666663</v>
      </c>
      <c r="R320" s="243">
        <v>15880</v>
      </c>
      <c r="S320" s="29">
        <v>17989</v>
      </c>
      <c r="T320" s="29">
        <f t="shared" si="19"/>
        <v>1029</v>
      </c>
      <c r="U320" s="29">
        <v>20172</v>
      </c>
      <c r="V320" s="29">
        <v>5600</v>
      </c>
      <c r="W320" s="166">
        <v>-1400</v>
      </c>
      <c r="X320" s="26">
        <v>-315</v>
      </c>
      <c r="Y320" s="166">
        <v>330</v>
      </c>
      <c r="Z320" s="26">
        <v>330</v>
      </c>
      <c r="AA320" s="166">
        <v>280</v>
      </c>
      <c r="AB320" s="26">
        <v>-260</v>
      </c>
      <c r="AC320" s="166">
        <v>-218</v>
      </c>
      <c r="AD320" s="26">
        <v>-217</v>
      </c>
      <c r="AE320" s="166" t="s">
        <v>390</v>
      </c>
      <c r="AF320" s="172" t="s">
        <v>122</v>
      </c>
      <c r="AG320" s="173">
        <v>53</v>
      </c>
      <c r="AH320" s="166" t="s">
        <v>389</v>
      </c>
      <c r="AI320" s="172" t="s">
        <v>62</v>
      </c>
      <c r="AJ320" s="173">
        <v>52</v>
      </c>
    </row>
    <row r="321" spans="1:36" x14ac:dyDescent="0.15">
      <c r="A321" s="227" t="s">
        <v>30</v>
      </c>
      <c r="B321" s="200" t="s">
        <v>25</v>
      </c>
      <c r="C321" s="173">
        <v>10</v>
      </c>
      <c r="D321" s="242">
        <v>0.58333333333333337</v>
      </c>
      <c r="E321" s="243">
        <v>17502</v>
      </c>
      <c r="F321" s="29">
        <v>33336</v>
      </c>
      <c r="G321" s="29">
        <v>259</v>
      </c>
      <c r="H321" s="29">
        <v>0</v>
      </c>
      <c r="I321" s="29">
        <v>9156</v>
      </c>
      <c r="J321" s="29">
        <v>4323</v>
      </c>
      <c r="K321" s="166">
        <v>-139</v>
      </c>
      <c r="L321" s="173">
        <v>330</v>
      </c>
      <c r="M321" s="29">
        <v>-104</v>
      </c>
      <c r="N321" s="29">
        <v>-1437</v>
      </c>
      <c r="O321" s="29">
        <f t="shared" si="20"/>
        <v>-1350</v>
      </c>
      <c r="P321" s="29">
        <f t="shared" si="21"/>
        <v>21466</v>
      </c>
      <c r="Q321" s="242">
        <v>0.75</v>
      </c>
      <c r="R321" s="243">
        <v>17720</v>
      </c>
      <c r="S321" s="29">
        <v>19879</v>
      </c>
      <c r="T321" s="29">
        <f t="shared" si="19"/>
        <v>1587</v>
      </c>
      <c r="U321" s="29">
        <v>20172</v>
      </c>
      <c r="V321" s="29">
        <v>5600</v>
      </c>
      <c r="W321" s="166">
        <v>-1400</v>
      </c>
      <c r="X321" s="26">
        <v>-199</v>
      </c>
      <c r="Y321" s="166">
        <v>330</v>
      </c>
      <c r="Z321" s="26">
        <v>330</v>
      </c>
      <c r="AA321" s="166">
        <v>-700</v>
      </c>
      <c r="AB321" s="26">
        <v>-104</v>
      </c>
      <c r="AC321" s="166">
        <v>-2218</v>
      </c>
      <c r="AD321" s="26">
        <v>-1437</v>
      </c>
      <c r="AE321" s="166" t="s">
        <v>390</v>
      </c>
      <c r="AF321" s="172" t="s">
        <v>65</v>
      </c>
      <c r="AG321" s="173">
        <v>46</v>
      </c>
      <c r="AH321" s="166" t="s">
        <v>388</v>
      </c>
      <c r="AI321" s="172" t="s">
        <v>54</v>
      </c>
      <c r="AJ321" s="173">
        <v>44</v>
      </c>
    </row>
    <row r="322" spans="1:36" x14ac:dyDescent="0.15">
      <c r="A322" s="227" t="s">
        <v>32</v>
      </c>
      <c r="B322" s="200" t="s">
        <v>25</v>
      </c>
      <c r="C322" s="173">
        <v>11</v>
      </c>
      <c r="D322" s="242">
        <v>0.54166666666666663</v>
      </c>
      <c r="E322" s="243">
        <v>17762</v>
      </c>
      <c r="F322" s="29">
        <v>33336</v>
      </c>
      <c r="G322" s="29">
        <v>259</v>
      </c>
      <c r="H322" s="29">
        <v>0</v>
      </c>
      <c r="I322" s="29">
        <v>8811</v>
      </c>
      <c r="J322" s="29">
        <v>4002</v>
      </c>
      <c r="K322" s="166">
        <v>-443</v>
      </c>
      <c r="L322" s="173">
        <v>330</v>
      </c>
      <c r="M322" s="29">
        <v>-157</v>
      </c>
      <c r="N322" s="29">
        <v>-1458</v>
      </c>
      <c r="O322" s="29">
        <f t="shared" si="20"/>
        <v>-1728</v>
      </c>
      <c r="P322" s="29">
        <f t="shared" si="21"/>
        <v>22510</v>
      </c>
      <c r="Q322" s="242">
        <v>0.58333333333333337</v>
      </c>
      <c r="R322" s="243">
        <v>17970</v>
      </c>
      <c r="S322" s="29">
        <v>19837</v>
      </c>
      <c r="T322" s="29">
        <f t="shared" si="19"/>
        <v>2673</v>
      </c>
      <c r="U322" s="29">
        <v>20172</v>
      </c>
      <c r="V322" s="29">
        <v>5600</v>
      </c>
      <c r="W322" s="166">
        <v>-1400</v>
      </c>
      <c r="X322" s="26">
        <v>-443</v>
      </c>
      <c r="Y322" s="166">
        <v>330</v>
      </c>
      <c r="Z322" s="26">
        <v>330</v>
      </c>
      <c r="AA322" s="166">
        <v>-700</v>
      </c>
      <c r="AB322" s="26">
        <v>143</v>
      </c>
      <c r="AC322" s="166">
        <v>-2218</v>
      </c>
      <c r="AD322" s="26">
        <v>-1168</v>
      </c>
      <c r="AE322" s="166" t="s">
        <v>388</v>
      </c>
      <c r="AF322" s="172" t="s">
        <v>65</v>
      </c>
      <c r="AG322" s="173">
        <v>43</v>
      </c>
      <c r="AH322" s="166" t="s">
        <v>388</v>
      </c>
      <c r="AI322" s="172" t="s">
        <v>50</v>
      </c>
      <c r="AJ322" s="173">
        <v>42</v>
      </c>
    </row>
    <row r="323" spans="1:36" x14ac:dyDescent="0.15">
      <c r="A323" s="227" t="s">
        <v>31</v>
      </c>
      <c r="B323" s="200" t="s">
        <v>25</v>
      </c>
      <c r="C323" s="173">
        <v>12</v>
      </c>
      <c r="D323" s="242">
        <v>0.625</v>
      </c>
      <c r="E323" s="243">
        <v>17908</v>
      </c>
      <c r="F323" s="29">
        <v>33336</v>
      </c>
      <c r="G323" s="29">
        <v>246</v>
      </c>
      <c r="H323" s="29">
        <v>0</v>
      </c>
      <c r="I323" s="29">
        <v>9023</v>
      </c>
      <c r="J323" s="29">
        <v>4589</v>
      </c>
      <c r="K323" s="166">
        <v>-233</v>
      </c>
      <c r="L323" s="173">
        <v>330</v>
      </c>
      <c r="M323" s="29">
        <v>-254</v>
      </c>
      <c r="N323" s="29">
        <v>-1477</v>
      </c>
      <c r="O323" s="29">
        <f t="shared" si="20"/>
        <v>-1634</v>
      </c>
      <c r="P323" s="29">
        <f t="shared" si="21"/>
        <v>21604</v>
      </c>
      <c r="Q323" s="242">
        <v>0.625</v>
      </c>
      <c r="R323" s="243">
        <v>17830</v>
      </c>
      <c r="S323" s="29">
        <v>19710</v>
      </c>
      <c r="T323" s="29">
        <f t="shared" si="19"/>
        <v>1894</v>
      </c>
      <c r="U323" s="29">
        <v>20172</v>
      </c>
      <c r="V323" s="29">
        <v>5600</v>
      </c>
      <c r="W323" s="166">
        <v>-1400</v>
      </c>
      <c r="X323" s="26">
        <v>-233</v>
      </c>
      <c r="Y323" s="166">
        <v>330</v>
      </c>
      <c r="Z323" s="26">
        <v>330</v>
      </c>
      <c r="AA323" s="166">
        <v>-700</v>
      </c>
      <c r="AB323" s="26">
        <v>46</v>
      </c>
      <c r="AC323" s="166">
        <v>-2218</v>
      </c>
      <c r="AD323" s="26">
        <v>-1187</v>
      </c>
      <c r="AE323" s="166" t="s">
        <v>42</v>
      </c>
      <c r="AF323" s="172" t="s">
        <v>151</v>
      </c>
      <c r="AG323" s="173">
        <v>44</v>
      </c>
      <c r="AH323" s="166" t="s">
        <v>388</v>
      </c>
      <c r="AI323" s="172" t="s">
        <v>200</v>
      </c>
      <c r="AJ323" s="173">
        <v>42</v>
      </c>
    </row>
    <row r="324" spans="1:36" x14ac:dyDescent="0.15">
      <c r="A324" s="227" t="s">
        <v>33</v>
      </c>
      <c r="B324" s="200" t="s">
        <v>25</v>
      </c>
      <c r="C324" s="173">
        <v>13</v>
      </c>
      <c r="D324" s="242">
        <v>0.70833333333333337</v>
      </c>
      <c r="E324" s="243">
        <v>18009</v>
      </c>
      <c r="F324" s="29">
        <v>33336</v>
      </c>
      <c r="G324" s="29">
        <v>259</v>
      </c>
      <c r="H324" s="29">
        <v>0</v>
      </c>
      <c r="I324" s="29">
        <v>7845</v>
      </c>
      <c r="J324" s="29">
        <v>5034</v>
      </c>
      <c r="K324" s="166">
        <v>604</v>
      </c>
      <c r="L324" s="173">
        <v>330</v>
      </c>
      <c r="M324" s="29">
        <v>-256</v>
      </c>
      <c r="N324" s="29">
        <v>-1477</v>
      </c>
      <c r="O324" s="29">
        <f t="shared" si="20"/>
        <v>-799</v>
      </c>
      <c r="P324" s="29">
        <f t="shared" si="21"/>
        <v>21515</v>
      </c>
      <c r="Q324" s="242">
        <v>0.70833333333333337</v>
      </c>
      <c r="R324" s="243">
        <v>17830</v>
      </c>
      <c r="S324" s="29">
        <v>19715</v>
      </c>
      <c r="T324" s="29">
        <f t="shared" si="19"/>
        <v>1800</v>
      </c>
      <c r="U324" s="29">
        <v>20172</v>
      </c>
      <c r="V324" s="29">
        <v>5600</v>
      </c>
      <c r="W324" s="166">
        <v>1200</v>
      </c>
      <c r="X324" s="26">
        <v>604</v>
      </c>
      <c r="Y324" s="166">
        <v>330</v>
      </c>
      <c r="Z324" s="26">
        <v>330</v>
      </c>
      <c r="AA324" s="166">
        <v>-700</v>
      </c>
      <c r="AB324" s="26">
        <v>44</v>
      </c>
      <c r="AC324" s="166">
        <v>-2218</v>
      </c>
      <c r="AD324" s="26">
        <v>-1411</v>
      </c>
      <c r="AE324" s="166" t="s">
        <v>46</v>
      </c>
      <c r="AF324" s="172" t="s">
        <v>64</v>
      </c>
      <c r="AG324" s="173">
        <v>47</v>
      </c>
      <c r="AH324" s="166" t="s">
        <v>46</v>
      </c>
      <c r="AI324" s="172" t="s">
        <v>134</v>
      </c>
      <c r="AJ324" s="173">
        <v>47</v>
      </c>
    </row>
    <row r="325" spans="1:36" x14ac:dyDescent="0.15">
      <c r="A325" s="227" t="s">
        <v>34</v>
      </c>
      <c r="B325" s="200" t="s">
        <v>25</v>
      </c>
      <c r="C325" s="173">
        <v>14</v>
      </c>
      <c r="D325" s="242">
        <v>0.58333333333333337</v>
      </c>
      <c r="E325" s="243">
        <v>17035</v>
      </c>
      <c r="F325" s="29">
        <v>33346</v>
      </c>
      <c r="G325" s="29">
        <v>230</v>
      </c>
      <c r="H325" s="29">
        <v>0</v>
      </c>
      <c r="I325" s="29">
        <v>7344</v>
      </c>
      <c r="J325" s="29">
        <v>5188</v>
      </c>
      <c r="K325" s="166">
        <v>552</v>
      </c>
      <c r="L325" s="173">
        <v>330</v>
      </c>
      <c r="M325" s="29">
        <v>-156</v>
      </c>
      <c r="N325" s="29">
        <v>-971</v>
      </c>
      <c r="O325" s="29">
        <f t="shared" si="20"/>
        <v>-245</v>
      </c>
      <c r="P325" s="29">
        <f t="shared" si="21"/>
        <v>21289</v>
      </c>
      <c r="Q325" s="242">
        <v>0.625</v>
      </c>
      <c r="R325" s="243">
        <v>17080</v>
      </c>
      <c r="S325" s="29">
        <v>18877</v>
      </c>
      <c r="T325" s="29">
        <f t="shared" si="19"/>
        <v>2412</v>
      </c>
      <c r="U325" s="29">
        <v>20172</v>
      </c>
      <c r="V325" s="29">
        <v>5600</v>
      </c>
      <c r="W325" s="166">
        <v>1200</v>
      </c>
      <c r="X325" s="26">
        <v>492</v>
      </c>
      <c r="Y325" s="166">
        <v>330</v>
      </c>
      <c r="Z325" s="26">
        <v>330</v>
      </c>
      <c r="AA325" s="166">
        <v>-700</v>
      </c>
      <c r="AB325" s="26">
        <v>144</v>
      </c>
      <c r="AC325" s="166">
        <v>-2218</v>
      </c>
      <c r="AD325" s="26">
        <v>-971</v>
      </c>
      <c r="AE325" s="166" t="s">
        <v>46</v>
      </c>
      <c r="AF325" s="172" t="s">
        <v>89</v>
      </c>
      <c r="AG325" s="173">
        <v>57</v>
      </c>
      <c r="AH325" s="166" t="s">
        <v>43</v>
      </c>
      <c r="AI325" s="172" t="s">
        <v>195</v>
      </c>
      <c r="AJ325" s="173">
        <v>59</v>
      </c>
    </row>
    <row r="326" spans="1:36" x14ac:dyDescent="0.15">
      <c r="A326" s="227" t="s">
        <v>35</v>
      </c>
      <c r="B326" s="200" t="s">
        <v>25</v>
      </c>
      <c r="C326" s="173">
        <v>15</v>
      </c>
      <c r="D326" s="242">
        <v>0.625</v>
      </c>
      <c r="E326" s="243">
        <v>16069</v>
      </c>
      <c r="F326" s="29">
        <v>33346</v>
      </c>
      <c r="G326" s="29">
        <v>241</v>
      </c>
      <c r="H326" s="29">
        <v>0</v>
      </c>
      <c r="I326" s="29">
        <v>8678</v>
      </c>
      <c r="J326" s="29">
        <v>5988</v>
      </c>
      <c r="K326" s="166">
        <v>227</v>
      </c>
      <c r="L326" s="173">
        <v>330</v>
      </c>
      <c r="M326" s="29">
        <v>-326</v>
      </c>
      <c r="N326" s="29">
        <v>-1038</v>
      </c>
      <c r="O326" s="29">
        <f t="shared" si="20"/>
        <v>-807</v>
      </c>
      <c r="P326" s="29">
        <f t="shared" si="21"/>
        <v>19728</v>
      </c>
      <c r="Q326" s="242">
        <v>0.58333333333333337</v>
      </c>
      <c r="R326" s="243">
        <v>15900</v>
      </c>
      <c r="S326" s="29">
        <v>17689</v>
      </c>
      <c r="T326" s="29">
        <f t="shared" si="19"/>
        <v>2039</v>
      </c>
      <c r="U326" s="29">
        <v>20937</v>
      </c>
      <c r="V326" s="29">
        <v>4400</v>
      </c>
      <c r="W326" s="166">
        <v>1200</v>
      </c>
      <c r="X326" s="26">
        <v>167</v>
      </c>
      <c r="Y326" s="166">
        <v>330</v>
      </c>
      <c r="Z326" s="26">
        <v>330</v>
      </c>
      <c r="AA326" s="166">
        <v>-700</v>
      </c>
      <c r="AB326" s="26">
        <v>-60</v>
      </c>
      <c r="AC326" s="166">
        <v>-2218</v>
      </c>
      <c r="AD326" s="26">
        <v>-1038</v>
      </c>
      <c r="AE326" s="166" t="s">
        <v>407</v>
      </c>
      <c r="AF326" s="172" t="s">
        <v>120</v>
      </c>
      <c r="AG326" s="173">
        <v>62</v>
      </c>
      <c r="AH326" s="166" t="s">
        <v>46</v>
      </c>
      <c r="AI326" s="172" t="s">
        <v>99</v>
      </c>
      <c r="AJ326" s="173">
        <v>62</v>
      </c>
    </row>
    <row r="327" spans="1:36" x14ac:dyDescent="0.15">
      <c r="A327" s="227" t="s">
        <v>36</v>
      </c>
      <c r="B327" s="200" t="s">
        <v>25</v>
      </c>
      <c r="C327" s="173">
        <v>16</v>
      </c>
      <c r="D327" s="242">
        <v>0.54166666666666663</v>
      </c>
      <c r="E327" s="243">
        <v>16480</v>
      </c>
      <c r="F327" s="29">
        <v>33346</v>
      </c>
      <c r="G327" s="29">
        <v>267</v>
      </c>
      <c r="H327" s="29">
        <v>0</v>
      </c>
      <c r="I327" s="29">
        <v>8504</v>
      </c>
      <c r="J327" s="29">
        <v>5414</v>
      </c>
      <c r="K327" s="166">
        <v>362</v>
      </c>
      <c r="L327" s="173">
        <v>330</v>
      </c>
      <c r="M327" s="29">
        <v>-367</v>
      </c>
      <c r="N327" s="29">
        <v>-1031</v>
      </c>
      <c r="O327" s="29">
        <f t="shared" si="20"/>
        <v>-706</v>
      </c>
      <c r="P327" s="29">
        <f t="shared" si="21"/>
        <v>20401</v>
      </c>
      <c r="Q327" s="242">
        <v>0.58333333333333337</v>
      </c>
      <c r="R327" s="243">
        <v>16270</v>
      </c>
      <c r="S327" s="29">
        <v>18073</v>
      </c>
      <c r="T327" s="29">
        <f t="shared" si="19"/>
        <v>2328</v>
      </c>
      <c r="U327" s="29">
        <v>20937</v>
      </c>
      <c r="V327" s="29">
        <v>4400</v>
      </c>
      <c r="W327" s="166">
        <v>1200</v>
      </c>
      <c r="X327" s="26">
        <v>302</v>
      </c>
      <c r="Y327" s="166">
        <v>330</v>
      </c>
      <c r="Z327" s="26">
        <v>330</v>
      </c>
      <c r="AA327" s="166">
        <v>-700</v>
      </c>
      <c r="AB327" s="26">
        <v>-67</v>
      </c>
      <c r="AC327" s="166">
        <v>-2218</v>
      </c>
      <c r="AD327" s="26">
        <v>-741</v>
      </c>
      <c r="AE327" s="166" t="s">
        <v>388</v>
      </c>
      <c r="AF327" s="172" t="s">
        <v>88</v>
      </c>
      <c r="AG327" s="173">
        <v>46</v>
      </c>
      <c r="AH327" s="166" t="s">
        <v>389</v>
      </c>
      <c r="AI327" s="172" t="s">
        <v>92</v>
      </c>
      <c r="AJ327" s="173">
        <v>44</v>
      </c>
    </row>
    <row r="328" spans="1:36" x14ac:dyDescent="0.15">
      <c r="A328" s="227" t="s">
        <v>30</v>
      </c>
      <c r="B328" s="200" t="s">
        <v>25</v>
      </c>
      <c r="C328" s="173">
        <v>17</v>
      </c>
      <c r="D328" s="242">
        <v>0.875</v>
      </c>
      <c r="E328" s="243">
        <v>18222</v>
      </c>
      <c r="F328" s="29">
        <v>33346</v>
      </c>
      <c r="G328" s="29">
        <v>252</v>
      </c>
      <c r="H328" s="29">
        <v>0</v>
      </c>
      <c r="I328" s="29">
        <v>7219</v>
      </c>
      <c r="J328" s="29">
        <v>5041</v>
      </c>
      <c r="K328" s="166">
        <v>793</v>
      </c>
      <c r="L328" s="173">
        <v>330</v>
      </c>
      <c r="M328" s="29">
        <v>-306</v>
      </c>
      <c r="N328" s="29">
        <v>-1436</v>
      </c>
      <c r="O328" s="29">
        <f t="shared" si="20"/>
        <v>-619</v>
      </c>
      <c r="P328" s="29">
        <f t="shared" si="21"/>
        <v>21957</v>
      </c>
      <c r="Q328" s="242">
        <v>0.875</v>
      </c>
      <c r="R328" s="243">
        <v>17950</v>
      </c>
      <c r="S328" s="29">
        <v>20115</v>
      </c>
      <c r="T328" s="29">
        <f t="shared" si="19"/>
        <v>1842</v>
      </c>
      <c r="U328" s="29">
        <v>20937</v>
      </c>
      <c r="V328" s="29">
        <v>4400</v>
      </c>
      <c r="W328" s="166">
        <v>1200</v>
      </c>
      <c r="X328" s="26">
        <v>389</v>
      </c>
      <c r="Y328" s="166">
        <v>330</v>
      </c>
      <c r="Z328" s="26">
        <v>330</v>
      </c>
      <c r="AA328" s="166">
        <v>-700</v>
      </c>
      <c r="AB328" s="26">
        <v>-6</v>
      </c>
      <c r="AC328" s="166">
        <v>-2218</v>
      </c>
      <c r="AD328" s="26">
        <v>-1146</v>
      </c>
      <c r="AE328" s="166" t="s">
        <v>398</v>
      </c>
      <c r="AF328" s="172" t="s">
        <v>66</v>
      </c>
      <c r="AG328" s="173">
        <v>42</v>
      </c>
      <c r="AH328" s="166" t="s">
        <v>45</v>
      </c>
      <c r="AI328" s="172" t="s">
        <v>202</v>
      </c>
      <c r="AJ328" s="173">
        <v>40</v>
      </c>
    </row>
    <row r="329" spans="1:36" x14ac:dyDescent="0.15">
      <c r="A329" s="227" t="s">
        <v>32</v>
      </c>
      <c r="B329" s="200" t="s">
        <v>25</v>
      </c>
      <c r="C329" s="173">
        <v>18</v>
      </c>
      <c r="D329" s="242">
        <v>0.70833333333333337</v>
      </c>
      <c r="E329" s="243">
        <v>18754</v>
      </c>
      <c r="F329" s="29">
        <v>33346</v>
      </c>
      <c r="G329" s="29">
        <v>257</v>
      </c>
      <c r="H329" s="29">
        <v>0</v>
      </c>
      <c r="I329" s="29">
        <v>6442</v>
      </c>
      <c r="J329" s="29">
        <v>5479</v>
      </c>
      <c r="K329" s="166">
        <v>516</v>
      </c>
      <c r="L329" s="173">
        <v>330</v>
      </c>
      <c r="M329" s="29">
        <v>-254</v>
      </c>
      <c r="N329" s="29">
        <v>-1518</v>
      </c>
      <c r="O329" s="29">
        <f t="shared" si="20"/>
        <v>-926</v>
      </c>
      <c r="P329" s="29">
        <f t="shared" si="21"/>
        <v>22608</v>
      </c>
      <c r="Q329" s="242">
        <v>0.70833333333333337</v>
      </c>
      <c r="R329" s="243">
        <v>18790</v>
      </c>
      <c r="S329" s="29">
        <v>21018</v>
      </c>
      <c r="T329" s="29">
        <f t="shared" si="19"/>
        <v>1590</v>
      </c>
      <c r="U329" s="29">
        <v>20937</v>
      </c>
      <c r="V329" s="29">
        <v>4400</v>
      </c>
      <c r="W329" s="166">
        <v>1200</v>
      </c>
      <c r="X329" s="26">
        <v>47</v>
      </c>
      <c r="Y329" s="166">
        <v>330</v>
      </c>
      <c r="Z329" s="26">
        <v>330</v>
      </c>
      <c r="AA329" s="166">
        <v>-700</v>
      </c>
      <c r="AB329" s="26">
        <v>46</v>
      </c>
      <c r="AC329" s="166">
        <v>-2218</v>
      </c>
      <c r="AD329" s="26">
        <v>-1518</v>
      </c>
      <c r="AE329" s="166" t="s">
        <v>45</v>
      </c>
      <c r="AF329" s="172" t="s">
        <v>154</v>
      </c>
      <c r="AG329" s="173">
        <v>37</v>
      </c>
      <c r="AH329" s="166" t="s">
        <v>398</v>
      </c>
      <c r="AI329" s="172" t="s">
        <v>154</v>
      </c>
      <c r="AJ329" s="173">
        <v>33</v>
      </c>
    </row>
    <row r="330" spans="1:36" x14ac:dyDescent="0.15">
      <c r="A330" s="227" t="s">
        <v>31</v>
      </c>
      <c r="B330" s="200" t="s">
        <v>25</v>
      </c>
      <c r="C330" s="173">
        <v>19</v>
      </c>
      <c r="D330" s="242">
        <v>0.5</v>
      </c>
      <c r="E330" s="243">
        <v>19317</v>
      </c>
      <c r="F330" s="29">
        <v>33346</v>
      </c>
      <c r="G330" s="29">
        <v>266</v>
      </c>
      <c r="H330" s="29">
        <v>0</v>
      </c>
      <c r="I330" s="29">
        <v>6276</v>
      </c>
      <c r="J330" s="29">
        <v>5303</v>
      </c>
      <c r="K330" s="166">
        <v>524</v>
      </c>
      <c r="L330" s="173">
        <v>330</v>
      </c>
      <c r="M330" s="29">
        <v>-255</v>
      </c>
      <c r="N330" s="29">
        <v>-1517</v>
      </c>
      <c r="O330" s="29">
        <f t="shared" si="20"/>
        <v>-918</v>
      </c>
      <c r="P330" s="29">
        <f t="shared" si="21"/>
        <v>22951</v>
      </c>
      <c r="Q330" s="242">
        <v>0.58333333333333337</v>
      </c>
      <c r="R330" s="243">
        <v>18780</v>
      </c>
      <c r="S330" s="29">
        <v>21018</v>
      </c>
      <c r="T330" s="29">
        <f t="shared" si="19"/>
        <v>1933</v>
      </c>
      <c r="U330" s="29">
        <v>20937</v>
      </c>
      <c r="V330" s="29">
        <v>4400</v>
      </c>
      <c r="W330" s="166">
        <v>1200</v>
      </c>
      <c r="X330" s="26">
        <v>234</v>
      </c>
      <c r="Y330" s="166">
        <v>330</v>
      </c>
      <c r="Z330" s="26">
        <v>330</v>
      </c>
      <c r="AA330" s="166">
        <v>-700</v>
      </c>
      <c r="AB330" s="26">
        <v>45</v>
      </c>
      <c r="AC330" s="166">
        <v>-2218</v>
      </c>
      <c r="AD330" s="26">
        <v>-1517</v>
      </c>
      <c r="AE330" s="166" t="s">
        <v>42</v>
      </c>
      <c r="AF330" s="172" t="s">
        <v>98</v>
      </c>
      <c r="AG330" s="173">
        <v>32</v>
      </c>
      <c r="AH330" s="166" t="s">
        <v>42</v>
      </c>
      <c r="AI330" s="172" t="s">
        <v>50</v>
      </c>
      <c r="AJ330" s="173">
        <v>31</v>
      </c>
    </row>
    <row r="331" spans="1:36" x14ac:dyDescent="0.15">
      <c r="A331" s="227" t="s">
        <v>33</v>
      </c>
      <c r="B331" s="200" t="s">
        <v>25</v>
      </c>
      <c r="C331" s="173">
        <v>20</v>
      </c>
      <c r="D331" s="242">
        <v>0.625</v>
      </c>
      <c r="E331" s="243">
        <v>19094</v>
      </c>
      <c r="F331" s="29">
        <v>33346</v>
      </c>
      <c r="G331" s="29">
        <v>263</v>
      </c>
      <c r="H331" s="29">
        <v>0</v>
      </c>
      <c r="I331" s="29">
        <v>6175</v>
      </c>
      <c r="J331" s="29">
        <v>6330</v>
      </c>
      <c r="K331" s="166">
        <v>-279</v>
      </c>
      <c r="L331" s="173">
        <v>330</v>
      </c>
      <c r="M331" s="29">
        <v>-305</v>
      </c>
      <c r="N331" s="29">
        <v>-1323</v>
      </c>
      <c r="O331" s="29">
        <f t="shared" si="20"/>
        <v>-1577</v>
      </c>
      <c r="P331" s="29">
        <f t="shared" si="21"/>
        <v>22681</v>
      </c>
      <c r="Q331" s="242">
        <v>0.70833333333333337</v>
      </c>
      <c r="R331" s="243">
        <v>18880</v>
      </c>
      <c r="S331" s="29">
        <v>21081</v>
      </c>
      <c r="T331" s="29">
        <f t="shared" si="19"/>
        <v>1600</v>
      </c>
      <c r="U331" s="29">
        <v>20937</v>
      </c>
      <c r="V331" s="29">
        <v>4400</v>
      </c>
      <c r="W331" s="166">
        <v>-1400</v>
      </c>
      <c r="X331" s="26">
        <v>-339</v>
      </c>
      <c r="Y331" s="166">
        <v>330</v>
      </c>
      <c r="Z331" s="26">
        <v>330</v>
      </c>
      <c r="AA331" s="166">
        <v>-700</v>
      </c>
      <c r="AB331" s="26">
        <v>-174</v>
      </c>
      <c r="AC331" s="166">
        <v>-2218</v>
      </c>
      <c r="AD331" s="26">
        <v>-1323</v>
      </c>
      <c r="AE331" s="166" t="s">
        <v>43</v>
      </c>
      <c r="AF331" s="172" t="s">
        <v>65</v>
      </c>
      <c r="AG331" s="173">
        <v>35</v>
      </c>
      <c r="AH331" s="166" t="s">
        <v>43</v>
      </c>
      <c r="AI331" s="172" t="s">
        <v>150</v>
      </c>
      <c r="AJ331" s="173">
        <v>33</v>
      </c>
    </row>
    <row r="332" spans="1:36" x14ac:dyDescent="0.15">
      <c r="A332" s="227" t="s">
        <v>34</v>
      </c>
      <c r="B332" s="200" t="s">
        <v>25</v>
      </c>
      <c r="C332" s="173">
        <v>21</v>
      </c>
      <c r="D332" s="242">
        <v>0.66666666666666663</v>
      </c>
      <c r="E332" s="243">
        <v>18753</v>
      </c>
      <c r="F332" s="29">
        <v>33405</v>
      </c>
      <c r="G332" s="29">
        <v>154</v>
      </c>
      <c r="H332" s="29">
        <v>0</v>
      </c>
      <c r="I332" s="29">
        <v>6922</v>
      </c>
      <c r="J332" s="29">
        <v>6087</v>
      </c>
      <c r="K332" s="166">
        <v>267</v>
      </c>
      <c r="L332" s="173">
        <v>330</v>
      </c>
      <c r="M332" s="29">
        <v>-301</v>
      </c>
      <c r="N332" s="29">
        <v>-1320</v>
      </c>
      <c r="O332" s="29">
        <f t="shared" si="20"/>
        <v>-1024</v>
      </c>
      <c r="P332" s="29">
        <f t="shared" si="21"/>
        <v>21574</v>
      </c>
      <c r="Q332" s="242">
        <v>0.625</v>
      </c>
      <c r="R332" s="243">
        <v>18700</v>
      </c>
      <c r="S332" s="29">
        <v>20911</v>
      </c>
      <c r="T332" s="29">
        <f t="shared" si="19"/>
        <v>663</v>
      </c>
      <c r="U332" s="29">
        <v>20937</v>
      </c>
      <c r="V332" s="29">
        <v>4400</v>
      </c>
      <c r="W332" s="166">
        <v>1200</v>
      </c>
      <c r="X332" s="26">
        <v>-152</v>
      </c>
      <c r="Y332" s="166">
        <v>330</v>
      </c>
      <c r="Z332" s="26">
        <v>330</v>
      </c>
      <c r="AA332" s="166">
        <v>-700</v>
      </c>
      <c r="AB332" s="26">
        <v>-1</v>
      </c>
      <c r="AC332" s="166">
        <v>-2218</v>
      </c>
      <c r="AD332" s="26">
        <v>-1320</v>
      </c>
      <c r="AE332" s="166" t="s">
        <v>43</v>
      </c>
      <c r="AF332" s="172" t="s">
        <v>50</v>
      </c>
      <c r="AG332" s="173">
        <v>30</v>
      </c>
      <c r="AH332" s="166" t="s">
        <v>43</v>
      </c>
      <c r="AI332" s="172" t="s">
        <v>50</v>
      </c>
      <c r="AJ332" s="173">
        <v>29</v>
      </c>
    </row>
    <row r="333" spans="1:36" x14ac:dyDescent="0.15">
      <c r="A333" s="227" t="s">
        <v>35</v>
      </c>
      <c r="B333" s="200" t="s">
        <v>25</v>
      </c>
      <c r="C333" s="173">
        <v>22</v>
      </c>
      <c r="D333" s="242">
        <v>0.58333333333333337</v>
      </c>
      <c r="E333" s="243">
        <v>18417</v>
      </c>
      <c r="F333" s="29">
        <v>33405</v>
      </c>
      <c r="G333" s="29">
        <v>173</v>
      </c>
      <c r="H333" s="29">
        <v>0</v>
      </c>
      <c r="I333" s="29">
        <v>6407</v>
      </c>
      <c r="J333" s="29">
        <v>6669</v>
      </c>
      <c r="K333" s="166">
        <v>130</v>
      </c>
      <c r="L333" s="173">
        <v>330</v>
      </c>
      <c r="M333" s="29">
        <v>-299</v>
      </c>
      <c r="N333" s="29">
        <v>-771</v>
      </c>
      <c r="O333" s="29">
        <f t="shared" si="20"/>
        <v>-610</v>
      </c>
      <c r="P333" s="29">
        <f t="shared" si="21"/>
        <v>21112</v>
      </c>
      <c r="Q333" s="242">
        <v>0.625</v>
      </c>
      <c r="R333" s="243">
        <v>17620</v>
      </c>
      <c r="S333" s="29">
        <v>19299</v>
      </c>
      <c r="T333" s="29">
        <f t="shared" ref="T333:T372" si="22">+P333-S333</f>
        <v>1813</v>
      </c>
      <c r="U333" s="29">
        <v>21683</v>
      </c>
      <c r="V333" s="29">
        <v>2400</v>
      </c>
      <c r="W333" s="166">
        <v>1200</v>
      </c>
      <c r="X333" s="26">
        <v>70</v>
      </c>
      <c r="Y333" s="166">
        <v>330</v>
      </c>
      <c r="Z333" s="26">
        <v>330</v>
      </c>
      <c r="AA333" s="166">
        <v>-700</v>
      </c>
      <c r="AB333" s="26">
        <v>-166</v>
      </c>
      <c r="AC333" s="166">
        <v>-2218</v>
      </c>
      <c r="AD333" s="26">
        <v>-771</v>
      </c>
      <c r="AE333" s="166" t="s">
        <v>42</v>
      </c>
      <c r="AF333" s="172" t="s">
        <v>161</v>
      </c>
      <c r="AG333" s="173">
        <v>30</v>
      </c>
      <c r="AH333" s="166" t="s">
        <v>42</v>
      </c>
      <c r="AI333" s="172" t="s">
        <v>108</v>
      </c>
      <c r="AJ333" s="173">
        <v>28</v>
      </c>
    </row>
    <row r="334" spans="1:36" x14ac:dyDescent="0.15">
      <c r="A334" s="227" t="s">
        <v>36</v>
      </c>
      <c r="B334" s="200" t="s">
        <v>25</v>
      </c>
      <c r="C334" s="173">
        <v>23</v>
      </c>
      <c r="D334" s="242">
        <v>0.58333333333333337</v>
      </c>
      <c r="E334" s="243">
        <v>18305</v>
      </c>
      <c r="F334" s="29">
        <v>33405</v>
      </c>
      <c r="G334" s="29">
        <v>151</v>
      </c>
      <c r="H334" s="29">
        <v>0</v>
      </c>
      <c r="I334" s="29">
        <v>6985</v>
      </c>
      <c r="J334" s="29">
        <v>6687</v>
      </c>
      <c r="K334" s="166">
        <v>381</v>
      </c>
      <c r="L334" s="173">
        <v>330</v>
      </c>
      <c r="M334" s="29">
        <v>-219</v>
      </c>
      <c r="N334" s="29">
        <v>-1271</v>
      </c>
      <c r="O334" s="29">
        <f t="shared" si="20"/>
        <v>-779</v>
      </c>
      <c r="P334" s="29">
        <f t="shared" si="21"/>
        <v>20663</v>
      </c>
      <c r="Q334" s="242">
        <v>0.58333333333333337</v>
      </c>
      <c r="R334" s="243">
        <v>17780</v>
      </c>
      <c r="S334" s="29">
        <v>19523</v>
      </c>
      <c r="T334" s="29">
        <f t="shared" si="22"/>
        <v>1140</v>
      </c>
      <c r="U334" s="29">
        <v>21683</v>
      </c>
      <c r="V334" s="29">
        <v>2400</v>
      </c>
      <c r="W334" s="166">
        <v>1200</v>
      </c>
      <c r="X334" s="26">
        <v>75</v>
      </c>
      <c r="Y334" s="166">
        <v>330</v>
      </c>
      <c r="Z334" s="26">
        <v>330</v>
      </c>
      <c r="AA334" s="166">
        <v>-700</v>
      </c>
      <c r="AB334" s="26">
        <v>-219</v>
      </c>
      <c r="AC334" s="166">
        <v>-2218</v>
      </c>
      <c r="AD334" s="26">
        <v>-1271</v>
      </c>
      <c r="AE334" s="166" t="s">
        <v>397</v>
      </c>
      <c r="AF334" s="172" t="s">
        <v>51</v>
      </c>
      <c r="AG334" s="173">
        <v>33</v>
      </c>
      <c r="AH334" s="166" t="s">
        <v>398</v>
      </c>
      <c r="AI334" s="172" t="s">
        <v>62</v>
      </c>
      <c r="AJ334" s="173">
        <v>31</v>
      </c>
    </row>
    <row r="335" spans="1:36" x14ac:dyDescent="0.15">
      <c r="A335" s="227" t="s">
        <v>30</v>
      </c>
      <c r="B335" s="200" t="s">
        <v>25</v>
      </c>
      <c r="C335" s="173">
        <v>24</v>
      </c>
      <c r="D335" s="242">
        <v>0.58333333333333337</v>
      </c>
      <c r="E335" s="243">
        <v>18874</v>
      </c>
      <c r="F335" s="29">
        <v>33408</v>
      </c>
      <c r="G335" s="29">
        <v>146</v>
      </c>
      <c r="H335" s="29">
        <v>0</v>
      </c>
      <c r="I335" s="29">
        <v>6079</v>
      </c>
      <c r="J335" s="29">
        <v>5465</v>
      </c>
      <c r="K335" s="166">
        <v>321</v>
      </c>
      <c r="L335" s="173">
        <v>330</v>
      </c>
      <c r="M335" s="29">
        <v>-133</v>
      </c>
      <c r="N335" s="29">
        <v>-969</v>
      </c>
      <c r="O335" s="29">
        <f t="shared" si="20"/>
        <v>-451</v>
      </c>
      <c r="P335" s="29">
        <f t="shared" si="21"/>
        <v>22461</v>
      </c>
      <c r="Q335" s="242">
        <v>0.58333333333333337</v>
      </c>
      <c r="R335" s="243">
        <v>19040</v>
      </c>
      <c r="S335" s="29">
        <v>20829</v>
      </c>
      <c r="T335" s="29">
        <f t="shared" si="22"/>
        <v>1632</v>
      </c>
      <c r="U335" s="29">
        <v>21683</v>
      </c>
      <c r="V335" s="29">
        <v>2400</v>
      </c>
      <c r="W335" s="166">
        <v>1050</v>
      </c>
      <c r="X335" s="26">
        <v>321</v>
      </c>
      <c r="Y335" s="166">
        <v>330</v>
      </c>
      <c r="Z335" s="26">
        <v>330</v>
      </c>
      <c r="AA335" s="166">
        <v>-700</v>
      </c>
      <c r="AB335" s="26">
        <v>167</v>
      </c>
      <c r="AC335" s="166">
        <v>-2218</v>
      </c>
      <c r="AD335" s="26">
        <v>-679</v>
      </c>
      <c r="AE335" s="166" t="s">
        <v>45</v>
      </c>
      <c r="AF335" s="172" t="s">
        <v>90</v>
      </c>
      <c r="AG335" s="173">
        <v>38</v>
      </c>
      <c r="AH335" s="166" t="s">
        <v>45</v>
      </c>
      <c r="AI335" s="172" t="s">
        <v>90</v>
      </c>
      <c r="AJ335" s="173">
        <v>40</v>
      </c>
    </row>
    <row r="336" spans="1:36" x14ac:dyDescent="0.15">
      <c r="A336" s="227" t="s">
        <v>32</v>
      </c>
      <c r="B336" s="200" t="s">
        <v>25</v>
      </c>
      <c r="C336" s="173">
        <v>25</v>
      </c>
      <c r="D336" s="242">
        <v>0.58333333333333337</v>
      </c>
      <c r="E336" s="243">
        <v>18097</v>
      </c>
      <c r="F336" s="29">
        <v>33408</v>
      </c>
      <c r="G336" s="29">
        <v>217</v>
      </c>
      <c r="H336" s="29">
        <v>0</v>
      </c>
      <c r="I336" s="29">
        <v>6278</v>
      </c>
      <c r="J336" s="29">
        <v>6189</v>
      </c>
      <c r="K336" s="166">
        <v>285</v>
      </c>
      <c r="L336" s="173">
        <v>330</v>
      </c>
      <c r="M336" s="29">
        <v>-52</v>
      </c>
      <c r="N336" s="29">
        <v>-1501</v>
      </c>
      <c r="O336" s="29">
        <f t="shared" si="20"/>
        <v>-938</v>
      </c>
      <c r="P336" s="29">
        <f t="shared" si="21"/>
        <v>22096</v>
      </c>
      <c r="Q336" s="242">
        <v>0.58333333333333337</v>
      </c>
      <c r="R336" s="243">
        <v>18720</v>
      </c>
      <c r="S336" s="29">
        <v>20614</v>
      </c>
      <c r="T336" s="29">
        <f t="shared" si="22"/>
        <v>1482</v>
      </c>
      <c r="U336" s="29">
        <v>21683</v>
      </c>
      <c r="V336" s="29">
        <v>2400</v>
      </c>
      <c r="W336" s="166">
        <v>1050</v>
      </c>
      <c r="X336" s="26">
        <v>285</v>
      </c>
      <c r="Y336" s="166">
        <v>330</v>
      </c>
      <c r="Z336" s="26">
        <v>330</v>
      </c>
      <c r="AA336" s="166">
        <v>-700</v>
      </c>
      <c r="AB336" s="26">
        <v>248</v>
      </c>
      <c r="AC336" s="166">
        <v>-2218</v>
      </c>
      <c r="AD336" s="26">
        <v>-1211</v>
      </c>
      <c r="AE336" s="166" t="s">
        <v>46</v>
      </c>
      <c r="AF336" s="172" t="s">
        <v>371</v>
      </c>
      <c r="AG336" s="173">
        <v>45</v>
      </c>
      <c r="AH336" s="166" t="s">
        <v>46</v>
      </c>
      <c r="AI336" s="172" t="s">
        <v>62</v>
      </c>
      <c r="AJ336" s="173">
        <v>40</v>
      </c>
    </row>
    <row r="337" spans="1:36" x14ac:dyDescent="0.15">
      <c r="A337" s="227" t="s">
        <v>31</v>
      </c>
      <c r="B337" s="200" t="s">
        <v>25</v>
      </c>
      <c r="C337" s="173">
        <v>26</v>
      </c>
      <c r="D337" s="242">
        <v>0.58333333333333337</v>
      </c>
      <c r="E337" s="243">
        <v>17868</v>
      </c>
      <c r="F337" s="29">
        <v>33408</v>
      </c>
      <c r="G337" s="29">
        <v>218</v>
      </c>
      <c r="H337" s="29">
        <v>0</v>
      </c>
      <c r="I337" s="29">
        <v>6062</v>
      </c>
      <c r="J337" s="29">
        <v>6950</v>
      </c>
      <c r="K337" s="166">
        <v>401</v>
      </c>
      <c r="L337" s="173">
        <v>330</v>
      </c>
      <c r="M337" s="29">
        <v>-40</v>
      </c>
      <c r="N337" s="29">
        <v>-1500</v>
      </c>
      <c r="O337" s="29">
        <f t="shared" si="20"/>
        <v>-809</v>
      </c>
      <c r="P337" s="29">
        <f t="shared" si="21"/>
        <v>21423</v>
      </c>
      <c r="Q337" s="242">
        <v>0.58333333333333337</v>
      </c>
      <c r="R337" s="243">
        <v>18300</v>
      </c>
      <c r="S337" s="29">
        <v>20209</v>
      </c>
      <c r="T337" s="29">
        <f t="shared" si="22"/>
        <v>1214</v>
      </c>
      <c r="U337" s="29">
        <v>21683</v>
      </c>
      <c r="V337" s="29">
        <v>2400</v>
      </c>
      <c r="W337" s="166">
        <v>1200</v>
      </c>
      <c r="X337" s="26">
        <v>341</v>
      </c>
      <c r="Y337" s="166">
        <v>330</v>
      </c>
      <c r="Z337" s="26">
        <v>330</v>
      </c>
      <c r="AA337" s="166">
        <v>-700</v>
      </c>
      <c r="AB337" s="26">
        <v>260</v>
      </c>
      <c r="AC337" s="166">
        <v>-2218</v>
      </c>
      <c r="AD337" s="26">
        <v>-1500</v>
      </c>
      <c r="AE337" s="166" t="s">
        <v>408</v>
      </c>
      <c r="AF337" s="172" t="s">
        <v>122</v>
      </c>
      <c r="AG337" s="173">
        <v>41</v>
      </c>
      <c r="AH337" s="166" t="s">
        <v>43</v>
      </c>
      <c r="AI337" s="172" t="s">
        <v>72</v>
      </c>
      <c r="AJ337" s="173">
        <v>36</v>
      </c>
    </row>
    <row r="338" spans="1:36" x14ac:dyDescent="0.15">
      <c r="A338" s="227" t="s">
        <v>33</v>
      </c>
      <c r="B338" s="200" t="s">
        <v>25</v>
      </c>
      <c r="C338" s="173">
        <v>27</v>
      </c>
      <c r="D338" s="242">
        <v>0.58333333333333337</v>
      </c>
      <c r="E338" s="243">
        <v>15273</v>
      </c>
      <c r="F338" s="29">
        <v>33408</v>
      </c>
      <c r="G338" s="29">
        <v>214</v>
      </c>
      <c r="H338" s="29">
        <v>0</v>
      </c>
      <c r="I338" s="29">
        <v>5933</v>
      </c>
      <c r="J338" s="29">
        <v>10415</v>
      </c>
      <c r="K338" s="166">
        <v>-585</v>
      </c>
      <c r="L338" s="173">
        <v>330</v>
      </c>
      <c r="M338" s="29">
        <v>-276</v>
      </c>
      <c r="N338" s="29">
        <v>-762</v>
      </c>
      <c r="O338" s="29">
        <f t="shared" si="20"/>
        <v>-1293</v>
      </c>
      <c r="P338" s="29">
        <f t="shared" si="21"/>
        <v>18567</v>
      </c>
      <c r="Q338" s="242">
        <v>0.58333333333333337</v>
      </c>
      <c r="R338" s="243">
        <v>16290</v>
      </c>
      <c r="S338" s="29">
        <v>18070</v>
      </c>
      <c r="T338" s="29">
        <f t="shared" si="22"/>
        <v>497</v>
      </c>
      <c r="U338" s="29">
        <v>21683</v>
      </c>
      <c r="V338" s="29">
        <v>2400</v>
      </c>
      <c r="W338" s="166">
        <v>-1200</v>
      </c>
      <c r="X338" s="26">
        <v>-1005</v>
      </c>
      <c r="Y338" s="166">
        <v>330</v>
      </c>
      <c r="Z338" s="26">
        <v>330</v>
      </c>
      <c r="AA338" s="166">
        <v>-700</v>
      </c>
      <c r="AB338" s="26">
        <v>-276</v>
      </c>
      <c r="AC338" s="166">
        <v>-2218</v>
      </c>
      <c r="AD338" s="26">
        <v>-762</v>
      </c>
      <c r="AE338" s="166" t="s">
        <v>397</v>
      </c>
      <c r="AF338" s="172" t="s">
        <v>122</v>
      </c>
      <c r="AG338" s="173">
        <v>45</v>
      </c>
      <c r="AH338" s="166" t="s">
        <v>397</v>
      </c>
      <c r="AI338" s="172" t="s">
        <v>54</v>
      </c>
      <c r="AJ338" s="173">
        <v>41</v>
      </c>
    </row>
    <row r="339" spans="1:36" x14ac:dyDescent="0.15">
      <c r="A339" s="227" t="s">
        <v>34</v>
      </c>
      <c r="B339" s="200" t="s">
        <v>25</v>
      </c>
      <c r="C339" s="173">
        <v>28</v>
      </c>
      <c r="D339" s="242">
        <v>0.58333333333333337</v>
      </c>
      <c r="E339" s="243">
        <v>16613</v>
      </c>
      <c r="F339" s="29">
        <v>33408</v>
      </c>
      <c r="G339" s="29">
        <v>261</v>
      </c>
      <c r="H339" s="29">
        <v>0</v>
      </c>
      <c r="I339" s="29">
        <v>4359</v>
      </c>
      <c r="J339" s="29">
        <v>10129</v>
      </c>
      <c r="K339" s="166">
        <v>-440</v>
      </c>
      <c r="L339" s="173">
        <v>330</v>
      </c>
      <c r="M339" s="29">
        <v>-105</v>
      </c>
      <c r="N339" s="29">
        <v>-1506</v>
      </c>
      <c r="O339" s="29">
        <f t="shared" si="20"/>
        <v>-1721</v>
      </c>
      <c r="P339" s="29">
        <f t="shared" si="21"/>
        <v>20902</v>
      </c>
      <c r="Q339" s="242">
        <v>0.58333333333333337</v>
      </c>
      <c r="R339" s="243">
        <v>16990</v>
      </c>
      <c r="S339" s="29">
        <v>19177</v>
      </c>
      <c r="T339" s="29">
        <f t="shared" si="22"/>
        <v>1725</v>
      </c>
      <c r="U339" s="29">
        <v>21683</v>
      </c>
      <c r="V339" s="29">
        <v>2400</v>
      </c>
      <c r="W339" s="166">
        <v>-1200</v>
      </c>
      <c r="X339" s="26">
        <v>-440</v>
      </c>
      <c r="Y339" s="166">
        <v>330</v>
      </c>
      <c r="Z339" s="26">
        <v>330</v>
      </c>
      <c r="AA339" s="166">
        <v>-700</v>
      </c>
      <c r="AB339" s="26">
        <v>195</v>
      </c>
      <c r="AC339" s="166">
        <v>-2218</v>
      </c>
      <c r="AD339" s="26">
        <v>-1394</v>
      </c>
      <c r="AE339" s="166" t="s">
        <v>397</v>
      </c>
      <c r="AF339" s="172" t="s">
        <v>65</v>
      </c>
      <c r="AG339" s="173">
        <v>42</v>
      </c>
      <c r="AH339" s="166" t="s">
        <v>397</v>
      </c>
      <c r="AI339" s="172" t="s">
        <v>66</v>
      </c>
      <c r="AJ339" s="173">
        <v>39</v>
      </c>
    </row>
    <row r="340" spans="1:36" x14ac:dyDescent="0.15">
      <c r="A340" s="227" t="s">
        <v>35</v>
      </c>
      <c r="B340" s="200" t="s">
        <v>25</v>
      </c>
      <c r="C340" s="173">
        <v>29</v>
      </c>
      <c r="D340" s="242">
        <v>0.58333333333333337</v>
      </c>
      <c r="E340" s="243">
        <v>16429</v>
      </c>
      <c r="F340" s="29">
        <v>33408</v>
      </c>
      <c r="G340" s="29">
        <v>287</v>
      </c>
      <c r="H340" s="29">
        <v>0</v>
      </c>
      <c r="I340" s="29">
        <v>5253</v>
      </c>
      <c r="J340" s="29">
        <v>9532</v>
      </c>
      <c r="K340" s="166">
        <v>-124</v>
      </c>
      <c r="L340" s="173">
        <v>330</v>
      </c>
      <c r="M340" s="29">
        <v>-308</v>
      </c>
      <c r="N340" s="29">
        <v>-1087</v>
      </c>
      <c r="O340" s="29">
        <f t="shared" si="20"/>
        <v>-1189</v>
      </c>
      <c r="P340" s="29">
        <f t="shared" si="21"/>
        <v>20099</v>
      </c>
      <c r="Q340" s="242">
        <v>0.58333333333333337</v>
      </c>
      <c r="R340" s="243">
        <v>16570</v>
      </c>
      <c r="S340" s="29">
        <v>18430</v>
      </c>
      <c r="T340" s="29">
        <f t="shared" si="22"/>
        <v>1669</v>
      </c>
      <c r="U340" s="29">
        <v>21890</v>
      </c>
      <c r="V340" s="29">
        <v>2500</v>
      </c>
      <c r="W340" s="166">
        <v>-1200</v>
      </c>
      <c r="X340" s="26">
        <v>-124</v>
      </c>
      <c r="Y340" s="166">
        <v>330</v>
      </c>
      <c r="Z340" s="26">
        <v>330</v>
      </c>
      <c r="AA340" s="166">
        <v>-700</v>
      </c>
      <c r="AB340" s="26">
        <v>-8</v>
      </c>
      <c r="AC340" s="166">
        <v>-2218</v>
      </c>
      <c r="AD340" s="26">
        <v>-797</v>
      </c>
      <c r="AE340" s="166" t="s">
        <v>390</v>
      </c>
      <c r="AF340" s="172" t="s">
        <v>66</v>
      </c>
      <c r="AG340" s="173">
        <v>40</v>
      </c>
      <c r="AH340" s="166" t="s">
        <v>390</v>
      </c>
      <c r="AI340" s="172" t="s">
        <v>68</v>
      </c>
      <c r="AJ340" s="173">
        <v>38</v>
      </c>
    </row>
    <row r="341" spans="1:36" x14ac:dyDescent="0.15">
      <c r="A341" s="228" t="s">
        <v>36</v>
      </c>
      <c r="B341" s="202" t="s">
        <v>25</v>
      </c>
      <c r="C341" s="175">
        <v>30</v>
      </c>
      <c r="D341" s="244">
        <v>0.58333333333333337</v>
      </c>
      <c r="E341" s="245">
        <v>17743</v>
      </c>
      <c r="F341" s="35">
        <v>33408</v>
      </c>
      <c r="G341" s="35">
        <v>288</v>
      </c>
      <c r="H341" s="35">
        <v>0</v>
      </c>
      <c r="I341" s="35">
        <v>4465</v>
      </c>
      <c r="J341" s="35">
        <v>9046</v>
      </c>
      <c r="K341" s="167">
        <v>-209</v>
      </c>
      <c r="L341" s="175">
        <v>330</v>
      </c>
      <c r="M341" s="35">
        <v>-229</v>
      </c>
      <c r="N341" s="35">
        <v>-1271</v>
      </c>
      <c r="O341" s="35">
        <f t="shared" si="20"/>
        <v>-1379</v>
      </c>
      <c r="P341" s="35">
        <f t="shared" si="21"/>
        <v>21564</v>
      </c>
      <c r="Q341" s="244">
        <v>0.58333333333333337</v>
      </c>
      <c r="R341" s="245">
        <v>17500</v>
      </c>
      <c r="S341" s="35">
        <v>19677</v>
      </c>
      <c r="T341" s="35">
        <f t="shared" si="22"/>
        <v>1887</v>
      </c>
      <c r="U341" s="35">
        <v>21890</v>
      </c>
      <c r="V341" s="35">
        <v>2500</v>
      </c>
      <c r="W341" s="167">
        <v>-1200</v>
      </c>
      <c r="X341" s="43">
        <v>-209</v>
      </c>
      <c r="Y341" s="167">
        <v>330</v>
      </c>
      <c r="Z341" s="43">
        <v>330</v>
      </c>
      <c r="AA341" s="167">
        <v>-700</v>
      </c>
      <c r="AB341" s="43">
        <v>71</v>
      </c>
      <c r="AC341" s="167">
        <v>-2218</v>
      </c>
      <c r="AD341" s="43">
        <v>-981</v>
      </c>
      <c r="AE341" s="167" t="s">
        <v>46</v>
      </c>
      <c r="AF341" s="174" t="s">
        <v>212</v>
      </c>
      <c r="AG341" s="175">
        <v>40</v>
      </c>
      <c r="AH341" s="167" t="s">
        <v>44</v>
      </c>
      <c r="AI341" s="174" t="s">
        <v>183</v>
      </c>
      <c r="AJ341" s="175">
        <v>36</v>
      </c>
    </row>
    <row r="342" spans="1:36" x14ac:dyDescent="0.15">
      <c r="A342" s="227" t="s">
        <v>30</v>
      </c>
      <c r="B342" s="200" t="s">
        <v>26</v>
      </c>
      <c r="C342" s="173">
        <v>1</v>
      </c>
      <c r="D342" s="242">
        <v>0.58333333333333337</v>
      </c>
      <c r="E342" s="243">
        <v>18042</v>
      </c>
      <c r="F342" s="29">
        <v>33418</v>
      </c>
      <c r="G342" s="29">
        <v>292</v>
      </c>
      <c r="H342" s="29">
        <v>0</v>
      </c>
      <c r="I342" s="29">
        <v>4466</v>
      </c>
      <c r="J342" s="29">
        <v>6896</v>
      </c>
      <c r="K342" s="166">
        <v>0</v>
      </c>
      <c r="L342" s="173">
        <v>330</v>
      </c>
      <c r="M342" s="29">
        <v>-293</v>
      </c>
      <c r="N342" s="29">
        <v>-1717</v>
      </c>
      <c r="O342" s="29">
        <f t="shared" si="20"/>
        <v>-1680</v>
      </c>
      <c r="P342" s="29">
        <f t="shared" si="21"/>
        <v>24028</v>
      </c>
      <c r="Q342" s="242">
        <v>0.54166666666666663</v>
      </c>
      <c r="R342" s="243">
        <v>18980</v>
      </c>
      <c r="S342" s="29">
        <v>21274</v>
      </c>
      <c r="T342" s="29">
        <f t="shared" si="22"/>
        <v>2754</v>
      </c>
      <c r="U342" s="29">
        <v>21890</v>
      </c>
      <c r="V342" s="29">
        <v>2500</v>
      </c>
      <c r="W342" s="166">
        <v>-700</v>
      </c>
      <c r="X342" s="26">
        <v>-700</v>
      </c>
      <c r="Y342" s="166">
        <v>330</v>
      </c>
      <c r="Z342" s="26">
        <v>330</v>
      </c>
      <c r="AA342" s="166">
        <v>-1000</v>
      </c>
      <c r="AB342" s="26">
        <v>7</v>
      </c>
      <c r="AC342" s="166">
        <v>-2218</v>
      </c>
      <c r="AD342" s="26">
        <v>-1427</v>
      </c>
      <c r="AE342" s="166" t="s">
        <v>405</v>
      </c>
      <c r="AF342" s="172" t="s">
        <v>153</v>
      </c>
      <c r="AG342" s="173">
        <v>51</v>
      </c>
      <c r="AH342" s="166" t="s">
        <v>43</v>
      </c>
      <c r="AI342" s="172" t="s">
        <v>70</v>
      </c>
      <c r="AJ342" s="173">
        <v>46</v>
      </c>
    </row>
    <row r="343" spans="1:36" x14ac:dyDescent="0.15">
      <c r="A343" s="227" t="s">
        <v>32</v>
      </c>
      <c r="B343" s="200" t="s">
        <v>26</v>
      </c>
      <c r="C343" s="173">
        <v>2</v>
      </c>
      <c r="D343" s="242">
        <v>0.58333333333333337</v>
      </c>
      <c r="E343" s="243">
        <v>18363</v>
      </c>
      <c r="F343" s="29">
        <v>33406</v>
      </c>
      <c r="G343" s="29">
        <v>261</v>
      </c>
      <c r="H343" s="29">
        <v>0</v>
      </c>
      <c r="I343" s="29">
        <v>3712</v>
      </c>
      <c r="J343" s="29">
        <v>7765</v>
      </c>
      <c r="K343" s="166">
        <v>0</v>
      </c>
      <c r="L343" s="173">
        <v>330</v>
      </c>
      <c r="M343" s="29">
        <v>-287</v>
      </c>
      <c r="N343" s="29">
        <v>-1171</v>
      </c>
      <c r="O343" s="29">
        <f t="shared" si="20"/>
        <v>-1128</v>
      </c>
      <c r="P343" s="29">
        <f t="shared" si="21"/>
        <v>23318</v>
      </c>
      <c r="Q343" s="242">
        <v>0.54166666666666663</v>
      </c>
      <c r="R343" s="243">
        <v>18400</v>
      </c>
      <c r="S343" s="29">
        <v>20571</v>
      </c>
      <c r="T343" s="29">
        <f t="shared" si="22"/>
        <v>2747</v>
      </c>
      <c r="U343" s="29">
        <v>21890</v>
      </c>
      <c r="V343" s="29">
        <v>2500</v>
      </c>
      <c r="W343" s="166">
        <v>-700</v>
      </c>
      <c r="X343" s="26">
        <v>-676</v>
      </c>
      <c r="Y343" s="166">
        <v>330</v>
      </c>
      <c r="Z343" s="26">
        <v>330</v>
      </c>
      <c r="AA343" s="166">
        <v>-1000</v>
      </c>
      <c r="AB343" s="26">
        <v>13</v>
      </c>
      <c r="AC343" s="166">
        <v>-2153</v>
      </c>
      <c r="AD343" s="26">
        <v>-881</v>
      </c>
      <c r="AE343" s="166" t="s">
        <v>388</v>
      </c>
      <c r="AF343" s="172" t="s">
        <v>65</v>
      </c>
      <c r="AG343" s="173">
        <v>41</v>
      </c>
      <c r="AH343" s="166" t="s">
        <v>389</v>
      </c>
      <c r="AI343" s="172" t="s">
        <v>101</v>
      </c>
      <c r="AJ343" s="173">
        <v>39</v>
      </c>
    </row>
    <row r="344" spans="1:36" x14ac:dyDescent="0.15">
      <c r="A344" s="227" t="s">
        <v>31</v>
      </c>
      <c r="B344" s="200" t="s">
        <v>26</v>
      </c>
      <c r="C344" s="173">
        <v>3</v>
      </c>
      <c r="D344" s="242">
        <v>0.58333333333333337</v>
      </c>
      <c r="E344" s="243">
        <v>18548</v>
      </c>
      <c r="F344" s="29">
        <v>33406</v>
      </c>
      <c r="G344" s="29">
        <v>234</v>
      </c>
      <c r="H344" s="29">
        <v>0</v>
      </c>
      <c r="I344" s="29">
        <v>4229</v>
      </c>
      <c r="J344" s="29">
        <v>7922</v>
      </c>
      <c r="K344" s="166">
        <v>0</v>
      </c>
      <c r="L344" s="173">
        <v>330</v>
      </c>
      <c r="M344" s="29">
        <v>-85</v>
      </c>
      <c r="N344" s="29">
        <v>-934</v>
      </c>
      <c r="O344" s="29">
        <f t="shared" si="20"/>
        <v>-689</v>
      </c>
      <c r="P344" s="29">
        <f t="shared" si="21"/>
        <v>22178</v>
      </c>
      <c r="Q344" s="242">
        <v>0.54166666666666663</v>
      </c>
      <c r="R344" s="243">
        <v>18000</v>
      </c>
      <c r="S344" s="29">
        <v>20195</v>
      </c>
      <c r="T344" s="29">
        <f t="shared" si="22"/>
        <v>1983</v>
      </c>
      <c r="U344" s="29">
        <v>21890</v>
      </c>
      <c r="V344" s="29">
        <v>2500</v>
      </c>
      <c r="W344" s="166">
        <v>-700</v>
      </c>
      <c r="X344" s="26">
        <v>-700</v>
      </c>
      <c r="Y344" s="166">
        <v>330</v>
      </c>
      <c r="Z344" s="26">
        <v>330</v>
      </c>
      <c r="AA344" s="166">
        <v>-1000</v>
      </c>
      <c r="AB344" s="26">
        <v>-138</v>
      </c>
      <c r="AC344" s="166">
        <v>-2153</v>
      </c>
      <c r="AD344" s="26">
        <v>-644</v>
      </c>
      <c r="AE344" s="166" t="s">
        <v>388</v>
      </c>
      <c r="AF344" s="172" t="s">
        <v>122</v>
      </c>
      <c r="AG344" s="173">
        <v>43</v>
      </c>
      <c r="AH344" s="166" t="s">
        <v>388</v>
      </c>
      <c r="AI344" s="172" t="s">
        <v>89</v>
      </c>
      <c r="AJ344" s="173">
        <v>38</v>
      </c>
    </row>
    <row r="345" spans="1:36" x14ac:dyDescent="0.15">
      <c r="A345" s="227" t="s">
        <v>33</v>
      </c>
      <c r="B345" s="200" t="s">
        <v>26</v>
      </c>
      <c r="C345" s="173">
        <v>4</v>
      </c>
      <c r="D345" s="242">
        <v>0.58333333333333337</v>
      </c>
      <c r="E345" s="243">
        <v>18339</v>
      </c>
      <c r="F345" s="29">
        <v>33406</v>
      </c>
      <c r="G345" s="29">
        <v>308</v>
      </c>
      <c r="H345" s="29">
        <v>0</v>
      </c>
      <c r="I345" s="29">
        <v>5219</v>
      </c>
      <c r="J345" s="29">
        <v>6670</v>
      </c>
      <c r="K345" s="166">
        <v>815</v>
      </c>
      <c r="L345" s="173">
        <v>330</v>
      </c>
      <c r="M345" s="29">
        <v>-66</v>
      </c>
      <c r="N345" s="29">
        <v>-1422</v>
      </c>
      <c r="O345" s="29">
        <f t="shared" si="20"/>
        <v>-343</v>
      </c>
      <c r="P345" s="29">
        <f t="shared" si="21"/>
        <v>22168</v>
      </c>
      <c r="Q345" s="242">
        <v>0.54166666666666663</v>
      </c>
      <c r="R345" s="243">
        <v>18350</v>
      </c>
      <c r="S345" s="29">
        <v>20521</v>
      </c>
      <c r="T345" s="29">
        <f t="shared" si="22"/>
        <v>1647</v>
      </c>
      <c r="U345" s="29">
        <v>21890</v>
      </c>
      <c r="V345" s="29">
        <v>2500</v>
      </c>
      <c r="W345" s="166">
        <v>900</v>
      </c>
      <c r="X345" s="26">
        <v>815</v>
      </c>
      <c r="Y345" s="166">
        <v>330</v>
      </c>
      <c r="Z345" s="26">
        <v>330</v>
      </c>
      <c r="AA345" s="166">
        <v>-1000</v>
      </c>
      <c r="AB345" s="26">
        <v>9</v>
      </c>
      <c r="AC345" s="166">
        <v>-2218</v>
      </c>
      <c r="AD345" s="26">
        <v>-1132</v>
      </c>
      <c r="AE345" s="166" t="s">
        <v>46</v>
      </c>
      <c r="AF345" s="172" t="s">
        <v>52</v>
      </c>
      <c r="AG345" s="173">
        <v>47</v>
      </c>
      <c r="AH345" s="166" t="s">
        <v>144</v>
      </c>
      <c r="AI345" s="172" t="s">
        <v>66</v>
      </c>
      <c r="AJ345" s="173">
        <v>44</v>
      </c>
    </row>
    <row r="346" spans="1:36" x14ac:dyDescent="0.15">
      <c r="A346" s="227" t="s">
        <v>34</v>
      </c>
      <c r="B346" s="200" t="s">
        <v>26</v>
      </c>
      <c r="C346" s="173">
        <v>5</v>
      </c>
      <c r="D346" s="242">
        <v>0.58333333333333337</v>
      </c>
      <c r="E346" s="243">
        <v>18463</v>
      </c>
      <c r="F346" s="29">
        <v>33406</v>
      </c>
      <c r="G346" s="29">
        <v>220</v>
      </c>
      <c r="H346" s="29">
        <v>0</v>
      </c>
      <c r="I346" s="29">
        <v>4796</v>
      </c>
      <c r="J346" s="29">
        <v>6264</v>
      </c>
      <c r="K346" s="166">
        <v>487</v>
      </c>
      <c r="L346" s="173">
        <v>330</v>
      </c>
      <c r="M346" s="29">
        <v>-394</v>
      </c>
      <c r="N346" s="29">
        <v>-1376</v>
      </c>
      <c r="O346" s="29">
        <f t="shared" si="20"/>
        <v>-953</v>
      </c>
      <c r="P346" s="29">
        <f t="shared" si="21"/>
        <v>23519</v>
      </c>
      <c r="Q346" s="242">
        <v>0.54166666666666663</v>
      </c>
      <c r="R346" s="243">
        <v>18460</v>
      </c>
      <c r="S346" s="29">
        <v>20744</v>
      </c>
      <c r="T346" s="29">
        <f t="shared" si="22"/>
        <v>2775</v>
      </c>
      <c r="U346" s="29">
        <v>21890</v>
      </c>
      <c r="V346" s="29">
        <v>2500</v>
      </c>
      <c r="W346" s="166">
        <v>900</v>
      </c>
      <c r="X346" s="26">
        <v>487</v>
      </c>
      <c r="Y346" s="166">
        <v>330</v>
      </c>
      <c r="Z346" s="26">
        <v>330</v>
      </c>
      <c r="AA346" s="166">
        <v>-1000</v>
      </c>
      <c r="AB346" s="26">
        <v>-94</v>
      </c>
      <c r="AC346" s="166">
        <v>-2000</v>
      </c>
      <c r="AD346" s="26">
        <v>-1086</v>
      </c>
      <c r="AE346" s="166" t="s">
        <v>389</v>
      </c>
      <c r="AF346" s="172" t="s">
        <v>180</v>
      </c>
      <c r="AG346" s="173">
        <v>35</v>
      </c>
      <c r="AH346" s="166" t="s">
        <v>389</v>
      </c>
      <c r="AI346" s="172" t="s">
        <v>202</v>
      </c>
      <c r="AJ346" s="173">
        <v>34</v>
      </c>
    </row>
    <row r="347" spans="1:36" x14ac:dyDescent="0.15">
      <c r="A347" s="227" t="s">
        <v>35</v>
      </c>
      <c r="B347" s="200" t="s">
        <v>26</v>
      </c>
      <c r="C347" s="173">
        <v>6</v>
      </c>
      <c r="D347" s="242">
        <v>0.58333333333333337</v>
      </c>
      <c r="E347" s="243">
        <v>17795</v>
      </c>
      <c r="F347" s="29">
        <v>33406</v>
      </c>
      <c r="G347" s="29">
        <v>222</v>
      </c>
      <c r="H347" s="29">
        <v>0</v>
      </c>
      <c r="I347" s="29">
        <v>6258</v>
      </c>
      <c r="J347" s="29">
        <v>7534</v>
      </c>
      <c r="K347" s="166">
        <v>353</v>
      </c>
      <c r="L347" s="173">
        <v>330</v>
      </c>
      <c r="M347" s="29">
        <v>-299</v>
      </c>
      <c r="N347" s="29">
        <v>-1453</v>
      </c>
      <c r="O347" s="29">
        <f t="shared" si="20"/>
        <v>-1069</v>
      </c>
      <c r="P347" s="29">
        <f t="shared" si="21"/>
        <v>20905</v>
      </c>
      <c r="Q347" s="242">
        <v>0.54166666666666663</v>
      </c>
      <c r="R347" s="243">
        <v>17330</v>
      </c>
      <c r="S347" s="29">
        <v>19195</v>
      </c>
      <c r="T347" s="29">
        <f t="shared" si="22"/>
        <v>1710</v>
      </c>
      <c r="U347" s="29">
        <v>23030</v>
      </c>
      <c r="V347" s="29">
        <v>2500</v>
      </c>
      <c r="W347" s="166">
        <v>900</v>
      </c>
      <c r="X347" s="26">
        <v>293</v>
      </c>
      <c r="Y347" s="166">
        <v>330</v>
      </c>
      <c r="Z347" s="26">
        <v>330</v>
      </c>
      <c r="AA347" s="166">
        <v>-1000</v>
      </c>
      <c r="AB347" s="26">
        <v>1</v>
      </c>
      <c r="AC347" s="166">
        <v>-2218</v>
      </c>
      <c r="AD347" s="26">
        <v>-1163</v>
      </c>
      <c r="AE347" s="166" t="s">
        <v>389</v>
      </c>
      <c r="AF347" s="172" t="s">
        <v>90</v>
      </c>
      <c r="AG347" s="173">
        <v>37</v>
      </c>
      <c r="AH347" s="166" t="s">
        <v>389</v>
      </c>
      <c r="AI347" s="172" t="s">
        <v>89</v>
      </c>
      <c r="AJ347" s="173">
        <v>34</v>
      </c>
    </row>
    <row r="348" spans="1:36" x14ac:dyDescent="0.15">
      <c r="A348" s="227" t="s">
        <v>36</v>
      </c>
      <c r="B348" s="200" t="s">
        <v>26</v>
      </c>
      <c r="C348" s="173">
        <v>7</v>
      </c>
      <c r="D348" s="242">
        <v>0.58333333333333337</v>
      </c>
      <c r="E348" s="243">
        <v>18609</v>
      </c>
      <c r="F348" s="29">
        <v>33406</v>
      </c>
      <c r="G348" s="29">
        <v>216</v>
      </c>
      <c r="H348" s="29">
        <v>0</v>
      </c>
      <c r="I348" s="29">
        <v>4411</v>
      </c>
      <c r="J348" s="29">
        <v>8100</v>
      </c>
      <c r="K348" s="166">
        <v>551</v>
      </c>
      <c r="L348" s="173">
        <v>330</v>
      </c>
      <c r="M348" s="29">
        <v>-299</v>
      </c>
      <c r="N348" s="29">
        <v>-1649</v>
      </c>
      <c r="O348" s="29">
        <f t="shared" si="20"/>
        <v>-1067</v>
      </c>
      <c r="P348" s="29">
        <f t="shared" si="21"/>
        <v>22178</v>
      </c>
      <c r="Q348" s="242">
        <v>0.54166666666666663</v>
      </c>
      <c r="R348" s="243">
        <v>18010</v>
      </c>
      <c r="S348" s="29">
        <v>20294</v>
      </c>
      <c r="T348" s="29">
        <f t="shared" si="22"/>
        <v>1884</v>
      </c>
      <c r="U348" s="29">
        <v>23030</v>
      </c>
      <c r="V348" s="29">
        <v>2500</v>
      </c>
      <c r="W348" s="166">
        <v>900</v>
      </c>
      <c r="X348" s="26">
        <v>491</v>
      </c>
      <c r="Y348" s="166">
        <v>330</v>
      </c>
      <c r="Z348" s="26">
        <v>330</v>
      </c>
      <c r="AA348" s="166">
        <v>-1000</v>
      </c>
      <c r="AB348" s="26">
        <v>1</v>
      </c>
      <c r="AC348" s="166">
        <v>-2218</v>
      </c>
      <c r="AD348" s="26">
        <v>-1359</v>
      </c>
      <c r="AE348" s="166" t="s">
        <v>389</v>
      </c>
      <c r="AF348" s="172" t="s">
        <v>47</v>
      </c>
      <c r="AG348" s="173">
        <v>33</v>
      </c>
      <c r="AH348" s="166" t="s">
        <v>389</v>
      </c>
      <c r="AI348" s="172" t="s">
        <v>73</v>
      </c>
      <c r="AJ348" s="173">
        <v>28</v>
      </c>
    </row>
    <row r="349" spans="1:36" x14ac:dyDescent="0.15">
      <c r="A349" s="227" t="s">
        <v>30</v>
      </c>
      <c r="B349" s="200" t="s">
        <v>26</v>
      </c>
      <c r="C349" s="173">
        <v>8</v>
      </c>
      <c r="D349" s="242">
        <v>0.58333333333333337</v>
      </c>
      <c r="E349" s="243">
        <v>20956</v>
      </c>
      <c r="F349" s="29">
        <v>33406</v>
      </c>
      <c r="G349" s="29">
        <v>251</v>
      </c>
      <c r="H349" s="29">
        <v>0</v>
      </c>
      <c r="I349" s="29">
        <v>4640</v>
      </c>
      <c r="J349" s="29">
        <v>6120</v>
      </c>
      <c r="K349" s="166">
        <v>398</v>
      </c>
      <c r="L349" s="173">
        <v>330</v>
      </c>
      <c r="M349" s="29">
        <v>-385</v>
      </c>
      <c r="N349" s="29">
        <v>-1144</v>
      </c>
      <c r="O349" s="29">
        <f t="shared" si="20"/>
        <v>-801</v>
      </c>
      <c r="P349" s="29">
        <f t="shared" si="21"/>
        <v>23698</v>
      </c>
      <c r="Q349" s="242">
        <v>0.54166666666666663</v>
      </c>
      <c r="R349" s="243">
        <v>20450</v>
      </c>
      <c r="S349" s="29">
        <v>22699</v>
      </c>
      <c r="T349" s="29">
        <f t="shared" si="22"/>
        <v>999</v>
      </c>
      <c r="U349" s="29">
        <v>23030</v>
      </c>
      <c r="V349" s="29">
        <v>2500</v>
      </c>
      <c r="W349" s="166">
        <v>900</v>
      </c>
      <c r="X349" s="26">
        <v>-12</v>
      </c>
      <c r="Y349" s="166">
        <v>330</v>
      </c>
      <c r="Z349" s="26">
        <v>330</v>
      </c>
      <c r="AA349" s="166">
        <v>-1000</v>
      </c>
      <c r="AB349" s="26">
        <v>-385</v>
      </c>
      <c r="AC349" s="166">
        <v>-2218</v>
      </c>
      <c r="AD349" s="26">
        <v>-1144</v>
      </c>
      <c r="AE349" s="166" t="s">
        <v>389</v>
      </c>
      <c r="AF349" s="172" t="s">
        <v>65</v>
      </c>
      <c r="AG349" s="173">
        <v>26</v>
      </c>
      <c r="AH349" s="166" t="s">
        <v>389</v>
      </c>
      <c r="AI349" s="172" t="s">
        <v>180</v>
      </c>
      <c r="AJ349" s="173">
        <v>23</v>
      </c>
    </row>
    <row r="350" spans="1:36" x14ac:dyDescent="0.15">
      <c r="A350" s="227" t="s">
        <v>32</v>
      </c>
      <c r="B350" s="200" t="s">
        <v>26</v>
      </c>
      <c r="C350" s="173">
        <v>9</v>
      </c>
      <c r="D350" s="242">
        <v>0.75</v>
      </c>
      <c r="E350" s="243">
        <v>19494</v>
      </c>
      <c r="F350" s="29">
        <v>33406</v>
      </c>
      <c r="G350" s="29">
        <v>265</v>
      </c>
      <c r="H350" s="29">
        <v>0</v>
      </c>
      <c r="I350" s="29">
        <v>5762</v>
      </c>
      <c r="J350" s="29">
        <v>5255</v>
      </c>
      <c r="K350" s="166">
        <v>269</v>
      </c>
      <c r="L350" s="173">
        <v>330</v>
      </c>
      <c r="M350" s="29">
        <v>38</v>
      </c>
      <c r="N350" s="29">
        <v>-1144</v>
      </c>
      <c r="O350" s="29">
        <f t="shared" si="20"/>
        <v>-507</v>
      </c>
      <c r="P350" s="29">
        <f t="shared" si="21"/>
        <v>23161</v>
      </c>
      <c r="Q350" s="242">
        <v>0.54166666666666663</v>
      </c>
      <c r="R350" s="243">
        <v>19870</v>
      </c>
      <c r="S350" s="29">
        <v>22071</v>
      </c>
      <c r="T350" s="29">
        <f t="shared" si="22"/>
        <v>1090</v>
      </c>
      <c r="U350" s="29">
        <v>23030</v>
      </c>
      <c r="V350" s="29">
        <v>2500</v>
      </c>
      <c r="W350" s="166">
        <v>1000</v>
      </c>
      <c r="X350" s="26">
        <v>269</v>
      </c>
      <c r="Y350" s="166">
        <v>330</v>
      </c>
      <c r="Z350" s="26">
        <v>330</v>
      </c>
      <c r="AA350" s="166">
        <v>400</v>
      </c>
      <c r="AB350" s="26">
        <v>38</v>
      </c>
      <c r="AC350" s="166">
        <v>-2218</v>
      </c>
      <c r="AD350" s="26">
        <v>-1144</v>
      </c>
      <c r="AE350" s="166" t="s">
        <v>43</v>
      </c>
      <c r="AF350" s="172" t="s">
        <v>149</v>
      </c>
      <c r="AG350" s="173">
        <v>42</v>
      </c>
      <c r="AH350" s="166" t="s">
        <v>46</v>
      </c>
      <c r="AI350" s="172" t="s">
        <v>99</v>
      </c>
      <c r="AJ350" s="173">
        <v>41</v>
      </c>
    </row>
    <row r="351" spans="1:36" x14ac:dyDescent="0.15">
      <c r="A351" s="227" t="s">
        <v>31</v>
      </c>
      <c r="B351" s="200" t="s">
        <v>26</v>
      </c>
      <c r="C351" s="173">
        <v>10</v>
      </c>
      <c r="D351" s="242">
        <v>0.58333333333333337</v>
      </c>
      <c r="E351" s="243">
        <v>18389</v>
      </c>
      <c r="F351" s="29">
        <v>33407</v>
      </c>
      <c r="G351" s="29">
        <v>283</v>
      </c>
      <c r="H351" s="29">
        <v>0</v>
      </c>
      <c r="I351" s="29">
        <v>5442</v>
      </c>
      <c r="J351" s="29">
        <v>6331</v>
      </c>
      <c r="K351" s="166">
        <v>215</v>
      </c>
      <c r="L351" s="173">
        <v>330</v>
      </c>
      <c r="M351" s="29">
        <v>-208</v>
      </c>
      <c r="N351" s="29">
        <v>-1646</v>
      </c>
      <c r="O351" s="29">
        <f t="shared" si="20"/>
        <v>-1309</v>
      </c>
      <c r="P351" s="29">
        <f t="shared" si="21"/>
        <v>23226</v>
      </c>
      <c r="Q351" s="242">
        <v>0.75</v>
      </c>
      <c r="R351" s="243">
        <v>18460</v>
      </c>
      <c r="S351" s="29">
        <v>20515</v>
      </c>
      <c r="T351" s="29">
        <f t="shared" si="22"/>
        <v>2711</v>
      </c>
      <c r="U351" s="29">
        <v>23030</v>
      </c>
      <c r="V351" s="29">
        <v>2500</v>
      </c>
      <c r="W351" s="166">
        <v>1000</v>
      </c>
      <c r="X351" s="26">
        <v>155</v>
      </c>
      <c r="Y351" s="166">
        <v>330</v>
      </c>
      <c r="Z351" s="26">
        <v>330</v>
      </c>
      <c r="AA351" s="166">
        <v>-1000</v>
      </c>
      <c r="AB351" s="26">
        <v>-48</v>
      </c>
      <c r="AC351" s="166">
        <v>-2218</v>
      </c>
      <c r="AD351" s="26">
        <v>-1646</v>
      </c>
      <c r="AE351" s="166" t="s">
        <v>46</v>
      </c>
      <c r="AF351" s="172" t="s">
        <v>49</v>
      </c>
      <c r="AG351" s="173">
        <v>55</v>
      </c>
      <c r="AH351" s="166" t="s">
        <v>46</v>
      </c>
      <c r="AI351" s="172" t="s">
        <v>178</v>
      </c>
      <c r="AJ351" s="173">
        <v>51</v>
      </c>
    </row>
    <row r="352" spans="1:36" x14ac:dyDescent="0.15">
      <c r="A352" s="227" t="s">
        <v>33</v>
      </c>
      <c r="B352" s="200" t="s">
        <v>26</v>
      </c>
      <c r="C352" s="173">
        <v>11</v>
      </c>
      <c r="D352" s="242">
        <v>0.54166666666666663</v>
      </c>
      <c r="E352" s="243">
        <v>19430</v>
      </c>
      <c r="F352" s="29">
        <v>33410</v>
      </c>
      <c r="G352" s="29">
        <v>321</v>
      </c>
      <c r="H352" s="29">
        <v>0</v>
      </c>
      <c r="I352" s="29">
        <v>4626</v>
      </c>
      <c r="J352" s="29">
        <v>6479</v>
      </c>
      <c r="K352" s="166">
        <v>515</v>
      </c>
      <c r="L352" s="173">
        <v>330</v>
      </c>
      <c r="M352" s="29">
        <v>243</v>
      </c>
      <c r="N352" s="29">
        <v>-1376</v>
      </c>
      <c r="O352" s="29">
        <f t="shared" si="20"/>
        <v>-288</v>
      </c>
      <c r="P352" s="29">
        <f t="shared" si="21"/>
        <v>22914</v>
      </c>
      <c r="Q352" s="242">
        <v>0.58333333333333337</v>
      </c>
      <c r="R352" s="243">
        <v>19200</v>
      </c>
      <c r="S352" s="29">
        <v>21413</v>
      </c>
      <c r="T352" s="29">
        <f t="shared" si="22"/>
        <v>1501</v>
      </c>
      <c r="U352" s="29">
        <v>23030</v>
      </c>
      <c r="V352" s="29">
        <v>2500</v>
      </c>
      <c r="W352" s="166">
        <v>1000</v>
      </c>
      <c r="X352" s="26">
        <v>455</v>
      </c>
      <c r="Y352" s="166">
        <v>330</v>
      </c>
      <c r="Z352" s="26">
        <v>330</v>
      </c>
      <c r="AA352" s="166">
        <v>400</v>
      </c>
      <c r="AB352" s="26">
        <v>243</v>
      </c>
      <c r="AC352" s="166">
        <v>-2218</v>
      </c>
      <c r="AD352" s="26">
        <v>-1376</v>
      </c>
      <c r="AE352" s="166" t="s">
        <v>46</v>
      </c>
      <c r="AF352" s="172" t="s">
        <v>164</v>
      </c>
      <c r="AG352" s="173">
        <v>38</v>
      </c>
      <c r="AH352" s="166" t="s">
        <v>46</v>
      </c>
      <c r="AI352" s="172" t="s">
        <v>104</v>
      </c>
      <c r="AJ352" s="173">
        <v>34</v>
      </c>
    </row>
    <row r="353" spans="1:36" x14ac:dyDescent="0.15">
      <c r="A353" s="227" t="s">
        <v>34</v>
      </c>
      <c r="B353" s="200" t="s">
        <v>26</v>
      </c>
      <c r="C353" s="173">
        <v>12</v>
      </c>
      <c r="D353" s="242">
        <v>0.625</v>
      </c>
      <c r="E353" s="243">
        <v>17050</v>
      </c>
      <c r="F353" s="29">
        <v>33410</v>
      </c>
      <c r="G353" s="29">
        <v>268</v>
      </c>
      <c r="H353" s="29">
        <v>0</v>
      </c>
      <c r="I353" s="29">
        <v>5264</v>
      </c>
      <c r="J353" s="29">
        <v>7001</v>
      </c>
      <c r="K353" s="166">
        <v>175</v>
      </c>
      <c r="L353" s="173">
        <v>330</v>
      </c>
      <c r="M353" s="29">
        <v>-66</v>
      </c>
      <c r="N353" s="29">
        <v>-860</v>
      </c>
      <c r="O353" s="29">
        <f t="shared" si="20"/>
        <v>-421</v>
      </c>
      <c r="P353" s="29">
        <f t="shared" si="21"/>
        <v>21834</v>
      </c>
      <c r="Q353" s="242">
        <v>0.625</v>
      </c>
      <c r="R353" s="243">
        <v>18810</v>
      </c>
      <c r="S353" s="29">
        <v>20991</v>
      </c>
      <c r="T353" s="29">
        <f t="shared" si="22"/>
        <v>843</v>
      </c>
      <c r="U353" s="29">
        <v>23030</v>
      </c>
      <c r="V353" s="29">
        <v>2500</v>
      </c>
      <c r="W353" s="166">
        <v>1000</v>
      </c>
      <c r="X353" s="26">
        <v>175</v>
      </c>
      <c r="Y353" s="166">
        <v>330</v>
      </c>
      <c r="Z353" s="26">
        <v>330</v>
      </c>
      <c r="AA353" s="166">
        <v>-1000</v>
      </c>
      <c r="AB353" s="26">
        <v>-66</v>
      </c>
      <c r="AC353" s="166">
        <v>-2218</v>
      </c>
      <c r="AD353" s="26">
        <v>-860</v>
      </c>
      <c r="AE353" s="166" t="s">
        <v>43</v>
      </c>
      <c r="AF353" s="172" t="s">
        <v>92</v>
      </c>
      <c r="AG353" s="173">
        <v>38</v>
      </c>
      <c r="AH353" s="166" t="s">
        <v>389</v>
      </c>
      <c r="AI353" s="172" t="s">
        <v>98</v>
      </c>
      <c r="AJ353" s="173">
        <v>33</v>
      </c>
    </row>
    <row r="354" spans="1:36" x14ac:dyDescent="0.15">
      <c r="A354" s="227" t="s">
        <v>35</v>
      </c>
      <c r="B354" s="200" t="s">
        <v>26</v>
      </c>
      <c r="C354" s="173">
        <v>13</v>
      </c>
      <c r="D354" s="242">
        <v>0.70833333333333337</v>
      </c>
      <c r="E354" s="243">
        <v>17662</v>
      </c>
      <c r="F354" s="29">
        <v>33410</v>
      </c>
      <c r="G354" s="29">
        <v>362</v>
      </c>
      <c r="H354" s="29">
        <v>0</v>
      </c>
      <c r="I354" s="29">
        <v>4918</v>
      </c>
      <c r="J354" s="29">
        <v>7614</v>
      </c>
      <c r="K354" s="166">
        <v>7</v>
      </c>
      <c r="L354" s="173">
        <v>0</v>
      </c>
      <c r="M354" s="29">
        <v>-19</v>
      </c>
      <c r="N354" s="29">
        <v>-1075</v>
      </c>
      <c r="O354" s="29">
        <f t="shared" si="20"/>
        <v>-1087</v>
      </c>
      <c r="P354" s="29">
        <f t="shared" si="21"/>
        <v>22327</v>
      </c>
      <c r="Q354" s="242">
        <v>0.70833333333333337</v>
      </c>
      <c r="R354" s="243">
        <v>18140</v>
      </c>
      <c r="S354" s="29">
        <v>20405</v>
      </c>
      <c r="T354" s="29">
        <f t="shared" si="22"/>
        <v>1922</v>
      </c>
      <c r="U354" s="29">
        <v>23030</v>
      </c>
      <c r="V354" s="29">
        <v>1200</v>
      </c>
      <c r="W354" s="166">
        <v>900</v>
      </c>
      <c r="X354" s="26">
        <v>7</v>
      </c>
      <c r="Y354" s="166">
        <v>0</v>
      </c>
      <c r="Z354" s="26">
        <v>0</v>
      </c>
      <c r="AA354" s="166">
        <v>-1000</v>
      </c>
      <c r="AB354" s="26">
        <v>107</v>
      </c>
      <c r="AC354" s="166">
        <v>-2218</v>
      </c>
      <c r="AD354" s="26">
        <v>-1075</v>
      </c>
      <c r="AE354" s="166" t="s">
        <v>390</v>
      </c>
      <c r="AF354" s="172" t="s">
        <v>50</v>
      </c>
      <c r="AG354" s="173">
        <v>27</v>
      </c>
      <c r="AH354" s="166" t="s">
        <v>390</v>
      </c>
      <c r="AI354" s="172" t="s">
        <v>202</v>
      </c>
      <c r="AJ354" s="173">
        <v>22</v>
      </c>
    </row>
    <row r="355" spans="1:36" x14ac:dyDescent="0.15">
      <c r="A355" s="227" t="s">
        <v>36</v>
      </c>
      <c r="B355" s="200" t="s">
        <v>26</v>
      </c>
      <c r="C355" s="173">
        <v>14</v>
      </c>
      <c r="D355" s="242">
        <v>0.58333333333333337</v>
      </c>
      <c r="E355" s="243">
        <v>17685</v>
      </c>
      <c r="F355" s="29">
        <v>33410</v>
      </c>
      <c r="G355" s="29">
        <v>282</v>
      </c>
      <c r="H355" s="29">
        <v>0</v>
      </c>
      <c r="I355" s="29">
        <v>5217</v>
      </c>
      <c r="J355" s="29">
        <v>7898</v>
      </c>
      <c r="K355" s="166">
        <v>-193</v>
      </c>
      <c r="L355" s="173">
        <v>330</v>
      </c>
      <c r="M355" s="29">
        <v>54</v>
      </c>
      <c r="N355" s="29">
        <v>-1438</v>
      </c>
      <c r="O355" s="29">
        <f t="shared" si="20"/>
        <v>-1247</v>
      </c>
      <c r="P355" s="29">
        <f t="shared" si="21"/>
        <v>21824</v>
      </c>
      <c r="Q355" s="242">
        <v>0.625</v>
      </c>
      <c r="R355" s="243">
        <v>18000</v>
      </c>
      <c r="S355" s="29">
        <v>19863</v>
      </c>
      <c r="T355" s="29">
        <f t="shared" si="22"/>
        <v>1961</v>
      </c>
      <c r="U355" s="29">
        <v>23030</v>
      </c>
      <c r="V355" s="29">
        <v>1200</v>
      </c>
      <c r="W355" s="166">
        <v>-700</v>
      </c>
      <c r="X355" s="26">
        <v>-253</v>
      </c>
      <c r="Y355" s="166">
        <v>330</v>
      </c>
      <c r="Z355" s="26">
        <v>330</v>
      </c>
      <c r="AA355" s="166">
        <v>400</v>
      </c>
      <c r="AB355" s="26">
        <v>54</v>
      </c>
      <c r="AC355" s="166">
        <v>-2218</v>
      </c>
      <c r="AD355" s="26">
        <v>-1438</v>
      </c>
      <c r="AE355" s="166" t="s">
        <v>398</v>
      </c>
      <c r="AF355" s="172" t="s">
        <v>70</v>
      </c>
      <c r="AG355" s="173">
        <v>39</v>
      </c>
      <c r="AH355" s="166" t="s">
        <v>43</v>
      </c>
      <c r="AI355" s="172" t="s">
        <v>168</v>
      </c>
      <c r="AJ355" s="173">
        <v>39</v>
      </c>
    </row>
    <row r="356" spans="1:36" x14ac:dyDescent="0.15">
      <c r="A356" s="227" t="s">
        <v>30</v>
      </c>
      <c r="B356" s="200" t="s">
        <v>26</v>
      </c>
      <c r="C356" s="173">
        <v>15</v>
      </c>
      <c r="D356" s="242">
        <v>0.625</v>
      </c>
      <c r="E356" s="243">
        <v>18509</v>
      </c>
      <c r="F356" s="29">
        <v>33410</v>
      </c>
      <c r="G356" s="29">
        <v>359</v>
      </c>
      <c r="H356" s="29">
        <v>0</v>
      </c>
      <c r="I356" s="29">
        <v>4135</v>
      </c>
      <c r="J356" s="29">
        <v>7277</v>
      </c>
      <c r="K356" s="166">
        <v>432</v>
      </c>
      <c r="L356" s="173">
        <v>330</v>
      </c>
      <c r="M356" s="29">
        <v>41</v>
      </c>
      <c r="N356" s="29">
        <v>-1625</v>
      </c>
      <c r="O356" s="29">
        <f t="shared" si="20"/>
        <v>-822</v>
      </c>
      <c r="P356" s="29">
        <f t="shared" si="21"/>
        <v>23179</v>
      </c>
      <c r="Q356" s="242">
        <v>0.58333333333333337</v>
      </c>
      <c r="R356" s="243">
        <v>18100</v>
      </c>
      <c r="S356" s="29">
        <v>20350</v>
      </c>
      <c r="T356" s="29">
        <f t="shared" si="22"/>
        <v>2829</v>
      </c>
      <c r="U356" s="29">
        <v>23030</v>
      </c>
      <c r="V356" s="29">
        <v>1200</v>
      </c>
      <c r="W356" s="166">
        <v>600</v>
      </c>
      <c r="X356" s="26">
        <v>432</v>
      </c>
      <c r="Y356" s="166">
        <v>330</v>
      </c>
      <c r="Z356" s="26">
        <v>330</v>
      </c>
      <c r="AA356" s="166">
        <v>400</v>
      </c>
      <c r="AB356" s="26">
        <v>41</v>
      </c>
      <c r="AC356" s="166">
        <v>-2218</v>
      </c>
      <c r="AD356" s="26">
        <v>-1335</v>
      </c>
      <c r="AE356" s="166" t="s">
        <v>43</v>
      </c>
      <c r="AF356" s="172" t="s">
        <v>176</v>
      </c>
      <c r="AG356" s="173">
        <v>56</v>
      </c>
      <c r="AH356" s="166" t="s">
        <v>46</v>
      </c>
      <c r="AI356" s="172" t="s">
        <v>120</v>
      </c>
      <c r="AJ356" s="173">
        <v>53</v>
      </c>
    </row>
    <row r="357" spans="1:36" x14ac:dyDescent="0.15">
      <c r="A357" s="227" t="s">
        <v>32</v>
      </c>
      <c r="B357" s="200" t="s">
        <v>26</v>
      </c>
      <c r="C357" s="173">
        <v>16</v>
      </c>
      <c r="D357" s="242">
        <v>0.54166666666666663</v>
      </c>
      <c r="E357" s="243">
        <v>19341</v>
      </c>
      <c r="F357" s="29">
        <v>33410</v>
      </c>
      <c r="G357" s="29">
        <v>313</v>
      </c>
      <c r="H357" s="29">
        <v>0</v>
      </c>
      <c r="I357" s="29">
        <v>3854</v>
      </c>
      <c r="J357" s="29">
        <v>6962</v>
      </c>
      <c r="K357" s="166">
        <v>848</v>
      </c>
      <c r="L357" s="173">
        <v>330</v>
      </c>
      <c r="M357" s="29">
        <v>-21</v>
      </c>
      <c r="N357" s="29">
        <v>-1184</v>
      </c>
      <c r="O357" s="29">
        <f t="shared" si="20"/>
        <v>-27</v>
      </c>
      <c r="P357" s="29">
        <f t="shared" si="21"/>
        <v>22934</v>
      </c>
      <c r="Q357" s="242">
        <v>0.58333333333333337</v>
      </c>
      <c r="R357" s="243">
        <v>19260</v>
      </c>
      <c r="S357" s="29">
        <v>21485</v>
      </c>
      <c r="T357" s="29">
        <f t="shared" si="22"/>
        <v>1449</v>
      </c>
      <c r="U357" s="29">
        <v>23030</v>
      </c>
      <c r="V357" s="29">
        <v>1200</v>
      </c>
      <c r="W357" s="166">
        <v>900</v>
      </c>
      <c r="X357" s="26">
        <v>378</v>
      </c>
      <c r="Y357" s="166">
        <v>330</v>
      </c>
      <c r="Z357" s="26">
        <v>330</v>
      </c>
      <c r="AA357" s="166">
        <v>-1000</v>
      </c>
      <c r="AB357" s="26">
        <v>-21</v>
      </c>
      <c r="AC357" s="166">
        <v>-2218</v>
      </c>
      <c r="AD357" s="26">
        <v>-1184</v>
      </c>
      <c r="AE357" s="166" t="s">
        <v>43</v>
      </c>
      <c r="AF357" s="172" t="s">
        <v>67</v>
      </c>
      <c r="AG357" s="173">
        <v>36</v>
      </c>
      <c r="AH357" s="166" t="s">
        <v>43</v>
      </c>
      <c r="AI357" s="172" t="s">
        <v>180</v>
      </c>
      <c r="AJ357" s="173">
        <v>35</v>
      </c>
    </row>
    <row r="358" spans="1:36" x14ac:dyDescent="0.15">
      <c r="A358" s="227" t="s">
        <v>31</v>
      </c>
      <c r="B358" s="200" t="s">
        <v>26</v>
      </c>
      <c r="C358" s="173">
        <v>17</v>
      </c>
      <c r="D358" s="242">
        <v>0.875</v>
      </c>
      <c r="E358" s="243">
        <v>19604</v>
      </c>
      <c r="F358" s="29">
        <v>33410</v>
      </c>
      <c r="G358" s="29">
        <v>218</v>
      </c>
      <c r="H358" s="29">
        <v>0</v>
      </c>
      <c r="I358" s="29">
        <v>3170</v>
      </c>
      <c r="J358" s="29">
        <v>6476</v>
      </c>
      <c r="K358" s="166">
        <v>529</v>
      </c>
      <c r="L358" s="173">
        <v>330</v>
      </c>
      <c r="M358" s="29">
        <v>-21</v>
      </c>
      <c r="N358" s="29">
        <v>-934</v>
      </c>
      <c r="O358" s="29">
        <f t="shared" si="20"/>
        <v>-96</v>
      </c>
      <c r="P358" s="29">
        <f t="shared" si="21"/>
        <v>24078</v>
      </c>
      <c r="Q358" s="242">
        <v>0.875</v>
      </c>
      <c r="R358" s="243">
        <v>19380</v>
      </c>
      <c r="S358" s="29">
        <v>21599</v>
      </c>
      <c r="T358" s="29">
        <f t="shared" si="22"/>
        <v>2479</v>
      </c>
      <c r="U358" s="29">
        <v>23030</v>
      </c>
      <c r="V358" s="29">
        <v>1200</v>
      </c>
      <c r="W358" s="166">
        <v>600</v>
      </c>
      <c r="X358" s="26">
        <v>469</v>
      </c>
      <c r="Y358" s="166">
        <v>330</v>
      </c>
      <c r="Z358" s="26">
        <v>330</v>
      </c>
      <c r="AA358" s="166">
        <v>-1000</v>
      </c>
      <c r="AB358" s="26">
        <v>-21</v>
      </c>
      <c r="AC358" s="166">
        <v>-2218</v>
      </c>
      <c r="AD358" s="26">
        <v>-934</v>
      </c>
      <c r="AE358" s="166" t="s">
        <v>43</v>
      </c>
      <c r="AF358" s="172" t="s">
        <v>65</v>
      </c>
      <c r="AG358" s="173">
        <v>40</v>
      </c>
      <c r="AH358" s="166" t="s">
        <v>43</v>
      </c>
      <c r="AI358" s="172" t="s">
        <v>66</v>
      </c>
      <c r="AJ358" s="173">
        <v>38</v>
      </c>
    </row>
    <row r="359" spans="1:36" x14ac:dyDescent="0.15">
      <c r="A359" s="227" t="s">
        <v>33</v>
      </c>
      <c r="B359" s="200" t="s">
        <v>26</v>
      </c>
      <c r="C359" s="173">
        <v>18</v>
      </c>
      <c r="D359" s="242">
        <v>0.70833333333333337</v>
      </c>
      <c r="E359" s="243">
        <v>19045</v>
      </c>
      <c r="F359" s="29">
        <v>33410</v>
      </c>
      <c r="G359" s="29">
        <v>245</v>
      </c>
      <c r="H359" s="29">
        <v>0</v>
      </c>
      <c r="I359" s="29">
        <v>3834</v>
      </c>
      <c r="J359" s="29">
        <v>6418</v>
      </c>
      <c r="K359" s="166">
        <v>577</v>
      </c>
      <c r="L359" s="173">
        <v>330</v>
      </c>
      <c r="M359" s="29">
        <v>-21</v>
      </c>
      <c r="N359" s="29">
        <v>-1473</v>
      </c>
      <c r="O359" s="29">
        <f t="shared" si="20"/>
        <v>-587</v>
      </c>
      <c r="P359" s="29">
        <f t="shared" si="21"/>
        <v>23990</v>
      </c>
      <c r="Q359" s="242">
        <v>0.70833333333333337</v>
      </c>
      <c r="R359" s="243">
        <v>19380</v>
      </c>
      <c r="S359" s="29">
        <v>21264</v>
      </c>
      <c r="T359" s="29">
        <f t="shared" si="22"/>
        <v>2726</v>
      </c>
      <c r="U359" s="29">
        <v>23030</v>
      </c>
      <c r="V359" s="29">
        <v>1200</v>
      </c>
      <c r="W359" s="166">
        <v>1300</v>
      </c>
      <c r="X359" s="26">
        <v>517</v>
      </c>
      <c r="Y359" s="166">
        <v>330</v>
      </c>
      <c r="Z359" s="26">
        <v>330</v>
      </c>
      <c r="AA359" s="166">
        <v>-1000</v>
      </c>
      <c r="AB359" s="26">
        <v>-21</v>
      </c>
      <c r="AC359" s="166">
        <v>-2218</v>
      </c>
      <c r="AD359" s="26">
        <v>-1473</v>
      </c>
      <c r="AE359" s="166" t="s">
        <v>390</v>
      </c>
      <c r="AF359" s="172" t="s">
        <v>66</v>
      </c>
      <c r="AG359" s="173">
        <v>36</v>
      </c>
      <c r="AH359" s="166" t="s">
        <v>390</v>
      </c>
      <c r="AI359" s="172" t="s">
        <v>193</v>
      </c>
      <c r="AJ359" s="173">
        <v>35</v>
      </c>
    </row>
    <row r="360" spans="1:36" x14ac:dyDescent="0.15">
      <c r="A360" s="227" t="s">
        <v>34</v>
      </c>
      <c r="B360" s="200" t="s">
        <v>26</v>
      </c>
      <c r="C360" s="173">
        <v>19</v>
      </c>
      <c r="D360" s="242">
        <v>0.5</v>
      </c>
      <c r="E360" s="243">
        <v>20443</v>
      </c>
      <c r="F360" s="29">
        <v>33425</v>
      </c>
      <c r="G360" s="29">
        <v>241</v>
      </c>
      <c r="H360" s="29">
        <v>0</v>
      </c>
      <c r="I360" s="29">
        <v>2620</v>
      </c>
      <c r="J360" s="29">
        <v>8082</v>
      </c>
      <c r="K360" s="166">
        <v>696</v>
      </c>
      <c r="L360" s="173">
        <v>330</v>
      </c>
      <c r="M360" s="29">
        <v>179</v>
      </c>
      <c r="N360" s="29">
        <v>-855</v>
      </c>
      <c r="O360" s="29">
        <f t="shared" si="20"/>
        <v>350</v>
      </c>
      <c r="P360" s="29">
        <f t="shared" si="21"/>
        <v>22614</v>
      </c>
      <c r="Q360" s="242">
        <v>0.58333333333333337</v>
      </c>
      <c r="R360" s="243">
        <v>19950</v>
      </c>
      <c r="S360" s="29">
        <v>22207</v>
      </c>
      <c r="T360" s="29">
        <f t="shared" si="22"/>
        <v>407</v>
      </c>
      <c r="U360" s="29">
        <v>23030</v>
      </c>
      <c r="V360" s="29">
        <v>1200</v>
      </c>
      <c r="W360" s="166">
        <v>1200</v>
      </c>
      <c r="X360" s="26">
        <v>324</v>
      </c>
      <c r="Y360" s="166">
        <v>330</v>
      </c>
      <c r="Z360" s="26">
        <v>330</v>
      </c>
      <c r="AA360" s="166">
        <v>400</v>
      </c>
      <c r="AB360" s="26">
        <v>179</v>
      </c>
      <c r="AC360" s="166">
        <v>-2218</v>
      </c>
      <c r="AD360" s="26">
        <v>-855</v>
      </c>
      <c r="AE360" s="166" t="s">
        <v>44</v>
      </c>
      <c r="AF360" s="172" t="s">
        <v>95</v>
      </c>
      <c r="AG360" s="173">
        <v>31</v>
      </c>
      <c r="AH360" s="166" t="s">
        <v>44</v>
      </c>
      <c r="AI360" s="172" t="s">
        <v>183</v>
      </c>
      <c r="AJ360" s="173">
        <v>29</v>
      </c>
    </row>
    <row r="361" spans="1:36" x14ac:dyDescent="0.15">
      <c r="A361" s="227" t="s">
        <v>35</v>
      </c>
      <c r="B361" s="200" t="s">
        <v>26</v>
      </c>
      <c r="C361" s="173">
        <v>20</v>
      </c>
      <c r="D361" s="242">
        <v>0.625</v>
      </c>
      <c r="E361" s="243">
        <v>19384</v>
      </c>
      <c r="F361" s="29">
        <v>33410</v>
      </c>
      <c r="G361" s="29">
        <v>285</v>
      </c>
      <c r="H361" s="29">
        <v>0</v>
      </c>
      <c r="I361" s="29">
        <v>4254</v>
      </c>
      <c r="J361" s="29">
        <v>8674</v>
      </c>
      <c r="K361" s="166">
        <v>-565</v>
      </c>
      <c r="L361" s="173">
        <v>330</v>
      </c>
      <c r="M361" s="29">
        <v>-21</v>
      </c>
      <c r="N361" s="29">
        <v>-690</v>
      </c>
      <c r="O361" s="29">
        <f t="shared" si="20"/>
        <v>-946</v>
      </c>
      <c r="P361" s="29">
        <f t="shared" si="21"/>
        <v>21713</v>
      </c>
      <c r="Q361" s="242">
        <v>0.70833333333333337</v>
      </c>
      <c r="R361" s="243">
        <v>19250</v>
      </c>
      <c r="S361" s="29">
        <v>21113</v>
      </c>
      <c r="T361" s="29">
        <f t="shared" si="22"/>
        <v>600</v>
      </c>
      <c r="U361" s="29">
        <v>23030</v>
      </c>
      <c r="V361" s="29">
        <v>500</v>
      </c>
      <c r="W361" s="166">
        <v>-1400</v>
      </c>
      <c r="X361" s="26">
        <v>-565</v>
      </c>
      <c r="Y361" s="166">
        <v>330</v>
      </c>
      <c r="Z361" s="26">
        <v>330</v>
      </c>
      <c r="AA361" s="166">
        <v>-1000</v>
      </c>
      <c r="AB361" s="26">
        <v>-21</v>
      </c>
      <c r="AC361" s="166">
        <v>-2218</v>
      </c>
      <c r="AD361" s="26">
        <v>-690</v>
      </c>
      <c r="AE361" s="166" t="s">
        <v>43</v>
      </c>
      <c r="AF361" s="172" t="s">
        <v>59</v>
      </c>
      <c r="AG361" s="173">
        <v>25</v>
      </c>
      <c r="AH361" s="166" t="s">
        <v>44</v>
      </c>
      <c r="AI361" s="172" t="s">
        <v>94</v>
      </c>
      <c r="AJ361" s="173">
        <v>23</v>
      </c>
    </row>
    <row r="362" spans="1:36" x14ac:dyDescent="0.15">
      <c r="A362" s="227" t="s">
        <v>36</v>
      </c>
      <c r="B362" s="200" t="s">
        <v>26</v>
      </c>
      <c r="C362" s="173">
        <v>21</v>
      </c>
      <c r="D362" s="242">
        <v>0.66666666666666663</v>
      </c>
      <c r="E362" s="243">
        <v>19812</v>
      </c>
      <c r="F362" s="29">
        <v>33410</v>
      </c>
      <c r="G362" s="29">
        <v>227</v>
      </c>
      <c r="H362" s="29">
        <v>0</v>
      </c>
      <c r="I362" s="29">
        <v>4781</v>
      </c>
      <c r="J362" s="29">
        <v>6719</v>
      </c>
      <c r="K362" s="166">
        <v>449</v>
      </c>
      <c r="L362" s="173">
        <v>330</v>
      </c>
      <c r="M362" s="29">
        <v>-21</v>
      </c>
      <c r="N362" s="29">
        <v>-690</v>
      </c>
      <c r="O362" s="29">
        <f t="shared" si="20"/>
        <v>68</v>
      </c>
      <c r="P362" s="29">
        <f t="shared" si="21"/>
        <v>22069</v>
      </c>
      <c r="Q362" s="242">
        <v>0.625</v>
      </c>
      <c r="R362" s="243">
        <v>19590</v>
      </c>
      <c r="S362" s="29">
        <v>21453</v>
      </c>
      <c r="T362" s="29">
        <f t="shared" si="22"/>
        <v>616</v>
      </c>
      <c r="U362" s="29">
        <v>23030</v>
      </c>
      <c r="V362" s="29">
        <v>500</v>
      </c>
      <c r="W362" s="166">
        <v>1200</v>
      </c>
      <c r="X362" s="26">
        <v>449</v>
      </c>
      <c r="Y362" s="166">
        <v>330</v>
      </c>
      <c r="Z362" s="26">
        <v>330</v>
      </c>
      <c r="AA362" s="166">
        <v>-1000</v>
      </c>
      <c r="AB362" s="26">
        <v>-21</v>
      </c>
      <c r="AC362" s="166">
        <v>-2218</v>
      </c>
      <c r="AD362" s="26">
        <v>-690</v>
      </c>
      <c r="AE362" s="166" t="s">
        <v>46</v>
      </c>
      <c r="AF362" s="172" t="s">
        <v>161</v>
      </c>
      <c r="AG362" s="173">
        <v>38</v>
      </c>
      <c r="AH362" s="166" t="s">
        <v>44</v>
      </c>
      <c r="AI362" s="172" t="s">
        <v>97</v>
      </c>
      <c r="AJ362" s="173">
        <v>31</v>
      </c>
    </row>
    <row r="363" spans="1:36" x14ac:dyDescent="0.15">
      <c r="A363" s="227" t="s">
        <v>30</v>
      </c>
      <c r="B363" s="200" t="s">
        <v>26</v>
      </c>
      <c r="C363" s="173">
        <v>22</v>
      </c>
      <c r="D363" s="242">
        <v>0.58333333333333337</v>
      </c>
      <c r="E363" s="243">
        <v>20406</v>
      </c>
      <c r="F363" s="29">
        <v>33410</v>
      </c>
      <c r="G363" s="29">
        <v>227</v>
      </c>
      <c r="H363" s="29">
        <v>0</v>
      </c>
      <c r="I363" s="29">
        <v>6297</v>
      </c>
      <c r="J363" s="29">
        <v>5163</v>
      </c>
      <c r="K363" s="166">
        <v>-700</v>
      </c>
      <c r="L363" s="173">
        <v>330</v>
      </c>
      <c r="M363" s="29">
        <v>-171</v>
      </c>
      <c r="N363" s="29">
        <v>-706</v>
      </c>
      <c r="O363" s="29">
        <f t="shared" si="20"/>
        <v>-1247</v>
      </c>
      <c r="P363" s="29">
        <f t="shared" si="21"/>
        <v>23424</v>
      </c>
      <c r="Q363" s="242">
        <v>0.625</v>
      </c>
      <c r="R363" s="243">
        <v>21080</v>
      </c>
      <c r="S363" s="29">
        <v>22943</v>
      </c>
      <c r="T363" s="29">
        <f t="shared" si="22"/>
        <v>481</v>
      </c>
      <c r="U363" s="29">
        <v>23030</v>
      </c>
      <c r="V363" s="29">
        <v>500</v>
      </c>
      <c r="W363" s="166">
        <v>-1400</v>
      </c>
      <c r="X363" s="26">
        <v>-934</v>
      </c>
      <c r="Y363" s="166">
        <v>330</v>
      </c>
      <c r="Z363" s="26">
        <v>330</v>
      </c>
      <c r="AA363" s="166">
        <v>-1000</v>
      </c>
      <c r="AB363" s="26">
        <v>-171</v>
      </c>
      <c r="AC363" s="166">
        <v>-2218</v>
      </c>
      <c r="AD363" s="26">
        <v>-706</v>
      </c>
      <c r="AE363" s="166" t="s">
        <v>388</v>
      </c>
      <c r="AF363" s="172" t="s">
        <v>93</v>
      </c>
      <c r="AG363" s="173">
        <v>24</v>
      </c>
      <c r="AH363" s="166" t="s">
        <v>388</v>
      </c>
      <c r="AI363" s="172" t="s">
        <v>106</v>
      </c>
      <c r="AJ363" s="173">
        <v>20</v>
      </c>
    </row>
    <row r="364" spans="1:36" x14ac:dyDescent="0.15">
      <c r="A364" s="227" t="s">
        <v>32</v>
      </c>
      <c r="B364" s="200" t="s">
        <v>26</v>
      </c>
      <c r="C364" s="173">
        <v>23</v>
      </c>
      <c r="D364" s="242">
        <v>0.58333333333333337</v>
      </c>
      <c r="E364" s="243">
        <v>19770</v>
      </c>
      <c r="F364" s="29">
        <v>33500</v>
      </c>
      <c r="G364" s="29">
        <v>134</v>
      </c>
      <c r="H364" s="29">
        <v>0</v>
      </c>
      <c r="I364" s="29">
        <v>4465</v>
      </c>
      <c r="J364" s="29">
        <v>6264</v>
      </c>
      <c r="K364" s="166">
        <v>-556</v>
      </c>
      <c r="L364" s="173">
        <v>330</v>
      </c>
      <c r="M364" s="29">
        <v>-21</v>
      </c>
      <c r="N364" s="29">
        <v>-877</v>
      </c>
      <c r="O364" s="29">
        <f t="shared" si="20"/>
        <v>-1124</v>
      </c>
      <c r="P364" s="29">
        <f t="shared" si="21"/>
        <v>24029</v>
      </c>
      <c r="Q364" s="242">
        <v>0.58333333333333337</v>
      </c>
      <c r="R364" s="243">
        <v>20680</v>
      </c>
      <c r="S364" s="29">
        <v>22543</v>
      </c>
      <c r="T364" s="29">
        <f t="shared" si="22"/>
        <v>1486</v>
      </c>
      <c r="U364" s="29">
        <v>23030</v>
      </c>
      <c r="V364" s="29">
        <v>500</v>
      </c>
      <c r="W364" s="166">
        <v>-1500</v>
      </c>
      <c r="X364" s="26">
        <v>-556</v>
      </c>
      <c r="Y364" s="166">
        <v>330</v>
      </c>
      <c r="Z364" s="26">
        <v>330</v>
      </c>
      <c r="AA364" s="166">
        <v>-1000</v>
      </c>
      <c r="AB364" s="26">
        <v>-21</v>
      </c>
      <c r="AC364" s="166">
        <v>-2218</v>
      </c>
      <c r="AD364" s="26">
        <v>-877</v>
      </c>
      <c r="AE364" s="166" t="s">
        <v>43</v>
      </c>
      <c r="AF364" s="172" t="s">
        <v>122</v>
      </c>
      <c r="AG364" s="173">
        <v>26</v>
      </c>
      <c r="AH364" s="166" t="s">
        <v>43</v>
      </c>
      <c r="AI364" s="172" t="s">
        <v>89</v>
      </c>
      <c r="AJ364" s="173">
        <v>24</v>
      </c>
    </row>
    <row r="365" spans="1:36" x14ac:dyDescent="0.15">
      <c r="A365" s="227" t="s">
        <v>31</v>
      </c>
      <c r="B365" s="200" t="s">
        <v>26</v>
      </c>
      <c r="C365" s="173">
        <v>24</v>
      </c>
      <c r="D365" s="242">
        <v>0.58333333333333337</v>
      </c>
      <c r="E365" s="243">
        <v>17889</v>
      </c>
      <c r="F365" s="29">
        <v>33500</v>
      </c>
      <c r="G365" s="29">
        <v>133</v>
      </c>
      <c r="H365" s="29">
        <v>0</v>
      </c>
      <c r="I365" s="29">
        <v>3448</v>
      </c>
      <c r="J365" s="29">
        <v>8175</v>
      </c>
      <c r="K365" s="166">
        <v>594</v>
      </c>
      <c r="L365" s="173">
        <v>330</v>
      </c>
      <c r="M365" s="29">
        <v>-471</v>
      </c>
      <c r="N365" s="29">
        <v>-1633</v>
      </c>
      <c r="O365" s="29">
        <f t="shared" si="20"/>
        <v>-1180</v>
      </c>
      <c r="P365" s="29">
        <f t="shared" si="21"/>
        <v>23190</v>
      </c>
      <c r="Q365" s="242">
        <v>0.58333333333333337</v>
      </c>
      <c r="R365" s="243">
        <v>18470</v>
      </c>
      <c r="S365" s="29">
        <v>20747</v>
      </c>
      <c r="T365" s="29">
        <f t="shared" si="22"/>
        <v>2443</v>
      </c>
      <c r="U365" s="29">
        <v>23030</v>
      </c>
      <c r="V365" s="29">
        <v>500</v>
      </c>
      <c r="W365" s="166">
        <v>1200</v>
      </c>
      <c r="X365" s="26">
        <v>594</v>
      </c>
      <c r="Y365" s="166">
        <v>330</v>
      </c>
      <c r="Z365" s="26">
        <v>330</v>
      </c>
      <c r="AA365" s="166">
        <v>-1000</v>
      </c>
      <c r="AB365" s="26">
        <v>-21</v>
      </c>
      <c r="AC365" s="166">
        <v>-2218</v>
      </c>
      <c r="AD365" s="26">
        <v>-1343</v>
      </c>
      <c r="AE365" s="166" t="s">
        <v>46</v>
      </c>
      <c r="AF365" s="172" t="s">
        <v>176</v>
      </c>
      <c r="AG365" s="173">
        <v>42</v>
      </c>
      <c r="AH365" s="166" t="s">
        <v>46</v>
      </c>
      <c r="AI365" s="172" t="s">
        <v>91</v>
      </c>
      <c r="AJ365" s="173">
        <v>40</v>
      </c>
    </row>
    <row r="366" spans="1:36" x14ac:dyDescent="0.15">
      <c r="A366" s="227" t="s">
        <v>33</v>
      </c>
      <c r="B366" s="200" t="s">
        <v>26</v>
      </c>
      <c r="C366" s="173">
        <v>25</v>
      </c>
      <c r="D366" s="242">
        <v>0.58333333333333337</v>
      </c>
      <c r="E366" s="243">
        <v>15218</v>
      </c>
      <c r="F366" s="29">
        <v>33500</v>
      </c>
      <c r="G366" s="29">
        <v>125</v>
      </c>
      <c r="H366" s="29">
        <v>0</v>
      </c>
      <c r="I366" s="29">
        <v>3726</v>
      </c>
      <c r="J366" s="29">
        <v>10431</v>
      </c>
      <c r="K366" s="166">
        <v>372</v>
      </c>
      <c r="L366" s="173">
        <v>330</v>
      </c>
      <c r="M366" s="29">
        <v>-321</v>
      </c>
      <c r="N366" s="29">
        <v>-936</v>
      </c>
      <c r="O366" s="29">
        <f t="shared" si="20"/>
        <v>-555</v>
      </c>
      <c r="P366" s="29">
        <f t="shared" si="21"/>
        <v>20023</v>
      </c>
      <c r="Q366" s="242">
        <v>0.58333333333333337</v>
      </c>
      <c r="R366" s="243">
        <v>15610</v>
      </c>
      <c r="S366" s="29">
        <v>17473</v>
      </c>
      <c r="T366" s="29">
        <f t="shared" si="22"/>
        <v>2550</v>
      </c>
      <c r="U366" s="29">
        <v>23030</v>
      </c>
      <c r="V366" s="29">
        <v>500</v>
      </c>
      <c r="W366" s="166">
        <v>1200</v>
      </c>
      <c r="X366" s="26">
        <v>372</v>
      </c>
      <c r="Y366" s="166">
        <v>330</v>
      </c>
      <c r="Z366" s="26">
        <v>330</v>
      </c>
      <c r="AA366" s="166">
        <v>-1000</v>
      </c>
      <c r="AB366" s="26">
        <v>-21</v>
      </c>
      <c r="AC366" s="166">
        <v>-2218</v>
      </c>
      <c r="AD366" s="26">
        <v>-646</v>
      </c>
      <c r="AE366" s="166" t="s">
        <v>42</v>
      </c>
      <c r="AF366" s="172" t="s">
        <v>184</v>
      </c>
      <c r="AG366" s="173">
        <v>34</v>
      </c>
      <c r="AH366" s="166" t="s">
        <v>400</v>
      </c>
      <c r="AI366" s="172" t="s">
        <v>192</v>
      </c>
      <c r="AJ366" s="173">
        <v>33</v>
      </c>
    </row>
    <row r="367" spans="1:36" x14ac:dyDescent="0.15">
      <c r="A367" s="227" t="s">
        <v>34</v>
      </c>
      <c r="B367" s="200" t="s">
        <v>26</v>
      </c>
      <c r="C367" s="173">
        <v>26</v>
      </c>
      <c r="D367" s="242">
        <v>0.58333333333333337</v>
      </c>
      <c r="E367" s="243">
        <v>17948</v>
      </c>
      <c r="F367" s="29">
        <v>33500</v>
      </c>
      <c r="G367" s="29">
        <v>132</v>
      </c>
      <c r="H367" s="29">
        <v>0</v>
      </c>
      <c r="I367" s="29">
        <v>2674</v>
      </c>
      <c r="J367" s="29">
        <v>8929</v>
      </c>
      <c r="K367" s="166">
        <v>581</v>
      </c>
      <c r="L367" s="173">
        <v>330</v>
      </c>
      <c r="M367" s="29">
        <v>-321</v>
      </c>
      <c r="N367" s="29">
        <v>-1633</v>
      </c>
      <c r="O367" s="29">
        <f t="shared" si="20"/>
        <v>-1043</v>
      </c>
      <c r="P367" s="29">
        <f t="shared" si="21"/>
        <v>23072</v>
      </c>
      <c r="Q367" s="242">
        <v>0.58333333333333337</v>
      </c>
      <c r="R367" s="243">
        <v>18310</v>
      </c>
      <c r="S367" s="29">
        <v>20653</v>
      </c>
      <c r="T367" s="29">
        <f t="shared" si="22"/>
        <v>2419</v>
      </c>
      <c r="U367" s="29">
        <v>23030</v>
      </c>
      <c r="V367" s="29">
        <v>500</v>
      </c>
      <c r="W367" s="166">
        <v>1200</v>
      </c>
      <c r="X367" s="26">
        <v>581</v>
      </c>
      <c r="Y367" s="166">
        <v>330</v>
      </c>
      <c r="Z367" s="26">
        <v>330</v>
      </c>
      <c r="AA367" s="166">
        <v>-1000</v>
      </c>
      <c r="AB367" s="26">
        <v>-21</v>
      </c>
      <c r="AC367" s="166">
        <v>-2218</v>
      </c>
      <c r="AD367" s="26">
        <v>-1507</v>
      </c>
      <c r="AE367" s="166" t="s">
        <v>43</v>
      </c>
      <c r="AF367" s="172" t="s">
        <v>175</v>
      </c>
      <c r="AG367" s="173">
        <v>35</v>
      </c>
      <c r="AH367" s="166" t="s">
        <v>43</v>
      </c>
      <c r="AI367" s="172" t="s">
        <v>112</v>
      </c>
      <c r="AJ367" s="173">
        <v>35</v>
      </c>
    </row>
    <row r="368" spans="1:36" x14ac:dyDescent="0.15">
      <c r="A368" s="227" t="s">
        <v>35</v>
      </c>
      <c r="B368" s="200" t="s">
        <v>26</v>
      </c>
      <c r="C368" s="173">
        <v>27</v>
      </c>
      <c r="D368" s="242">
        <v>0.58333333333333337</v>
      </c>
      <c r="E368" s="243">
        <v>16687</v>
      </c>
      <c r="F368" s="29">
        <v>33500</v>
      </c>
      <c r="G368" s="29">
        <v>125</v>
      </c>
      <c r="H368" s="29">
        <v>0</v>
      </c>
      <c r="I368" s="29">
        <v>3880</v>
      </c>
      <c r="J368" s="29">
        <v>9919</v>
      </c>
      <c r="K368" s="166">
        <v>333</v>
      </c>
      <c r="L368" s="173">
        <v>330</v>
      </c>
      <c r="M368" s="29">
        <v>-321</v>
      </c>
      <c r="N368" s="29">
        <v>-1088</v>
      </c>
      <c r="O368" s="29">
        <f t="shared" si="20"/>
        <v>-746</v>
      </c>
      <c r="P368" s="29">
        <f t="shared" si="21"/>
        <v>20572</v>
      </c>
      <c r="Q368" s="242">
        <v>0.58333333333333337</v>
      </c>
      <c r="R368" s="243">
        <v>17070</v>
      </c>
      <c r="S368" s="29">
        <v>18933</v>
      </c>
      <c r="T368" s="29">
        <f t="shared" si="22"/>
        <v>1639</v>
      </c>
      <c r="U368" s="29">
        <v>22599</v>
      </c>
      <c r="V368" s="29">
        <v>400</v>
      </c>
      <c r="W368" s="166">
        <v>1200</v>
      </c>
      <c r="X368" s="26">
        <v>273</v>
      </c>
      <c r="Y368" s="166">
        <v>330</v>
      </c>
      <c r="Z368" s="26">
        <v>330</v>
      </c>
      <c r="AA368" s="166">
        <v>-1000</v>
      </c>
      <c r="AB368" s="26">
        <v>-251</v>
      </c>
      <c r="AC368" s="166">
        <v>-2218</v>
      </c>
      <c r="AD368" s="26">
        <v>-1088</v>
      </c>
      <c r="AE368" s="166" t="s">
        <v>46</v>
      </c>
      <c r="AF368" s="172" t="s">
        <v>69</v>
      </c>
      <c r="AG368" s="173">
        <v>46</v>
      </c>
      <c r="AH368" s="166" t="s">
        <v>43</v>
      </c>
      <c r="AI368" s="172" t="s">
        <v>90</v>
      </c>
      <c r="AJ368" s="173">
        <v>45</v>
      </c>
    </row>
    <row r="369" spans="1:36" x14ac:dyDescent="0.15">
      <c r="A369" s="227" t="s">
        <v>36</v>
      </c>
      <c r="B369" s="200" t="s">
        <v>26</v>
      </c>
      <c r="C369" s="173">
        <v>28</v>
      </c>
      <c r="D369" s="242">
        <v>0.58333333333333337</v>
      </c>
      <c r="E369" s="243">
        <v>16276</v>
      </c>
      <c r="F369" s="29">
        <v>33500</v>
      </c>
      <c r="G369" s="29">
        <v>201</v>
      </c>
      <c r="H369" s="29">
        <v>0</v>
      </c>
      <c r="I369" s="29">
        <v>4131</v>
      </c>
      <c r="J369" s="29">
        <v>9858</v>
      </c>
      <c r="K369" s="166">
        <v>350</v>
      </c>
      <c r="L369" s="173">
        <v>330</v>
      </c>
      <c r="M369" s="29">
        <v>-321</v>
      </c>
      <c r="N369" s="29">
        <v>-942</v>
      </c>
      <c r="O369" s="29">
        <f t="shared" si="20"/>
        <v>-583</v>
      </c>
      <c r="P369" s="29">
        <f t="shared" si="21"/>
        <v>20295</v>
      </c>
      <c r="Q369" s="242">
        <v>0.58333333333333337</v>
      </c>
      <c r="R369" s="243">
        <v>16490</v>
      </c>
      <c r="S369" s="29">
        <v>18353</v>
      </c>
      <c r="T369" s="29">
        <f t="shared" si="22"/>
        <v>1942</v>
      </c>
      <c r="U369" s="29">
        <v>22599</v>
      </c>
      <c r="V369" s="29">
        <v>400</v>
      </c>
      <c r="W369" s="166">
        <v>1200</v>
      </c>
      <c r="X369" s="26">
        <v>290</v>
      </c>
      <c r="Y369" s="166">
        <v>330</v>
      </c>
      <c r="Z369" s="26">
        <v>330</v>
      </c>
      <c r="AA369" s="166">
        <v>-1000</v>
      </c>
      <c r="AB369" s="26">
        <v>-161</v>
      </c>
      <c r="AC369" s="166">
        <v>-2218</v>
      </c>
      <c r="AD369" s="26">
        <v>-942</v>
      </c>
      <c r="AE369" s="166" t="s">
        <v>46</v>
      </c>
      <c r="AF369" s="172" t="s">
        <v>176</v>
      </c>
      <c r="AG369" s="173">
        <v>52</v>
      </c>
      <c r="AH369" s="166" t="s">
        <v>46</v>
      </c>
      <c r="AI369" s="172" t="s">
        <v>153</v>
      </c>
      <c r="AJ369" s="173">
        <v>55</v>
      </c>
    </row>
    <row r="370" spans="1:36" x14ac:dyDescent="0.15">
      <c r="A370" s="227" t="s">
        <v>30</v>
      </c>
      <c r="B370" s="200" t="s">
        <v>26</v>
      </c>
      <c r="C370" s="173">
        <v>29</v>
      </c>
      <c r="D370" s="242">
        <v>0.58333333333333337</v>
      </c>
      <c r="E370" s="243">
        <v>18324</v>
      </c>
      <c r="F370" s="29">
        <v>33500</v>
      </c>
      <c r="G370" s="29">
        <v>139</v>
      </c>
      <c r="H370" s="29">
        <v>0</v>
      </c>
      <c r="I370" s="29">
        <v>2978</v>
      </c>
      <c r="J370" s="29">
        <v>9498</v>
      </c>
      <c r="K370" s="166">
        <v>366</v>
      </c>
      <c r="L370" s="173">
        <v>330</v>
      </c>
      <c r="M370" s="29">
        <v>-321</v>
      </c>
      <c r="N370" s="29">
        <v>-1634</v>
      </c>
      <c r="O370" s="29">
        <f t="shared" si="20"/>
        <v>-1259</v>
      </c>
      <c r="P370" s="29">
        <f t="shared" si="21"/>
        <v>22422</v>
      </c>
      <c r="Q370" s="242">
        <v>0.58333333333333337</v>
      </c>
      <c r="R370" s="243">
        <v>18500</v>
      </c>
      <c r="S370" s="29">
        <v>20755</v>
      </c>
      <c r="T370" s="29">
        <f t="shared" si="22"/>
        <v>1667</v>
      </c>
      <c r="U370" s="29">
        <v>22599</v>
      </c>
      <c r="V370" s="29">
        <v>400</v>
      </c>
      <c r="W370" s="166">
        <v>1200</v>
      </c>
      <c r="X370" s="26">
        <v>306</v>
      </c>
      <c r="Y370" s="166">
        <v>330</v>
      </c>
      <c r="Z370" s="26">
        <v>330</v>
      </c>
      <c r="AA370" s="166">
        <v>-1000</v>
      </c>
      <c r="AB370" s="26">
        <v>-219</v>
      </c>
      <c r="AC370" s="166">
        <v>-2218</v>
      </c>
      <c r="AD370" s="26">
        <v>-1634</v>
      </c>
      <c r="AE370" s="166" t="s">
        <v>42</v>
      </c>
      <c r="AF370" s="172" t="s">
        <v>51</v>
      </c>
      <c r="AG370" s="173">
        <v>40</v>
      </c>
      <c r="AH370" s="166" t="s">
        <v>390</v>
      </c>
      <c r="AI370" s="172" t="s">
        <v>101</v>
      </c>
      <c r="AJ370" s="173">
        <v>40</v>
      </c>
    </row>
    <row r="371" spans="1:36" x14ac:dyDescent="0.15">
      <c r="A371" s="227" t="s">
        <v>32</v>
      </c>
      <c r="B371" s="200" t="s">
        <v>26</v>
      </c>
      <c r="C371" s="173">
        <v>30</v>
      </c>
      <c r="D371" s="242">
        <v>0.58333333333333337</v>
      </c>
      <c r="E371" s="243">
        <v>18565</v>
      </c>
      <c r="F371" s="29">
        <v>33500</v>
      </c>
      <c r="G371" s="29">
        <v>145</v>
      </c>
      <c r="H371" s="29">
        <v>0</v>
      </c>
      <c r="I371" s="29">
        <v>3886</v>
      </c>
      <c r="J371" s="29">
        <v>7672</v>
      </c>
      <c r="K371" s="166">
        <v>102</v>
      </c>
      <c r="L371" s="173">
        <v>330</v>
      </c>
      <c r="M371" s="29">
        <v>-421</v>
      </c>
      <c r="N371" s="29">
        <v>-1134</v>
      </c>
      <c r="O371" s="29">
        <f t="shared" si="20"/>
        <v>-1123</v>
      </c>
      <c r="P371" s="29">
        <f t="shared" si="21"/>
        <v>23210</v>
      </c>
      <c r="Q371" s="242">
        <v>0.58333333333333337</v>
      </c>
      <c r="R371" s="243">
        <v>18640</v>
      </c>
      <c r="S371" s="29">
        <v>20821</v>
      </c>
      <c r="T371" s="29">
        <f t="shared" si="22"/>
        <v>2389</v>
      </c>
      <c r="U371" s="29">
        <v>22599</v>
      </c>
      <c r="V371" s="29">
        <v>400</v>
      </c>
      <c r="W371" s="166">
        <v>1200</v>
      </c>
      <c r="X371" s="26">
        <v>102</v>
      </c>
      <c r="Y371" s="166">
        <v>330</v>
      </c>
      <c r="Z371" s="26">
        <v>330</v>
      </c>
      <c r="AA371" s="166">
        <v>-1000</v>
      </c>
      <c r="AB371" s="26">
        <v>-121</v>
      </c>
      <c r="AC371" s="166">
        <v>-2218</v>
      </c>
      <c r="AD371" s="26">
        <v>-844</v>
      </c>
      <c r="AE371" s="166" t="s">
        <v>42</v>
      </c>
      <c r="AF371" s="172" t="s">
        <v>88</v>
      </c>
      <c r="AG371" s="173">
        <v>35</v>
      </c>
      <c r="AH371" s="166" t="s">
        <v>42</v>
      </c>
      <c r="AI371" s="172" t="s">
        <v>98</v>
      </c>
      <c r="AJ371" s="173">
        <v>33</v>
      </c>
    </row>
    <row r="372" spans="1:36" x14ac:dyDescent="0.15">
      <c r="A372" s="228" t="s">
        <v>31</v>
      </c>
      <c r="B372" s="202" t="s">
        <v>26</v>
      </c>
      <c r="C372" s="175">
        <v>31</v>
      </c>
      <c r="D372" s="244">
        <v>0.75</v>
      </c>
      <c r="E372" s="243">
        <v>19622</v>
      </c>
      <c r="F372" s="35">
        <v>33500</v>
      </c>
      <c r="G372" s="35">
        <v>152</v>
      </c>
      <c r="H372" s="35">
        <v>0</v>
      </c>
      <c r="I372" s="35">
        <v>3926</v>
      </c>
      <c r="J372" s="35">
        <v>7730</v>
      </c>
      <c r="K372" s="167">
        <v>620</v>
      </c>
      <c r="L372" s="175">
        <v>330</v>
      </c>
      <c r="M372" s="35">
        <v>-121</v>
      </c>
      <c r="N372" s="35">
        <v>-898</v>
      </c>
      <c r="O372" s="35">
        <f t="shared" si="20"/>
        <v>-69</v>
      </c>
      <c r="P372" s="35">
        <f t="shared" si="21"/>
        <v>22065</v>
      </c>
      <c r="Q372" s="244">
        <v>0.58333333333333337</v>
      </c>
      <c r="R372" s="245">
        <v>19600</v>
      </c>
      <c r="S372" s="35">
        <v>21463</v>
      </c>
      <c r="T372" s="35">
        <f t="shared" si="22"/>
        <v>602</v>
      </c>
      <c r="U372" s="35">
        <v>22599</v>
      </c>
      <c r="V372" s="35">
        <v>400</v>
      </c>
      <c r="W372" s="167">
        <v>1300</v>
      </c>
      <c r="X372" s="43">
        <v>401</v>
      </c>
      <c r="Y372" s="167">
        <v>330</v>
      </c>
      <c r="Z372" s="43">
        <v>330</v>
      </c>
      <c r="AA372" s="167">
        <v>-1000</v>
      </c>
      <c r="AB372" s="43">
        <v>-121</v>
      </c>
      <c r="AC372" s="167">
        <v>-2218</v>
      </c>
      <c r="AD372" s="43">
        <v>-898</v>
      </c>
      <c r="AE372" s="167" t="s">
        <v>44</v>
      </c>
      <c r="AF372" s="174" t="s">
        <v>306</v>
      </c>
      <c r="AG372" s="175">
        <v>23</v>
      </c>
      <c r="AH372" s="167" t="s">
        <v>44</v>
      </c>
      <c r="AI372" s="174" t="s">
        <v>137</v>
      </c>
      <c r="AJ372" s="175">
        <v>20</v>
      </c>
    </row>
    <row r="373" spans="1:36" x14ac:dyDescent="0.15">
      <c r="E373" s="243"/>
      <c r="P373" s="150"/>
      <c r="V373" s="3"/>
      <c r="W373" s="3"/>
      <c r="X373" s="3"/>
    </row>
    <row r="374" spans="1:36" x14ac:dyDescent="0.15">
      <c r="V374" s="3"/>
      <c r="W374" s="3"/>
      <c r="X374" s="3"/>
    </row>
  </sheetData>
  <phoneticPr fontId="28" type="noConversion"/>
  <conditionalFormatting sqref="E7:E37">
    <cfRule type="cellIs" dxfId="60" priority="423" stopIfTrue="1" operator="equal">
      <formula>MAX($E$7:$E$37)</formula>
    </cfRule>
  </conditionalFormatting>
  <conditionalFormatting sqref="E13:E14">
    <cfRule type="cellIs" dxfId="59" priority="1096" stopIfTrue="1" operator="equal">
      <formula>MAX($E$7:$E$37)</formula>
    </cfRule>
  </conditionalFormatting>
  <conditionalFormatting sqref="E38:E66">
    <cfRule type="cellIs" dxfId="58" priority="367" stopIfTrue="1" operator="equal">
      <formula>MAX($E$38:$E$66)</formula>
    </cfRule>
  </conditionalFormatting>
  <conditionalFormatting sqref="E67:E97">
    <cfRule type="cellIs" dxfId="57" priority="337" stopIfTrue="1" operator="equal">
      <formula>MAX($E$67:$E$97)</formula>
    </cfRule>
  </conditionalFormatting>
  <conditionalFormatting sqref="E98:E127">
    <cfRule type="cellIs" dxfId="56" priority="308" stopIfTrue="1" operator="equal">
      <formula>MAX($E$98:$E$127)</formula>
    </cfRule>
  </conditionalFormatting>
  <conditionalFormatting sqref="E128:E158">
    <cfRule type="cellIs" dxfId="55" priority="214" stopIfTrue="1" operator="equal">
      <formula>MAX($E$128:$E$158)</formula>
    </cfRule>
  </conditionalFormatting>
  <conditionalFormatting sqref="E159:E188">
    <cfRule type="cellIs" dxfId="54" priority="185" stopIfTrue="1" operator="equal">
      <formula>MAX($E$159:$E$188)</formula>
    </cfRule>
  </conditionalFormatting>
  <conditionalFormatting sqref="E189:E219">
    <cfRule type="cellIs" dxfId="53" priority="605" stopIfTrue="1" operator="equal">
      <formula>MAX($E$189:$E$219)</formula>
    </cfRule>
  </conditionalFormatting>
  <conditionalFormatting sqref="E220:E250">
    <cfRule type="cellIs" dxfId="52" priority="575" stopIfTrue="1" operator="equal">
      <formula>MAX($E$220:$E$250)</formula>
    </cfRule>
  </conditionalFormatting>
  <conditionalFormatting sqref="E251:E280">
    <cfRule type="cellIs" dxfId="51" priority="545" stopIfTrue="1" operator="equal">
      <formula>MAX($E$251:$E$280)</formula>
    </cfRule>
  </conditionalFormatting>
  <conditionalFormatting sqref="E281:E311">
    <cfRule type="cellIs" dxfId="50" priority="514" stopIfTrue="1" operator="equal">
      <formula>MAX($E$281:$E$311)</formula>
    </cfRule>
  </conditionalFormatting>
  <conditionalFormatting sqref="E312:E341">
    <cfRule type="cellIs" dxfId="49" priority="32" stopIfTrue="1" operator="equal">
      <formula>MAX($E$312:$E$341)</formula>
    </cfRule>
  </conditionalFormatting>
  <conditionalFormatting sqref="E342:E372">
    <cfRule type="cellIs" dxfId="48" priority="2" stopIfTrue="1" operator="equal">
      <formula>MAX($E$342:$E$372)</formula>
    </cfRule>
  </conditionalFormatting>
  <pageMargins left="0.25" right="0.25" top="1" bottom="1" header="0.5" footer="0.5"/>
  <pageSetup paperSize="5" scale="40" fitToHeight="6" pageOrder="overThenDown" orientation="landscape" horizontalDpi="1200" verticalDpi="1200"/>
  <headerFooter>
    <oddHeader>&amp;C&amp;"Arial,Bold"&amp;14ISO New England -  &amp;A Forecast vs. Actual Daily Peaks &amp;"Arial,Italic"&amp;10(preliminary - Based on the Morning Report)</oddHeader>
    <oddFooter>&amp;L&amp;A Capacity Analysis Spreadsheet&amp;CISO-NE Public&amp;R&amp;D</oddFooter>
  </headerFooter>
  <rowBreaks count="5" manualBreakCount="5">
    <brk id="66" max="16383" man="1"/>
    <brk id="127" max="16383" man="1"/>
    <brk id="188" max="16383" man="1"/>
    <brk id="250" max="16383" man="1"/>
    <brk id="311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K382"/>
  <sheetViews>
    <sheetView zoomScaleNormal="100" zoomScaleSheetLayoutView="100" workbookViewId="0">
      <pane xSplit="6" ySplit="6" topLeftCell="G317" activePane="bottomRight" state="frozen"/>
      <selection pane="topRight" activeCell="G1" sqref="G1"/>
      <selection pane="bottomLeft" activeCell="A7" sqref="A7"/>
      <selection pane="bottomRight" activeCell="G347" sqref="G347"/>
    </sheetView>
  </sheetViews>
  <sheetFormatPr baseColWidth="10" defaultColWidth="9.1640625" defaultRowHeight="14" x14ac:dyDescent="0.15"/>
  <cols>
    <col min="1" max="1" width="8.1640625" style="69" bestFit="1" customWidth="1"/>
    <col min="2" max="2" width="11.5" style="69" bestFit="1" customWidth="1"/>
    <col min="3" max="3" width="5.1640625" style="4" bestFit="1" customWidth="1"/>
    <col min="4" max="4" width="17.5" style="46" bestFit="1" customWidth="1"/>
    <col min="5" max="5" width="14.5" style="46" bestFit="1" customWidth="1"/>
    <col min="6" max="6" width="14" style="4" customWidth="1"/>
    <col min="7" max="7" width="12.83203125" style="4" customWidth="1"/>
    <col min="8" max="8" width="16.5" style="4" bestFit="1" customWidth="1"/>
    <col min="9" max="9" width="14.5" style="3" bestFit="1" customWidth="1"/>
    <col min="10" max="10" width="14.1640625" style="3" customWidth="1"/>
    <col min="11" max="11" width="11" style="3" bestFit="1" customWidth="1"/>
    <col min="12" max="14" width="9.1640625" style="3"/>
    <col min="15" max="15" width="15.83203125" style="3" bestFit="1" customWidth="1"/>
    <col min="16" max="16" width="14.83203125" style="3" bestFit="1" customWidth="1"/>
    <col min="17" max="17" width="20.5" style="46" bestFit="1" customWidth="1"/>
    <col min="18" max="18" width="13.5" style="46" bestFit="1" customWidth="1"/>
    <col min="19" max="19" width="13.83203125" style="4" bestFit="1" customWidth="1"/>
    <col min="20" max="20" width="13.83203125" style="4" customWidth="1"/>
    <col min="21" max="21" width="12.5" style="4" bestFit="1" customWidth="1"/>
    <col min="22" max="22" width="16.1640625" style="4" bestFit="1" customWidth="1"/>
    <col min="23" max="23" width="11.5" style="4" bestFit="1" customWidth="1"/>
    <col min="24" max="24" width="13.83203125" style="4" bestFit="1" customWidth="1"/>
    <col min="25" max="25" width="11.5" style="3" bestFit="1" customWidth="1"/>
    <col min="26" max="26" width="13.83203125" style="3" bestFit="1" customWidth="1"/>
    <col min="27" max="27" width="11.5" style="3" bestFit="1" customWidth="1"/>
    <col min="28" max="28" width="13.83203125" style="3" bestFit="1" customWidth="1"/>
    <col min="29" max="29" width="11.5" style="3" bestFit="1" customWidth="1"/>
    <col min="30" max="30" width="13.83203125" style="3" bestFit="1" customWidth="1"/>
    <col min="31" max="31" width="17.5" style="4" bestFit="1" customWidth="1"/>
    <col min="32" max="32" width="8.83203125" style="4" customWidth="1"/>
    <col min="33" max="33" width="7.83203125" style="4" bestFit="1" customWidth="1"/>
    <col min="34" max="34" width="17.5" style="4" bestFit="1" customWidth="1"/>
    <col min="35" max="35" width="7.5" style="4" bestFit="1" customWidth="1"/>
    <col min="36" max="36" width="7.83203125" style="4" bestFit="1" customWidth="1"/>
    <col min="37" max="16384" width="9.1640625" style="4"/>
  </cols>
  <sheetData>
    <row r="1" spans="1:37" ht="20.5" customHeight="1" x14ac:dyDescent="0.25">
      <c r="A1" s="79">
        <v>1</v>
      </c>
      <c r="B1" s="80"/>
      <c r="C1" s="81"/>
      <c r="D1" s="82">
        <v>2</v>
      </c>
      <c r="E1" s="83"/>
      <c r="F1" s="84" t="s">
        <v>241</v>
      </c>
      <c r="G1" s="84" t="s">
        <v>242</v>
      </c>
      <c r="H1" s="84" t="s">
        <v>243</v>
      </c>
      <c r="I1" s="85" t="s">
        <v>244</v>
      </c>
      <c r="J1" s="85" t="s">
        <v>245</v>
      </c>
      <c r="K1" s="82" t="s">
        <v>264</v>
      </c>
      <c r="L1" s="133"/>
      <c r="M1" s="86"/>
      <c r="N1" s="86"/>
      <c r="O1" s="81"/>
      <c r="P1" s="85" t="s">
        <v>263</v>
      </c>
      <c r="Q1" s="84" t="s">
        <v>262</v>
      </c>
      <c r="R1" s="87"/>
      <c r="S1" s="84" t="s">
        <v>261</v>
      </c>
      <c r="T1" s="84" t="s">
        <v>265</v>
      </c>
      <c r="U1" s="88">
        <v>5</v>
      </c>
      <c r="V1" s="89" t="s">
        <v>266</v>
      </c>
      <c r="W1" s="84">
        <v>7</v>
      </c>
      <c r="X1" s="84"/>
      <c r="Y1" s="84"/>
      <c r="Z1" s="84"/>
      <c r="AA1" s="84"/>
      <c r="AB1" s="84"/>
      <c r="AC1" s="84"/>
      <c r="AD1" s="84"/>
      <c r="AE1" s="84">
        <v>8</v>
      </c>
      <c r="AF1" s="84"/>
      <c r="AG1" s="84"/>
      <c r="AH1" s="84"/>
      <c r="AI1" s="84"/>
      <c r="AJ1" s="124"/>
    </row>
    <row r="2" spans="1:37" ht="17" x14ac:dyDescent="0.25">
      <c r="A2" s="49"/>
      <c r="B2" s="66"/>
      <c r="C2" s="55"/>
      <c r="D2" s="122"/>
      <c r="E2" s="123"/>
      <c r="F2" s="125" t="s">
        <v>293</v>
      </c>
      <c r="G2" s="125"/>
      <c r="H2" s="125"/>
      <c r="I2" s="125"/>
      <c r="J2" s="125"/>
      <c r="K2" s="125"/>
      <c r="L2" s="125"/>
      <c r="M2" s="125"/>
      <c r="N2" s="125"/>
      <c r="O2" s="125"/>
      <c r="P2" s="126"/>
      <c r="Q2" s="126"/>
      <c r="R2" s="125"/>
      <c r="S2" s="125"/>
      <c r="T2" s="125"/>
      <c r="U2" s="127"/>
      <c r="V2" s="127"/>
      <c r="W2" s="127"/>
      <c r="X2" s="127"/>
      <c r="Y2" s="147"/>
      <c r="Z2" s="147"/>
      <c r="AA2" s="147"/>
      <c r="AB2" s="147"/>
      <c r="AC2" s="147"/>
      <c r="AD2" s="147"/>
      <c r="AE2" s="127"/>
      <c r="AF2" s="127"/>
      <c r="AG2" s="127"/>
      <c r="AH2" s="127"/>
      <c r="AI2" s="127"/>
      <c r="AJ2" s="128"/>
    </row>
    <row r="3" spans="1:37" ht="17" x14ac:dyDescent="0.25">
      <c r="A3" s="49"/>
      <c r="B3" s="66"/>
      <c r="C3" s="55"/>
      <c r="D3" s="122"/>
      <c r="E3" s="123"/>
      <c r="F3" s="7"/>
      <c r="G3" s="73" t="s">
        <v>39</v>
      </c>
      <c r="H3" s="7"/>
      <c r="I3" s="7"/>
      <c r="J3" s="7" t="s">
        <v>246</v>
      </c>
      <c r="K3" s="63"/>
      <c r="L3" s="57"/>
      <c r="M3" s="57"/>
      <c r="N3" s="57"/>
      <c r="O3" s="57"/>
      <c r="P3" s="7" t="s">
        <v>250</v>
      </c>
      <c r="Q3" s="59"/>
      <c r="R3" s="60"/>
      <c r="S3" s="7"/>
      <c r="T3" s="6" t="s">
        <v>301</v>
      </c>
      <c r="U3" s="7"/>
      <c r="V3" s="15"/>
      <c r="W3" s="8" t="s">
        <v>351</v>
      </c>
      <c r="X3" s="17"/>
      <c r="Y3" s="17"/>
      <c r="Z3" s="9"/>
      <c r="AA3" s="8" t="s">
        <v>352</v>
      </c>
      <c r="AB3" s="151"/>
      <c r="AC3" s="8" t="s">
        <v>353</v>
      </c>
      <c r="AD3" s="151"/>
      <c r="AE3" s="56" t="s">
        <v>38</v>
      </c>
      <c r="AF3" s="56"/>
      <c r="AG3" s="56"/>
      <c r="AH3" s="56"/>
      <c r="AI3" s="56"/>
      <c r="AJ3" s="58"/>
    </row>
    <row r="4" spans="1:37" ht="17" x14ac:dyDescent="0.25">
      <c r="A4" s="50"/>
      <c r="B4" s="67"/>
      <c r="C4" s="5"/>
      <c r="D4" s="78" t="s">
        <v>281</v>
      </c>
      <c r="E4" s="78"/>
      <c r="F4" s="6" t="s">
        <v>40</v>
      </c>
      <c r="G4" s="6" t="s">
        <v>235</v>
      </c>
      <c r="H4" s="15" t="s">
        <v>238</v>
      </c>
      <c r="I4" s="6" t="s">
        <v>2</v>
      </c>
      <c r="J4" s="15" t="s">
        <v>247</v>
      </c>
      <c r="K4" s="64" t="s">
        <v>84</v>
      </c>
      <c r="L4" s="12"/>
      <c r="M4" s="12"/>
      <c r="N4" s="12"/>
      <c r="O4" s="14"/>
      <c r="P4" s="15" t="s">
        <v>251</v>
      </c>
      <c r="Q4" s="61" t="s">
        <v>85</v>
      </c>
      <c r="R4" s="62"/>
      <c r="S4" s="15"/>
      <c r="T4" s="15" t="s">
        <v>300</v>
      </c>
      <c r="U4" s="6" t="s">
        <v>0</v>
      </c>
      <c r="V4" s="15" t="s">
        <v>220</v>
      </c>
      <c r="W4" s="64" t="s">
        <v>355</v>
      </c>
      <c r="X4" s="9"/>
      <c r="Y4" s="64" t="s">
        <v>350</v>
      </c>
      <c r="Z4" s="152"/>
      <c r="AA4" s="64" t="s">
        <v>346</v>
      </c>
      <c r="AB4" s="152"/>
      <c r="AC4" s="64" t="s">
        <v>354</v>
      </c>
      <c r="AD4" s="152"/>
      <c r="AE4" s="12" t="s">
        <v>7</v>
      </c>
      <c r="AF4" s="12"/>
      <c r="AG4" s="12"/>
      <c r="AH4" s="12"/>
      <c r="AI4" s="12"/>
      <c r="AJ4" s="13"/>
    </row>
    <row r="5" spans="1:37" x14ac:dyDescent="0.15">
      <c r="A5" s="90" t="s">
        <v>254</v>
      </c>
      <c r="B5" s="76"/>
      <c r="C5" s="9"/>
      <c r="D5" s="184"/>
      <c r="E5" s="185"/>
      <c r="F5" s="6" t="s">
        <v>41</v>
      </c>
      <c r="G5" s="6" t="s">
        <v>236</v>
      </c>
      <c r="H5" s="15" t="s">
        <v>239</v>
      </c>
      <c r="I5" s="6" t="s">
        <v>3</v>
      </c>
      <c r="J5" s="15" t="s">
        <v>248</v>
      </c>
      <c r="K5" s="134" t="s">
        <v>258</v>
      </c>
      <c r="L5" s="135"/>
      <c r="M5" s="16"/>
      <c r="N5" s="16"/>
      <c r="O5" s="16"/>
      <c r="P5" s="15" t="s">
        <v>39</v>
      </c>
      <c r="Q5" s="184"/>
      <c r="R5" s="185"/>
      <c r="S5" s="15" t="s">
        <v>5</v>
      </c>
      <c r="T5" s="15" t="s">
        <v>299</v>
      </c>
      <c r="U5" s="6" t="s">
        <v>13</v>
      </c>
      <c r="V5" s="15" t="s">
        <v>219</v>
      </c>
      <c r="W5" s="163" t="s">
        <v>255</v>
      </c>
      <c r="X5" s="5" t="s">
        <v>219</v>
      </c>
      <c r="Y5" s="163" t="s">
        <v>255</v>
      </c>
      <c r="Z5" s="5" t="s">
        <v>219</v>
      </c>
      <c r="AA5" s="163" t="s">
        <v>255</v>
      </c>
      <c r="AB5" s="5" t="s">
        <v>219</v>
      </c>
      <c r="AC5" s="163" t="s">
        <v>255</v>
      </c>
      <c r="AD5" s="5" t="s">
        <v>219</v>
      </c>
      <c r="AE5" s="17" t="s">
        <v>8</v>
      </c>
      <c r="AF5" s="17"/>
      <c r="AG5" s="9"/>
      <c r="AH5" s="8" t="s">
        <v>9</v>
      </c>
      <c r="AI5" s="17"/>
      <c r="AJ5" s="18"/>
      <c r="AK5" s="3"/>
    </row>
    <row r="6" spans="1:37" x14ac:dyDescent="0.15">
      <c r="A6" s="198" t="s">
        <v>37</v>
      </c>
      <c r="B6" s="170" t="s">
        <v>27</v>
      </c>
      <c r="C6" s="171" t="s">
        <v>253</v>
      </c>
      <c r="D6" s="186" t="s">
        <v>28</v>
      </c>
      <c r="E6" s="187" t="s">
        <v>292</v>
      </c>
      <c r="F6" s="19" t="s">
        <v>39</v>
      </c>
      <c r="G6" s="19" t="s">
        <v>237</v>
      </c>
      <c r="H6" s="21" t="s">
        <v>240</v>
      </c>
      <c r="I6" s="19" t="s">
        <v>4</v>
      </c>
      <c r="J6" s="21" t="s">
        <v>249</v>
      </c>
      <c r="K6" s="21" t="s">
        <v>80</v>
      </c>
      <c r="L6" s="21" t="s">
        <v>317</v>
      </c>
      <c r="M6" s="21" t="s">
        <v>81</v>
      </c>
      <c r="N6" s="21" t="s">
        <v>82</v>
      </c>
      <c r="O6" s="21" t="s">
        <v>83</v>
      </c>
      <c r="P6" s="2" t="s">
        <v>252</v>
      </c>
      <c r="Q6" s="186" t="s">
        <v>28</v>
      </c>
      <c r="R6" s="187" t="s">
        <v>292</v>
      </c>
      <c r="S6" s="21" t="s">
        <v>6</v>
      </c>
      <c r="T6" s="1" t="s">
        <v>298</v>
      </c>
      <c r="U6" s="19" t="s">
        <v>1</v>
      </c>
      <c r="V6" s="21" t="s">
        <v>14</v>
      </c>
      <c r="W6" s="164" t="s">
        <v>256</v>
      </c>
      <c r="X6" s="148" t="s">
        <v>257</v>
      </c>
      <c r="Y6" s="164" t="s">
        <v>256</v>
      </c>
      <c r="Z6" s="148" t="s">
        <v>257</v>
      </c>
      <c r="AA6" s="164" t="s">
        <v>256</v>
      </c>
      <c r="AB6" s="148" t="s">
        <v>257</v>
      </c>
      <c r="AC6" s="164" t="s">
        <v>256</v>
      </c>
      <c r="AD6" s="148" t="s">
        <v>257</v>
      </c>
      <c r="AE6" s="169" t="s">
        <v>10</v>
      </c>
      <c r="AF6" s="170" t="s">
        <v>11</v>
      </c>
      <c r="AG6" s="171" t="s">
        <v>12</v>
      </c>
      <c r="AH6" s="169" t="s">
        <v>10</v>
      </c>
      <c r="AI6" s="170" t="s">
        <v>11</v>
      </c>
      <c r="AJ6" s="178" t="s">
        <v>12</v>
      </c>
      <c r="AK6" s="25"/>
    </row>
    <row r="7" spans="1:37" x14ac:dyDescent="0.15">
      <c r="A7" s="199" t="s">
        <v>30</v>
      </c>
      <c r="B7" s="200" t="s">
        <v>15</v>
      </c>
      <c r="C7" s="173">
        <v>1</v>
      </c>
      <c r="D7" s="188">
        <v>39083.75</v>
      </c>
      <c r="E7" s="195">
        <v>17401</v>
      </c>
      <c r="F7" s="29">
        <v>33452</v>
      </c>
      <c r="G7" s="29">
        <v>145</v>
      </c>
      <c r="H7" s="29">
        <v>0</v>
      </c>
      <c r="I7" s="29">
        <v>3660</v>
      </c>
      <c r="J7" s="29">
        <v>9825</v>
      </c>
      <c r="K7" s="29">
        <v>0</v>
      </c>
      <c r="L7" s="29">
        <v>330</v>
      </c>
      <c r="M7" s="29">
        <v>22</v>
      </c>
      <c r="N7" s="29">
        <v>-1586</v>
      </c>
      <c r="O7" s="29">
        <f t="shared" ref="O7:O70" si="0">SUM(K7:N7)</f>
        <v>-1234</v>
      </c>
      <c r="P7" s="29">
        <f t="shared" ref="P7:P70" si="1">+F7+G7+H7-I7-J7-O7</f>
        <v>21346</v>
      </c>
      <c r="Q7" s="188">
        <v>39083.75</v>
      </c>
      <c r="R7" s="189">
        <v>17330</v>
      </c>
      <c r="S7" s="29">
        <v>19417</v>
      </c>
      <c r="T7" s="29">
        <f t="shared" ref="T7:T39" si="2">+P7-S7</f>
        <v>1929</v>
      </c>
      <c r="U7" s="29">
        <v>22079</v>
      </c>
      <c r="V7" s="29">
        <v>0</v>
      </c>
      <c r="W7" s="165">
        <v>-1400</v>
      </c>
      <c r="X7" s="26">
        <v>-186</v>
      </c>
      <c r="Y7" s="165">
        <v>330</v>
      </c>
      <c r="Z7" s="26">
        <v>330</v>
      </c>
      <c r="AA7" s="165">
        <v>280</v>
      </c>
      <c r="AB7" s="26">
        <v>22</v>
      </c>
      <c r="AC7" s="165">
        <v>-2218</v>
      </c>
      <c r="AD7" s="26">
        <v>-1586</v>
      </c>
      <c r="AE7" s="165" t="s">
        <v>46</v>
      </c>
      <c r="AF7" s="172" t="s">
        <v>120</v>
      </c>
      <c r="AG7" s="173">
        <v>49</v>
      </c>
      <c r="AH7" s="166" t="s">
        <v>46</v>
      </c>
      <c r="AI7" s="172" t="s">
        <v>180</v>
      </c>
      <c r="AJ7" s="179">
        <v>46</v>
      </c>
    </row>
    <row r="8" spans="1:37" x14ac:dyDescent="0.15">
      <c r="A8" s="199" t="s">
        <v>32</v>
      </c>
      <c r="B8" s="200" t="s">
        <v>15</v>
      </c>
      <c r="C8" s="173">
        <v>2</v>
      </c>
      <c r="D8" s="190">
        <v>39084.75</v>
      </c>
      <c r="E8" s="195">
        <v>19075</v>
      </c>
      <c r="F8" s="29">
        <v>33452</v>
      </c>
      <c r="G8" s="29">
        <v>145</v>
      </c>
      <c r="H8" s="29">
        <v>0</v>
      </c>
      <c r="I8" s="29">
        <v>3930</v>
      </c>
      <c r="J8" s="29">
        <v>8470</v>
      </c>
      <c r="K8" s="29">
        <v>143</v>
      </c>
      <c r="L8" s="29">
        <v>330</v>
      </c>
      <c r="M8" s="29">
        <v>31</v>
      </c>
      <c r="N8" s="29">
        <v>-1571</v>
      </c>
      <c r="O8" s="29">
        <f t="shared" si="0"/>
        <v>-1067</v>
      </c>
      <c r="P8" s="29">
        <f t="shared" si="1"/>
        <v>22264</v>
      </c>
      <c r="Q8" s="190">
        <v>39084.75</v>
      </c>
      <c r="R8" s="189">
        <v>18710</v>
      </c>
      <c r="S8" s="29">
        <v>20789</v>
      </c>
      <c r="T8" s="29">
        <f t="shared" si="2"/>
        <v>1475</v>
      </c>
      <c r="U8" s="29">
        <v>22079</v>
      </c>
      <c r="V8" s="29">
        <v>0</v>
      </c>
      <c r="W8" s="166">
        <v>1200</v>
      </c>
      <c r="X8" s="26">
        <v>143</v>
      </c>
      <c r="Y8" s="166">
        <v>330</v>
      </c>
      <c r="Z8" s="26">
        <v>330</v>
      </c>
      <c r="AA8" s="166">
        <v>280</v>
      </c>
      <c r="AB8" s="26">
        <v>135</v>
      </c>
      <c r="AC8" s="166">
        <v>-2218</v>
      </c>
      <c r="AD8" s="26">
        <v>-1571</v>
      </c>
      <c r="AE8" s="166" t="s">
        <v>42</v>
      </c>
      <c r="AF8" s="172" t="s">
        <v>48</v>
      </c>
      <c r="AG8" s="173">
        <v>41</v>
      </c>
      <c r="AH8" s="166" t="s">
        <v>42</v>
      </c>
      <c r="AI8" s="172" t="s">
        <v>49</v>
      </c>
      <c r="AJ8" s="179">
        <v>38</v>
      </c>
    </row>
    <row r="9" spans="1:37" x14ac:dyDescent="0.15">
      <c r="A9" s="199" t="s">
        <v>31</v>
      </c>
      <c r="B9" s="200" t="s">
        <v>15</v>
      </c>
      <c r="C9" s="173">
        <v>3</v>
      </c>
      <c r="D9" s="190">
        <v>39085.75</v>
      </c>
      <c r="E9" s="195">
        <v>18860</v>
      </c>
      <c r="F9" s="29">
        <v>33460</v>
      </c>
      <c r="G9" s="29">
        <v>161</v>
      </c>
      <c r="H9" s="29">
        <v>0</v>
      </c>
      <c r="I9" s="29">
        <v>3444</v>
      </c>
      <c r="J9" s="29">
        <v>9070</v>
      </c>
      <c r="K9" s="29">
        <v>123</v>
      </c>
      <c r="L9" s="29">
        <v>330</v>
      </c>
      <c r="M9" s="29">
        <v>32</v>
      </c>
      <c r="N9" s="29">
        <v>-1580</v>
      </c>
      <c r="O9" s="29">
        <f t="shared" si="0"/>
        <v>-1095</v>
      </c>
      <c r="P9" s="29">
        <f t="shared" si="1"/>
        <v>22202</v>
      </c>
      <c r="Q9" s="190">
        <v>39085.75</v>
      </c>
      <c r="R9" s="189">
        <v>18450</v>
      </c>
      <c r="S9" s="29">
        <v>20529</v>
      </c>
      <c r="T9" s="29">
        <f t="shared" si="2"/>
        <v>1673</v>
      </c>
      <c r="U9" s="29">
        <v>22079</v>
      </c>
      <c r="V9" s="29">
        <v>0</v>
      </c>
      <c r="W9" s="166">
        <v>1200</v>
      </c>
      <c r="X9" s="26">
        <v>123</v>
      </c>
      <c r="Y9" s="166">
        <v>330</v>
      </c>
      <c r="Z9" s="26">
        <v>330</v>
      </c>
      <c r="AA9" s="166">
        <v>280</v>
      </c>
      <c r="AB9" s="26">
        <v>32</v>
      </c>
      <c r="AC9" s="166">
        <v>-2218</v>
      </c>
      <c r="AD9" s="26">
        <v>-1580</v>
      </c>
      <c r="AE9" s="166" t="s">
        <v>42</v>
      </c>
      <c r="AF9" s="172" t="s">
        <v>56</v>
      </c>
      <c r="AG9" s="173">
        <v>47</v>
      </c>
      <c r="AH9" s="166" t="s">
        <v>42</v>
      </c>
      <c r="AI9" s="172" t="s">
        <v>52</v>
      </c>
      <c r="AJ9" s="179">
        <v>47</v>
      </c>
    </row>
    <row r="10" spans="1:37" x14ac:dyDescent="0.15">
      <c r="A10" s="199" t="s">
        <v>33</v>
      </c>
      <c r="B10" s="200" t="s">
        <v>15</v>
      </c>
      <c r="C10" s="173">
        <v>4</v>
      </c>
      <c r="D10" s="190">
        <v>39086.75</v>
      </c>
      <c r="E10" s="195">
        <v>18478</v>
      </c>
      <c r="F10" s="29">
        <v>33459</v>
      </c>
      <c r="G10" s="29">
        <v>143</v>
      </c>
      <c r="H10" s="29">
        <v>0</v>
      </c>
      <c r="I10" s="29">
        <v>3654</v>
      </c>
      <c r="J10" s="29">
        <v>8833</v>
      </c>
      <c r="K10" s="29">
        <v>124</v>
      </c>
      <c r="L10" s="29">
        <v>330</v>
      </c>
      <c r="M10" s="29">
        <v>27</v>
      </c>
      <c r="N10" s="29">
        <v>-1597</v>
      </c>
      <c r="O10" s="29">
        <f t="shared" si="0"/>
        <v>-1116</v>
      </c>
      <c r="P10" s="29">
        <f t="shared" si="1"/>
        <v>22231</v>
      </c>
      <c r="Q10" s="190">
        <v>39086.75</v>
      </c>
      <c r="R10" s="189">
        <v>18290</v>
      </c>
      <c r="S10" s="29">
        <v>20380</v>
      </c>
      <c r="T10" s="29">
        <f t="shared" si="2"/>
        <v>1851</v>
      </c>
      <c r="U10" s="29">
        <v>22079</v>
      </c>
      <c r="V10" s="29">
        <v>0</v>
      </c>
      <c r="W10" s="166">
        <v>1200</v>
      </c>
      <c r="X10" s="26">
        <v>124</v>
      </c>
      <c r="Y10" s="166">
        <v>330</v>
      </c>
      <c r="Z10" s="26">
        <v>330</v>
      </c>
      <c r="AA10" s="166">
        <v>280</v>
      </c>
      <c r="AB10" s="26">
        <v>27</v>
      </c>
      <c r="AC10" s="166">
        <v>-2218</v>
      </c>
      <c r="AD10" s="26">
        <v>-1597</v>
      </c>
      <c r="AE10" s="166" t="s">
        <v>169</v>
      </c>
      <c r="AF10" s="172" t="s">
        <v>69</v>
      </c>
      <c r="AG10" s="173">
        <v>52</v>
      </c>
      <c r="AH10" s="166" t="s">
        <v>169</v>
      </c>
      <c r="AI10" s="172" t="s">
        <v>131</v>
      </c>
      <c r="AJ10" s="179">
        <v>47</v>
      </c>
    </row>
    <row r="11" spans="1:37" x14ac:dyDescent="0.15">
      <c r="A11" s="199" t="s">
        <v>34</v>
      </c>
      <c r="B11" s="200" t="s">
        <v>15</v>
      </c>
      <c r="C11" s="173">
        <v>5</v>
      </c>
      <c r="D11" s="190">
        <v>39087.75</v>
      </c>
      <c r="E11" s="195">
        <v>17763</v>
      </c>
      <c r="F11" s="29">
        <v>33459</v>
      </c>
      <c r="G11" s="29">
        <v>136</v>
      </c>
      <c r="H11" s="29">
        <v>0</v>
      </c>
      <c r="I11" s="29">
        <v>5414</v>
      </c>
      <c r="J11" s="29">
        <v>8383</v>
      </c>
      <c r="K11" s="29">
        <v>657</v>
      </c>
      <c r="L11" s="29">
        <v>330</v>
      </c>
      <c r="M11" s="29">
        <v>21</v>
      </c>
      <c r="N11" s="29">
        <v>-1590</v>
      </c>
      <c r="O11" s="29">
        <f t="shared" si="0"/>
        <v>-582</v>
      </c>
      <c r="P11" s="29">
        <f t="shared" si="1"/>
        <v>20380</v>
      </c>
      <c r="Q11" s="190">
        <v>39087.75</v>
      </c>
      <c r="R11" s="189">
        <v>18160</v>
      </c>
      <c r="S11" s="29">
        <v>20158</v>
      </c>
      <c r="T11" s="29">
        <f t="shared" si="2"/>
        <v>222</v>
      </c>
      <c r="U11" s="29">
        <v>22079</v>
      </c>
      <c r="V11" s="29">
        <v>0</v>
      </c>
      <c r="W11" s="166">
        <v>1200</v>
      </c>
      <c r="X11" s="26">
        <v>657</v>
      </c>
      <c r="Y11" s="166">
        <v>330</v>
      </c>
      <c r="Z11" s="26">
        <v>330</v>
      </c>
      <c r="AA11" s="166">
        <v>280</v>
      </c>
      <c r="AB11" s="26">
        <v>21</v>
      </c>
      <c r="AC11" s="166">
        <v>-2218</v>
      </c>
      <c r="AD11" s="26">
        <v>-1590</v>
      </c>
      <c r="AE11" s="166" t="s">
        <v>46</v>
      </c>
      <c r="AF11" s="172" t="s">
        <v>56</v>
      </c>
      <c r="AG11" s="173">
        <v>56</v>
      </c>
      <c r="AH11" s="166" t="s">
        <v>46</v>
      </c>
      <c r="AI11" s="172" t="s">
        <v>131</v>
      </c>
      <c r="AJ11" s="179">
        <v>54</v>
      </c>
    </row>
    <row r="12" spans="1:37" x14ac:dyDescent="0.15">
      <c r="A12" s="199" t="s">
        <v>35</v>
      </c>
      <c r="B12" s="200" t="s">
        <v>15</v>
      </c>
      <c r="C12" s="173">
        <v>6</v>
      </c>
      <c r="D12" s="190">
        <v>39088.75</v>
      </c>
      <c r="E12" s="195">
        <v>16168</v>
      </c>
      <c r="F12" s="29">
        <v>33459</v>
      </c>
      <c r="G12" s="29">
        <v>132</v>
      </c>
      <c r="H12" s="29">
        <v>0</v>
      </c>
      <c r="I12" s="29">
        <v>4079</v>
      </c>
      <c r="J12" s="29">
        <v>10263</v>
      </c>
      <c r="K12" s="29">
        <v>314</v>
      </c>
      <c r="L12" s="29">
        <v>330</v>
      </c>
      <c r="M12" s="29">
        <v>9</v>
      </c>
      <c r="N12" s="29">
        <v>-1495</v>
      </c>
      <c r="O12" s="29">
        <f t="shared" si="0"/>
        <v>-842</v>
      </c>
      <c r="P12" s="29">
        <f t="shared" si="1"/>
        <v>20091</v>
      </c>
      <c r="Q12" s="190">
        <v>39088.75</v>
      </c>
      <c r="R12" s="189">
        <v>16550</v>
      </c>
      <c r="S12" s="29">
        <v>18590</v>
      </c>
      <c r="T12" s="29">
        <f t="shared" si="2"/>
        <v>1501</v>
      </c>
      <c r="U12" s="29">
        <v>22550</v>
      </c>
      <c r="V12" s="29">
        <v>100</v>
      </c>
      <c r="W12" s="166">
        <v>1200</v>
      </c>
      <c r="X12" s="26">
        <v>314</v>
      </c>
      <c r="Y12" s="166">
        <v>330</v>
      </c>
      <c r="Z12" s="26">
        <v>330</v>
      </c>
      <c r="AA12" s="166">
        <v>280</v>
      </c>
      <c r="AB12" s="26">
        <v>9</v>
      </c>
      <c r="AC12" s="166">
        <v>-2218</v>
      </c>
      <c r="AD12" s="26">
        <v>-1495</v>
      </c>
      <c r="AE12" s="166" t="s">
        <v>43</v>
      </c>
      <c r="AF12" s="172" t="s">
        <v>176</v>
      </c>
      <c r="AG12" s="173">
        <v>58</v>
      </c>
      <c r="AH12" s="166" t="s">
        <v>43</v>
      </c>
      <c r="AI12" s="172" t="s">
        <v>161</v>
      </c>
      <c r="AJ12" s="179">
        <v>57</v>
      </c>
    </row>
    <row r="13" spans="1:37" x14ac:dyDescent="0.15">
      <c r="A13" s="199" t="s">
        <v>36</v>
      </c>
      <c r="B13" s="200" t="s">
        <v>15</v>
      </c>
      <c r="C13" s="173">
        <v>7</v>
      </c>
      <c r="D13" s="190">
        <v>39089.75</v>
      </c>
      <c r="E13" s="195">
        <v>16716</v>
      </c>
      <c r="F13" s="29">
        <v>33459</v>
      </c>
      <c r="G13" s="29">
        <v>128</v>
      </c>
      <c r="H13" s="29">
        <v>0</v>
      </c>
      <c r="I13" s="29">
        <v>3279</v>
      </c>
      <c r="J13" s="29">
        <v>10016</v>
      </c>
      <c r="K13" s="29">
        <v>0</v>
      </c>
      <c r="L13" s="29">
        <v>330</v>
      </c>
      <c r="M13" s="29">
        <v>8</v>
      </c>
      <c r="N13" s="29">
        <v>-1491</v>
      </c>
      <c r="O13" s="29">
        <f t="shared" si="0"/>
        <v>-1153</v>
      </c>
      <c r="P13" s="29">
        <f t="shared" si="1"/>
        <v>21445</v>
      </c>
      <c r="Q13" s="190">
        <v>39089.75</v>
      </c>
      <c r="R13" s="189">
        <v>16260</v>
      </c>
      <c r="S13" s="29">
        <v>18298</v>
      </c>
      <c r="T13" s="29">
        <f t="shared" si="2"/>
        <v>3147</v>
      </c>
      <c r="U13" s="29">
        <v>22550</v>
      </c>
      <c r="V13" s="29">
        <v>100</v>
      </c>
      <c r="W13" s="166">
        <v>-1400</v>
      </c>
      <c r="X13" s="26">
        <v>-149</v>
      </c>
      <c r="Y13" s="166">
        <v>330</v>
      </c>
      <c r="Z13" s="26">
        <v>330</v>
      </c>
      <c r="AA13" s="166">
        <v>280</v>
      </c>
      <c r="AB13" s="26">
        <v>8</v>
      </c>
      <c r="AC13" s="166">
        <v>-2218</v>
      </c>
      <c r="AD13" s="26">
        <v>-1491</v>
      </c>
      <c r="AE13" s="166" t="s">
        <v>169</v>
      </c>
      <c r="AF13" s="172" t="s">
        <v>216</v>
      </c>
      <c r="AG13" s="173">
        <v>46</v>
      </c>
      <c r="AH13" s="166" t="s">
        <v>43</v>
      </c>
      <c r="AI13" s="172" t="s">
        <v>172</v>
      </c>
      <c r="AJ13" s="179">
        <v>46</v>
      </c>
    </row>
    <row r="14" spans="1:37" x14ac:dyDescent="0.15">
      <c r="A14" s="199" t="s">
        <v>30</v>
      </c>
      <c r="B14" s="200" t="s">
        <v>15</v>
      </c>
      <c r="C14" s="173">
        <v>8</v>
      </c>
      <c r="D14" s="190">
        <v>39090.75</v>
      </c>
      <c r="E14" s="195">
        <v>18498</v>
      </c>
      <c r="F14" s="29">
        <v>33459</v>
      </c>
      <c r="G14" s="29">
        <v>128</v>
      </c>
      <c r="H14" s="29">
        <v>0</v>
      </c>
      <c r="I14" s="29">
        <v>2724</v>
      </c>
      <c r="J14" s="29">
        <v>9140</v>
      </c>
      <c r="K14" s="29">
        <v>0</v>
      </c>
      <c r="L14" s="29">
        <v>330</v>
      </c>
      <c r="M14" s="29">
        <v>21</v>
      </c>
      <c r="N14" s="29">
        <v>-1613</v>
      </c>
      <c r="O14" s="29">
        <f t="shared" si="0"/>
        <v>-1262</v>
      </c>
      <c r="P14" s="29">
        <f t="shared" si="1"/>
        <v>22985</v>
      </c>
      <c r="Q14" s="190">
        <v>39090.75</v>
      </c>
      <c r="R14" s="189">
        <v>19030</v>
      </c>
      <c r="S14" s="29">
        <v>21130</v>
      </c>
      <c r="T14" s="29">
        <f t="shared" si="2"/>
        <v>1855</v>
      </c>
      <c r="U14" s="29">
        <v>22550</v>
      </c>
      <c r="V14" s="29">
        <v>100</v>
      </c>
      <c r="W14" s="166">
        <v>-1400</v>
      </c>
      <c r="X14" s="26">
        <v>-461</v>
      </c>
      <c r="Y14" s="166">
        <v>330</v>
      </c>
      <c r="Z14" s="26">
        <v>330</v>
      </c>
      <c r="AA14" s="166">
        <v>280</v>
      </c>
      <c r="AB14" s="26">
        <v>21</v>
      </c>
      <c r="AC14" s="166">
        <v>-2218</v>
      </c>
      <c r="AD14" s="26">
        <v>-1613</v>
      </c>
      <c r="AE14" s="166" t="s">
        <v>46</v>
      </c>
      <c r="AF14" s="172" t="s">
        <v>176</v>
      </c>
      <c r="AG14" s="173">
        <v>46</v>
      </c>
      <c r="AH14" s="166" t="s">
        <v>43</v>
      </c>
      <c r="AI14" s="172" t="s">
        <v>48</v>
      </c>
      <c r="AJ14" s="179">
        <v>42</v>
      </c>
    </row>
    <row r="15" spans="1:37" x14ac:dyDescent="0.15">
      <c r="A15" s="199" t="s">
        <v>32</v>
      </c>
      <c r="B15" s="200" t="s">
        <v>15</v>
      </c>
      <c r="C15" s="173">
        <v>9</v>
      </c>
      <c r="D15" s="190">
        <v>39091.75</v>
      </c>
      <c r="E15" s="195">
        <v>18914</v>
      </c>
      <c r="F15" s="29">
        <v>33459</v>
      </c>
      <c r="G15" s="29">
        <v>121</v>
      </c>
      <c r="H15" s="29">
        <v>0</v>
      </c>
      <c r="I15" s="29">
        <v>2501</v>
      </c>
      <c r="J15" s="29">
        <v>9742</v>
      </c>
      <c r="K15" s="29">
        <v>115</v>
      </c>
      <c r="L15" s="29">
        <v>330</v>
      </c>
      <c r="M15" s="29">
        <v>9</v>
      </c>
      <c r="N15" s="29">
        <v>-1568</v>
      </c>
      <c r="O15" s="29">
        <f t="shared" si="0"/>
        <v>-1114</v>
      </c>
      <c r="P15" s="29">
        <f t="shared" si="1"/>
        <v>22451</v>
      </c>
      <c r="Q15" s="190">
        <v>39091.75</v>
      </c>
      <c r="R15" s="189">
        <v>19040</v>
      </c>
      <c r="S15" s="29">
        <v>21118</v>
      </c>
      <c r="T15" s="29">
        <f t="shared" si="2"/>
        <v>1333</v>
      </c>
      <c r="U15" s="29">
        <v>22550</v>
      </c>
      <c r="V15" s="29">
        <v>100</v>
      </c>
      <c r="W15" s="166">
        <v>1200</v>
      </c>
      <c r="X15" s="26">
        <v>115</v>
      </c>
      <c r="Y15" s="166">
        <v>330</v>
      </c>
      <c r="Z15" s="26">
        <v>330</v>
      </c>
      <c r="AA15" s="166">
        <v>280</v>
      </c>
      <c r="AB15" s="26">
        <v>9</v>
      </c>
      <c r="AC15" s="166">
        <v>-2218</v>
      </c>
      <c r="AD15" s="26">
        <v>-1568</v>
      </c>
      <c r="AE15" s="166" t="s">
        <v>46</v>
      </c>
      <c r="AF15" s="172" t="s">
        <v>131</v>
      </c>
      <c r="AG15" s="173">
        <v>40</v>
      </c>
      <c r="AH15" s="166" t="s">
        <v>46</v>
      </c>
      <c r="AI15" s="172" t="s">
        <v>62</v>
      </c>
      <c r="AJ15" s="179">
        <v>38</v>
      </c>
    </row>
    <row r="16" spans="1:37" x14ac:dyDescent="0.15">
      <c r="A16" s="199" t="s">
        <v>31</v>
      </c>
      <c r="B16" s="200" t="s">
        <v>15</v>
      </c>
      <c r="C16" s="173">
        <v>10</v>
      </c>
      <c r="D16" s="190">
        <v>39092.75</v>
      </c>
      <c r="E16" s="195">
        <v>19756</v>
      </c>
      <c r="F16" s="29">
        <v>33459</v>
      </c>
      <c r="G16" s="29">
        <v>141</v>
      </c>
      <c r="H16" s="29">
        <v>0</v>
      </c>
      <c r="I16" s="29">
        <v>2355</v>
      </c>
      <c r="J16" s="29">
        <v>8902</v>
      </c>
      <c r="K16" s="29">
        <v>375</v>
      </c>
      <c r="L16" s="29">
        <v>330</v>
      </c>
      <c r="M16" s="29">
        <v>-185</v>
      </c>
      <c r="N16" s="29">
        <v>-1590</v>
      </c>
      <c r="O16" s="29">
        <f t="shared" si="0"/>
        <v>-1070</v>
      </c>
      <c r="P16" s="29">
        <f t="shared" si="1"/>
        <v>23413</v>
      </c>
      <c r="Q16" s="190">
        <v>39092.75</v>
      </c>
      <c r="R16" s="189">
        <v>19460</v>
      </c>
      <c r="S16" s="29">
        <v>21538</v>
      </c>
      <c r="T16" s="29">
        <f t="shared" si="2"/>
        <v>1875</v>
      </c>
      <c r="U16" s="29">
        <v>22550</v>
      </c>
      <c r="V16" s="29">
        <v>100</v>
      </c>
      <c r="W16" s="166">
        <v>1200</v>
      </c>
      <c r="X16" s="26">
        <v>375</v>
      </c>
      <c r="Y16" s="166">
        <v>330</v>
      </c>
      <c r="Z16" s="26">
        <v>330</v>
      </c>
      <c r="AA16" s="166">
        <v>-700</v>
      </c>
      <c r="AB16" s="26">
        <v>-185</v>
      </c>
      <c r="AC16" s="166">
        <v>-2218</v>
      </c>
      <c r="AD16" s="26">
        <v>-1590</v>
      </c>
      <c r="AE16" s="166" t="s">
        <v>169</v>
      </c>
      <c r="AF16" s="172" t="s">
        <v>47</v>
      </c>
      <c r="AG16" s="173">
        <v>33</v>
      </c>
      <c r="AH16" s="166" t="s">
        <v>169</v>
      </c>
      <c r="AI16" s="172" t="s">
        <v>48</v>
      </c>
      <c r="AJ16" s="179">
        <v>29</v>
      </c>
    </row>
    <row r="17" spans="1:36" x14ac:dyDescent="0.15">
      <c r="A17" s="199" t="s">
        <v>33</v>
      </c>
      <c r="B17" s="200" t="s">
        <v>15</v>
      </c>
      <c r="C17" s="173">
        <v>11</v>
      </c>
      <c r="D17" s="190">
        <v>39093.75</v>
      </c>
      <c r="E17" s="195">
        <v>19556</v>
      </c>
      <c r="F17" s="29">
        <v>33459</v>
      </c>
      <c r="G17" s="29">
        <v>135</v>
      </c>
      <c r="H17" s="29">
        <v>0</v>
      </c>
      <c r="I17" s="29">
        <v>2666</v>
      </c>
      <c r="J17" s="29">
        <v>9800</v>
      </c>
      <c r="K17" s="29">
        <v>0</v>
      </c>
      <c r="L17" s="29">
        <v>330</v>
      </c>
      <c r="M17" s="29">
        <v>-195</v>
      </c>
      <c r="N17" s="29">
        <v>-1551</v>
      </c>
      <c r="O17" s="29">
        <f t="shared" si="0"/>
        <v>-1416</v>
      </c>
      <c r="P17" s="29">
        <f t="shared" si="1"/>
        <v>22544</v>
      </c>
      <c r="Q17" s="190">
        <v>39093.75</v>
      </c>
      <c r="R17" s="189">
        <v>19260</v>
      </c>
      <c r="S17" s="29">
        <v>21330</v>
      </c>
      <c r="T17" s="29">
        <f t="shared" si="2"/>
        <v>1214</v>
      </c>
      <c r="U17" s="29">
        <v>22550</v>
      </c>
      <c r="V17" s="29">
        <v>100</v>
      </c>
      <c r="W17" s="166">
        <v>-1400</v>
      </c>
      <c r="X17" s="26">
        <v>-500</v>
      </c>
      <c r="Y17" s="166">
        <v>330</v>
      </c>
      <c r="Z17" s="26">
        <v>330</v>
      </c>
      <c r="AA17" s="166">
        <v>-700</v>
      </c>
      <c r="AB17" s="26">
        <v>-195</v>
      </c>
      <c r="AC17" s="166">
        <v>-2218</v>
      </c>
      <c r="AD17" s="26">
        <v>-1551</v>
      </c>
      <c r="AE17" s="166" t="s">
        <v>169</v>
      </c>
      <c r="AF17" s="172" t="s">
        <v>131</v>
      </c>
      <c r="AG17" s="173">
        <v>34</v>
      </c>
      <c r="AH17" s="166" t="s">
        <v>169</v>
      </c>
      <c r="AI17" s="172" t="s">
        <v>168</v>
      </c>
      <c r="AJ17" s="179">
        <v>30</v>
      </c>
    </row>
    <row r="18" spans="1:36" x14ac:dyDescent="0.15">
      <c r="A18" s="199" t="s">
        <v>34</v>
      </c>
      <c r="B18" s="200" t="s">
        <v>15</v>
      </c>
      <c r="C18" s="173">
        <v>12</v>
      </c>
      <c r="D18" s="190">
        <v>39094.75</v>
      </c>
      <c r="E18" s="195">
        <v>17886</v>
      </c>
      <c r="F18" s="29">
        <v>33459</v>
      </c>
      <c r="G18" s="29">
        <v>167</v>
      </c>
      <c r="H18" s="29">
        <v>0</v>
      </c>
      <c r="I18" s="29">
        <v>2466</v>
      </c>
      <c r="J18" s="29">
        <v>9910</v>
      </c>
      <c r="K18" s="29">
        <v>0</v>
      </c>
      <c r="L18" s="29">
        <v>330</v>
      </c>
      <c r="M18" s="29">
        <v>-68</v>
      </c>
      <c r="N18" s="29">
        <v>-1599</v>
      </c>
      <c r="O18" s="29">
        <f t="shared" si="0"/>
        <v>-1337</v>
      </c>
      <c r="P18" s="29">
        <f t="shared" si="1"/>
        <v>22587</v>
      </c>
      <c r="Q18" s="190">
        <v>39094.75</v>
      </c>
      <c r="R18" s="189">
        <v>18160</v>
      </c>
      <c r="S18" s="29">
        <v>20252</v>
      </c>
      <c r="T18" s="29">
        <f t="shared" si="2"/>
        <v>2335</v>
      </c>
      <c r="U18" s="29">
        <v>22550</v>
      </c>
      <c r="V18" s="29">
        <v>100</v>
      </c>
      <c r="W18" s="166">
        <v>-1400</v>
      </c>
      <c r="X18" s="26">
        <v>-511</v>
      </c>
      <c r="Y18" s="166">
        <v>330</v>
      </c>
      <c r="Z18" s="26">
        <v>330</v>
      </c>
      <c r="AA18" s="166">
        <v>-700</v>
      </c>
      <c r="AB18" s="26">
        <v>35</v>
      </c>
      <c r="AC18" s="166">
        <v>-2218</v>
      </c>
      <c r="AD18" s="26">
        <v>-1599</v>
      </c>
      <c r="AE18" s="166" t="s">
        <v>169</v>
      </c>
      <c r="AF18" s="172" t="s">
        <v>69</v>
      </c>
      <c r="AG18" s="173">
        <v>44</v>
      </c>
      <c r="AH18" s="166" t="s">
        <v>169</v>
      </c>
      <c r="AI18" s="172" t="s">
        <v>122</v>
      </c>
      <c r="AJ18" s="179">
        <v>40</v>
      </c>
    </row>
    <row r="19" spans="1:36" x14ac:dyDescent="0.15">
      <c r="A19" s="199" t="s">
        <v>35</v>
      </c>
      <c r="B19" s="200" t="s">
        <v>15</v>
      </c>
      <c r="C19" s="173">
        <v>13</v>
      </c>
      <c r="D19" s="190">
        <v>39095.75</v>
      </c>
      <c r="E19" s="195">
        <v>16775</v>
      </c>
      <c r="F19" s="29">
        <v>33459</v>
      </c>
      <c r="G19" s="29">
        <v>167</v>
      </c>
      <c r="H19" s="29">
        <v>0</v>
      </c>
      <c r="I19" s="29">
        <v>3889</v>
      </c>
      <c r="J19" s="29">
        <v>10670</v>
      </c>
      <c r="K19" s="29">
        <v>25</v>
      </c>
      <c r="L19" s="29">
        <v>330</v>
      </c>
      <c r="M19" s="29">
        <v>-107</v>
      </c>
      <c r="N19" s="29">
        <v>-1600</v>
      </c>
      <c r="O19" s="29">
        <f t="shared" si="0"/>
        <v>-1352</v>
      </c>
      <c r="P19" s="29">
        <f t="shared" si="1"/>
        <v>20419</v>
      </c>
      <c r="Q19" s="190">
        <v>39095.75</v>
      </c>
      <c r="R19" s="189">
        <v>16920</v>
      </c>
      <c r="S19" s="29">
        <v>18930</v>
      </c>
      <c r="T19" s="29">
        <f t="shared" si="2"/>
        <v>1489</v>
      </c>
      <c r="U19" s="29">
        <v>22550</v>
      </c>
      <c r="V19" s="29">
        <v>100</v>
      </c>
      <c r="W19" s="166">
        <v>1200</v>
      </c>
      <c r="X19" s="26">
        <v>25</v>
      </c>
      <c r="Y19" s="166">
        <v>330</v>
      </c>
      <c r="Z19" s="26">
        <v>330</v>
      </c>
      <c r="AA19" s="166">
        <v>-700</v>
      </c>
      <c r="AB19" s="26">
        <v>-107</v>
      </c>
      <c r="AC19" s="166">
        <v>-2218</v>
      </c>
      <c r="AD19" s="26">
        <v>-1600</v>
      </c>
      <c r="AE19" s="166" t="s">
        <v>43</v>
      </c>
      <c r="AF19" s="172" t="s">
        <v>116</v>
      </c>
      <c r="AG19" s="173">
        <v>42</v>
      </c>
      <c r="AH19" s="166" t="s">
        <v>43</v>
      </c>
      <c r="AI19" s="172" t="s">
        <v>58</v>
      </c>
      <c r="AJ19" s="179">
        <v>41</v>
      </c>
    </row>
    <row r="20" spans="1:36" x14ac:dyDescent="0.15">
      <c r="A20" s="199" t="s">
        <v>36</v>
      </c>
      <c r="B20" s="200" t="s">
        <v>15</v>
      </c>
      <c r="C20" s="173">
        <v>14</v>
      </c>
      <c r="D20" s="190">
        <v>39096.75</v>
      </c>
      <c r="E20" s="195">
        <v>17283</v>
      </c>
      <c r="F20" s="29">
        <v>33459</v>
      </c>
      <c r="G20" s="29">
        <v>150</v>
      </c>
      <c r="H20" s="29">
        <v>0</v>
      </c>
      <c r="I20" s="29">
        <v>3238</v>
      </c>
      <c r="J20" s="29">
        <v>11243</v>
      </c>
      <c r="K20" s="29">
        <v>-171</v>
      </c>
      <c r="L20" s="29">
        <v>330</v>
      </c>
      <c r="M20" s="29">
        <v>-99</v>
      </c>
      <c r="N20" s="29">
        <v>-1600</v>
      </c>
      <c r="O20" s="29">
        <f t="shared" si="0"/>
        <v>-1540</v>
      </c>
      <c r="P20" s="29">
        <f t="shared" si="1"/>
        <v>20668</v>
      </c>
      <c r="Q20" s="190">
        <v>39096.791666666664</v>
      </c>
      <c r="R20" s="189">
        <v>17400</v>
      </c>
      <c r="S20" s="29">
        <v>19410</v>
      </c>
      <c r="T20" s="29">
        <f t="shared" si="2"/>
        <v>1258</v>
      </c>
      <c r="U20" s="29">
        <v>22550</v>
      </c>
      <c r="V20" s="29">
        <v>100</v>
      </c>
      <c r="W20" s="166">
        <v>-1400</v>
      </c>
      <c r="X20" s="26">
        <v>-171</v>
      </c>
      <c r="Y20" s="166">
        <v>330</v>
      </c>
      <c r="Z20" s="26">
        <v>330</v>
      </c>
      <c r="AA20" s="166">
        <v>-700</v>
      </c>
      <c r="AB20" s="26">
        <v>-99</v>
      </c>
      <c r="AC20" s="166">
        <v>-2218</v>
      </c>
      <c r="AD20" s="26">
        <v>-1600</v>
      </c>
      <c r="AE20" s="166" t="s">
        <v>87</v>
      </c>
      <c r="AF20" s="172" t="s">
        <v>104</v>
      </c>
      <c r="AG20" s="173">
        <v>41</v>
      </c>
      <c r="AH20" s="166" t="s">
        <v>87</v>
      </c>
      <c r="AI20" s="172" t="s">
        <v>215</v>
      </c>
      <c r="AJ20" s="179">
        <v>40</v>
      </c>
    </row>
    <row r="21" spans="1:36" x14ac:dyDescent="0.15">
      <c r="A21" s="199" t="s">
        <v>30</v>
      </c>
      <c r="B21" s="200" t="s">
        <v>15</v>
      </c>
      <c r="C21" s="173">
        <v>15</v>
      </c>
      <c r="D21" s="190">
        <v>39097.75</v>
      </c>
      <c r="E21" s="195">
        <v>19139</v>
      </c>
      <c r="F21" s="29">
        <v>33475</v>
      </c>
      <c r="G21" s="29">
        <v>150</v>
      </c>
      <c r="H21" s="29">
        <v>0</v>
      </c>
      <c r="I21" s="29">
        <v>2747</v>
      </c>
      <c r="J21" s="29">
        <v>8890</v>
      </c>
      <c r="K21" s="29">
        <v>0</v>
      </c>
      <c r="L21" s="29">
        <v>330</v>
      </c>
      <c r="M21" s="29">
        <v>20</v>
      </c>
      <c r="N21" s="29">
        <v>-1258</v>
      </c>
      <c r="O21" s="29">
        <f t="shared" si="0"/>
        <v>-908</v>
      </c>
      <c r="P21" s="29">
        <f t="shared" si="1"/>
        <v>22896</v>
      </c>
      <c r="Q21" s="190">
        <v>39097.75</v>
      </c>
      <c r="R21" s="189">
        <v>19420</v>
      </c>
      <c r="S21" s="29">
        <v>21442</v>
      </c>
      <c r="T21" s="29">
        <f t="shared" si="2"/>
        <v>1454</v>
      </c>
      <c r="U21" s="29">
        <v>22550</v>
      </c>
      <c r="V21" s="29">
        <v>100</v>
      </c>
      <c r="W21" s="166">
        <v>-1400</v>
      </c>
      <c r="X21" s="26">
        <v>-322</v>
      </c>
      <c r="Y21" s="166">
        <v>330</v>
      </c>
      <c r="Z21" s="26">
        <v>330</v>
      </c>
      <c r="AA21" s="166">
        <v>280</v>
      </c>
      <c r="AB21" s="26">
        <v>20</v>
      </c>
      <c r="AC21" s="166">
        <v>-2218</v>
      </c>
      <c r="AD21" s="26">
        <v>-1258</v>
      </c>
      <c r="AE21" s="166" t="s">
        <v>87</v>
      </c>
      <c r="AF21" s="172" t="s">
        <v>172</v>
      </c>
      <c r="AG21" s="173">
        <v>41</v>
      </c>
      <c r="AH21" s="166" t="s">
        <v>87</v>
      </c>
      <c r="AI21" s="172" t="s">
        <v>187</v>
      </c>
      <c r="AJ21" s="179">
        <v>38</v>
      </c>
    </row>
    <row r="22" spans="1:36" x14ac:dyDescent="0.15">
      <c r="A22" s="199" t="s">
        <v>32</v>
      </c>
      <c r="B22" s="200" t="s">
        <v>15</v>
      </c>
      <c r="C22" s="173">
        <v>16</v>
      </c>
      <c r="D22" s="190">
        <v>39098.791666666664</v>
      </c>
      <c r="E22" s="195">
        <v>19892</v>
      </c>
      <c r="F22" s="29">
        <v>33477</v>
      </c>
      <c r="G22" s="29">
        <v>165</v>
      </c>
      <c r="H22" s="29">
        <v>0</v>
      </c>
      <c r="I22" s="29">
        <v>2140</v>
      </c>
      <c r="J22" s="29">
        <v>8305</v>
      </c>
      <c r="K22" s="29">
        <v>0</v>
      </c>
      <c r="L22" s="29">
        <v>330</v>
      </c>
      <c r="M22" s="29">
        <v>18</v>
      </c>
      <c r="N22" s="29">
        <v>-1446</v>
      </c>
      <c r="O22" s="29">
        <f t="shared" si="0"/>
        <v>-1098</v>
      </c>
      <c r="P22" s="29">
        <f t="shared" si="1"/>
        <v>24295</v>
      </c>
      <c r="Q22" s="190">
        <v>39098.791666666664</v>
      </c>
      <c r="R22" s="189">
        <v>19810</v>
      </c>
      <c r="S22" s="29">
        <v>21832</v>
      </c>
      <c r="T22" s="29">
        <f t="shared" si="2"/>
        <v>2463</v>
      </c>
      <c r="U22" s="29">
        <v>22550</v>
      </c>
      <c r="V22" s="29">
        <v>100</v>
      </c>
      <c r="W22" s="166">
        <v>-1400</v>
      </c>
      <c r="X22" s="26">
        <v>-345</v>
      </c>
      <c r="Y22" s="166">
        <v>330</v>
      </c>
      <c r="Z22" s="26">
        <v>330</v>
      </c>
      <c r="AA22" s="166">
        <v>280</v>
      </c>
      <c r="AB22" s="26">
        <v>18</v>
      </c>
      <c r="AC22" s="166">
        <v>-2218</v>
      </c>
      <c r="AD22" s="26">
        <v>-1446</v>
      </c>
      <c r="AE22" s="166" t="s">
        <v>146</v>
      </c>
      <c r="AF22" s="172" t="s">
        <v>156</v>
      </c>
      <c r="AG22" s="173">
        <v>26</v>
      </c>
      <c r="AH22" s="166" t="s">
        <v>169</v>
      </c>
      <c r="AI22" s="172" t="s">
        <v>108</v>
      </c>
      <c r="AJ22" s="179">
        <v>24</v>
      </c>
    </row>
    <row r="23" spans="1:36" x14ac:dyDescent="0.15">
      <c r="A23" s="199" t="s">
        <v>31</v>
      </c>
      <c r="B23" s="200" t="s">
        <v>15</v>
      </c>
      <c r="C23" s="173">
        <v>17</v>
      </c>
      <c r="D23" s="190">
        <v>39099.791666666664</v>
      </c>
      <c r="E23" s="195">
        <v>20729</v>
      </c>
      <c r="F23" s="29">
        <v>33477</v>
      </c>
      <c r="G23" s="29">
        <v>223</v>
      </c>
      <c r="H23" s="29">
        <v>0</v>
      </c>
      <c r="I23" s="29">
        <v>2408</v>
      </c>
      <c r="J23" s="29">
        <v>7851</v>
      </c>
      <c r="K23" s="29">
        <v>-788</v>
      </c>
      <c r="L23" s="29">
        <v>330</v>
      </c>
      <c r="M23" s="29">
        <v>185</v>
      </c>
      <c r="N23" s="29">
        <v>-1565</v>
      </c>
      <c r="O23" s="29">
        <f t="shared" si="0"/>
        <v>-1838</v>
      </c>
      <c r="P23" s="29">
        <f t="shared" si="1"/>
        <v>25279</v>
      </c>
      <c r="Q23" s="190">
        <v>39099.791666666664</v>
      </c>
      <c r="R23" s="189">
        <v>20900</v>
      </c>
      <c r="S23" s="29">
        <v>22876</v>
      </c>
      <c r="T23" s="29">
        <f t="shared" si="2"/>
        <v>2403</v>
      </c>
      <c r="U23" s="29">
        <v>22550</v>
      </c>
      <c r="V23" s="29">
        <v>100</v>
      </c>
      <c r="W23" s="166">
        <v>-1400</v>
      </c>
      <c r="X23" s="26">
        <v>-788</v>
      </c>
      <c r="Y23" s="166">
        <v>330</v>
      </c>
      <c r="Z23" s="26">
        <v>330</v>
      </c>
      <c r="AA23" s="166">
        <v>280</v>
      </c>
      <c r="AB23" s="26">
        <v>185</v>
      </c>
      <c r="AC23" s="166">
        <v>-2218</v>
      </c>
      <c r="AD23" s="26">
        <v>-1565</v>
      </c>
      <c r="AE23" s="166" t="s">
        <v>42</v>
      </c>
      <c r="AF23" s="172" t="s">
        <v>156</v>
      </c>
      <c r="AG23" s="173">
        <v>17</v>
      </c>
      <c r="AH23" s="166" t="s">
        <v>146</v>
      </c>
      <c r="AI23" s="172" t="s">
        <v>58</v>
      </c>
      <c r="AJ23" s="179">
        <v>19</v>
      </c>
    </row>
    <row r="24" spans="1:36" x14ac:dyDescent="0.15">
      <c r="A24" s="199" t="s">
        <v>33</v>
      </c>
      <c r="B24" s="200" t="s">
        <v>15</v>
      </c>
      <c r="C24" s="173">
        <v>18</v>
      </c>
      <c r="D24" s="190">
        <v>39100.75</v>
      </c>
      <c r="E24" s="195">
        <v>19819</v>
      </c>
      <c r="F24" s="29">
        <v>33477</v>
      </c>
      <c r="G24" s="29">
        <v>240</v>
      </c>
      <c r="H24" s="29">
        <v>0</v>
      </c>
      <c r="I24" s="29">
        <v>2874</v>
      </c>
      <c r="J24" s="29">
        <v>8006</v>
      </c>
      <c r="K24" s="29">
        <v>0</v>
      </c>
      <c r="L24" s="29">
        <v>330</v>
      </c>
      <c r="M24" s="29">
        <v>-21</v>
      </c>
      <c r="N24" s="29">
        <v>-1566</v>
      </c>
      <c r="O24" s="29">
        <f t="shared" si="0"/>
        <v>-1257</v>
      </c>
      <c r="P24" s="29">
        <f t="shared" si="1"/>
        <v>24094</v>
      </c>
      <c r="Q24" s="190">
        <v>39100.791666666664</v>
      </c>
      <c r="R24" s="189">
        <v>19820</v>
      </c>
      <c r="S24" s="29">
        <v>21796</v>
      </c>
      <c r="T24" s="29">
        <f t="shared" si="2"/>
        <v>2298</v>
      </c>
      <c r="U24" s="29">
        <v>22550</v>
      </c>
      <c r="V24" s="29">
        <v>100</v>
      </c>
      <c r="W24" s="166">
        <v>-1400</v>
      </c>
      <c r="X24" s="26">
        <v>-425</v>
      </c>
      <c r="Y24" s="166">
        <v>330</v>
      </c>
      <c r="Z24" s="26">
        <v>330</v>
      </c>
      <c r="AA24" s="166">
        <v>-700</v>
      </c>
      <c r="AB24" s="26">
        <v>-21</v>
      </c>
      <c r="AC24" s="166">
        <v>-2218</v>
      </c>
      <c r="AD24" s="26">
        <v>-1566</v>
      </c>
      <c r="AE24" s="166" t="s">
        <v>44</v>
      </c>
      <c r="AF24" s="172" t="s">
        <v>91</v>
      </c>
      <c r="AG24" s="173">
        <v>33</v>
      </c>
      <c r="AH24" s="166" t="s">
        <v>43</v>
      </c>
      <c r="AI24" s="172" t="s">
        <v>90</v>
      </c>
      <c r="AJ24" s="179">
        <v>34</v>
      </c>
    </row>
    <row r="25" spans="1:36" x14ac:dyDescent="0.15">
      <c r="A25" s="199" t="s">
        <v>34</v>
      </c>
      <c r="B25" s="200" t="s">
        <v>15</v>
      </c>
      <c r="C25" s="173">
        <v>19</v>
      </c>
      <c r="D25" s="190">
        <v>39101.75</v>
      </c>
      <c r="E25" s="195">
        <v>18682</v>
      </c>
      <c r="F25" s="29">
        <v>33477</v>
      </c>
      <c r="G25" s="29">
        <v>170</v>
      </c>
      <c r="H25" s="29">
        <v>0</v>
      </c>
      <c r="I25" s="29">
        <v>2089</v>
      </c>
      <c r="J25" s="29">
        <v>9260</v>
      </c>
      <c r="K25" s="29">
        <v>0</v>
      </c>
      <c r="L25" s="29">
        <v>330</v>
      </c>
      <c r="M25" s="29">
        <v>-190</v>
      </c>
      <c r="N25" s="29">
        <v>-1517</v>
      </c>
      <c r="O25" s="29">
        <f t="shared" si="0"/>
        <v>-1377</v>
      </c>
      <c r="P25" s="29">
        <f t="shared" si="1"/>
        <v>23675</v>
      </c>
      <c r="Q25" s="190">
        <v>39101.75</v>
      </c>
      <c r="R25" s="189">
        <v>19210</v>
      </c>
      <c r="S25" s="29">
        <v>21136</v>
      </c>
      <c r="T25" s="29">
        <f t="shared" si="2"/>
        <v>2539</v>
      </c>
      <c r="U25" s="29">
        <v>22550</v>
      </c>
      <c r="V25" s="29">
        <v>100</v>
      </c>
      <c r="W25" s="166">
        <v>-1400</v>
      </c>
      <c r="X25" s="26">
        <v>-416</v>
      </c>
      <c r="Y25" s="166">
        <v>330</v>
      </c>
      <c r="Z25" s="26">
        <v>330</v>
      </c>
      <c r="AA25" s="166">
        <v>-700</v>
      </c>
      <c r="AB25" s="26">
        <v>-190</v>
      </c>
      <c r="AC25" s="166">
        <v>-2218</v>
      </c>
      <c r="AD25" s="26">
        <v>-1517</v>
      </c>
      <c r="AE25" s="166" t="s">
        <v>169</v>
      </c>
      <c r="AF25" s="172" t="s">
        <v>93</v>
      </c>
      <c r="AG25" s="173">
        <v>36</v>
      </c>
      <c r="AH25" s="166" t="s">
        <v>100</v>
      </c>
      <c r="AI25" s="172" t="s">
        <v>47</v>
      </c>
      <c r="AJ25" s="179">
        <v>35</v>
      </c>
    </row>
    <row r="26" spans="1:36" x14ac:dyDescent="0.15">
      <c r="A26" s="199" t="s">
        <v>35</v>
      </c>
      <c r="B26" s="200" t="s">
        <v>15</v>
      </c>
      <c r="C26" s="173">
        <v>20</v>
      </c>
      <c r="D26" s="190">
        <v>39102.791666666664</v>
      </c>
      <c r="E26" s="195">
        <v>18679</v>
      </c>
      <c r="F26" s="29">
        <v>33477</v>
      </c>
      <c r="G26" s="29">
        <v>154</v>
      </c>
      <c r="H26" s="29">
        <v>0</v>
      </c>
      <c r="I26" s="29">
        <v>2889</v>
      </c>
      <c r="J26" s="29">
        <v>10244</v>
      </c>
      <c r="K26" s="29">
        <v>160</v>
      </c>
      <c r="L26" s="29">
        <v>330</v>
      </c>
      <c r="M26" s="29">
        <v>-9</v>
      </c>
      <c r="N26" s="29">
        <v>-1498</v>
      </c>
      <c r="O26" s="29">
        <f t="shared" si="0"/>
        <v>-1017</v>
      </c>
      <c r="P26" s="29">
        <f t="shared" si="1"/>
        <v>21515</v>
      </c>
      <c r="Q26" s="190">
        <v>39102.791666666664</v>
      </c>
      <c r="R26" s="189">
        <v>18410</v>
      </c>
      <c r="S26" s="29">
        <v>20453</v>
      </c>
      <c r="T26" s="29">
        <f t="shared" si="2"/>
        <v>1062</v>
      </c>
      <c r="U26" s="29">
        <v>22550</v>
      </c>
      <c r="V26" s="29">
        <v>100</v>
      </c>
      <c r="W26" s="166">
        <v>1200</v>
      </c>
      <c r="X26" s="26">
        <v>160</v>
      </c>
      <c r="Y26" s="166">
        <v>330</v>
      </c>
      <c r="Z26" s="26">
        <v>330</v>
      </c>
      <c r="AA26" s="166">
        <v>-700</v>
      </c>
      <c r="AB26" s="26">
        <v>-9</v>
      </c>
      <c r="AC26" s="166">
        <v>-2218</v>
      </c>
      <c r="AD26" s="26">
        <v>-1498</v>
      </c>
      <c r="AE26" s="166" t="s">
        <v>42</v>
      </c>
      <c r="AF26" s="172" t="s">
        <v>145</v>
      </c>
      <c r="AG26" s="173">
        <v>22</v>
      </c>
      <c r="AH26" s="166" t="s">
        <v>42</v>
      </c>
      <c r="AI26" s="172" t="s">
        <v>226</v>
      </c>
      <c r="AJ26" s="179">
        <v>20</v>
      </c>
    </row>
    <row r="27" spans="1:36" x14ac:dyDescent="0.15">
      <c r="A27" s="199" t="s">
        <v>36</v>
      </c>
      <c r="B27" s="200" t="s">
        <v>15</v>
      </c>
      <c r="C27" s="173">
        <v>21</v>
      </c>
      <c r="D27" s="190">
        <v>39103.75</v>
      </c>
      <c r="E27" s="195">
        <v>19067</v>
      </c>
      <c r="F27" s="29">
        <v>33494</v>
      </c>
      <c r="G27" s="29">
        <v>205</v>
      </c>
      <c r="H27" s="29">
        <v>0</v>
      </c>
      <c r="I27" s="29">
        <v>3028</v>
      </c>
      <c r="J27" s="29">
        <v>9833</v>
      </c>
      <c r="K27" s="29">
        <v>800</v>
      </c>
      <c r="L27" s="29">
        <v>330</v>
      </c>
      <c r="M27" s="29">
        <v>12</v>
      </c>
      <c r="N27" s="29">
        <v>-1498</v>
      </c>
      <c r="O27" s="29">
        <f t="shared" si="0"/>
        <v>-356</v>
      </c>
      <c r="P27" s="29">
        <f t="shared" si="1"/>
        <v>21194</v>
      </c>
      <c r="Q27" s="190">
        <v>39103.791666666664</v>
      </c>
      <c r="R27" s="189">
        <v>18430</v>
      </c>
      <c r="S27" s="29">
        <v>20530</v>
      </c>
      <c r="T27" s="29">
        <f t="shared" si="2"/>
        <v>664</v>
      </c>
      <c r="U27" s="29">
        <v>22550</v>
      </c>
      <c r="V27" s="29">
        <v>100</v>
      </c>
      <c r="W27" s="166">
        <v>1200</v>
      </c>
      <c r="X27" s="26">
        <v>800</v>
      </c>
      <c r="Y27" s="166">
        <v>330</v>
      </c>
      <c r="Z27" s="26">
        <v>330</v>
      </c>
      <c r="AA27" s="166">
        <v>280</v>
      </c>
      <c r="AB27" s="26">
        <v>12</v>
      </c>
      <c r="AC27" s="166">
        <v>-2218</v>
      </c>
      <c r="AD27" s="26">
        <v>-1498</v>
      </c>
      <c r="AE27" s="166" t="s">
        <v>42</v>
      </c>
      <c r="AF27" s="172" t="s">
        <v>145</v>
      </c>
      <c r="AG27" s="173">
        <v>22</v>
      </c>
      <c r="AH27" s="166" t="s">
        <v>42</v>
      </c>
      <c r="AI27" s="172" t="s">
        <v>226</v>
      </c>
      <c r="AJ27" s="179">
        <v>20</v>
      </c>
    </row>
    <row r="28" spans="1:36" x14ac:dyDescent="0.15">
      <c r="A28" s="199" t="s">
        <v>30</v>
      </c>
      <c r="B28" s="200" t="s">
        <v>15</v>
      </c>
      <c r="C28" s="173">
        <v>22</v>
      </c>
      <c r="D28" s="190">
        <v>39104.75</v>
      </c>
      <c r="E28" s="195">
        <v>20332</v>
      </c>
      <c r="F28" s="29">
        <v>33494</v>
      </c>
      <c r="G28" s="29">
        <v>131</v>
      </c>
      <c r="H28" s="29">
        <v>0</v>
      </c>
      <c r="I28" s="29">
        <v>2488</v>
      </c>
      <c r="J28" s="29">
        <v>8967</v>
      </c>
      <c r="K28" s="29">
        <v>266</v>
      </c>
      <c r="L28" s="29">
        <v>330</v>
      </c>
      <c r="M28" s="29">
        <v>-160</v>
      </c>
      <c r="N28" s="29">
        <v>-1527</v>
      </c>
      <c r="O28" s="29">
        <f t="shared" si="0"/>
        <v>-1091</v>
      </c>
      <c r="P28" s="29">
        <f t="shared" si="1"/>
        <v>23261</v>
      </c>
      <c r="Q28" s="190">
        <v>39104.75</v>
      </c>
      <c r="R28" s="189">
        <v>20150</v>
      </c>
      <c r="S28" s="29">
        <v>22179</v>
      </c>
      <c r="T28" s="29">
        <f t="shared" si="2"/>
        <v>1082</v>
      </c>
      <c r="U28" s="29">
        <v>22550</v>
      </c>
      <c r="V28" s="29">
        <v>100</v>
      </c>
      <c r="W28" s="166">
        <v>1200</v>
      </c>
      <c r="X28" s="26">
        <v>266</v>
      </c>
      <c r="Y28" s="166">
        <v>330</v>
      </c>
      <c r="Z28" s="26">
        <v>330</v>
      </c>
      <c r="AA28" s="166">
        <v>-700</v>
      </c>
      <c r="AB28" s="26">
        <v>-160</v>
      </c>
      <c r="AC28" s="166">
        <v>-2218</v>
      </c>
      <c r="AD28" s="26">
        <v>-1527</v>
      </c>
      <c r="AE28" s="166" t="s">
        <v>204</v>
      </c>
      <c r="AF28" s="172" t="s">
        <v>135</v>
      </c>
      <c r="AG28" s="173">
        <v>27</v>
      </c>
      <c r="AH28" s="166" t="s">
        <v>204</v>
      </c>
      <c r="AI28" s="172" t="s">
        <v>180</v>
      </c>
      <c r="AJ28" s="179">
        <v>26</v>
      </c>
    </row>
    <row r="29" spans="1:36" x14ac:dyDescent="0.15">
      <c r="A29" s="199" t="s">
        <v>32</v>
      </c>
      <c r="B29" s="200" t="s">
        <v>15</v>
      </c>
      <c r="C29" s="173">
        <v>23</v>
      </c>
      <c r="D29" s="190">
        <v>39105.791666666664</v>
      </c>
      <c r="E29" s="195">
        <v>19769</v>
      </c>
      <c r="F29" s="29">
        <v>33494</v>
      </c>
      <c r="G29" s="29">
        <v>122</v>
      </c>
      <c r="H29" s="29">
        <v>0</v>
      </c>
      <c r="I29" s="29">
        <v>3392</v>
      </c>
      <c r="J29" s="29">
        <v>7637</v>
      </c>
      <c r="K29" s="29">
        <v>86</v>
      </c>
      <c r="L29" s="29">
        <v>330</v>
      </c>
      <c r="M29" s="29">
        <v>-161</v>
      </c>
      <c r="N29" s="29">
        <v>-1566</v>
      </c>
      <c r="O29" s="29">
        <f t="shared" si="0"/>
        <v>-1311</v>
      </c>
      <c r="P29" s="29">
        <f t="shared" si="1"/>
        <v>23898</v>
      </c>
      <c r="Q29" s="190">
        <v>39105.791666666664</v>
      </c>
      <c r="R29" s="189">
        <v>20130</v>
      </c>
      <c r="S29" s="29">
        <v>22207</v>
      </c>
      <c r="T29" s="29">
        <f t="shared" si="2"/>
        <v>1691</v>
      </c>
      <c r="U29" s="29">
        <v>22550</v>
      </c>
      <c r="V29" s="29">
        <v>100</v>
      </c>
      <c r="W29" s="166">
        <v>1200</v>
      </c>
      <c r="X29" s="26">
        <v>86</v>
      </c>
      <c r="Y29" s="166">
        <v>330</v>
      </c>
      <c r="Z29" s="26">
        <v>330</v>
      </c>
      <c r="AA29" s="166">
        <v>-700</v>
      </c>
      <c r="AB29" s="26">
        <v>-161</v>
      </c>
      <c r="AC29" s="166">
        <v>-2218</v>
      </c>
      <c r="AD29" s="26">
        <v>-1566</v>
      </c>
      <c r="AE29" s="166" t="s">
        <v>43</v>
      </c>
      <c r="AF29" s="172" t="s">
        <v>150</v>
      </c>
      <c r="AG29" s="173">
        <v>28</v>
      </c>
      <c r="AH29" s="166" t="s">
        <v>43</v>
      </c>
      <c r="AI29" s="172" t="s">
        <v>68</v>
      </c>
      <c r="AJ29" s="179">
        <v>28</v>
      </c>
    </row>
    <row r="30" spans="1:36" x14ac:dyDescent="0.15">
      <c r="A30" s="199" t="s">
        <v>31</v>
      </c>
      <c r="B30" s="200" t="s">
        <v>15</v>
      </c>
      <c r="C30" s="173">
        <v>24</v>
      </c>
      <c r="D30" s="190">
        <v>39106.791666666664</v>
      </c>
      <c r="E30" s="195">
        <v>19460</v>
      </c>
      <c r="F30" s="29">
        <v>33494</v>
      </c>
      <c r="G30" s="29">
        <v>134</v>
      </c>
      <c r="H30" s="29">
        <v>0</v>
      </c>
      <c r="I30" s="29">
        <v>2952</v>
      </c>
      <c r="J30" s="29">
        <v>8037</v>
      </c>
      <c r="K30" s="29">
        <v>0</v>
      </c>
      <c r="L30" s="29">
        <v>330</v>
      </c>
      <c r="M30" s="29">
        <v>-186</v>
      </c>
      <c r="N30" s="29">
        <v>-1585</v>
      </c>
      <c r="O30" s="29">
        <f t="shared" si="0"/>
        <v>-1441</v>
      </c>
      <c r="P30" s="29">
        <f t="shared" si="1"/>
        <v>24080</v>
      </c>
      <c r="Q30" s="190">
        <v>39106.791666666664</v>
      </c>
      <c r="R30" s="189">
        <v>19740</v>
      </c>
      <c r="S30" s="29">
        <v>21735</v>
      </c>
      <c r="T30" s="29">
        <f t="shared" si="2"/>
        <v>2345</v>
      </c>
      <c r="U30" s="29">
        <v>22550</v>
      </c>
      <c r="V30" s="29">
        <v>100</v>
      </c>
      <c r="W30" s="166">
        <v>-1400</v>
      </c>
      <c r="X30" s="26">
        <v>-415</v>
      </c>
      <c r="Y30" s="166">
        <v>330</v>
      </c>
      <c r="Z30" s="26">
        <v>330</v>
      </c>
      <c r="AA30" s="166">
        <v>-700</v>
      </c>
      <c r="AB30" s="26">
        <v>-186</v>
      </c>
      <c r="AC30" s="166">
        <v>-2218</v>
      </c>
      <c r="AD30" s="26">
        <v>-1585</v>
      </c>
      <c r="AE30" s="166" t="s">
        <v>42</v>
      </c>
      <c r="AF30" s="172" t="s">
        <v>71</v>
      </c>
      <c r="AG30" s="173">
        <v>28</v>
      </c>
      <c r="AH30" s="166" t="s">
        <v>146</v>
      </c>
      <c r="AI30" s="172" t="s">
        <v>178</v>
      </c>
      <c r="AJ30" s="179">
        <v>28</v>
      </c>
    </row>
    <row r="31" spans="1:36" x14ac:dyDescent="0.15">
      <c r="A31" s="199" t="s">
        <v>33</v>
      </c>
      <c r="B31" s="200" t="s">
        <v>15</v>
      </c>
      <c r="C31" s="173">
        <v>25</v>
      </c>
      <c r="D31" s="190">
        <v>39107.791666666664</v>
      </c>
      <c r="E31" s="195">
        <v>20379</v>
      </c>
      <c r="F31" s="29">
        <v>33490</v>
      </c>
      <c r="G31" s="29">
        <v>154</v>
      </c>
      <c r="H31" s="29">
        <v>0</v>
      </c>
      <c r="I31" s="29">
        <v>2575</v>
      </c>
      <c r="J31" s="29">
        <v>7444</v>
      </c>
      <c r="K31" s="29">
        <v>0</v>
      </c>
      <c r="L31" s="29">
        <v>330</v>
      </c>
      <c r="M31" s="29">
        <v>-72</v>
      </c>
      <c r="N31" s="29">
        <v>-1516</v>
      </c>
      <c r="O31" s="29">
        <f t="shared" si="0"/>
        <v>-1258</v>
      </c>
      <c r="P31" s="29">
        <f t="shared" si="1"/>
        <v>24883</v>
      </c>
      <c r="Q31" s="190">
        <v>39107.791666666664</v>
      </c>
      <c r="R31" s="189">
        <v>20910</v>
      </c>
      <c r="S31" s="29">
        <v>22836</v>
      </c>
      <c r="T31" s="29">
        <f t="shared" si="2"/>
        <v>2047</v>
      </c>
      <c r="U31" s="29">
        <v>2250</v>
      </c>
      <c r="V31" s="29">
        <v>100</v>
      </c>
      <c r="W31" s="166">
        <v>-1400</v>
      </c>
      <c r="X31" s="26">
        <v>-154</v>
      </c>
      <c r="Y31" s="166">
        <v>330</v>
      </c>
      <c r="Z31" s="26">
        <v>330</v>
      </c>
      <c r="AA31" s="166">
        <v>-700</v>
      </c>
      <c r="AB31" s="26">
        <v>-72</v>
      </c>
      <c r="AC31" s="166">
        <v>-2218</v>
      </c>
      <c r="AD31" s="26">
        <v>-1516</v>
      </c>
      <c r="AE31" s="166" t="s">
        <v>169</v>
      </c>
      <c r="AF31" s="172" t="s">
        <v>97</v>
      </c>
      <c r="AG31" s="173">
        <v>21</v>
      </c>
      <c r="AH31" s="166" t="s">
        <v>169</v>
      </c>
      <c r="AI31" s="172" t="s">
        <v>97</v>
      </c>
      <c r="AJ31" s="179">
        <v>18</v>
      </c>
    </row>
    <row r="32" spans="1:36" x14ac:dyDescent="0.15">
      <c r="A32" s="199" t="s">
        <v>34</v>
      </c>
      <c r="B32" s="200" t="s">
        <v>15</v>
      </c>
      <c r="C32" s="173">
        <v>26</v>
      </c>
      <c r="D32" s="190">
        <v>39108.791666666664</v>
      </c>
      <c r="E32" s="195">
        <v>21076</v>
      </c>
      <c r="F32" s="29">
        <v>33511</v>
      </c>
      <c r="G32" s="29">
        <v>163</v>
      </c>
      <c r="H32" s="29">
        <v>0</v>
      </c>
      <c r="I32" s="29">
        <v>6232</v>
      </c>
      <c r="J32" s="29">
        <v>4132</v>
      </c>
      <c r="K32" s="29">
        <v>0</v>
      </c>
      <c r="L32" s="29">
        <v>330</v>
      </c>
      <c r="M32" s="29">
        <v>-140</v>
      </c>
      <c r="N32" s="29">
        <v>-1516</v>
      </c>
      <c r="O32" s="29">
        <f t="shared" si="0"/>
        <v>-1326</v>
      </c>
      <c r="P32" s="29">
        <f t="shared" si="1"/>
        <v>24636</v>
      </c>
      <c r="Q32" s="190">
        <v>39108.75</v>
      </c>
      <c r="R32" s="189">
        <v>21000</v>
      </c>
      <c r="S32" s="29">
        <v>23052</v>
      </c>
      <c r="T32" s="29">
        <f t="shared" si="2"/>
        <v>1584</v>
      </c>
      <c r="U32" s="29">
        <v>22550</v>
      </c>
      <c r="V32" s="29">
        <v>100</v>
      </c>
      <c r="W32" s="166">
        <v>-1400</v>
      </c>
      <c r="X32" s="26">
        <v>-621</v>
      </c>
      <c r="Y32" s="166">
        <v>330</v>
      </c>
      <c r="Z32" s="26">
        <v>330</v>
      </c>
      <c r="AA32" s="166">
        <v>-700</v>
      </c>
      <c r="AB32" s="26">
        <v>-140</v>
      </c>
      <c r="AC32" s="166">
        <v>-2218</v>
      </c>
      <c r="AD32" s="26">
        <v>-1516</v>
      </c>
      <c r="AE32" s="166" t="s">
        <v>146</v>
      </c>
      <c r="AF32" s="172" t="s">
        <v>230</v>
      </c>
      <c r="AG32" s="173">
        <v>13</v>
      </c>
      <c r="AH32" s="166" t="s">
        <v>146</v>
      </c>
      <c r="AI32" s="172" t="s">
        <v>71</v>
      </c>
      <c r="AJ32" s="179">
        <v>13</v>
      </c>
    </row>
    <row r="33" spans="1:36" x14ac:dyDescent="0.15">
      <c r="A33" s="199" t="s">
        <v>35</v>
      </c>
      <c r="B33" s="200" t="s">
        <v>15</v>
      </c>
      <c r="C33" s="173">
        <v>27</v>
      </c>
      <c r="D33" s="190">
        <v>39109.75</v>
      </c>
      <c r="E33" s="195">
        <v>18846</v>
      </c>
      <c r="F33" s="29">
        <v>33511</v>
      </c>
      <c r="G33" s="29">
        <v>162</v>
      </c>
      <c r="H33" s="29">
        <v>0</v>
      </c>
      <c r="I33" s="29">
        <v>4517</v>
      </c>
      <c r="J33" s="29">
        <v>8225</v>
      </c>
      <c r="K33" s="29">
        <v>0</v>
      </c>
      <c r="L33" s="29">
        <v>330</v>
      </c>
      <c r="M33" s="29">
        <v>-131</v>
      </c>
      <c r="N33" s="29">
        <v>-1526</v>
      </c>
      <c r="O33" s="29">
        <f t="shared" si="0"/>
        <v>-1327</v>
      </c>
      <c r="P33" s="29">
        <f t="shared" si="1"/>
        <v>22258</v>
      </c>
      <c r="Q33" s="190">
        <v>39109.75</v>
      </c>
      <c r="R33" s="189">
        <v>18620</v>
      </c>
      <c r="S33" s="29">
        <v>20560</v>
      </c>
      <c r="T33" s="29">
        <f t="shared" si="2"/>
        <v>1698</v>
      </c>
      <c r="U33" s="29">
        <v>22325</v>
      </c>
      <c r="V33" s="29">
        <v>300</v>
      </c>
      <c r="W33" s="166">
        <v>-1400</v>
      </c>
      <c r="X33" s="26">
        <v>-147</v>
      </c>
      <c r="Y33" s="166">
        <v>330</v>
      </c>
      <c r="Z33" s="26">
        <v>330</v>
      </c>
      <c r="AA33" s="166">
        <v>-700</v>
      </c>
      <c r="AB33" s="26">
        <v>-131</v>
      </c>
      <c r="AC33" s="166">
        <v>-2218</v>
      </c>
      <c r="AD33" s="26">
        <v>-1526</v>
      </c>
      <c r="AE33" s="166" t="s">
        <v>100</v>
      </c>
      <c r="AF33" s="172" t="s">
        <v>77</v>
      </c>
      <c r="AG33" s="173">
        <v>26</v>
      </c>
      <c r="AH33" s="166" t="s">
        <v>100</v>
      </c>
      <c r="AI33" s="172" t="s">
        <v>151</v>
      </c>
      <c r="AJ33" s="179">
        <v>27</v>
      </c>
    </row>
    <row r="34" spans="1:36" x14ac:dyDescent="0.15">
      <c r="A34" s="199" t="s">
        <v>36</v>
      </c>
      <c r="B34" s="200" t="s">
        <v>15</v>
      </c>
      <c r="C34" s="173">
        <v>28</v>
      </c>
      <c r="D34" s="190">
        <v>39110.791666666664</v>
      </c>
      <c r="E34" s="195">
        <v>18196</v>
      </c>
      <c r="F34" s="29">
        <v>33511</v>
      </c>
      <c r="G34" s="29">
        <v>218</v>
      </c>
      <c r="H34" s="29">
        <v>0</v>
      </c>
      <c r="I34" s="29">
        <v>4025</v>
      </c>
      <c r="J34" s="29">
        <v>8485</v>
      </c>
      <c r="K34" s="29">
        <v>105</v>
      </c>
      <c r="L34" s="29">
        <v>330</v>
      </c>
      <c r="M34" s="29">
        <v>-128</v>
      </c>
      <c r="N34" s="29">
        <v>-1526</v>
      </c>
      <c r="O34" s="29">
        <f t="shared" si="0"/>
        <v>-1219</v>
      </c>
      <c r="P34" s="29">
        <f t="shared" si="1"/>
        <v>22438</v>
      </c>
      <c r="Q34" s="190">
        <v>39110.791666666664</v>
      </c>
      <c r="R34" s="189">
        <v>18220</v>
      </c>
      <c r="S34" s="29">
        <v>20257</v>
      </c>
      <c r="T34" s="29">
        <f t="shared" si="2"/>
        <v>2181</v>
      </c>
      <c r="U34" s="29">
        <v>22325</v>
      </c>
      <c r="V34" s="29">
        <v>300</v>
      </c>
      <c r="W34" s="166">
        <v>1200</v>
      </c>
      <c r="X34" s="26">
        <v>105</v>
      </c>
      <c r="Y34" s="166">
        <v>330</v>
      </c>
      <c r="Z34" s="26">
        <v>330</v>
      </c>
      <c r="AA34" s="166">
        <v>-700</v>
      </c>
      <c r="AB34" s="26">
        <v>-128</v>
      </c>
      <c r="AC34" s="166">
        <v>-2218</v>
      </c>
      <c r="AD34" s="26">
        <v>-1526</v>
      </c>
      <c r="AE34" s="166" t="s">
        <v>100</v>
      </c>
      <c r="AF34" s="172" t="s">
        <v>98</v>
      </c>
      <c r="AG34" s="173">
        <v>31</v>
      </c>
      <c r="AH34" s="166" t="s">
        <v>100</v>
      </c>
      <c r="AI34" s="172" t="s">
        <v>192</v>
      </c>
      <c r="AJ34" s="179">
        <v>29</v>
      </c>
    </row>
    <row r="35" spans="1:36" x14ac:dyDescent="0.15">
      <c r="A35" s="199" t="s">
        <v>30</v>
      </c>
      <c r="B35" s="200" t="s">
        <v>15</v>
      </c>
      <c r="C35" s="173">
        <v>29</v>
      </c>
      <c r="D35" s="190">
        <v>39111.791666666664</v>
      </c>
      <c r="E35" s="195">
        <v>20583</v>
      </c>
      <c r="F35" s="29">
        <v>33511</v>
      </c>
      <c r="G35" s="29">
        <v>210</v>
      </c>
      <c r="H35" s="29">
        <v>0</v>
      </c>
      <c r="I35" s="29">
        <v>3849</v>
      </c>
      <c r="J35" s="29">
        <v>5773</v>
      </c>
      <c r="K35" s="29">
        <v>-215</v>
      </c>
      <c r="L35" s="29">
        <v>330</v>
      </c>
      <c r="M35" s="29">
        <v>-118</v>
      </c>
      <c r="N35" s="29">
        <v>-1494</v>
      </c>
      <c r="O35" s="29">
        <f t="shared" si="0"/>
        <v>-1497</v>
      </c>
      <c r="P35" s="29">
        <f t="shared" si="1"/>
        <v>25596</v>
      </c>
      <c r="Q35" s="190">
        <v>39111.791666666664</v>
      </c>
      <c r="R35" s="189">
        <v>20560</v>
      </c>
      <c r="S35" s="29">
        <v>22603</v>
      </c>
      <c r="T35" s="29">
        <f t="shared" si="2"/>
        <v>2993</v>
      </c>
      <c r="U35" s="29">
        <v>22325</v>
      </c>
      <c r="V35" s="29">
        <v>300</v>
      </c>
      <c r="W35" s="166">
        <v>-1400</v>
      </c>
      <c r="X35" s="26">
        <v>-215</v>
      </c>
      <c r="Y35" s="166">
        <v>330</v>
      </c>
      <c r="Z35" s="26">
        <v>330</v>
      </c>
      <c r="AA35" s="166">
        <v>-700</v>
      </c>
      <c r="AB35" s="26">
        <v>-118</v>
      </c>
      <c r="AC35" s="166">
        <v>-2218</v>
      </c>
      <c r="AD35" s="26">
        <v>-1494</v>
      </c>
      <c r="AE35" s="166" t="s">
        <v>146</v>
      </c>
      <c r="AF35" s="172" t="s">
        <v>108</v>
      </c>
      <c r="AG35" s="173">
        <v>21</v>
      </c>
      <c r="AH35" s="166" t="s">
        <v>169</v>
      </c>
      <c r="AI35" s="172" t="s">
        <v>92</v>
      </c>
      <c r="AJ35" s="179">
        <v>19</v>
      </c>
    </row>
    <row r="36" spans="1:36" x14ac:dyDescent="0.15">
      <c r="A36" s="199" t="s">
        <v>32</v>
      </c>
      <c r="B36" s="200" t="s">
        <v>15</v>
      </c>
      <c r="C36" s="173">
        <v>30</v>
      </c>
      <c r="D36" s="190">
        <v>39112.791666666664</v>
      </c>
      <c r="E36" s="195">
        <v>20166</v>
      </c>
      <c r="F36" s="29">
        <v>33511</v>
      </c>
      <c r="G36" s="29">
        <v>220</v>
      </c>
      <c r="H36" s="29">
        <v>0</v>
      </c>
      <c r="I36" s="29">
        <v>4648</v>
      </c>
      <c r="J36" s="29">
        <v>6798</v>
      </c>
      <c r="K36" s="29">
        <v>-96</v>
      </c>
      <c r="L36" s="29">
        <v>330</v>
      </c>
      <c r="M36" s="29">
        <v>-113</v>
      </c>
      <c r="N36" s="29">
        <v>-1494</v>
      </c>
      <c r="O36" s="29">
        <f t="shared" si="0"/>
        <v>-1373</v>
      </c>
      <c r="P36" s="29">
        <f t="shared" si="1"/>
        <v>23658</v>
      </c>
      <c r="Q36" s="190">
        <v>39112.791666666664</v>
      </c>
      <c r="R36" s="189">
        <v>20380</v>
      </c>
      <c r="S36" s="29">
        <v>22287</v>
      </c>
      <c r="T36" s="29">
        <f t="shared" si="2"/>
        <v>1371</v>
      </c>
      <c r="U36" s="29">
        <v>22325</v>
      </c>
      <c r="V36" s="29">
        <v>300</v>
      </c>
      <c r="W36" s="166">
        <v>-1400</v>
      </c>
      <c r="X36" s="26">
        <v>-96</v>
      </c>
      <c r="Y36" s="166">
        <v>330</v>
      </c>
      <c r="Z36" s="26">
        <v>330</v>
      </c>
      <c r="AA36" s="166">
        <v>-700</v>
      </c>
      <c r="AB36" s="26">
        <v>-113</v>
      </c>
      <c r="AC36" s="166">
        <v>-2218</v>
      </c>
      <c r="AD36" s="26">
        <v>-1494</v>
      </c>
      <c r="AE36" s="166" t="s">
        <v>43</v>
      </c>
      <c r="AF36" s="172" t="s">
        <v>101</v>
      </c>
      <c r="AG36" s="173">
        <v>27</v>
      </c>
      <c r="AH36" s="166" t="s">
        <v>43</v>
      </c>
      <c r="AI36" s="172" t="s">
        <v>103</v>
      </c>
      <c r="AJ36" s="179">
        <v>26</v>
      </c>
    </row>
    <row r="37" spans="1:36" x14ac:dyDescent="0.15">
      <c r="A37" s="201" t="s">
        <v>31</v>
      </c>
      <c r="B37" s="202" t="s">
        <v>15</v>
      </c>
      <c r="C37" s="203">
        <v>31</v>
      </c>
      <c r="D37" s="191">
        <v>39113.791666666664</v>
      </c>
      <c r="E37" s="196">
        <v>20021</v>
      </c>
      <c r="F37" s="35">
        <v>33511</v>
      </c>
      <c r="G37" s="35">
        <v>210</v>
      </c>
      <c r="H37" s="35">
        <v>0</v>
      </c>
      <c r="I37" s="35">
        <v>2043</v>
      </c>
      <c r="J37" s="35">
        <v>9116</v>
      </c>
      <c r="K37" s="35">
        <v>0</v>
      </c>
      <c r="L37" s="35">
        <v>330</v>
      </c>
      <c r="M37" s="35">
        <v>31</v>
      </c>
      <c r="N37" s="35">
        <v>-1456</v>
      </c>
      <c r="O37" s="35">
        <f t="shared" si="0"/>
        <v>-1095</v>
      </c>
      <c r="P37" s="35">
        <f t="shared" si="1"/>
        <v>23657</v>
      </c>
      <c r="Q37" s="191">
        <v>39113.791666666664</v>
      </c>
      <c r="R37" s="192">
        <v>20080</v>
      </c>
      <c r="S37" s="35">
        <v>21948</v>
      </c>
      <c r="T37" s="35">
        <f t="shared" si="2"/>
        <v>1709</v>
      </c>
      <c r="U37" s="35">
        <v>22325</v>
      </c>
      <c r="V37" s="35">
        <v>300</v>
      </c>
      <c r="W37" s="167">
        <v>-1400</v>
      </c>
      <c r="X37" s="43">
        <v>-709</v>
      </c>
      <c r="Y37" s="167">
        <v>330</v>
      </c>
      <c r="Z37" s="43">
        <v>330</v>
      </c>
      <c r="AA37" s="167">
        <v>130</v>
      </c>
      <c r="AB37" s="43">
        <v>31</v>
      </c>
      <c r="AC37" s="167">
        <v>-2218</v>
      </c>
      <c r="AD37" s="43">
        <v>-1456</v>
      </c>
      <c r="AE37" s="167" t="s">
        <v>146</v>
      </c>
      <c r="AF37" s="174" t="s">
        <v>61</v>
      </c>
      <c r="AG37" s="175">
        <v>25</v>
      </c>
      <c r="AH37" s="167" t="s">
        <v>169</v>
      </c>
      <c r="AI37" s="174" t="s">
        <v>54</v>
      </c>
      <c r="AJ37" s="180">
        <v>23</v>
      </c>
    </row>
    <row r="38" spans="1:36" x14ac:dyDescent="0.15">
      <c r="A38" s="199" t="s">
        <v>33</v>
      </c>
      <c r="B38" s="200" t="s">
        <v>16</v>
      </c>
      <c r="C38" s="204">
        <v>1</v>
      </c>
      <c r="D38" s="190">
        <v>39114.791666666664</v>
      </c>
      <c r="E38" s="195">
        <v>19599</v>
      </c>
      <c r="F38" s="29">
        <v>33513</v>
      </c>
      <c r="G38" s="29">
        <v>137</v>
      </c>
      <c r="H38" s="29">
        <v>0</v>
      </c>
      <c r="I38" s="29">
        <v>1796</v>
      </c>
      <c r="J38" s="29">
        <v>9383</v>
      </c>
      <c r="K38" s="29">
        <v>0</v>
      </c>
      <c r="L38" s="29">
        <v>330</v>
      </c>
      <c r="M38" s="29">
        <v>30</v>
      </c>
      <c r="N38" s="29">
        <v>-1579</v>
      </c>
      <c r="O38" s="29">
        <f t="shared" si="0"/>
        <v>-1219</v>
      </c>
      <c r="P38" s="29">
        <f t="shared" si="1"/>
        <v>23690</v>
      </c>
      <c r="Q38" s="190">
        <v>39114.791666666664</v>
      </c>
      <c r="R38" s="189">
        <v>19610</v>
      </c>
      <c r="S38" s="29">
        <v>21694</v>
      </c>
      <c r="T38" s="29">
        <f t="shared" si="2"/>
        <v>1996</v>
      </c>
      <c r="U38" s="29">
        <v>22325</v>
      </c>
      <c r="V38" s="29">
        <v>300</v>
      </c>
      <c r="W38" s="166">
        <v>-1400</v>
      </c>
      <c r="X38" s="26">
        <v>-709</v>
      </c>
      <c r="Y38" s="166">
        <v>330</v>
      </c>
      <c r="Z38" s="26">
        <v>330</v>
      </c>
      <c r="AA38" s="166">
        <v>130</v>
      </c>
      <c r="AB38" s="26">
        <v>30</v>
      </c>
      <c r="AC38" s="166">
        <v>-2218</v>
      </c>
      <c r="AD38" s="26">
        <v>-1579</v>
      </c>
      <c r="AE38" s="166" t="s">
        <v>100</v>
      </c>
      <c r="AF38" s="172" t="s">
        <v>102</v>
      </c>
      <c r="AG38" s="173">
        <v>33</v>
      </c>
      <c r="AH38" s="166" t="s">
        <v>100</v>
      </c>
      <c r="AI38" s="172" t="s">
        <v>195</v>
      </c>
      <c r="AJ38" s="179">
        <v>28</v>
      </c>
    </row>
    <row r="39" spans="1:36" x14ac:dyDescent="0.15">
      <c r="A39" s="199" t="s">
        <v>34</v>
      </c>
      <c r="B39" s="200" t="s">
        <v>16</v>
      </c>
      <c r="C39" s="173">
        <v>2</v>
      </c>
      <c r="D39" s="190">
        <v>39115.75</v>
      </c>
      <c r="E39" s="195">
        <v>18805</v>
      </c>
      <c r="F39" s="29">
        <v>33513</v>
      </c>
      <c r="G39" s="29">
        <v>132</v>
      </c>
      <c r="H39" s="29">
        <v>0</v>
      </c>
      <c r="I39" s="29">
        <v>2940</v>
      </c>
      <c r="J39" s="29">
        <v>9856</v>
      </c>
      <c r="K39" s="29">
        <v>0</v>
      </c>
      <c r="L39" s="29">
        <v>330</v>
      </c>
      <c r="M39" s="29">
        <v>33</v>
      </c>
      <c r="N39" s="29">
        <v>-1579</v>
      </c>
      <c r="O39" s="29">
        <f t="shared" si="0"/>
        <v>-1216</v>
      </c>
      <c r="P39" s="29">
        <f t="shared" si="1"/>
        <v>22065</v>
      </c>
      <c r="Q39" s="190">
        <v>39115.791666666664</v>
      </c>
      <c r="R39" s="189">
        <v>18950</v>
      </c>
      <c r="S39" s="29">
        <v>21034</v>
      </c>
      <c r="T39" s="29">
        <f t="shared" si="2"/>
        <v>1031</v>
      </c>
      <c r="U39" s="29">
        <v>22325</v>
      </c>
      <c r="V39" s="29">
        <v>300</v>
      </c>
      <c r="W39" s="166">
        <v>-1400</v>
      </c>
      <c r="X39" s="26">
        <v>-261</v>
      </c>
      <c r="Y39" s="166">
        <v>330</v>
      </c>
      <c r="Z39" s="26">
        <v>330</v>
      </c>
      <c r="AA39" s="166">
        <v>280</v>
      </c>
      <c r="AB39" s="26">
        <v>33</v>
      </c>
      <c r="AC39" s="166">
        <v>-2218</v>
      </c>
      <c r="AD39" s="26">
        <v>-1579</v>
      </c>
      <c r="AE39" s="166" t="s">
        <v>44</v>
      </c>
      <c r="AF39" s="172" t="s">
        <v>198</v>
      </c>
      <c r="AG39" s="173">
        <v>35</v>
      </c>
      <c r="AH39" s="166" t="s">
        <v>44</v>
      </c>
      <c r="AI39" s="172" t="s">
        <v>151</v>
      </c>
      <c r="AJ39" s="179">
        <v>32</v>
      </c>
    </row>
    <row r="40" spans="1:36" x14ac:dyDescent="0.15">
      <c r="A40" s="199" t="s">
        <v>35</v>
      </c>
      <c r="B40" s="200" t="s">
        <v>16</v>
      </c>
      <c r="C40" s="173">
        <v>3</v>
      </c>
      <c r="D40" s="190">
        <v>39116.791666666664</v>
      </c>
      <c r="E40" s="195">
        <v>18071</v>
      </c>
      <c r="F40" s="29">
        <v>33513</v>
      </c>
      <c r="G40" s="29">
        <v>180</v>
      </c>
      <c r="H40" s="29">
        <v>0</v>
      </c>
      <c r="I40" s="29">
        <v>2929</v>
      </c>
      <c r="J40" s="29">
        <v>9602</v>
      </c>
      <c r="K40" s="29">
        <v>0</v>
      </c>
      <c r="L40" s="29">
        <v>330</v>
      </c>
      <c r="M40" s="29">
        <v>-142</v>
      </c>
      <c r="N40" s="29">
        <v>-1593</v>
      </c>
      <c r="O40" s="29">
        <f t="shared" si="0"/>
        <v>-1405</v>
      </c>
      <c r="P40" s="29">
        <f t="shared" si="1"/>
        <v>22567</v>
      </c>
      <c r="Q40" s="190">
        <v>39116.791666666664</v>
      </c>
      <c r="R40" s="189">
        <v>18030</v>
      </c>
      <c r="S40" s="29">
        <v>20319</v>
      </c>
      <c r="T40" s="29">
        <f>+P40-S40</f>
        <v>2248</v>
      </c>
      <c r="U40" s="29">
        <v>22054</v>
      </c>
      <c r="V40" s="29">
        <v>200</v>
      </c>
      <c r="W40" s="166">
        <v>-1400</v>
      </c>
      <c r="X40" s="26">
        <v>-108</v>
      </c>
      <c r="Y40" s="166">
        <v>330</v>
      </c>
      <c r="Z40" s="26">
        <v>330</v>
      </c>
      <c r="AA40" s="166">
        <v>-700</v>
      </c>
      <c r="AB40" s="26">
        <v>-142</v>
      </c>
      <c r="AC40" s="166">
        <v>-2218</v>
      </c>
      <c r="AD40" s="26">
        <v>-1593</v>
      </c>
      <c r="AE40" s="166" t="s">
        <v>146</v>
      </c>
      <c r="AF40" s="172" t="s">
        <v>92</v>
      </c>
      <c r="AG40" s="173">
        <v>27</v>
      </c>
      <c r="AH40" s="166" t="s">
        <v>366</v>
      </c>
      <c r="AI40" s="172" t="s">
        <v>48</v>
      </c>
      <c r="AJ40" s="179">
        <v>23</v>
      </c>
    </row>
    <row r="41" spans="1:36" x14ac:dyDescent="0.15">
      <c r="A41" s="199" t="s">
        <v>36</v>
      </c>
      <c r="B41" s="200" t="s">
        <v>16</v>
      </c>
      <c r="C41" s="173">
        <v>4</v>
      </c>
      <c r="D41" s="190">
        <v>39117.791666666664</v>
      </c>
      <c r="E41" s="195">
        <v>18950</v>
      </c>
      <c r="F41" s="29">
        <v>33513</v>
      </c>
      <c r="G41" s="29">
        <v>180</v>
      </c>
      <c r="H41" s="29">
        <v>0</v>
      </c>
      <c r="I41" s="29">
        <v>2392</v>
      </c>
      <c r="J41" s="29">
        <v>11089</v>
      </c>
      <c r="K41" s="29">
        <v>0</v>
      </c>
      <c r="L41" s="29">
        <v>330</v>
      </c>
      <c r="M41" s="29">
        <v>-143</v>
      </c>
      <c r="N41" s="29">
        <v>-1591</v>
      </c>
      <c r="O41" s="29">
        <f t="shared" si="0"/>
        <v>-1404</v>
      </c>
      <c r="P41" s="29">
        <f t="shared" si="1"/>
        <v>21616</v>
      </c>
      <c r="Q41" s="190">
        <v>39117.791666666664</v>
      </c>
      <c r="R41" s="189">
        <v>18990</v>
      </c>
      <c r="S41" s="29">
        <v>20993</v>
      </c>
      <c r="T41" s="29">
        <f>+P41-S41</f>
        <v>623</v>
      </c>
      <c r="U41" s="29">
        <v>22054</v>
      </c>
      <c r="V41" s="29">
        <v>200</v>
      </c>
      <c r="W41" s="166">
        <v>-1400</v>
      </c>
      <c r="X41" s="26">
        <v>-648</v>
      </c>
      <c r="Y41" s="166">
        <v>330</v>
      </c>
      <c r="Z41" s="26">
        <v>330</v>
      </c>
      <c r="AA41" s="166">
        <v>-700</v>
      </c>
      <c r="AB41" s="26">
        <v>-117</v>
      </c>
      <c r="AC41" s="166">
        <v>-2218</v>
      </c>
      <c r="AD41" s="26">
        <v>-1591</v>
      </c>
      <c r="AE41" s="166" t="s">
        <v>169</v>
      </c>
      <c r="AF41" s="172" t="s">
        <v>93</v>
      </c>
      <c r="AG41" s="173">
        <v>20</v>
      </c>
      <c r="AH41" s="166" t="s">
        <v>169</v>
      </c>
      <c r="AI41" s="172" t="s">
        <v>92</v>
      </c>
      <c r="AJ41" s="179">
        <v>15</v>
      </c>
    </row>
    <row r="42" spans="1:36" x14ac:dyDescent="0.15">
      <c r="A42" s="199" t="s">
        <v>30</v>
      </c>
      <c r="B42" s="200" t="s">
        <v>16</v>
      </c>
      <c r="C42" s="173">
        <v>5</v>
      </c>
      <c r="D42" s="190">
        <v>39118.791666666664</v>
      </c>
      <c r="E42" s="195">
        <v>21694</v>
      </c>
      <c r="F42" s="29">
        <v>33513</v>
      </c>
      <c r="G42" s="29">
        <v>162</v>
      </c>
      <c r="H42" s="29">
        <v>0</v>
      </c>
      <c r="I42" s="29">
        <v>2232</v>
      </c>
      <c r="J42" s="29">
        <v>6923</v>
      </c>
      <c r="K42" s="29">
        <v>0</v>
      </c>
      <c r="L42" s="29">
        <v>330</v>
      </c>
      <c r="M42" s="29">
        <v>38</v>
      </c>
      <c r="N42" s="29">
        <v>-1587</v>
      </c>
      <c r="O42" s="29">
        <f t="shared" si="0"/>
        <v>-1219</v>
      </c>
      <c r="P42" s="29">
        <f t="shared" si="1"/>
        <v>25739</v>
      </c>
      <c r="Q42" s="190">
        <v>39118.791666666664</v>
      </c>
      <c r="R42" s="189">
        <v>21480</v>
      </c>
      <c r="S42" s="29">
        <v>23569</v>
      </c>
      <c r="T42" s="29">
        <f t="shared" ref="T42:T105" si="3">+P42-S42</f>
        <v>2170</v>
      </c>
      <c r="U42" s="29">
        <v>22054</v>
      </c>
      <c r="V42" s="29">
        <v>200</v>
      </c>
      <c r="W42" s="166">
        <v>-1400</v>
      </c>
      <c r="X42" s="26">
        <v>-21</v>
      </c>
      <c r="Y42" s="166">
        <v>330</v>
      </c>
      <c r="Z42" s="26">
        <v>330</v>
      </c>
      <c r="AA42" s="166">
        <v>130</v>
      </c>
      <c r="AB42" s="26">
        <v>38</v>
      </c>
      <c r="AC42" s="166">
        <v>-2218</v>
      </c>
      <c r="AD42" s="26">
        <v>-1587</v>
      </c>
      <c r="AE42" s="166" t="s">
        <v>146</v>
      </c>
      <c r="AF42" s="172" t="s">
        <v>199</v>
      </c>
      <c r="AG42" s="173">
        <v>14</v>
      </c>
      <c r="AH42" s="166" t="s">
        <v>169</v>
      </c>
      <c r="AI42" s="172" t="s">
        <v>47</v>
      </c>
      <c r="AJ42" s="179">
        <v>12</v>
      </c>
    </row>
    <row r="43" spans="1:36" x14ac:dyDescent="0.15">
      <c r="A43" s="199" t="s">
        <v>32</v>
      </c>
      <c r="B43" s="200" t="s">
        <v>16</v>
      </c>
      <c r="C43" s="173">
        <v>6</v>
      </c>
      <c r="D43" s="190">
        <v>39119.791666666664</v>
      </c>
      <c r="E43" s="195">
        <v>20799</v>
      </c>
      <c r="F43" s="29">
        <v>33513</v>
      </c>
      <c r="G43" s="29">
        <v>149</v>
      </c>
      <c r="H43" s="29">
        <v>0</v>
      </c>
      <c r="I43" s="29">
        <v>3068</v>
      </c>
      <c r="J43" s="29">
        <v>7735</v>
      </c>
      <c r="K43" s="29">
        <v>0</v>
      </c>
      <c r="L43" s="29">
        <v>330</v>
      </c>
      <c r="M43" s="29">
        <v>-78</v>
      </c>
      <c r="N43" s="29">
        <v>-1582</v>
      </c>
      <c r="O43" s="29">
        <f t="shared" si="0"/>
        <v>-1330</v>
      </c>
      <c r="P43" s="29">
        <f t="shared" si="1"/>
        <v>24189</v>
      </c>
      <c r="Q43" s="190">
        <v>39119.791666666664</v>
      </c>
      <c r="R43" s="189">
        <v>21350</v>
      </c>
      <c r="S43" s="29">
        <v>23345</v>
      </c>
      <c r="T43" s="29">
        <f t="shared" si="3"/>
        <v>844</v>
      </c>
      <c r="U43" s="29">
        <v>22054</v>
      </c>
      <c r="V43" s="29">
        <v>200</v>
      </c>
      <c r="W43" s="166">
        <v>-1400</v>
      </c>
      <c r="X43" s="26">
        <v>-481</v>
      </c>
      <c r="Y43" s="166">
        <v>330</v>
      </c>
      <c r="Z43" s="26">
        <v>330</v>
      </c>
      <c r="AA43" s="166">
        <v>-700</v>
      </c>
      <c r="AB43" s="26">
        <v>-78</v>
      </c>
      <c r="AC43" s="166">
        <v>-2218</v>
      </c>
      <c r="AD43" s="26">
        <v>-1582</v>
      </c>
      <c r="AE43" s="166" t="s">
        <v>146</v>
      </c>
      <c r="AF43" s="172" t="s">
        <v>88</v>
      </c>
      <c r="AG43" s="173">
        <v>22</v>
      </c>
      <c r="AH43" s="166" t="s">
        <v>146</v>
      </c>
      <c r="AI43" s="172" t="s">
        <v>51</v>
      </c>
      <c r="AJ43" s="179">
        <v>15</v>
      </c>
    </row>
    <row r="44" spans="1:36" x14ac:dyDescent="0.15">
      <c r="A44" s="199" t="s">
        <v>31</v>
      </c>
      <c r="B44" s="200" t="s">
        <v>16</v>
      </c>
      <c r="C44" s="173">
        <v>7</v>
      </c>
      <c r="D44" s="190">
        <v>39120.791666666664</v>
      </c>
      <c r="E44" s="195">
        <v>20889</v>
      </c>
      <c r="F44" s="29">
        <v>33512</v>
      </c>
      <c r="G44" s="29">
        <v>169</v>
      </c>
      <c r="H44" s="29">
        <v>0</v>
      </c>
      <c r="I44" s="29">
        <v>2778</v>
      </c>
      <c r="J44" s="29">
        <v>7702</v>
      </c>
      <c r="K44" s="29">
        <v>0</v>
      </c>
      <c r="L44" s="29">
        <v>330</v>
      </c>
      <c r="M44" s="29">
        <v>-86</v>
      </c>
      <c r="N44" s="29">
        <v>-1583</v>
      </c>
      <c r="O44" s="29">
        <f t="shared" si="0"/>
        <v>-1339</v>
      </c>
      <c r="P44" s="29">
        <f t="shared" si="1"/>
        <v>24540</v>
      </c>
      <c r="Q44" s="190">
        <v>39120.791666666664</v>
      </c>
      <c r="R44" s="189">
        <v>21060</v>
      </c>
      <c r="S44" s="29">
        <v>23147</v>
      </c>
      <c r="T44" s="29">
        <f t="shared" si="3"/>
        <v>1393</v>
      </c>
      <c r="U44" s="29">
        <v>22054</v>
      </c>
      <c r="V44" s="29">
        <v>200</v>
      </c>
      <c r="W44" s="166">
        <v>-1400</v>
      </c>
      <c r="X44" s="26">
        <v>-597</v>
      </c>
      <c r="Y44" s="166">
        <v>330</v>
      </c>
      <c r="Z44" s="26">
        <v>330</v>
      </c>
      <c r="AA44" s="166">
        <v>-700</v>
      </c>
      <c r="AB44" s="26">
        <v>86</v>
      </c>
      <c r="AC44" s="166">
        <f>-2218</f>
        <v>-2218</v>
      </c>
      <c r="AD44" s="26">
        <v>-1583</v>
      </c>
      <c r="AE44" s="166" t="s">
        <v>42</v>
      </c>
      <c r="AF44" s="172" t="s">
        <v>88</v>
      </c>
      <c r="AG44" s="173">
        <v>19</v>
      </c>
      <c r="AH44" s="166" t="s">
        <v>42</v>
      </c>
      <c r="AI44" s="172" t="s">
        <v>61</v>
      </c>
      <c r="AJ44" s="179">
        <v>15</v>
      </c>
    </row>
    <row r="45" spans="1:36" x14ac:dyDescent="0.15">
      <c r="A45" s="199" t="s">
        <v>33</v>
      </c>
      <c r="B45" s="200" t="s">
        <v>16</v>
      </c>
      <c r="C45" s="173">
        <v>8</v>
      </c>
      <c r="D45" s="190">
        <v>39121.791666666664</v>
      </c>
      <c r="E45" s="195">
        <v>20742</v>
      </c>
      <c r="F45" s="29">
        <v>33506</v>
      </c>
      <c r="G45" s="29">
        <v>240</v>
      </c>
      <c r="H45" s="29">
        <v>0</v>
      </c>
      <c r="I45" s="29">
        <v>3056</v>
      </c>
      <c r="J45" s="29">
        <v>7977</v>
      </c>
      <c r="K45" s="29">
        <v>330</v>
      </c>
      <c r="L45" s="29">
        <v>330</v>
      </c>
      <c r="M45" s="29">
        <v>-79</v>
      </c>
      <c r="N45" s="29">
        <v>-1610</v>
      </c>
      <c r="O45" s="29">
        <f t="shared" si="0"/>
        <v>-1029</v>
      </c>
      <c r="P45" s="29">
        <f t="shared" si="1"/>
        <v>23742</v>
      </c>
      <c r="Q45" s="190">
        <v>39121.791666666664</v>
      </c>
      <c r="R45" s="189">
        <v>20710</v>
      </c>
      <c r="S45" s="29">
        <v>22810</v>
      </c>
      <c r="T45" s="29">
        <f t="shared" si="3"/>
        <v>932</v>
      </c>
      <c r="U45" s="29">
        <v>22054</v>
      </c>
      <c r="V45" s="29">
        <v>200</v>
      </c>
      <c r="W45" s="166">
        <v>850</v>
      </c>
      <c r="X45" s="26">
        <v>330</v>
      </c>
      <c r="Y45" s="166">
        <v>330</v>
      </c>
      <c r="Z45" s="26">
        <v>330</v>
      </c>
      <c r="AA45" s="166">
        <v>-700</v>
      </c>
      <c r="AB45" s="26">
        <v>-79</v>
      </c>
      <c r="AC45" s="166">
        <v>-2218</v>
      </c>
      <c r="AD45" s="26">
        <v>-1651</v>
      </c>
      <c r="AE45" s="166" t="s">
        <v>146</v>
      </c>
      <c r="AF45" s="172" t="s">
        <v>166</v>
      </c>
      <c r="AG45" s="173">
        <v>23</v>
      </c>
      <c r="AH45" s="166" t="s">
        <v>146</v>
      </c>
      <c r="AI45" s="172" t="s">
        <v>93</v>
      </c>
      <c r="AJ45" s="179">
        <v>21</v>
      </c>
    </row>
    <row r="46" spans="1:36" x14ac:dyDescent="0.15">
      <c r="A46" s="199" t="s">
        <v>34</v>
      </c>
      <c r="B46" s="200" t="s">
        <v>16</v>
      </c>
      <c r="C46" s="173">
        <v>9</v>
      </c>
      <c r="D46" s="190">
        <v>39122.791666666664</v>
      </c>
      <c r="E46" s="195">
        <v>19857</v>
      </c>
      <c r="F46" s="29">
        <v>33506</v>
      </c>
      <c r="G46" s="29">
        <v>240</v>
      </c>
      <c r="H46" s="29">
        <v>0</v>
      </c>
      <c r="I46" s="29">
        <v>3064</v>
      </c>
      <c r="J46" s="29">
        <v>8104</v>
      </c>
      <c r="K46" s="29">
        <v>348</v>
      </c>
      <c r="L46" s="29">
        <v>330</v>
      </c>
      <c r="M46" s="29">
        <v>-82</v>
      </c>
      <c r="N46" s="29">
        <v>-1612</v>
      </c>
      <c r="O46" s="29">
        <f t="shared" si="0"/>
        <v>-1016</v>
      </c>
      <c r="P46" s="29">
        <f t="shared" si="1"/>
        <v>23594</v>
      </c>
      <c r="Q46" s="190">
        <v>39122.791666666664</v>
      </c>
      <c r="R46" s="189">
        <v>19660</v>
      </c>
      <c r="S46" s="29">
        <v>21760</v>
      </c>
      <c r="T46" s="29">
        <f t="shared" si="3"/>
        <v>1834</v>
      </c>
      <c r="U46" s="29">
        <v>22054</v>
      </c>
      <c r="V46" s="29">
        <v>200</v>
      </c>
      <c r="W46" s="166">
        <v>850</v>
      </c>
      <c r="X46" s="26">
        <v>348</v>
      </c>
      <c r="Y46" s="166">
        <v>330</v>
      </c>
      <c r="Z46" s="26">
        <v>330</v>
      </c>
      <c r="AA46" s="166">
        <v>-700</v>
      </c>
      <c r="AB46" s="26">
        <v>-82</v>
      </c>
      <c r="AC46" s="166">
        <v>-2218</v>
      </c>
      <c r="AD46" s="26">
        <v>-1712</v>
      </c>
      <c r="AE46" s="166" t="s">
        <v>42</v>
      </c>
      <c r="AF46" s="172" t="s">
        <v>73</v>
      </c>
      <c r="AG46" s="173">
        <v>25</v>
      </c>
      <c r="AH46" s="166" t="s">
        <v>146</v>
      </c>
      <c r="AI46" s="172" t="s">
        <v>88</v>
      </c>
      <c r="AJ46" s="179">
        <v>22</v>
      </c>
    </row>
    <row r="47" spans="1:36" x14ac:dyDescent="0.15">
      <c r="A47" s="199" t="s">
        <v>35</v>
      </c>
      <c r="B47" s="200" t="s">
        <v>16</v>
      </c>
      <c r="C47" s="173">
        <v>10</v>
      </c>
      <c r="D47" s="190">
        <v>39123.791666666664</v>
      </c>
      <c r="E47" s="195">
        <v>18393</v>
      </c>
      <c r="F47" s="29">
        <v>33506</v>
      </c>
      <c r="G47" s="29">
        <v>220</v>
      </c>
      <c r="H47" s="29">
        <v>0</v>
      </c>
      <c r="I47" s="29">
        <v>4007</v>
      </c>
      <c r="J47" s="29">
        <v>9872</v>
      </c>
      <c r="K47" s="29">
        <v>23</v>
      </c>
      <c r="L47" s="29">
        <v>330</v>
      </c>
      <c r="M47" s="29">
        <v>-81</v>
      </c>
      <c r="N47" s="29">
        <v>-1412</v>
      </c>
      <c r="O47" s="29">
        <f t="shared" si="0"/>
        <v>-1140</v>
      </c>
      <c r="P47" s="29">
        <f t="shared" si="1"/>
        <v>20987</v>
      </c>
      <c r="Q47" s="190">
        <v>39123.791666666664</v>
      </c>
      <c r="R47" s="189">
        <v>18130</v>
      </c>
      <c r="S47" s="29">
        <v>19930</v>
      </c>
      <c r="T47" s="29">
        <f t="shared" si="3"/>
        <v>1057</v>
      </c>
      <c r="U47" s="29">
        <v>22025</v>
      </c>
      <c r="V47" s="29">
        <v>200</v>
      </c>
      <c r="W47" s="166">
        <v>850</v>
      </c>
      <c r="X47" s="26">
        <v>23</v>
      </c>
      <c r="Y47" s="166">
        <v>330</v>
      </c>
      <c r="Z47" s="26">
        <v>330</v>
      </c>
      <c r="AA47" s="166">
        <v>-700</v>
      </c>
      <c r="AB47" s="26">
        <v>-81</v>
      </c>
      <c r="AC47" s="166">
        <v>-2218</v>
      </c>
      <c r="AD47" s="26">
        <v>-1569</v>
      </c>
      <c r="AE47" s="166" t="s">
        <v>146</v>
      </c>
      <c r="AF47" s="172" t="s">
        <v>49</v>
      </c>
      <c r="AG47" s="173">
        <v>28</v>
      </c>
      <c r="AH47" s="166" t="s">
        <v>146</v>
      </c>
      <c r="AI47" s="172" t="s">
        <v>49</v>
      </c>
      <c r="AJ47" s="179">
        <v>25</v>
      </c>
    </row>
    <row r="48" spans="1:36" x14ac:dyDescent="0.15">
      <c r="A48" s="199" t="s">
        <v>36</v>
      </c>
      <c r="B48" s="200" t="s">
        <v>16</v>
      </c>
      <c r="C48" s="173">
        <v>11</v>
      </c>
      <c r="D48" s="190">
        <v>39124.791666666664</v>
      </c>
      <c r="E48" s="195">
        <v>18611</v>
      </c>
      <c r="F48" s="29">
        <v>33506</v>
      </c>
      <c r="G48" s="29">
        <v>220</v>
      </c>
      <c r="H48" s="29">
        <v>0</v>
      </c>
      <c r="I48" s="29">
        <v>3072</v>
      </c>
      <c r="J48" s="29">
        <v>9754</v>
      </c>
      <c r="K48" s="29">
        <v>691</v>
      </c>
      <c r="L48" s="29">
        <v>330</v>
      </c>
      <c r="M48" s="29">
        <v>-86</v>
      </c>
      <c r="N48" s="29">
        <v>-1412</v>
      </c>
      <c r="O48" s="29">
        <f t="shared" si="0"/>
        <v>-477</v>
      </c>
      <c r="P48" s="29">
        <f t="shared" si="1"/>
        <v>21377</v>
      </c>
      <c r="Q48" s="190">
        <v>39124.791666666664</v>
      </c>
      <c r="R48" s="189">
        <v>18350</v>
      </c>
      <c r="S48" s="29">
        <v>20150</v>
      </c>
      <c r="T48" s="29">
        <f t="shared" si="3"/>
        <v>1227</v>
      </c>
      <c r="U48" s="29">
        <v>22025</v>
      </c>
      <c r="V48" s="29">
        <v>200</v>
      </c>
      <c r="W48" s="166">
        <v>850</v>
      </c>
      <c r="X48" s="26">
        <v>691</v>
      </c>
      <c r="Y48" s="166">
        <v>330</v>
      </c>
      <c r="Z48" s="26">
        <v>330</v>
      </c>
      <c r="AA48" s="166">
        <v>-700</v>
      </c>
      <c r="AB48" s="26">
        <v>-86</v>
      </c>
      <c r="AC48" s="166">
        <v>-2218</v>
      </c>
      <c r="AD48" s="26">
        <v>-1569</v>
      </c>
      <c r="AE48" s="166" t="s">
        <v>100</v>
      </c>
      <c r="AF48" s="172" t="s">
        <v>122</v>
      </c>
      <c r="AG48" s="173">
        <v>28</v>
      </c>
      <c r="AH48" s="166" t="s">
        <v>100</v>
      </c>
      <c r="AI48" s="172" t="s">
        <v>62</v>
      </c>
      <c r="AJ48" s="179">
        <v>26</v>
      </c>
    </row>
    <row r="49" spans="1:36" x14ac:dyDescent="0.15">
      <c r="A49" s="199" t="s">
        <v>30</v>
      </c>
      <c r="B49" s="200" t="s">
        <v>16</v>
      </c>
      <c r="C49" s="173">
        <v>12</v>
      </c>
      <c r="D49" s="190">
        <v>39125.791666666664</v>
      </c>
      <c r="E49" s="195">
        <v>19779</v>
      </c>
      <c r="F49" s="29">
        <v>33503</v>
      </c>
      <c r="G49" s="29">
        <v>149</v>
      </c>
      <c r="H49" s="29">
        <v>0</v>
      </c>
      <c r="I49" s="29">
        <v>2697</v>
      </c>
      <c r="J49" s="29">
        <v>9234</v>
      </c>
      <c r="K49" s="29">
        <v>0</v>
      </c>
      <c r="L49" s="29">
        <v>0</v>
      </c>
      <c r="M49" s="29">
        <v>-86</v>
      </c>
      <c r="N49" s="29">
        <v>-1558</v>
      </c>
      <c r="O49" s="29">
        <f t="shared" si="0"/>
        <v>-1644</v>
      </c>
      <c r="P49" s="29">
        <f t="shared" si="1"/>
        <v>23365</v>
      </c>
      <c r="Q49" s="190">
        <v>39125.791666666664</v>
      </c>
      <c r="R49" s="189">
        <v>20070</v>
      </c>
      <c r="S49" s="29">
        <v>22143</v>
      </c>
      <c r="T49" s="29">
        <f t="shared" si="3"/>
        <v>1222</v>
      </c>
      <c r="U49" s="29">
        <v>22025</v>
      </c>
      <c r="V49" s="29">
        <v>200</v>
      </c>
      <c r="W49" s="166">
        <v>-1400</v>
      </c>
      <c r="X49" s="26">
        <v>-295</v>
      </c>
      <c r="Y49" s="166">
        <v>0</v>
      </c>
      <c r="Z49" s="26">
        <v>0</v>
      </c>
      <c r="AA49" s="166">
        <v>-700</v>
      </c>
      <c r="AB49" s="26">
        <v>-86</v>
      </c>
      <c r="AC49" s="166">
        <v>-2218</v>
      </c>
      <c r="AD49" s="26">
        <v>-1558</v>
      </c>
      <c r="AE49" s="166" t="s">
        <v>42</v>
      </c>
      <c r="AF49" s="172" t="s">
        <v>47</v>
      </c>
      <c r="AG49" s="173">
        <v>29</v>
      </c>
      <c r="AH49" s="166" t="s">
        <v>146</v>
      </c>
      <c r="AI49" s="172" t="s">
        <v>97</v>
      </c>
      <c r="AJ49" s="179">
        <v>27</v>
      </c>
    </row>
    <row r="50" spans="1:36" x14ac:dyDescent="0.15">
      <c r="A50" s="199" t="s">
        <v>32</v>
      </c>
      <c r="B50" s="200" t="s">
        <v>16</v>
      </c>
      <c r="C50" s="173">
        <v>13</v>
      </c>
      <c r="D50" s="190">
        <v>39126.791666666664</v>
      </c>
      <c r="E50" s="195">
        <v>20499</v>
      </c>
      <c r="F50" s="29">
        <v>33502</v>
      </c>
      <c r="G50" s="29">
        <v>145</v>
      </c>
      <c r="H50" s="29">
        <v>0</v>
      </c>
      <c r="I50" s="29">
        <v>1796</v>
      </c>
      <c r="J50" s="29">
        <v>9017</v>
      </c>
      <c r="K50" s="29">
        <v>0</v>
      </c>
      <c r="L50" s="29">
        <v>0</v>
      </c>
      <c r="M50" s="29">
        <v>-76</v>
      </c>
      <c r="N50" s="29">
        <v>-1554</v>
      </c>
      <c r="O50" s="29">
        <f t="shared" si="0"/>
        <v>-1630</v>
      </c>
      <c r="P50" s="29">
        <f t="shared" si="1"/>
        <v>24464</v>
      </c>
      <c r="Q50" s="190">
        <v>39126.791666666664</v>
      </c>
      <c r="R50" s="189">
        <v>20540</v>
      </c>
      <c r="S50" s="29">
        <v>22613</v>
      </c>
      <c r="T50" s="29">
        <f t="shared" si="3"/>
        <v>1851</v>
      </c>
      <c r="U50" s="29">
        <v>22025</v>
      </c>
      <c r="V50" s="29">
        <v>200</v>
      </c>
      <c r="W50" s="166">
        <v>-1400</v>
      </c>
      <c r="X50" s="26">
        <v>-295</v>
      </c>
      <c r="Y50" s="166">
        <v>0</v>
      </c>
      <c r="Z50" s="26">
        <v>0</v>
      </c>
      <c r="AA50" s="166">
        <v>-700</v>
      </c>
      <c r="AB50" s="26">
        <v>-76</v>
      </c>
      <c r="AC50" s="166">
        <v>-2218</v>
      </c>
      <c r="AD50" s="26">
        <v>-1554</v>
      </c>
      <c r="AE50" s="166" t="s">
        <v>43</v>
      </c>
      <c r="AF50" s="172" t="s">
        <v>192</v>
      </c>
      <c r="AG50" s="173">
        <v>21</v>
      </c>
      <c r="AH50" s="166" t="s">
        <v>43</v>
      </c>
      <c r="AI50" s="172" t="s">
        <v>181</v>
      </c>
      <c r="AJ50" s="179">
        <v>20</v>
      </c>
    </row>
    <row r="51" spans="1:36" x14ac:dyDescent="0.15">
      <c r="A51" s="199" t="s">
        <v>31</v>
      </c>
      <c r="B51" s="200" t="s">
        <v>16</v>
      </c>
      <c r="C51" s="173">
        <v>14</v>
      </c>
      <c r="D51" s="190">
        <v>39127.791666666664</v>
      </c>
      <c r="E51" s="195">
        <v>20635</v>
      </c>
      <c r="F51" s="29">
        <v>33502</v>
      </c>
      <c r="G51" s="29">
        <v>148</v>
      </c>
      <c r="H51" s="29">
        <v>0</v>
      </c>
      <c r="I51" s="29">
        <v>1962</v>
      </c>
      <c r="J51" s="29">
        <v>8561</v>
      </c>
      <c r="K51" s="29">
        <v>0</v>
      </c>
      <c r="L51" s="29">
        <v>0</v>
      </c>
      <c r="M51" s="29">
        <v>2</v>
      </c>
      <c r="N51" s="29">
        <v>-1540</v>
      </c>
      <c r="O51" s="29">
        <f t="shared" si="0"/>
        <v>-1538</v>
      </c>
      <c r="P51" s="29">
        <f t="shared" si="1"/>
        <v>24665</v>
      </c>
      <c r="Q51" s="190">
        <v>39127.791666666664</v>
      </c>
      <c r="R51" s="189">
        <v>20590</v>
      </c>
      <c r="S51" s="29">
        <v>22655</v>
      </c>
      <c r="T51" s="29">
        <f t="shared" si="3"/>
        <v>2010</v>
      </c>
      <c r="U51" s="29">
        <v>22025</v>
      </c>
      <c r="V51" s="29">
        <v>200</v>
      </c>
      <c r="W51" s="166">
        <v>850</v>
      </c>
      <c r="X51" s="26">
        <v>-309</v>
      </c>
      <c r="Y51" s="166">
        <v>0</v>
      </c>
      <c r="Z51" s="26">
        <v>0</v>
      </c>
      <c r="AA51" s="166">
        <v>-700</v>
      </c>
      <c r="AB51" s="26">
        <v>2</v>
      </c>
      <c r="AC51" s="166">
        <v>-2218</v>
      </c>
      <c r="AD51" s="26">
        <v>-1540</v>
      </c>
      <c r="AE51" s="166" t="s">
        <v>87</v>
      </c>
      <c r="AF51" s="172" t="s">
        <v>367</v>
      </c>
      <c r="AG51" s="173">
        <v>33</v>
      </c>
      <c r="AH51" s="166" t="s">
        <v>44</v>
      </c>
      <c r="AI51" s="172" t="s">
        <v>174</v>
      </c>
      <c r="AJ51" s="179">
        <v>27</v>
      </c>
    </row>
    <row r="52" spans="1:36" x14ac:dyDescent="0.15">
      <c r="A52" s="199" t="s">
        <v>33</v>
      </c>
      <c r="B52" s="200" t="s">
        <v>16</v>
      </c>
      <c r="C52" s="173">
        <v>15</v>
      </c>
      <c r="D52" s="190">
        <v>39128.791666666664</v>
      </c>
      <c r="E52" s="195">
        <v>21047</v>
      </c>
      <c r="F52" s="29">
        <v>33502</v>
      </c>
      <c r="G52" s="29">
        <v>156</v>
      </c>
      <c r="H52" s="29">
        <v>0</v>
      </c>
      <c r="I52" s="29">
        <v>2754</v>
      </c>
      <c r="J52" s="29">
        <v>7540</v>
      </c>
      <c r="K52" s="29">
        <v>335</v>
      </c>
      <c r="L52" s="29">
        <v>0</v>
      </c>
      <c r="M52" s="29">
        <v>-86</v>
      </c>
      <c r="N52" s="29">
        <v>-1541</v>
      </c>
      <c r="O52" s="29">
        <f t="shared" si="0"/>
        <v>-1292</v>
      </c>
      <c r="P52" s="29">
        <f t="shared" si="1"/>
        <v>24656</v>
      </c>
      <c r="Q52" s="190">
        <v>39128.791666666664</v>
      </c>
      <c r="R52" s="189">
        <v>20640</v>
      </c>
      <c r="S52" s="29">
        <v>22593</v>
      </c>
      <c r="T52" s="29">
        <f t="shared" si="3"/>
        <v>2063</v>
      </c>
      <c r="U52" s="29">
        <v>22025</v>
      </c>
      <c r="V52" s="29">
        <v>200</v>
      </c>
      <c r="W52" s="166">
        <v>850</v>
      </c>
      <c r="X52" s="26">
        <v>335</v>
      </c>
      <c r="Y52" s="166">
        <v>0</v>
      </c>
      <c r="Z52" s="26">
        <v>0</v>
      </c>
      <c r="AA52" s="166">
        <v>-700</v>
      </c>
      <c r="AB52" s="26">
        <v>-86</v>
      </c>
      <c r="AC52" s="166">
        <v>-2218</v>
      </c>
      <c r="AD52" s="26">
        <v>-1541</v>
      </c>
      <c r="AE52" s="166" t="s">
        <v>42</v>
      </c>
      <c r="AF52" s="172" t="s">
        <v>143</v>
      </c>
      <c r="AG52" s="173">
        <v>19</v>
      </c>
      <c r="AH52" s="166" t="s">
        <v>42</v>
      </c>
      <c r="AI52" s="172" t="s">
        <v>48</v>
      </c>
      <c r="AJ52" s="179">
        <v>14</v>
      </c>
    </row>
    <row r="53" spans="1:36" x14ac:dyDescent="0.15">
      <c r="A53" s="199" t="s">
        <v>34</v>
      </c>
      <c r="B53" s="200" t="s">
        <v>16</v>
      </c>
      <c r="C53" s="173">
        <v>16</v>
      </c>
      <c r="D53" s="190">
        <v>39129.791666666664</v>
      </c>
      <c r="E53" s="195">
        <v>19728</v>
      </c>
      <c r="F53" s="29">
        <v>33502</v>
      </c>
      <c r="G53" s="29">
        <v>154</v>
      </c>
      <c r="H53" s="29">
        <v>0</v>
      </c>
      <c r="I53" s="29">
        <v>1857</v>
      </c>
      <c r="J53" s="29">
        <v>8154</v>
      </c>
      <c r="K53" s="29">
        <v>0</v>
      </c>
      <c r="L53" s="29">
        <v>0</v>
      </c>
      <c r="M53" s="29">
        <v>-66</v>
      </c>
      <c r="N53" s="29">
        <v>-1541</v>
      </c>
      <c r="O53" s="29">
        <f t="shared" si="0"/>
        <v>-1607</v>
      </c>
      <c r="P53" s="29">
        <f t="shared" si="1"/>
        <v>25252</v>
      </c>
      <c r="Q53" s="190">
        <v>39129.791666666664</v>
      </c>
      <c r="R53" s="189">
        <v>19830</v>
      </c>
      <c r="S53" s="29">
        <v>21782</v>
      </c>
      <c r="T53" s="29">
        <f t="shared" si="3"/>
        <v>3470</v>
      </c>
      <c r="U53" s="29">
        <v>22025</v>
      </c>
      <c r="V53" s="29">
        <v>200</v>
      </c>
      <c r="W53" s="166">
        <v>-1400</v>
      </c>
      <c r="X53" s="26">
        <v>-355</v>
      </c>
      <c r="Y53" s="166">
        <v>0</v>
      </c>
      <c r="Z53" s="26">
        <v>0</v>
      </c>
      <c r="AA53" s="166">
        <v>-700</v>
      </c>
      <c r="AB53" s="26">
        <v>-66</v>
      </c>
      <c r="AC53" s="166">
        <v>-2218</v>
      </c>
      <c r="AD53" s="26">
        <v>-1541</v>
      </c>
      <c r="AE53" s="166" t="s">
        <v>146</v>
      </c>
      <c r="AF53" s="172" t="s">
        <v>166</v>
      </c>
      <c r="AG53" s="173">
        <v>26</v>
      </c>
      <c r="AH53" s="166" t="s">
        <v>146</v>
      </c>
      <c r="AI53" s="172" t="s">
        <v>47</v>
      </c>
      <c r="AJ53" s="179">
        <v>23</v>
      </c>
    </row>
    <row r="54" spans="1:36" x14ac:dyDescent="0.15">
      <c r="A54" s="199" t="s">
        <v>35</v>
      </c>
      <c r="B54" s="200" t="s">
        <v>16</v>
      </c>
      <c r="C54" s="173">
        <v>17</v>
      </c>
      <c r="D54" s="190">
        <v>39130.791666666664</v>
      </c>
      <c r="E54" s="195">
        <v>17787</v>
      </c>
      <c r="F54" s="29">
        <v>33502</v>
      </c>
      <c r="G54" s="29">
        <v>142</v>
      </c>
      <c r="H54" s="29">
        <v>0</v>
      </c>
      <c r="I54" s="29">
        <v>2981</v>
      </c>
      <c r="J54" s="29">
        <v>8623</v>
      </c>
      <c r="K54" s="29">
        <v>551</v>
      </c>
      <c r="L54" s="29">
        <v>330</v>
      </c>
      <c r="M54" s="29">
        <v>2</v>
      </c>
      <c r="N54" s="29">
        <v>-1578</v>
      </c>
      <c r="O54" s="29">
        <f t="shared" si="0"/>
        <v>-695</v>
      </c>
      <c r="P54" s="29">
        <f t="shared" si="1"/>
        <v>22735</v>
      </c>
      <c r="Q54" s="190">
        <v>39130.791666666664</v>
      </c>
      <c r="R54" s="189">
        <v>17960</v>
      </c>
      <c r="S54" s="29">
        <v>19996</v>
      </c>
      <c r="T54" s="29">
        <f t="shared" si="3"/>
        <v>2739</v>
      </c>
      <c r="U54" s="29">
        <v>21759</v>
      </c>
      <c r="V54" s="29">
        <v>200</v>
      </c>
      <c r="W54" s="166">
        <v>850</v>
      </c>
      <c r="X54" s="26">
        <v>551</v>
      </c>
      <c r="Y54" s="166">
        <v>0</v>
      </c>
      <c r="Z54" s="26">
        <v>330</v>
      </c>
      <c r="AA54" s="166">
        <v>140</v>
      </c>
      <c r="AB54" s="26">
        <v>2</v>
      </c>
      <c r="AC54" s="166">
        <v>-2218</v>
      </c>
      <c r="AD54" s="26">
        <v>-1578</v>
      </c>
      <c r="AE54" s="166" t="s">
        <v>169</v>
      </c>
      <c r="AF54" s="172" t="s">
        <v>153</v>
      </c>
      <c r="AG54" s="173">
        <v>31</v>
      </c>
      <c r="AH54" s="166" t="s">
        <v>169</v>
      </c>
      <c r="AI54" s="172" t="s">
        <v>122</v>
      </c>
      <c r="AJ54" s="179">
        <v>26</v>
      </c>
    </row>
    <row r="55" spans="1:36" x14ac:dyDescent="0.15">
      <c r="A55" s="199" t="s">
        <v>36</v>
      </c>
      <c r="B55" s="200" t="s">
        <v>16</v>
      </c>
      <c r="C55" s="173">
        <v>18</v>
      </c>
      <c r="D55" s="190">
        <v>39131.791666666664</v>
      </c>
      <c r="E55" s="195">
        <v>17871</v>
      </c>
      <c r="F55" s="29">
        <v>33502</v>
      </c>
      <c r="G55" s="29">
        <v>149</v>
      </c>
      <c r="H55" s="29">
        <v>0</v>
      </c>
      <c r="I55" s="29">
        <v>2820</v>
      </c>
      <c r="J55" s="29">
        <v>9208</v>
      </c>
      <c r="K55" s="29">
        <v>382</v>
      </c>
      <c r="L55" s="29">
        <v>330</v>
      </c>
      <c r="M55" s="29">
        <v>22</v>
      </c>
      <c r="N55" s="29">
        <v>-1558</v>
      </c>
      <c r="O55" s="29">
        <f t="shared" si="0"/>
        <v>-824</v>
      </c>
      <c r="P55" s="29">
        <f t="shared" si="1"/>
        <v>22447</v>
      </c>
      <c r="Q55" s="190">
        <v>39131.791666666664</v>
      </c>
      <c r="R55" s="189">
        <v>17980</v>
      </c>
      <c r="S55" s="29">
        <v>20053</v>
      </c>
      <c r="T55" s="29">
        <f t="shared" si="3"/>
        <v>2394</v>
      </c>
      <c r="U55" s="29">
        <v>21759</v>
      </c>
      <c r="V55" s="29">
        <v>200</v>
      </c>
      <c r="W55" s="166">
        <v>850</v>
      </c>
      <c r="X55" s="26">
        <v>382</v>
      </c>
      <c r="Y55" s="166">
        <v>0</v>
      </c>
      <c r="Z55" s="26">
        <v>330</v>
      </c>
      <c r="AA55" s="166">
        <v>140</v>
      </c>
      <c r="AB55" s="26">
        <v>22</v>
      </c>
      <c r="AC55" s="166">
        <v>-2218</v>
      </c>
      <c r="AD55" s="26">
        <v>-1558</v>
      </c>
      <c r="AE55" s="166" t="s">
        <v>44</v>
      </c>
      <c r="AF55" s="172" t="s">
        <v>61</v>
      </c>
      <c r="AG55" s="173">
        <v>29</v>
      </c>
      <c r="AH55" s="166" t="s">
        <v>43</v>
      </c>
      <c r="AI55" s="172" t="s">
        <v>156</v>
      </c>
      <c r="AJ55" s="179">
        <v>25</v>
      </c>
    </row>
    <row r="56" spans="1:36" x14ac:dyDescent="0.15">
      <c r="A56" s="199" t="s">
        <v>30</v>
      </c>
      <c r="B56" s="200" t="s">
        <v>16</v>
      </c>
      <c r="C56" s="173">
        <v>19</v>
      </c>
      <c r="D56" s="190">
        <v>39132.791666666664</v>
      </c>
      <c r="E56" s="195">
        <v>20223</v>
      </c>
      <c r="F56" s="29">
        <v>33502</v>
      </c>
      <c r="G56" s="29">
        <v>173</v>
      </c>
      <c r="H56" s="29">
        <v>0</v>
      </c>
      <c r="I56" s="29">
        <v>1611</v>
      </c>
      <c r="J56" s="29">
        <v>9543</v>
      </c>
      <c r="K56" s="29">
        <v>4</v>
      </c>
      <c r="L56" s="29">
        <v>330</v>
      </c>
      <c r="M56" s="29">
        <v>12</v>
      </c>
      <c r="N56" s="29">
        <v>-1547</v>
      </c>
      <c r="O56" s="29">
        <f t="shared" si="0"/>
        <v>-1201</v>
      </c>
      <c r="P56" s="29">
        <f t="shared" si="1"/>
        <v>23722</v>
      </c>
      <c r="Q56" s="190">
        <v>39132.791666666664</v>
      </c>
      <c r="R56" s="189">
        <v>20110</v>
      </c>
      <c r="S56" s="29">
        <v>22178</v>
      </c>
      <c r="T56" s="29">
        <f t="shared" si="3"/>
        <v>1544</v>
      </c>
      <c r="U56" s="29">
        <v>21759</v>
      </c>
      <c r="V56" s="29">
        <v>200</v>
      </c>
      <c r="W56" s="166">
        <v>850</v>
      </c>
      <c r="X56" s="26">
        <v>4</v>
      </c>
      <c r="Y56" s="166">
        <v>330</v>
      </c>
      <c r="Z56" s="26">
        <v>330</v>
      </c>
      <c r="AA56" s="166">
        <v>140</v>
      </c>
      <c r="AB56" s="26">
        <v>12</v>
      </c>
      <c r="AC56" s="166">
        <v>-2218</v>
      </c>
      <c r="AD56" s="26">
        <v>-1547</v>
      </c>
      <c r="AE56" s="166" t="s">
        <v>169</v>
      </c>
      <c r="AF56" s="172" t="s">
        <v>47</v>
      </c>
      <c r="AG56" s="173">
        <v>16</v>
      </c>
      <c r="AH56" s="166" t="s">
        <v>169</v>
      </c>
      <c r="AI56" s="172" t="s">
        <v>101</v>
      </c>
      <c r="AJ56" s="179">
        <v>14</v>
      </c>
    </row>
    <row r="57" spans="1:36" x14ac:dyDescent="0.15">
      <c r="A57" s="199" t="s">
        <v>32</v>
      </c>
      <c r="B57" s="200" t="s">
        <v>16</v>
      </c>
      <c r="C57" s="173">
        <v>20</v>
      </c>
      <c r="D57" s="190">
        <v>39133.791666666664</v>
      </c>
      <c r="E57" s="195">
        <v>18803</v>
      </c>
      <c r="F57" s="29">
        <v>33499</v>
      </c>
      <c r="G57" s="29">
        <v>130</v>
      </c>
      <c r="H57" s="29">
        <v>0</v>
      </c>
      <c r="I57" s="29">
        <v>1889</v>
      </c>
      <c r="J57" s="29">
        <v>8920</v>
      </c>
      <c r="K57" s="29">
        <v>1</v>
      </c>
      <c r="L57" s="29">
        <v>330</v>
      </c>
      <c r="M57" s="29">
        <v>-61</v>
      </c>
      <c r="N57" s="29">
        <v>-1548</v>
      </c>
      <c r="O57" s="29">
        <f t="shared" si="0"/>
        <v>-1278</v>
      </c>
      <c r="P57" s="29">
        <f t="shared" si="1"/>
        <v>24098</v>
      </c>
      <c r="Q57" s="190">
        <v>39133.791666666664</v>
      </c>
      <c r="R57" s="189">
        <v>19460</v>
      </c>
      <c r="S57" s="29">
        <v>21528</v>
      </c>
      <c r="T57" s="29">
        <f t="shared" si="3"/>
        <v>2570</v>
      </c>
      <c r="U57" s="29">
        <v>21759</v>
      </c>
      <c r="V57" s="29">
        <v>200</v>
      </c>
      <c r="W57" s="166">
        <v>850</v>
      </c>
      <c r="X57" s="26">
        <v>1</v>
      </c>
      <c r="Y57" s="166">
        <v>330</v>
      </c>
      <c r="Z57" s="26">
        <v>330</v>
      </c>
      <c r="AA57" s="166">
        <v>-700</v>
      </c>
      <c r="AB57" s="26">
        <v>-61</v>
      </c>
      <c r="AC57" s="166">
        <v>-2218</v>
      </c>
      <c r="AD57" s="26">
        <v>-1548</v>
      </c>
      <c r="AE57" s="166" t="s">
        <v>43</v>
      </c>
      <c r="AF57" s="172" t="s">
        <v>52</v>
      </c>
      <c r="AG57" s="173">
        <v>38</v>
      </c>
      <c r="AH57" s="166" t="s">
        <v>43</v>
      </c>
      <c r="AI57" s="172" t="s">
        <v>122</v>
      </c>
      <c r="AJ57" s="179">
        <v>38</v>
      </c>
    </row>
    <row r="58" spans="1:36" x14ac:dyDescent="0.15">
      <c r="A58" s="199" t="s">
        <v>31</v>
      </c>
      <c r="B58" s="200" t="s">
        <v>16</v>
      </c>
      <c r="C58" s="173">
        <v>21</v>
      </c>
      <c r="D58" s="190">
        <v>39134.791666666664</v>
      </c>
      <c r="E58" s="195">
        <v>18401</v>
      </c>
      <c r="F58" s="29">
        <v>33499</v>
      </c>
      <c r="G58" s="29">
        <v>130</v>
      </c>
      <c r="H58" s="29">
        <v>0</v>
      </c>
      <c r="I58" s="29">
        <v>2514</v>
      </c>
      <c r="J58" s="29">
        <v>9195</v>
      </c>
      <c r="K58" s="29">
        <v>0</v>
      </c>
      <c r="L58" s="29">
        <v>330</v>
      </c>
      <c r="M58" s="29">
        <v>-69</v>
      </c>
      <c r="N58" s="29">
        <v>-1545</v>
      </c>
      <c r="O58" s="29">
        <f t="shared" si="0"/>
        <v>-1284</v>
      </c>
      <c r="P58" s="29">
        <f t="shared" si="1"/>
        <v>23204</v>
      </c>
      <c r="Q58" s="190">
        <v>39134.791666666664</v>
      </c>
      <c r="R58" s="189">
        <v>18670</v>
      </c>
      <c r="S58" s="29">
        <v>20736</v>
      </c>
      <c r="T58" s="29">
        <f t="shared" si="3"/>
        <v>2468</v>
      </c>
      <c r="U58" s="29">
        <v>21759</v>
      </c>
      <c r="V58" s="29">
        <v>200</v>
      </c>
      <c r="W58" s="166">
        <v>-1400</v>
      </c>
      <c r="X58" s="26">
        <v>-31</v>
      </c>
      <c r="Y58" s="166">
        <v>330</v>
      </c>
      <c r="Z58" s="26">
        <v>330</v>
      </c>
      <c r="AA58" s="166">
        <v>-700</v>
      </c>
      <c r="AB58" s="26">
        <v>-69</v>
      </c>
      <c r="AC58" s="166">
        <v>-2218</v>
      </c>
      <c r="AD58" s="26">
        <v>-1545</v>
      </c>
      <c r="AE58" s="166" t="s">
        <v>169</v>
      </c>
      <c r="AF58" s="172" t="s">
        <v>98</v>
      </c>
      <c r="AG58" s="173">
        <v>37</v>
      </c>
      <c r="AH58" s="166" t="s">
        <v>169</v>
      </c>
      <c r="AI58" s="172" t="s">
        <v>192</v>
      </c>
      <c r="AJ58" s="179">
        <v>36</v>
      </c>
    </row>
    <row r="59" spans="1:36" x14ac:dyDescent="0.15">
      <c r="A59" s="199" t="s">
        <v>33</v>
      </c>
      <c r="B59" s="200" t="s">
        <v>16</v>
      </c>
      <c r="C59" s="173">
        <v>22</v>
      </c>
      <c r="D59" s="190">
        <v>39135.791666666664</v>
      </c>
      <c r="E59" s="195">
        <v>18873</v>
      </c>
      <c r="F59" s="29">
        <v>33499</v>
      </c>
      <c r="G59" s="29">
        <v>126</v>
      </c>
      <c r="H59" s="29">
        <v>0</v>
      </c>
      <c r="I59" s="29">
        <v>2210</v>
      </c>
      <c r="J59" s="29">
        <v>10115</v>
      </c>
      <c r="K59" s="29">
        <v>0</v>
      </c>
      <c r="L59" s="29">
        <v>330</v>
      </c>
      <c r="M59" s="29">
        <v>22</v>
      </c>
      <c r="N59" s="29">
        <v>-1609</v>
      </c>
      <c r="O59" s="29">
        <f t="shared" si="0"/>
        <v>-1257</v>
      </c>
      <c r="P59" s="29">
        <f t="shared" si="1"/>
        <v>22557</v>
      </c>
      <c r="Q59" s="190">
        <v>39135.791666666664</v>
      </c>
      <c r="R59" s="189">
        <v>18800</v>
      </c>
      <c r="S59" s="29">
        <v>20898</v>
      </c>
      <c r="T59" s="29">
        <f t="shared" si="3"/>
        <v>1659</v>
      </c>
      <c r="U59" s="29">
        <v>21759</v>
      </c>
      <c r="V59" s="29">
        <v>200</v>
      </c>
      <c r="W59" s="166">
        <v>-1400</v>
      </c>
      <c r="X59" s="26">
        <v>-541</v>
      </c>
      <c r="Y59" s="166">
        <v>330</v>
      </c>
      <c r="Z59" s="26">
        <v>330</v>
      </c>
      <c r="AA59" s="166">
        <v>-700</v>
      </c>
      <c r="AB59" s="26">
        <v>22</v>
      </c>
      <c r="AC59" s="166">
        <v>-2218</v>
      </c>
      <c r="AD59" s="26">
        <v>-1609</v>
      </c>
      <c r="AE59" s="166" t="s">
        <v>87</v>
      </c>
      <c r="AF59" s="172" t="s">
        <v>141</v>
      </c>
      <c r="AG59" s="173">
        <v>37</v>
      </c>
      <c r="AH59" s="166" t="s">
        <v>86</v>
      </c>
      <c r="AI59" s="172" t="s">
        <v>112</v>
      </c>
      <c r="AJ59" s="179">
        <v>36</v>
      </c>
    </row>
    <row r="60" spans="1:36" x14ac:dyDescent="0.15">
      <c r="A60" s="199" t="s">
        <v>34</v>
      </c>
      <c r="B60" s="200" t="s">
        <v>16</v>
      </c>
      <c r="C60" s="173">
        <v>23</v>
      </c>
      <c r="D60" s="190">
        <v>39136.791666666664</v>
      </c>
      <c r="E60" s="195">
        <v>18886</v>
      </c>
      <c r="F60" s="29">
        <v>33499</v>
      </c>
      <c r="G60" s="29">
        <v>155</v>
      </c>
      <c r="H60" s="29">
        <v>0</v>
      </c>
      <c r="I60" s="29">
        <v>2257</v>
      </c>
      <c r="J60" s="29">
        <v>9984</v>
      </c>
      <c r="K60" s="29">
        <v>293</v>
      </c>
      <c r="L60" s="29">
        <v>330</v>
      </c>
      <c r="M60" s="29">
        <v>23</v>
      </c>
      <c r="N60" s="29">
        <v>-1612</v>
      </c>
      <c r="O60" s="29">
        <f t="shared" si="0"/>
        <v>-966</v>
      </c>
      <c r="P60" s="29">
        <f t="shared" si="1"/>
        <v>22379</v>
      </c>
      <c r="Q60" s="190">
        <v>39136.791666666664</v>
      </c>
      <c r="R60" s="189">
        <v>18970</v>
      </c>
      <c r="S60" s="29">
        <v>21070</v>
      </c>
      <c r="T60" s="29">
        <f t="shared" si="3"/>
        <v>1309</v>
      </c>
      <c r="U60" s="29">
        <v>21759</v>
      </c>
      <c r="V60" s="29">
        <v>200</v>
      </c>
      <c r="W60" s="166">
        <v>1200</v>
      </c>
      <c r="X60" s="26">
        <v>293</v>
      </c>
      <c r="Y60" s="166">
        <v>330</v>
      </c>
      <c r="Z60" s="26">
        <v>330</v>
      </c>
      <c r="AA60" s="166">
        <v>280</v>
      </c>
      <c r="AB60" s="26">
        <v>23</v>
      </c>
      <c r="AC60" s="166">
        <v>-2218</v>
      </c>
      <c r="AD60" s="26">
        <v>-1612</v>
      </c>
      <c r="AE60" s="166" t="s">
        <v>146</v>
      </c>
      <c r="AF60" s="172" t="s">
        <v>73</v>
      </c>
      <c r="AG60" s="173">
        <v>23</v>
      </c>
      <c r="AH60" s="166" t="s">
        <v>146</v>
      </c>
      <c r="AI60" s="172" t="s">
        <v>230</v>
      </c>
      <c r="AJ60" s="179">
        <v>22</v>
      </c>
    </row>
    <row r="61" spans="1:36" x14ac:dyDescent="0.15">
      <c r="A61" s="199" t="s">
        <v>35</v>
      </c>
      <c r="B61" s="200" t="s">
        <v>16</v>
      </c>
      <c r="C61" s="173">
        <v>24</v>
      </c>
      <c r="D61" s="190">
        <v>39137.791666666664</v>
      </c>
      <c r="E61" s="195">
        <v>17669</v>
      </c>
      <c r="F61" s="29">
        <v>33499</v>
      </c>
      <c r="G61" s="29">
        <v>138</v>
      </c>
      <c r="H61" s="29">
        <v>0</v>
      </c>
      <c r="I61" s="29">
        <v>3422</v>
      </c>
      <c r="J61" s="29">
        <v>10186</v>
      </c>
      <c r="K61" s="29">
        <v>140</v>
      </c>
      <c r="L61" s="29">
        <v>330</v>
      </c>
      <c r="M61" s="29">
        <v>9</v>
      </c>
      <c r="N61" s="29">
        <v>-1605</v>
      </c>
      <c r="O61" s="29">
        <f t="shared" si="0"/>
        <v>-1126</v>
      </c>
      <c r="P61" s="29">
        <f t="shared" si="1"/>
        <v>21155</v>
      </c>
      <c r="Q61" s="190">
        <v>39137.791666666664</v>
      </c>
      <c r="R61" s="189">
        <v>17690</v>
      </c>
      <c r="S61" s="29">
        <v>19703</v>
      </c>
      <c r="T61" s="29">
        <f t="shared" si="3"/>
        <v>1452</v>
      </c>
      <c r="U61" s="29">
        <v>20757</v>
      </c>
      <c r="V61" s="29">
        <v>1200</v>
      </c>
      <c r="W61" s="166">
        <v>1200</v>
      </c>
      <c r="X61" s="26">
        <v>140</v>
      </c>
      <c r="Y61" s="166">
        <v>330</v>
      </c>
      <c r="Z61" s="26">
        <v>330</v>
      </c>
      <c r="AA61" s="166">
        <v>280</v>
      </c>
      <c r="AB61" s="26">
        <v>9</v>
      </c>
      <c r="AC61" s="166">
        <v>-2218</v>
      </c>
      <c r="AD61" s="26">
        <v>-1605</v>
      </c>
      <c r="AE61" s="166" t="s">
        <v>42</v>
      </c>
      <c r="AF61" s="172" t="s">
        <v>106</v>
      </c>
      <c r="AG61" s="173">
        <v>28</v>
      </c>
      <c r="AH61" s="166" t="s">
        <v>42</v>
      </c>
      <c r="AI61" s="172" t="s">
        <v>71</v>
      </c>
      <c r="AJ61" s="179">
        <v>27</v>
      </c>
    </row>
    <row r="62" spans="1:36" x14ac:dyDescent="0.15">
      <c r="A62" s="199" t="s">
        <v>36</v>
      </c>
      <c r="B62" s="200" t="s">
        <v>16</v>
      </c>
      <c r="C62" s="173">
        <v>25</v>
      </c>
      <c r="D62" s="190">
        <v>39138.791666666664</v>
      </c>
      <c r="E62" s="195">
        <v>17545</v>
      </c>
      <c r="F62" s="29">
        <v>33499</v>
      </c>
      <c r="G62" s="29">
        <v>124</v>
      </c>
      <c r="H62" s="29">
        <v>0</v>
      </c>
      <c r="I62" s="29">
        <v>4251</v>
      </c>
      <c r="J62" s="29">
        <v>10418</v>
      </c>
      <c r="K62" s="29">
        <v>0</v>
      </c>
      <c r="L62" s="29">
        <v>330</v>
      </c>
      <c r="M62" s="29">
        <v>11</v>
      </c>
      <c r="N62" s="29">
        <v>-1605</v>
      </c>
      <c r="O62" s="29">
        <f t="shared" si="0"/>
        <v>-1264</v>
      </c>
      <c r="P62" s="29">
        <f t="shared" si="1"/>
        <v>20218</v>
      </c>
      <c r="Q62" s="190">
        <v>39138.791666666664</v>
      </c>
      <c r="R62" s="189">
        <v>17740</v>
      </c>
      <c r="S62" s="29">
        <v>19753</v>
      </c>
      <c r="T62" s="29">
        <f t="shared" si="3"/>
        <v>465</v>
      </c>
      <c r="U62" s="29">
        <v>20757</v>
      </c>
      <c r="V62" s="29">
        <v>1200</v>
      </c>
      <c r="W62" s="166">
        <v>-1400</v>
      </c>
      <c r="X62" s="26">
        <v>-733</v>
      </c>
      <c r="Y62" s="166">
        <v>330</v>
      </c>
      <c r="Z62" s="26">
        <v>330</v>
      </c>
      <c r="AA62" s="166">
        <v>280</v>
      </c>
      <c r="AB62" s="26">
        <v>11</v>
      </c>
      <c r="AC62" s="166">
        <v>-2218</v>
      </c>
      <c r="AD62" s="26">
        <v>-1605</v>
      </c>
      <c r="AE62" s="166" t="s">
        <v>146</v>
      </c>
      <c r="AF62" s="172" t="s">
        <v>101</v>
      </c>
      <c r="AG62" s="173">
        <v>34</v>
      </c>
      <c r="AH62" s="166" t="s">
        <v>146</v>
      </c>
      <c r="AI62" s="172" t="s">
        <v>368</v>
      </c>
      <c r="AJ62" s="179">
        <v>30</v>
      </c>
    </row>
    <row r="63" spans="1:36" x14ac:dyDescent="0.15">
      <c r="A63" s="199" t="s">
        <v>30</v>
      </c>
      <c r="B63" s="200" t="s">
        <v>16</v>
      </c>
      <c r="C63" s="173">
        <v>26</v>
      </c>
      <c r="D63" s="190">
        <v>39139.791666666664</v>
      </c>
      <c r="E63" s="195">
        <v>19330</v>
      </c>
      <c r="F63" s="29">
        <v>33499</v>
      </c>
      <c r="G63" s="29">
        <v>180</v>
      </c>
      <c r="H63" s="29">
        <v>0</v>
      </c>
      <c r="I63" s="29">
        <v>3514</v>
      </c>
      <c r="J63" s="29">
        <v>9180</v>
      </c>
      <c r="K63" s="29">
        <v>0</v>
      </c>
      <c r="L63" s="29">
        <v>330</v>
      </c>
      <c r="M63" s="29">
        <v>-168</v>
      </c>
      <c r="N63" s="29">
        <v>-1642</v>
      </c>
      <c r="O63" s="29">
        <f t="shared" si="0"/>
        <v>-1480</v>
      </c>
      <c r="P63" s="29">
        <f t="shared" si="1"/>
        <v>22465</v>
      </c>
      <c r="Q63" s="190">
        <v>39139.791666666664</v>
      </c>
      <c r="R63" s="189">
        <v>19710</v>
      </c>
      <c r="S63" s="29">
        <v>21732</v>
      </c>
      <c r="T63" s="29">
        <f t="shared" si="3"/>
        <v>733</v>
      </c>
      <c r="U63" s="29">
        <v>20757</v>
      </c>
      <c r="V63" s="29">
        <v>1200</v>
      </c>
      <c r="W63" s="166">
        <v>-1400</v>
      </c>
      <c r="X63" s="26">
        <v>-20</v>
      </c>
      <c r="Y63" s="166">
        <v>330</v>
      </c>
      <c r="Z63" s="26">
        <v>330</v>
      </c>
      <c r="AA63" s="166">
        <v>-700</v>
      </c>
      <c r="AB63" s="26">
        <v>-168</v>
      </c>
      <c r="AC63" s="166">
        <v>-2218</v>
      </c>
      <c r="AD63" s="26">
        <v>-1642</v>
      </c>
      <c r="AE63" s="166" t="s">
        <v>44</v>
      </c>
      <c r="AF63" s="172" t="s">
        <v>189</v>
      </c>
      <c r="AG63" s="173">
        <v>32</v>
      </c>
      <c r="AH63" s="166" t="s">
        <v>44</v>
      </c>
      <c r="AI63" s="172" t="s">
        <v>79</v>
      </c>
      <c r="AJ63" s="179">
        <v>28</v>
      </c>
    </row>
    <row r="64" spans="1:36" x14ac:dyDescent="0.15">
      <c r="A64" s="199" t="s">
        <v>32</v>
      </c>
      <c r="B64" s="200" t="s">
        <v>16</v>
      </c>
      <c r="C64" s="173">
        <v>27</v>
      </c>
      <c r="D64" s="190">
        <v>39140.791666666664</v>
      </c>
      <c r="E64" s="195">
        <v>18974</v>
      </c>
      <c r="F64" s="29">
        <v>33498</v>
      </c>
      <c r="G64" s="29">
        <v>175</v>
      </c>
      <c r="H64" s="29">
        <v>0</v>
      </c>
      <c r="I64" s="29">
        <v>3149</v>
      </c>
      <c r="J64" s="29">
        <v>8620</v>
      </c>
      <c r="K64" s="29">
        <v>76</v>
      </c>
      <c r="L64" s="29">
        <v>330</v>
      </c>
      <c r="M64" s="29">
        <v>-163</v>
      </c>
      <c r="N64" s="29">
        <v>-1613</v>
      </c>
      <c r="O64" s="29">
        <f t="shared" si="0"/>
        <v>-1370</v>
      </c>
      <c r="P64" s="29">
        <f t="shared" si="1"/>
        <v>23274</v>
      </c>
      <c r="Q64" s="190">
        <v>39140.791666666664</v>
      </c>
      <c r="R64" s="189">
        <v>19120</v>
      </c>
      <c r="S64" s="29">
        <v>21142</v>
      </c>
      <c r="T64" s="29">
        <f t="shared" si="3"/>
        <v>2132</v>
      </c>
      <c r="U64" s="29">
        <v>20757</v>
      </c>
      <c r="V64" s="29">
        <v>1200</v>
      </c>
      <c r="W64" s="166">
        <v>1000</v>
      </c>
      <c r="X64" s="26">
        <v>76</v>
      </c>
      <c r="Y64" s="166">
        <v>330</v>
      </c>
      <c r="Z64" s="26">
        <v>330</v>
      </c>
      <c r="AA64" s="166">
        <v>-700</v>
      </c>
      <c r="AB64" s="26">
        <v>-163</v>
      </c>
      <c r="AC64" s="166">
        <v>-2218</v>
      </c>
      <c r="AD64" s="26">
        <v>-1643</v>
      </c>
      <c r="AE64" s="166" t="s">
        <v>44</v>
      </c>
      <c r="AF64" s="172" t="s">
        <v>133</v>
      </c>
      <c r="AG64" s="173">
        <v>33</v>
      </c>
      <c r="AH64" s="166" t="s">
        <v>44</v>
      </c>
      <c r="AI64" s="172" t="s">
        <v>124</v>
      </c>
      <c r="AJ64" s="179">
        <v>34</v>
      </c>
    </row>
    <row r="65" spans="1:36" x14ac:dyDescent="0.15">
      <c r="A65" s="201" t="s">
        <v>31</v>
      </c>
      <c r="B65" s="202" t="s">
        <v>16</v>
      </c>
      <c r="C65" s="175">
        <v>28</v>
      </c>
      <c r="D65" s="191">
        <v>39141.791666666664</v>
      </c>
      <c r="E65" s="196">
        <v>18488</v>
      </c>
      <c r="F65" s="35">
        <v>33498</v>
      </c>
      <c r="G65" s="35">
        <v>132</v>
      </c>
      <c r="H65" s="35">
        <v>0</v>
      </c>
      <c r="I65" s="35">
        <v>3855</v>
      </c>
      <c r="J65" s="35">
        <v>8432</v>
      </c>
      <c r="K65" s="35">
        <v>77</v>
      </c>
      <c r="L65" s="35">
        <v>330</v>
      </c>
      <c r="M65" s="35">
        <v>-176</v>
      </c>
      <c r="N65" s="35">
        <v>-1611</v>
      </c>
      <c r="O65" s="35">
        <f t="shared" si="0"/>
        <v>-1380</v>
      </c>
      <c r="P65" s="35">
        <f t="shared" si="1"/>
        <v>22723</v>
      </c>
      <c r="Q65" s="191">
        <v>39141.791666666664</v>
      </c>
      <c r="R65" s="192">
        <v>18720</v>
      </c>
      <c r="S65" s="35">
        <v>20820</v>
      </c>
      <c r="T65" s="35">
        <f t="shared" si="3"/>
        <v>1903</v>
      </c>
      <c r="U65" s="35">
        <v>20757</v>
      </c>
      <c r="V65" s="35">
        <v>1200</v>
      </c>
      <c r="W65" s="167">
        <v>1200</v>
      </c>
      <c r="X65" s="43">
        <v>77</v>
      </c>
      <c r="Y65" s="167">
        <v>330</v>
      </c>
      <c r="Z65" s="43">
        <v>330</v>
      </c>
      <c r="AA65" s="167">
        <v>-700</v>
      </c>
      <c r="AB65" s="43">
        <v>-176</v>
      </c>
      <c r="AC65" s="167">
        <v>-2218</v>
      </c>
      <c r="AD65" s="43">
        <v>-1640</v>
      </c>
      <c r="AE65" s="167" t="s">
        <v>169</v>
      </c>
      <c r="AF65" s="174" t="s">
        <v>50</v>
      </c>
      <c r="AG65" s="175">
        <v>34</v>
      </c>
      <c r="AH65" s="167" t="s">
        <v>146</v>
      </c>
      <c r="AI65" s="174" t="s">
        <v>150</v>
      </c>
      <c r="AJ65" s="180">
        <v>33</v>
      </c>
    </row>
    <row r="66" spans="1:36" x14ac:dyDescent="0.15">
      <c r="A66" s="199" t="s">
        <v>33</v>
      </c>
      <c r="B66" s="200" t="s">
        <v>17</v>
      </c>
      <c r="C66" s="173">
        <v>1</v>
      </c>
      <c r="D66" s="190">
        <v>39142.791666666664</v>
      </c>
      <c r="E66" s="195">
        <v>18559</v>
      </c>
      <c r="F66" s="29">
        <v>33497</v>
      </c>
      <c r="G66" s="29">
        <v>180</v>
      </c>
      <c r="H66" s="29">
        <v>0</v>
      </c>
      <c r="I66" s="29">
        <v>3744</v>
      </c>
      <c r="J66" s="29">
        <v>9576</v>
      </c>
      <c r="K66" s="29">
        <v>0</v>
      </c>
      <c r="L66" s="29">
        <v>330</v>
      </c>
      <c r="M66" s="29">
        <v>-150</v>
      </c>
      <c r="N66" s="29">
        <v>-1561</v>
      </c>
      <c r="O66" s="29">
        <f t="shared" si="0"/>
        <v>-1381</v>
      </c>
      <c r="P66" s="29">
        <f t="shared" si="1"/>
        <v>21738</v>
      </c>
      <c r="Q66" s="190">
        <v>39142.791666666664</v>
      </c>
      <c r="R66" s="189">
        <v>18530</v>
      </c>
      <c r="S66" s="29">
        <v>20605</v>
      </c>
      <c r="T66" s="29">
        <f t="shared" si="3"/>
        <v>1133</v>
      </c>
      <c r="U66" s="29">
        <v>20757</v>
      </c>
      <c r="V66" s="29">
        <v>1200</v>
      </c>
      <c r="W66" s="166">
        <v>-1400</v>
      </c>
      <c r="X66" s="26">
        <v>-342</v>
      </c>
      <c r="Y66" s="166">
        <v>330</v>
      </c>
      <c r="Z66" s="26">
        <v>330</v>
      </c>
      <c r="AA66" s="166">
        <v>-700</v>
      </c>
      <c r="AB66" s="26">
        <v>-150</v>
      </c>
      <c r="AC66" s="166">
        <v>-2218</v>
      </c>
      <c r="AD66" s="26">
        <v>-1561</v>
      </c>
      <c r="AE66" s="166" t="s">
        <v>43</v>
      </c>
      <c r="AF66" s="172" t="s">
        <v>112</v>
      </c>
      <c r="AG66" s="173">
        <v>34</v>
      </c>
      <c r="AH66" s="166" t="s">
        <v>43</v>
      </c>
      <c r="AI66" s="172" t="s">
        <v>124</v>
      </c>
      <c r="AJ66" s="179">
        <v>33</v>
      </c>
    </row>
    <row r="67" spans="1:36" x14ac:dyDescent="0.15">
      <c r="A67" s="199" t="s">
        <v>34</v>
      </c>
      <c r="B67" s="200" t="s">
        <v>17</v>
      </c>
      <c r="C67" s="173">
        <v>2</v>
      </c>
      <c r="D67" s="190">
        <v>39143.791666666664</v>
      </c>
      <c r="E67" s="195">
        <v>18149</v>
      </c>
      <c r="F67" s="29">
        <v>33520</v>
      </c>
      <c r="G67" s="29">
        <v>180</v>
      </c>
      <c r="H67" s="29">
        <v>0</v>
      </c>
      <c r="I67" s="29">
        <v>3433</v>
      </c>
      <c r="J67" s="29">
        <v>8845</v>
      </c>
      <c r="K67" s="29">
        <v>0</v>
      </c>
      <c r="L67" s="29">
        <v>330</v>
      </c>
      <c r="M67" s="29">
        <v>-151</v>
      </c>
      <c r="N67" s="29">
        <v>-1612</v>
      </c>
      <c r="O67" s="29">
        <f t="shared" si="0"/>
        <v>-1433</v>
      </c>
      <c r="P67" s="29">
        <f t="shared" si="1"/>
        <v>22855</v>
      </c>
      <c r="Q67" s="190">
        <v>39143.791666666664</v>
      </c>
      <c r="R67" s="189">
        <v>18400</v>
      </c>
      <c r="S67" s="29">
        <v>20500</v>
      </c>
      <c r="T67" s="29">
        <f t="shared" si="3"/>
        <v>2355</v>
      </c>
      <c r="U67" s="29">
        <v>20757</v>
      </c>
      <c r="V67" s="29">
        <v>1200</v>
      </c>
      <c r="W67" s="166">
        <v>-1400</v>
      </c>
      <c r="X67" s="26">
        <v>-123</v>
      </c>
      <c r="Y67" s="166">
        <v>330</v>
      </c>
      <c r="Z67" s="26">
        <v>330</v>
      </c>
      <c r="AA67" s="166">
        <v>-700</v>
      </c>
      <c r="AB67" s="26">
        <v>-151</v>
      </c>
      <c r="AC67" s="166">
        <v>-2218</v>
      </c>
      <c r="AD67" s="26">
        <v>-1616</v>
      </c>
      <c r="AE67" s="166" t="s">
        <v>46</v>
      </c>
      <c r="AF67" s="172" t="s">
        <v>308</v>
      </c>
      <c r="AG67" s="173">
        <v>36</v>
      </c>
      <c r="AH67" s="166" t="s">
        <v>46</v>
      </c>
      <c r="AI67" s="172" t="s">
        <v>93</v>
      </c>
      <c r="AJ67" s="179">
        <v>37</v>
      </c>
    </row>
    <row r="68" spans="1:36" x14ac:dyDescent="0.15">
      <c r="A68" s="199" t="s">
        <v>35</v>
      </c>
      <c r="B68" s="200" t="s">
        <v>17</v>
      </c>
      <c r="C68" s="173">
        <v>3</v>
      </c>
      <c r="D68" s="190">
        <v>39144.791666666664</v>
      </c>
      <c r="E68" s="195">
        <v>16355</v>
      </c>
      <c r="F68" s="29">
        <v>33520</v>
      </c>
      <c r="G68" s="29">
        <v>180</v>
      </c>
      <c r="H68" s="29">
        <v>0</v>
      </c>
      <c r="I68" s="29">
        <v>4605</v>
      </c>
      <c r="J68" s="29">
        <v>9616</v>
      </c>
      <c r="K68" s="29">
        <v>83</v>
      </c>
      <c r="L68" s="29">
        <v>330</v>
      </c>
      <c r="M68" s="29">
        <v>-107</v>
      </c>
      <c r="N68" s="29">
        <v>-1186</v>
      </c>
      <c r="O68" s="29">
        <f t="shared" si="0"/>
        <v>-880</v>
      </c>
      <c r="P68" s="29">
        <f t="shared" si="1"/>
        <v>20359</v>
      </c>
      <c r="Q68" s="190">
        <v>39144.791666666664</v>
      </c>
      <c r="R68" s="189">
        <v>16400</v>
      </c>
      <c r="S68" s="29">
        <v>18422</v>
      </c>
      <c r="T68" s="29">
        <f t="shared" si="3"/>
        <v>1937</v>
      </c>
      <c r="U68" s="29">
        <v>20403</v>
      </c>
      <c r="V68" s="29">
        <v>1700</v>
      </c>
      <c r="W68" s="166">
        <v>1200</v>
      </c>
      <c r="X68" s="26">
        <v>83</v>
      </c>
      <c r="Y68" s="166">
        <v>330</v>
      </c>
      <c r="Z68" s="26">
        <v>330</v>
      </c>
      <c r="AA68" s="166">
        <v>-700</v>
      </c>
      <c r="AB68" s="26">
        <v>-107</v>
      </c>
      <c r="AC68" s="166">
        <v>-2218</v>
      </c>
      <c r="AD68" s="26">
        <v>-1186</v>
      </c>
      <c r="AE68" s="166" t="s">
        <v>46</v>
      </c>
      <c r="AF68" s="172" t="s">
        <v>61</v>
      </c>
      <c r="AG68" s="173">
        <v>44</v>
      </c>
      <c r="AH68" s="166" t="s">
        <v>46</v>
      </c>
      <c r="AI68" s="172" t="s">
        <v>118</v>
      </c>
      <c r="AJ68" s="179">
        <v>39</v>
      </c>
    </row>
    <row r="69" spans="1:36" x14ac:dyDescent="0.15">
      <c r="A69" s="199" t="s">
        <v>36</v>
      </c>
      <c r="B69" s="200" t="s">
        <v>17</v>
      </c>
      <c r="C69" s="173">
        <v>4</v>
      </c>
      <c r="D69" s="190">
        <v>39145.791666666664</v>
      </c>
      <c r="E69" s="195">
        <v>17350</v>
      </c>
      <c r="F69" s="29">
        <v>33520</v>
      </c>
      <c r="G69" s="29">
        <v>188</v>
      </c>
      <c r="H69" s="29">
        <v>0</v>
      </c>
      <c r="I69" s="29">
        <v>4670</v>
      </c>
      <c r="J69" s="29">
        <v>9294</v>
      </c>
      <c r="K69" s="29">
        <v>351</v>
      </c>
      <c r="L69" s="29">
        <v>330</v>
      </c>
      <c r="M69" s="29">
        <v>-126</v>
      </c>
      <c r="N69" s="29">
        <v>-1241</v>
      </c>
      <c r="O69" s="29">
        <f t="shared" si="0"/>
        <v>-686</v>
      </c>
      <c r="P69" s="29">
        <f t="shared" si="1"/>
        <v>20430</v>
      </c>
      <c r="Q69" s="190">
        <v>39145.791666666664</v>
      </c>
      <c r="R69" s="189">
        <v>17000</v>
      </c>
      <c r="S69" s="29">
        <v>19022</v>
      </c>
      <c r="T69" s="29">
        <f t="shared" si="3"/>
        <v>1408</v>
      </c>
      <c r="U69" s="29">
        <v>20403</v>
      </c>
      <c r="V69" s="29">
        <v>1700</v>
      </c>
      <c r="W69" s="166">
        <v>1200</v>
      </c>
      <c r="X69" s="26">
        <v>351</v>
      </c>
      <c r="Y69" s="166">
        <v>330</v>
      </c>
      <c r="Z69" s="26">
        <v>330</v>
      </c>
      <c r="AA69" s="166">
        <v>-700</v>
      </c>
      <c r="AB69" s="26">
        <v>-126</v>
      </c>
      <c r="AC69" s="166">
        <v>-2218</v>
      </c>
      <c r="AD69" s="26">
        <v>-1241</v>
      </c>
      <c r="AE69" s="166" t="s">
        <v>169</v>
      </c>
      <c r="AF69" s="172" t="s">
        <v>48</v>
      </c>
      <c r="AG69" s="173">
        <v>36</v>
      </c>
      <c r="AH69" s="166" t="s">
        <v>100</v>
      </c>
      <c r="AI69" s="172" t="s">
        <v>49</v>
      </c>
      <c r="AJ69" s="179">
        <v>36</v>
      </c>
    </row>
    <row r="70" spans="1:36" x14ac:dyDescent="0.15">
      <c r="A70" s="199" t="s">
        <v>30</v>
      </c>
      <c r="B70" s="200" t="s">
        <v>17</v>
      </c>
      <c r="C70" s="173">
        <v>5</v>
      </c>
      <c r="D70" s="190">
        <v>39146.791666666664</v>
      </c>
      <c r="E70" s="195">
        <v>19597</v>
      </c>
      <c r="F70" s="29">
        <v>33520</v>
      </c>
      <c r="G70" s="29">
        <v>175</v>
      </c>
      <c r="H70" s="29">
        <v>0</v>
      </c>
      <c r="I70" s="29">
        <v>4300</v>
      </c>
      <c r="J70" s="29">
        <v>7750</v>
      </c>
      <c r="K70" s="29">
        <v>321</v>
      </c>
      <c r="L70" s="29">
        <v>330</v>
      </c>
      <c r="M70" s="29">
        <v>-154</v>
      </c>
      <c r="N70" s="29">
        <v>-1491</v>
      </c>
      <c r="O70" s="29">
        <f t="shared" si="0"/>
        <v>-994</v>
      </c>
      <c r="P70" s="29">
        <f t="shared" si="1"/>
        <v>22639</v>
      </c>
      <c r="Q70" s="190">
        <v>39146.791666666664</v>
      </c>
      <c r="R70" s="189">
        <v>19300</v>
      </c>
      <c r="S70" s="29">
        <v>21340</v>
      </c>
      <c r="T70" s="29">
        <f t="shared" si="3"/>
        <v>1299</v>
      </c>
      <c r="U70" s="29">
        <v>20403</v>
      </c>
      <c r="V70" s="29">
        <v>1700</v>
      </c>
      <c r="W70" s="166">
        <v>1200</v>
      </c>
      <c r="X70" s="26">
        <v>421</v>
      </c>
      <c r="Y70" s="166">
        <v>330</v>
      </c>
      <c r="Z70" s="26">
        <v>330</v>
      </c>
      <c r="AA70" s="166">
        <v>-700</v>
      </c>
      <c r="AB70" s="26">
        <v>-154</v>
      </c>
      <c r="AC70" s="166">
        <v>-2218</v>
      </c>
      <c r="AD70" s="26">
        <v>-1491</v>
      </c>
      <c r="AE70" s="166" t="s">
        <v>169</v>
      </c>
      <c r="AF70" s="172" t="s">
        <v>225</v>
      </c>
      <c r="AG70" s="173">
        <v>31</v>
      </c>
      <c r="AH70" s="166" t="s">
        <v>100</v>
      </c>
      <c r="AI70" s="172" t="s">
        <v>225</v>
      </c>
      <c r="AJ70" s="179">
        <v>29</v>
      </c>
    </row>
    <row r="71" spans="1:36" x14ac:dyDescent="0.15">
      <c r="A71" s="199" t="s">
        <v>32</v>
      </c>
      <c r="B71" s="200" t="s">
        <v>17</v>
      </c>
      <c r="C71" s="173">
        <v>6</v>
      </c>
      <c r="D71" s="190">
        <v>39147.791666666664</v>
      </c>
      <c r="E71" s="195">
        <v>21403</v>
      </c>
      <c r="F71" s="29">
        <v>33520</v>
      </c>
      <c r="G71" s="29">
        <v>162</v>
      </c>
      <c r="H71" s="29">
        <v>0</v>
      </c>
      <c r="I71" s="29">
        <v>5635</v>
      </c>
      <c r="J71" s="29">
        <v>4737</v>
      </c>
      <c r="K71" s="29">
        <v>242</v>
      </c>
      <c r="L71" s="29">
        <v>330</v>
      </c>
      <c r="M71" s="29">
        <v>233</v>
      </c>
      <c r="N71" s="29">
        <v>-1406</v>
      </c>
      <c r="O71" s="29">
        <f t="shared" ref="O71:O93" si="4">SUM(K71:N71)</f>
        <v>-601</v>
      </c>
      <c r="P71" s="29">
        <f t="shared" ref="P71:P91" si="5">+F71+G71+H71-I71-J71-O71</f>
        <v>23911</v>
      </c>
      <c r="Q71" s="190">
        <v>39147.791666666664</v>
      </c>
      <c r="R71" s="189">
        <v>21280</v>
      </c>
      <c r="S71" s="29">
        <v>23302</v>
      </c>
      <c r="T71" s="29">
        <f t="shared" si="3"/>
        <v>609</v>
      </c>
      <c r="U71" s="29">
        <v>20403</v>
      </c>
      <c r="V71" s="29">
        <v>1700</v>
      </c>
      <c r="W71" s="166">
        <v>1200</v>
      </c>
      <c r="X71" s="26">
        <v>342</v>
      </c>
      <c r="Y71" s="166">
        <v>330</v>
      </c>
      <c r="Z71" s="26">
        <v>330</v>
      </c>
      <c r="AA71" s="166">
        <v>280</v>
      </c>
      <c r="AB71" s="26">
        <v>233</v>
      </c>
      <c r="AC71" s="166">
        <v>-2218</v>
      </c>
      <c r="AD71" s="26">
        <v>-1406</v>
      </c>
      <c r="AE71" s="166" t="s">
        <v>42</v>
      </c>
      <c r="AF71" s="172" t="s">
        <v>174</v>
      </c>
      <c r="AG71" s="173">
        <v>11</v>
      </c>
      <c r="AH71" s="166" t="s">
        <v>42</v>
      </c>
      <c r="AI71" s="172" t="s">
        <v>73</v>
      </c>
      <c r="AJ71" s="179">
        <v>11</v>
      </c>
    </row>
    <row r="72" spans="1:36" x14ac:dyDescent="0.15">
      <c r="A72" s="199" t="s">
        <v>31</v>
      </c>
      <c r="B72" s="200" t="s">
        <v>17</v>
      </c>
      <c r="C72" s="173">
        <v>7</v>
      </c>
      <c r="D72" s="190">
        <v>39148.791666666664</v>
      </c>
      <c r="E72" s="195">
        <v>20336</v>
      </c>
      <c r="F72" s="29">
        <v>33520</v>
      </c>
      <c r="G72" s="29">
        <v>147</v>
      </c>
      <c r="H72" s="29">
        <v>0</v>
      </c>
      <c r="I72" s="29">
        <v>4219</v>
      </c>
      <c r="J72" s="29">
        <v>6888</v>
      </c>
      <c r="K72" s="29">
        <v>310</v>
      </c>
      <c r="L72" s="29">
        <v>330</v>
      </c>
      <c r="M72" s="29">
        <v>63</v>
      </c>
      <c r="N72" s="29">
        <v>-1240</v>
      </c>
      <c r="O72" s="29">
        <f t="shared" si="4"/>
        <v>-537</v>
      </c>
      <c r="P72" s="29">
        <f t="shared" si="5"/>
        <v>23097</v>
      </c>
      <c r="Q72" s="190">
        <v>39148.791666666664</v>
      </c>
      <c r="R72" s="189">
        <v>20560</v>
      </c>
      <c r="S72" s="29">
        <v>22383</v>
      </c>
      <c r="T72" s="29">
        <f t="shared" si="3"/>
        <v>714</v>
      </c>
      <c r="U72" s="29">
        <v>20403</v>
      </c>
      <c r="V72" s="29">
        <v>1700</v>
      </c>
      <c r="W72" s="166">
        <v>1200</v>
      </c>
      <c r="X72" s="26">
        <v>410</v>
      </c>
      <c r="Y72" s="166">
        <v>330</v>
      </c>
      <c r="Z72" s="26">
        <v>330</v>
      </c>
      <c r="AA72" s="166">
        <v>140</v>
      </c>
      <c r="AB72" s="26">
        <v>63</v>
      </c>
      <c r="AC72" s="166">
        <v>-2218</v>
      </c>
      <c r="AD72" s="26">
        <v>-1240</v>
      </c>
      <c r="AE72" s="166" t="s">
        <v>43</v>
      </c>
      <c r="AF72" s="172" t="s">
        <v>50</v>
      </c>
      <c r="AG72" s="173">
        <v>20</v>
      </c>
      <c r="AH72" s="166" t="s">
        <v>43</v>
      </c>
      <c r="AI72" s="172" t="s">
        <v>202</v>
      </c>
      <c r="AJ72" s="179">
        <v>19</v>
      </c>
    </row>
    <row r="73" spans="1:36" x14ac:dyDescent="0.15">
      <c r="A73" s="199" t="s">
        <v>33</v>
      </c>
      <c r="B73" s="200" t="s">
        <v>17</v>
      </c>
      <c r="C73" s="173">
        <v>8</v>
      </c>
      <c r="D73" s="190">
        <v>39149.791666666664</v>
      </c>
      <c r="E73" s="195">
        <v>20687</v>
      </c>
      <c r="F73" s="29">
        <v>33513</v>
      </c>
      <c r="G73" s="29">
        <v>263</v>
      </c>
      <c r="H73" s="29">
        <v>0</v>
      </c>
      <c r="I73" s="29">
        <v>4043</v>
      </c>
      <c r="J73" s="29">
        <v>5705</v>
      </c>
      <c r="K73" s="29">
        <v>0</v>
      </c>
      <c r="L73" s="29">
        <v>330</v>
      </c>
      <c r="M73" s="29">
        <v>45</v>
      </c>
      <c r="N73" s="29">
        <v>-1240</v>
      </c>
      <c r="O73" s="29">
        <f t="shared" si="4"/>
        <v>-865</v>
      </c>
      <c r="P73" s="29">
        <f t="shared" si="5"/>
        <v>24893</v>
      </c>
      <c r="Q73" s="190">
        <v>39149.791666666664</v>
      </c>
      <c r="R73" s="189">
        <v>20430</v>
      </c>
      <c r="S73" s="29">
        <v>22452</v>
      </c>
      <c r="T73" s="29">
        <f t="shared" si="3"/>
        <v>2441</v>
      </c>
      <c r="U73" s="29">
        <v>20403</v>
      </c>
      <c r="V73" s="29">
        <v>1700</v>
      </c>
      <c r="W73" s="166">
        <v>-1400</v>
      </c>
      <c r="X73" s="26">
        <v>-128</v>
      </c>
      <c r="Y73" s="166">
        <v>330</v>
      </c>
      <c r="Z73" s="26">
        <v>330</v>
      </c>
      <c r="AA73" s="166">
        <v>280</v>
      </c>
      <c r="AB73" s="26">
        <v>45</v>
      </c>
      <c r="AC73" s="166">
        <v>-2218</v>
      </c>
      <c r="AD73" s="26">
        <v>-1240</v>
      </c>
      <c r="AE73" s="166" t="s">
        <v>42</v>
      </c>
      <c r="AF73" s="172" t="s">
        <v>73</v>
      </c>
      <c r="AG73" s="173">
        <v>16</v>
      </c>
      <c r="AH73" s="166" t="s">
        <v>42</v>
      </c>
      <c r="AI73" s="172" t="s">
        <v>184</v>
      </c>
      <c r="AJ73" s="179">
        <v>16</v>
      </c>
    </row>
    <row r="74" spans="1:36" x14ac:dyDescent="0.15">
      <c r="A74" s="199" t="s">
        <v>34</v>
      </c>
      <c r="B74" s="200" t="s">
        <v>17</v>
      </c>
      <c r="C74" s="173">
        <v>9</v>
      </c>
      <c r="D74" s="190">
        <v>39150.791666666664</v>
      </c>
      <c r="E74" s="195">
        <v>18840</v>
      </c>
      <c r="F74" s="29">
        <v>33513</v>
      </c>
      <c r="G74" s="29">
        <v>251</v>
      </c>
      <c r="H74" s="29">
        <v>0</v>
      </c>
      <c r="I74" s="29">
        <v>4691</v>
      </c>
      <c r="J74" s="29">
        <v>5333</v>
      </c>
      <c r="K74" s="29">
        <v>299</v>
      </c>
      <c r="L74" s="29">
        <v>330</v>
      </c>
      <c r="M74" s="29">
        <v>254</v>
      </c>
      <c r="N74" s="29">
        <v>-1240</v>
      </c>
      <c r="O74" s="29">
        <f t="shared" si="4"/>
        <v>-357</v>
      </c>
      <c r="P74" s="29">
        <f t="shared" si="5"/>
        <v>24097</v>
      </c>
      <c r="Q74" s="190">
        <v>39150.375</v>
      </c>
      <c r="R74" s="189">
        <v>19210</v>
      </c>
      <c r="S74" s="29">
        <v>21033</v>
      </c>
      <c r="T74" s="29">
        <f t="shared" si="3"/>
        <v>3064</v>
      </c>
      <c r="U74" s="29">
        <v>20403</v>
      </c>
      <c r="V74" s="29">
        <v>1700</v>
      </c>
      <c r="W74" s="166">
        <v>350</v>
      </c>
      <c r="X74" s="26">
        <v>-103</v>
      </c>
      <c r="Y74" s="166">
        <v>330</v>
      </c>
      <c r="Z74" s="26">
        <v>330</v>
      </c>
      <c r="AA74" s="166">
        <v>280</v>
      </c>
      <c r="AB74" s="26">
        <v>254</v>
      </c>
      <c r="AC74" s="166">
        <v>-2218</v>
      </c>
      <c r="AD74" s="26">
        <v>-1240</v>
      </c>
      <c r="AE74" s="166" t="s">
        <v>42</v>
      </c>
      <c r="AF74" s="172" t="s">
        <v>66</v>
      </c>
      <c r="AG74" s="173">
        <v>15</v>
      </c>
      <c r="AH74" s="166" t="s">
        <v>42</v>
      </c>
      <c r="AI74" s="172" t="s">
        <v>193</v>
      </c>
      <c r="AJ74" s="179">
        <v>10</v>
      </c>
    </row>
    <row r="75" spans="1:36" x14ac:dyDescent="0.15">
      <c r="A75" s="199" t="s">
        <v>35</v>
      </c>
      <c r="B75" s="200" t="s">
        <v>17</v>
      </c>
      <c r="C75" s="173">
        <v>10</v>
      </c>
      <c r="D75" s="190">
        <v>39151.791666666664</v>
      </c>
      <c r="E75" s="195">
        <v>16671</v>
      </c>
      <c r="F75" s="29">
        <v>33513</v>
      </c>
      <c r="G75" s="29">
        <v>177</v>
      </c>
      <c r="H75" s="29">
        <v>0</v>
      </c>
      <c r="I75" s="29">
        <v>5428</v>
      </c>
      <c r="J75" s="29">
        <v>8380</v>
      </c>
      <c r="K75" s="29">
        <v>564</v>
      </c>
      <c r="L75" s="29">
        <v>330</v>
      </c>
      <c r="M75" s="29">
        <v>-196</v>
      </c>
      <c r="N75" s="29">
        <v>-1517</v>
      </c>
      <c r="O75" s="29">
        <f t="shared" si="4"/>
        <v>-819</v>
      </c>
      <c r="P75" s="29">
        <f t="shared" si="5"/>
        <v>20701</v>
      </c>
      <c r="Q75" s="190">
        <v>39151.791666666664</v>
      </c>
      <c r="R75" s="189">
        <v>16770</v>
      </c>
      <c r="S75" s="29">
        <v>18696</v>
      </c>
      <c r="T75" s="29">
        <f t="shared" si="3"/>
        <v>2005</v>
      </c>
      <c r="U75" s="29">
        <v>20205</v>
      </c>
      <c r="V75" s="29">
        <v>2100</v>
      </c>
      <c r="W75" s="166">
        <v>350</v>
      </c>
      <c r="X75" s="26">
        <v>614</v>
      </c>
      <c r="Y75" s="166">
        <v>330</v>
      </c>
      <c r="Z75" s="26">
        <v>330</v>
      </c>
      <c r="AA75" s="166">
        <v>-700</v>
      </c>
      <c r="AB75" s="26">
        <v>-196</v>
      </c>
      <c r="AC75" s="166">
        <v>-2218</v>
      </c>
      <c r="AD75" s="26">
        <v>-1517</v>
      </c>
      <c r="AE75" s="166" t="s">
        <v>43</v>
      </c>
      <c r="AF75" s="172" t="s">
        <v>128</v>
      </c>
      <c r="AG75" s="173">
        <v>45</v>
      </c>
      <c r="AH75" s="166" t="s">
        <v>369</v>
      </c>
      <c r="AI75" s="172" t="s">
        <v>120</v>
      </c>
      <c r="AJ75" s="179">
        <v>43</v>
      </c>
    </row>
    <row r="76" spans="1:36" x14ac:dyDescent="0.15">
      <c r="A76" s="199" t="s">
        <v>36</v>
      </c>
      <c r="B76" s="200" t="s">
        <v>17</v>
      </c>
      <c r="C76" s="173">
        <v>11</v>
      </c>
      <c r="D76" s="190">
        <v>39152.833333333336</v>
      </c>
      <c r="E76" s="195">
        <v>16370</v>
      </c>
      <c r="F76" s="29">
        <v>33513</v>
      </c>
      <c r="G76" s="29">
        <v>160</v>
      </c>
      <c r="H76" s="29">
        <v>0</v>
      </c>
      <c r="I76" s="29">
        <v>4700</v>
      </c>
      <c r="J76" s="29">
        <v>9860</v>
      </c>
      <c r="K76" s="29">
        <v>232</v>
      </c>
      <c r="L76" s="29">
        <v>330</v>
      </c>
      <c r="M76" s="29">
        <v>-182</v>
      </c>
      <c r="N76" s="29">
        <v>-1517</v>
      </c>
      <c r="O76" s="29">
        <f t="shared" si="4"/>
        <v>-1137</v>
      </c>
      <c r="P76" s="29">
        <f t="shared" si="5"/>
        <v>20250</v>
      </c>
      <c r="Q76" s="190">
        <v>39152.791666666664</v>
      </c>
      <c r="R76" s="189">
        <v>16090</v>
      </c>
      <c r="S76" s="29">
        <v>18016</v>
      </c>
      <c r="T76" s="29">
        <f t="shared" si="3"/>
        <v>2234</v>
      </c>
      <c r="U76" s="29">
        <v>20205</v>
      </c>
      <c r="V76" s="29">
        <v>2100</v>
      </c>
      <c r="W76" s="166">
        <v>350</v>
      </c>
      <c r="X76" s="26">
        <v>582</v>
      </c>
      <c r="Y76" s="166">
        <v>330</v>
      </c>
      <c r="Z76" s="26">
        <v>330</v>
      </c>
      <c r="AA76" s="166">
        <v>-700</v>
      </c>
      <c r="AB76" s="26">
        <v>35</v>
      </c>
      <c r="AC76" s="166">
        <v>-2218</v>
      </c>
      <c r="AD76" s="26">
        <v>-1517</v>
      </c>
      <c r="AE76" s="166" t="s">
        <v>42</v>
      </c>
      <c r="AF76" s="172" t="s">
        <v>184</v>
      </c>
      <c r="AG76" s="173">
        <v>39</v>
      </c>
      <c r="AH76" s="166" t="s">
        <v>42</v>
      </c>
      <c r="AI76" s="172" t="s">
        <v>178</v>
      </c>
      <c r="AJ76" s="179">
        <v>37</v>
      </c>
    </row>
    <row r="77" spans="1:36" x14ac:dyDescent="0.15">
      <c r="A77" s="199" t="s">
        <v>30</v>
      </c>
      <c r="B77" s="200" t="s">
        <v>17</v>
      </c>
      <c r="C77" s="173">
        <v>12</v>
      </c>
      <c r="D77" s="190">
        <v>39153.833333333336</v>
      </c>
      <c r="E77" s="195">
        <v>17438</v>
      </c>
      <c r="F77" s="29">
        <v>33513</v>
      </c>
      <c r="G77" s="29">
        <v>160</v>
      </c>
      <c r="H77" s="29">
        <v>0</v>
      </c>
      <c r="I77" s="29">
        <v>4830</v>
      </c>
      <c r="J77" s="29">
        <v>8813</v>
      </c>
      <c r="K77" s="29">
        <v>0</v>
      </c>
      <c r="L77" s="29">
        <v>330</v>
      </c>
      <c r="M77" s="29">
        <v>-154</v>
      </c>
      <c r="N77" s="29">
        <v>-1180</v>
      </c>
      <c r="O77" s="29">
        <f t="shared" si="4"/>
        <v>-1004</v>
      </c>
      <c r="P77" s="29">
        <f t="shared" si="5"/>
        <v>21034</v>
      </c>
      <c r="Q77" s="190">
        <v>39153.833333333336</v>
      </c>
      <c r="R77" s="189">
        <v>17530</v>
      </c>
      <c r="S77" s="29">
        <v>19353</v>
      </c>
      <c r="T77" s="29">
        <f t="shared" si="3"/>
        <v>1681</v>
      </c>
      <c r="U77" s="29">
        <v>20205</v>
      </c>
      <c r="V77" s="29">
        <v>2100</v>
      </c>
      <c r="W77" s="166">
        <v>-1400</v>
      </c>
      <c r="X77" s="26">
        <v>-218</v>
      </c>
      <c r="Y77" s="166">
        <v>330</v>
      </c>
      <c r="Z77" s="26">
        <v>330</v>
      </c>
      <c r="AA77" s="166">
        <v>-700</v>
      </c>
      <c r="AB77" s="26">
        <v>-154</v>
      </c>
      <c r="AC77" s="166">
        <v>-1218</v>
      </c>
      <c r="AD77" s="26">
        <v>-1180</v>
      </c>
      <c r="AE77" s="166" t="s">
        <v>169</v>
      </c>
      <c r="AF77" s="172" t="s">
        <v>72</v>
      </c>
      <c r="AG77" s="173">
        <v>45</v>
      </c>
      <c r="AH77" s="166" t="s">
        <v>100</v>
      </c>
      <c r="AI77" s="172" t="s">
        <v>89</v>
      </c>
      <c r="AJ77" s="179">
        <v>44</v>
      </c>
    </row>
    <row r="78" spans="1:36" x14ac:dyDescent="0.15">
      <c r="A78" s="199" t="s">
        <v>32</v>
      </c>
      <c r="B78" s="200" t="s">
        <v>17</v>
      </c>
      <c r="C78" s="173">
        <v>13</v>
      </c>
      <c r="D78" s="190">
        <v>39154.833333333336</v>
      </c>
      <c r="E78" s="195">
        <v>17133</v>
      </c>
      <c r="F78" s="29">
        <v>33513</v>
      </c>
      <c r="G78" s="29">
        <v>160</v>
      </c>
      <c r="H78" s="29">
        <v>0</v>
      </c>
      <c r="I78" s="29">
        <v>5307</v>
      </c>
      <c r="J78" s="29">
        <v>7845</v>
      </c>
      <c r="K78" s="29">
        <v>0</v>
      </c>
      <c r="L78" s="29">
        <v>330</v>
      </c>
      <c r="M78" s="29">
        <v>-187</v>
      </c>
      <c r="N78" s="29">
        <v>-1212</v>
      </c>
      <c r="O78" s="29">
        <f t="shared" si="4"/>
        <v>-1069</v>
      </c>
      <c r="P78" s="29">
        <f t="shared" si="5"/>
        <v>21590</v>
      </c>
      <c r="Q78" s="190">
        <v>39154.833333333336</v>
      </c>
      <c r="R78" s="189">
        <v>17200</v>
      </c>
      <c r="S78" s="29">
        <v>19023</v>
      </c>
      <c r="T78" s="29">
        <f t="shared" si="3"/>
        <v>2567</v>
      </c>
      <c r="U78" s="29">
        <v>20205</v>
      </c>
      <c r="V78" s="29">
        <v>2100</v>
      </c>
      <c r="W78" s="166">
        <v>-1400</v>
      </c>
      <c r="X78" s="26">
        <v>-329</v>
      </c>
      <c r="Y78" s="166">
        <v>330</v>
      </c>
      <c r="Z78" s="26">
        <v>330</v>
      </c>
      <c r="AA78" s="166">
        <v>-700</v>
      </c>
      <c r="AB78" s="26">
        <v>-187</v>
      </c>
      <c r="AC78" s="166">
        <v>-1218</v>
      </c>
      <c r="AD78" s="26">
        <v>-1212</v>
      </c>
      <c r="AE78" s="166" t="s">
        <v>100</v>
      </c>
      <c r="AF78" s="172" t="s">
        <v>153</v>
      </c>
      <c r="AG78" s="173">
        <v>50</v>
      </c>
      <c r="AH78" s="166" t="s">
        <v>46</v>
      </c>
      <c r="AI78" s="172" t="s">
        <v>168</v>
      </c>
      <c r="AJ78" s="179">
        <v>49</v>
      </c>
    </row>
    <row r="79" spans="1:36" x14ac:dyDescent="0.15">
      <c r="A79" s="199" t="s">
        <v>31</v>
      </c>
      <c r="B79" s="200" t="s">
        <v>17</v>
      </c>
      <c r="C79" s="173">
        <v>14</v>
      </c>
      <c r="D79" s="190">
        <v>39155.833333333336</v>
      </c>
      <c r="E79" s="195">
        <v>16878</v>
      </c>
      <c r="F79" s="29">
        <v>33513</v>
      </c>
      <c r="G79" s="29">
        <v>160</v>
      </c>
      <c r="H79" s="29">
        <v>0</v>
      </c>
      <c r="I79" s="29">
        <v>5815</v>
      </c>
      <c r="J79" s="29">
        <v>8218</v>
      </c>
      <c r="K79" s="29">
        <v>0</v>
      </c>
      <c r="L79" s="29">
        <v>330</v>
      </c>
      <c r="M79" s="29">
        <v>-153</v>
      </c>
      <c r="N79" s="29">
        <v>-1212</v>
      </c>
      <c r="O79" s="29">
        <f t="shared" si="4"/>
        <v>-1035</v>
      </c>
      <c r="P79" s="29">
        <f t="shared" si="5"/>
        <v>20675</v>
      </c>
      <c r="Q79" s="190">
        <v>39155.833333333336</v>
      </c>
      <c r="R79" s="189">
        <v>16840</v>
      </c>
      <c r="S79" s="29">
        <v>18663</v>
      </c>
      <c r="T79" s="29">
        <f t="shared" si="3"/>
        <v>2012</v>
      </c>
      <c r="U79" s="29">
        <v>20205</v>
      </c>
      <c r="V79" s="29">
        <v>2100</v>
      </c>
      <c r="W79" s="166">
        <v>-1400</v>
      </c>
      <c r="X79" s="26">
        <v>-271</v>
      </c>
      <c r="Y79" s="166">
        <v>330</v>
      </c>
      <c r="Z79" s="26">
        <v>330</v>
      </c>
      <c r="AA79" s="166">
        <v>-700</v>
      </c>
      <c r="AB79" s="26">
        <v>-153</v>
      </c>
      <c r="AC79" s="166">
        <v>-1218</v>
      </c>
      <c r="AD79" s="26">
        <v>-1212</v>
      </c>
      <c r="AE79" s="166" t="s">
        <v>46</v>
      </c>
      <c r="AF79" s="172" t="s">
        <v>120</v>
      </c>
      <c r="AG79" s="173">
        <v>58</v>
      </c>
      <c r="AH79" s="166" t="s">
        <v>46</v>
      </c>
      <c r="AI79" s="172" t="s">
        <v>129</v>
      </c>
      <c r="AJ79" s="179">
        <v>59</v>
      </c>
    </row>
    <row r="80" spans="1:36" x14ac:dyDescent="0.15">
      <c r="A80" s="199" t="s">
        <v>33</v>
      </c>
      <c r="B80" s="200" t="s">
        <v>17</v>
      </c>
      <c r="C80" s="173">
        <v>15</v>
      </c>
      <c r="D80" s="190">
        <v>39156.833333333336</v>
      </c>
      <c r="E80" s="195">
        <v>17437</v>
      </c>
      <c r="F80" s="29">
        <v>33513</v>
      </c>
      <c r="G80" s="29">
        <v>101</v>
      </c>
      <c r="H80" s="29">
        <v>0</v>
      </c>
      <c r="I80" s="29">
        <v>5188</v>
      </c>
      <c r="J80" s="29">
        <v>7820</v>
      </c>
      <c r="K80" s="29">
        <v>427</v>
      </c>
      <c r="L80" s="29">
        <v>330</v>
      </c>
      <c r="M80" s="29">
        <v>-177</v>
      </c>
      <c r="N80" s="29">
        <v>-1212</v>
      </c>
      <c r="O80" s="29">
        <f t="shared" si="4"/>
        <v>-632</v>
      </c>
      <c r="P80" s="29">
        <f t="shared" si="5"/>
        <v>21238</v>
      </c>
      <c r="Q80" s="190">
        <v>39156.833333333336</v>
      </c>
      <c r="R80" s="189">
        <v>17310</v>
      </c>
      <c r="S80" s="29">
        <v>19133</v>
      </c>
      <c r="T80" s="29">
        <f t="shared" si="3"/>
        <v>2105</v>
      </c>
      <c r="U80" s="29">
        <v>20205</v>
      </c>
      <c r="V80" s="29">
        <v>2100</v>
      </c>
      <c r="W80" s="166">
        <v>1200</v>
      </c>
      <c r="X80" s="26">
        <v>427</v>
      </c>
      <c r="Y80" s="166">
        <v>330</v>
      </c>
      <c r="Z80" s="26">
        <v>330</v>
      </c>
      <c r="AA80" s="166">
        <v>-700</v>
      </c>
      <c r="AB80" s="26">
        <v>-177</v>
      </c>
      <c r="AC80" s="166">
        <v>-1218</v>
      </c>
      <c r="AD80" s="26">
        <v>-1212</v>
      </c>
      <c r="AE80" s="166" t="s">
        <v>46</v>
      </c>
      <c r="AF80" s="172" t="s">
        <v>117</v>
      </c>
      <c r="AG80" s="173">
        <v>45</v>
      </c>
      <c r="AH80" s="166" t="s">
        <v>46</v>
      </c>
      <c r="AI80" s="172" t="s">
        <v>116</v>
      </c>
      <c r="AJ80" s="179">
        <v>42</v>
      </c>
    </row>
    <row r="81" spans="1:36" x14ac:dyDescent="0.15">
      <c r="A81" s="199" t="s">
        <v>34</v>
      </c>
      <c r="B81" s="200" t="s">
        <v>17</v>
      </c>
      <c r="C81" s="173">
        <v>16</v>
      </c>
      <c r="D81" s="190">
        <v>39157.833333333336</v>
      </c>
      <c r="E81" s="195">
        <v>18527</v>
      </c>
      <c r="F81" s="29">
        <v>33513</v>
      </c>
      <c r="G81" s="29">
        <v>116</v>
      </c>
      <c r="H81" s="29">
        <v>0</v>
      </c>
      <c r="I81" s="29">
        <v>4724</v>
      </c>
      <c r="J81" s="29">
        <v>6985</v>
      </c>
      <c r="K81" s="29">
        <v>185</v>
      </c>
      <c r="L81" s="29">
        <v>330</v>
      </c>
      <c r="M81" s="29">
        <v>-170</v>
      </c>
      <c r="N81" s="29">
        <v>-1212</v>
      </c>
      <c r="O81" s="29">
        <f t="shared" si="4"/>
        <v>-867</v>
      </c>
      <c r="P81" s="29">
        <f t="shared" si="5"/>
        <v>22787</v>
      </c>
      <c r="Q81" s="190">
        <v>39157.833333333336</v>
      </c>
      <c r="R81" s="189">
        <v>17570</v>
      </c>
      <c r="S81" s="29">
        <v>19393</v>
      </c>
      <c r="T81" s="29">
        <f t="shared" si="3"/>
        <v>3394</v>
      </c>
      <c r="U81" s="29">
        <v>20205</v>
      </c>
      <c r="V81" s="29">
        <v>2100</v>
      </c>
      <c r="W81" s="166">
        <v>1200</v>
      </c>
      <c r="X81" s="26">
        <v>185</v>
      </c>
      <c r="Y81" s="166">
        <v>330</v>
      </c>
      <c r="Z81" s="26">
        <v>330</v>
      </c>
      <c r="AA81" s="166">
        <v>-700</v>
      </c>
      <c r="AB81" s="26">
        <v>-170</v>
      </c>
      <c r="AC81" s="166">
        <v>-1218</v>
      </c>
      <c r="AD81" s="26">
        <v>-1212</v>
      </c>
      <c r="AE81" s="166" t="s">
        <v>44</v>
      </c>
      <c r="AF81" s="172" t="s">
        <v>231</v>
      </c>
      <c r="AG81" s="173">
        <v>29</v>
      </c>
      <c r="AH81" s="166" t="s">
        <v>44</v>
      </c>
      <c r="AI81" s="172" t="s">
        <v>339</v>
      </c>
      <c r="AJ81" s="179">
        <v>27</v>
      </c>
    </row>
    <row r="82" spans="1:36" x14ac:dyDescent="0.15">
      <c r="A82" s="199" t="s">
        <v>35</v>
      </c>
      <c r="B82" s="200" t="s">
        <v>17</v>
      </c>
      <c r="C82" s="173">
        <v>17</v>
      </c>
      <c r="D82" s="190">
        <v>39158.5</v>
      </c>
      <c r="E82" s="195">
        <v>16641</v>
      </c>
      <c r="F82" s="29">
        <v>33513</v>
      </c>
      <c r="G82" s="29">
        <v>155</v>
      </c>
      <c r="H82" s="29">
        <v>0</v>
      </c>
      <c r="I82" s="29">
        <v>5213</v>
      </c>
      <c r="J82" s="29">
        <v>8227</v>
      </c>
      <c r="K82" s="29">
        <v>91</v>
      </c>
      <c r="L82" s="29">
        <v>330</v>
      </c>
      <c r="M82" s="29">
        <v>-208</v>
      </c>
      <c r="N82" s="29">
        <v>-1213</v>
      </c>
      <c r="O82" s="29">
        <f t="shared" si="4"/>
        <v>-1000</v>
      </c>
      <c r="P82" s="29">
        <f t="shared" si="5"/>
        <v>21228</v>
      </c>
      <c r="Q82" s="190">
        <v>39158.833333333336</v>
      </c>
      <c r="R82" s="189">
        <v>16800</v>
      </c>
      <c r="S82" s="29">
        <v>18623</v>
      </c>
      <c r="T82" s="29">
        <f t="shared" si="3"/>
        <v>2605</v>
      </c>
      <c r="U82" s="29">
        <v>19835</v>
      </c>
      <c r="V82" s="29">
        <v>3100</v>
      </c>
      <c r="W82" s="166">
        <v>1200</v>
      </c>
      <c r="X82" s="26">
        <v>91</v>
      </c>
      <c r="Y82" s="166">
        <v>330</v>
      </c>
      <c r="Z82" s="26">
        <v>330</v>
      </c>
      <c r="AA82" s="166">
        <v>-700</v>
      </c>
      <c r="AB82" s="26">
        <v>-208</v>
      </c>
      <c r="AC82" s="166">
        <v>-12118</v>
      </c>
      <c r="AD82" s="26">
        <v>-1213</v>
      </c>
      <c r="AE82" s="166" t="s">
        <v>43</v>
      </c>
      <c r="AF82" s="172" t="s">
        <v>49</v>
      </c>
      <c r="AG82" s="173">
        <v>33</v>
      </c>
      <c r="AH82" s="166" t="s">
        <v>100</v>
      </c>
      <c r="AI82" s="172" t="s">
        <v>51</v>
      </c>
      <c r="AJ82" s="179">
        <v>32</v>
      </c>
    </row>
    <row r="83" spans="1:36" x14ac:dyDescent="0.15">
      <c r="A83" s="199" t="s">
        <v>36</v>
      </c>
      <c r="B83" s="200" t="s">
        <v>17</v>
      </c>
      <c r="C83" s="173">
        <v>18</v>
      </c>
      <c r="D83" s="190">
        <v>39159.833333333336</v>
      </c>
      <c r="E83" s="195">
        <v>17062</v>
      </c>
      <c r="F83" s="29">
        <v>33513</v>
      </c>
      <c r="G83" s="29">
        <v>155</v>
      </c>
      <c r="H83" s="29">
        <v>0</v>
      </c>
      <c r="I83" s="29">
        <v>5648</v>
      </c>
      <c r="J83" s="29">
        <v>8115</v>
      </c>
      <c r="K83" s="29">
        <v>324</v>
      </c>
      <c r="L83" s="29">
        <v>330</v>
      </c>
      <c r="M83" s="29">
        <v>-202</v>
      </c>
      <c r="N83" s="29">
        <v>-1213</v>
      </c>
      <c r="O83" s="29">
        <f t="shared" si="4"/>
        <v>-761</v>
      </c>
      <c r="P83" s="29">
        <f t="shared" si="5"/>
        <v>20666</v>
      </c>
      <c r="Q83" s="190">
        <v>39159.833333333336</v>
      </c>
      <c r="R83" s="189">
        <v>16940</v>
      </c>
      <c r="S83" s="29">
        <v>18763</v>
      </c>
      <c r="T83" s="29">
        <f t="shared" si="3"/>
        <v>1903</v>
      </c>
      <c r="U83" s="29">
        <v>19835</v>
      </c>
      <c r="V83" s="29">
        <v>3100</v>
      </c>
      <c r="W83" s="166">
        <v>1200</v>
      </c>
      <c r="X83" s="26">
        <v>324</v>
      </c>
      <c r="Y83" s="166">
        <v>330</v>
      </c>
      <c r="Z83" s="26">
        <v>330</v>
      </c>
      <c r="AA83" s="166">
        <v>-700</v>
      </c>
      <c r="AB83" s="26">
        <v>-202</v>
      </c>
      <c r="AC83" s="166">
        <v>-1218</v>
      </c>
      <c r="AD83" s="26">
        <v>-1213</v>
      </c>
      <c r="AE83" s="166" t="s">
        <v>44</v>
      </c>
      <c r="AF83" s="172" t="s">
        <v>161</v>
      </c>
      <c r="AG83" s="173">
        <v>33</v>
      </c>
      <c r="AH83" s="166" t="s">
        <v>44</v>
      </c>
      <c r="AI83" s="172" t="s">
        <v>61</v>
      </c>
      <c r="AJ83" s="179">
        <v>31</v>
      </c>
    </row>
    <row r="84" spans="1:36" x14ac:dyDescent="0.15">
      <c r="A84" s="199" t="s">
        <v>30</v>
      </c>
      <c r="B84" s="200" t="s">
        <v>17</v>
      </c>
      <c r="C84" s="173">
        <v>19</v>
      </c>
      <c r="D84" s="190">
        <v>39160.833333333336</v>
      </c>
      <c r="E84" s="195">
        <v>18419</v>
      </c>
      <c r="F84" s="29">
        <v>33513</v>
      </c>
      <c r="G84" s="29">
        <v>165</v>
      </c>
      <c r="H84" s="29">
        <v>0</v>
      </c>
      <c r="I84" s="29">
        <v>5662</v>
      </c>
      <c r="J84" s="29">
        <v>6845</v>
      </c>
      <c r="K84" s="29">
        <v>179</v>
      </c>
      <c r="L84" s="29">
        <v>330</v>
      </c>
      <c r="M84" s="29">
        <v>0</v>
      </c>
      <c r="N84" s="29">
        <v>-1135</v>
      </c>
      <c r="O84" s="29">
        <f t="shared" si="4"/>
        <v>-626</v>
      </c>
      <c r="P84" s="29">
        <f t="shared" si="5"/>
        <v>21797</v>
      </c>
      <c r="Q84" s="190">
        <v>39160.833333333336</v>
      </c>
      <c r="R84" s="189">
        <v>18200</v>
      </c>
      <c r="S84" s="29">
        <v>20010</v>
      </c>
      <c r="T84" s="29">
        <f t="shared" si="3"/>
        <v>1787</v>
      </c>
      <c r="U84" s="29">
        <v>19835</v>
      </c>
      <c r="V84" s="29">
        <v>3100</v>
      </c>
      <c r="W84" s="166">
        <v>1200</v>
      </c>
      <c r="X84" s="26">
        <v>179</v>
      </c>
      <c r="Y84" s="166">
        <v>330</v>
      </c>
      <c r="Z84" s="26">
        <v>330</v>
      </c>
      <c r="AA84" s="166">
        <v>-700</v>
      </c>
      <c r="AB84" s="26">
        <v>-141</v>
      </c>
      <c r="AC84" s="166">
        <v>-1218</v>
      </c>
      <c r="AD84" s="26">
        <v>-1135</v>
      </c>
      <c r="AE84" s="166" t="s">
        <v>43</v>
      </c>
      <c r="AF84" s="172" t="s">
        <v>129</v>
      </c>
      <c r="AG84" s="173">
        <v>38</v>
      </c>
      <c r="AH84" s="166" t="s">
        <v>44</v>
      </c>
      <c r="AI84" s="172" t="s">
        <v>120</v>
      </c>
      <c r="AJ84" s="179">
        <v>37</v>
      </c>
    </row>
    <row r="85" spans="1:36" x14ac:dyDescent="0.15">
      <c r="A85" s="199" t="s">
        <v>32</v>
      </c>
      <c r="B85" s="200" t="s">
        <v>17</v>
      </c>
      <c r="C85" s="173">
        <v>20</v>
      </c>
      <c r="D85" s="190">
        <v>39161.833333333336</v>
      </c>
      <c r="E85" s="195">
        <v>17694</v>
      </c>
      <c r="F85" s="29">
        <v>33513</v>
      </c>
      <c r="G85" s="29">
        <v>112</v>
      </c>
      <c r="H85" s="29">
        <v>0</v>
      </c>
      <c r="I85" s="29">
        <v>6387</v>
      </c>
      <c r="J85" s="29">
        <v>6574</v>
      </c>
      <c r="K85" s="29">
        <v>0</v>
      </c>
      <c r="L85" s="29">
        <v>330</v>
      </c>
      <c r="M85" s="29">
        <v>0</v>
      </c>
      <c r="N85" s="29">
        <v>-1063</v>
      </c>
      <c r="O85" s="29">
        <f t="shared" si="4"/>
        <v>-733</v>
      </c>
      <c r="P85" s="29">
        <f t="shared" si="5"/>
        <v>21397</v>
      </c>
      <c r="Q85" s="190">
        <v>39161.833333333336</v>
      </c>
      <c r="R85" s="189">
        <v>18240</v>
      </c>
      <c r="S85" s="29">
        <v>20050</v>
      </c>
      <c r="T85" s="29">
        <f t="shared" si="3"/>
        <v>1347</v>
      </c>
      <c r="U85" s="29">
        <v>19835</v>
      </c>
      <c r="V85" s="29">
        <v>3100</v>
      </c>
      <c r="W85" s="166">
        <v>-1400</v>
      </c>
      <c r="X85" s="26">
        <v>-211</v>
      </c>
      <c r="Y85" s="166">
        <v>330</v>
      </c>
      <c r="Z85" s="26">
        <v>330</v>
      </c>
      <c r="AA85" s="166">
        <v>0</v>
      </c>
      <c r="AB85" s="26">
        <v>0</v>
      </c>
      <c r="AC85" s="166">
        <v>-1218</v>
      </c>
      <c r="AD85" s="26">
        <v>-1063</v>
      </c>
      <c r="AE85" s="166" t="s">
        <v>42</v>
      </c>
      <c r="AF85" s="172" t="s">
        <v>108</v>
      </c>
      <c r="AG85" s="173">
        <v>33</v>
      </c>
      <c r="AH85" s="166" t="s">
        <v>42</v>
      </c>
      <c r="AI85" s="172" t="s">
        <v>184</v>
      </c>
      <c r="AJ85" s="179">
        <v>30</v>
      </c>
    </row>
    <row r="86" spans="1:36" x14ac:dyDescent="0.15">
      <c r="A86" s="199" t="s">
        <v>31</v>
      </c>
      <c r="B86" s="200" t="s">
        <v>17</v>
      </c>
      <c r="C86" s="173">
        <v>21</v>
      </c>
      <c r="D86" s="190">
        <v>39162.833333333336</v>
      </c>
      <c r="E86" s="195">
        <v>17721</v>
      </c>
      <c r="F86" s="29">
        <v>33513</v>
      </c>
      <c r="G86" s="29">
        <v>175</v>
      </c>
      <c r="H86" s="29">
        <v>0</v>
      </c>
      <c r="I86" s="29">
        <v>5560</v>
      </c>
      <c r="J86" s="29">
        <v>7338</v>
      </c>
      <c r="K86" s="29">
        <v>0</v>
      </c>
      <c r="L86" s="29">
        <v>330</v>
      </c>
      <c r="M86" s="29">
        <v>-198</v>
      </c>
      <c r="N86" s="29">
        <v>-1212</v>
      </c>
      <c r="O86" s="29">
        <f t="shared" si="4"/>
        <v>-1080</v>
      </c>
      <c r="P86" s="29">
        <f t="shared" si="5"/>
        <v>21870</v>
      </c>
      <c r="Q86" s="190">
        <v>39162.833333333336</v>
      </c>
      <c r="R86" s="189">
        <v>17850</v>
      </c>
      <c r="S86" s="29">
        <v>19639</v>
      </c>
      <c r="T86" s="29">
        <f t="shared" si="3"/>
        <v>2231</v>
      </c>
      <c r="U86" s="29">
        <v>19835</v>
      </c>
      <c r="V86" s="29">
        <v>3100</v>
      </c>
      <c r="W86" s="166">
        <v>-1400</v>
      </c>
      <c r="X86" s="26">
        <v>-225</v>
      </c>
      <c r="Y86" s="166">
        <v>330</v>
      </c>
      <c r="Z86" s="26">
        <v>330</v>
      </c>
      <c r="AA86" s="166">
        <v>-700</v>
      </c>
      <c r="AB86" s="26">
        <v>-198</v>
      </c>
      <c r="AC86" s="166">
        <v>-1218</v>
      </c>
      <c r="AD86" s="26">
        <v>-1212</v>
      </c>
      <c r="AE86" s="166" t="s">
        <v>146</v>
      </c>
      <c r="AF86" s="172" t="s">
        <v>168</v>
      </c>
      <c r="AG86" s="173">
        <v>36</v>
      </c>
      <c r="AH86" s="166" t="s">
        <v>146</v>
      </c>
      <c r="AI86" s="172" t="s">
        <v>168</v>
      </c>
      <c r="AJ86" s="179">
        <v>33</v>
      </c>
    </row>
    <row r="87" spans="1:36" x14ac:dyDescent="0.15">
      <c r="A87" s="199" t="s">
        <v>33</v>
      </c>
      <c r="B87" s="200" t="s">
        <v>17</v>
      </c>
      <c r="C87" s="173">
        <v>22</v>
      </c>
      <c r="D87" s="190">
        <v>39163.833333333336</v>
      </c>
      <c r="E87" s="195">
        <v>16983</v>
      </c>
      <c r="F87" s="29">
        <v>33513</v>
      </c>
      <c r="G87" s="29">
        <v>170</v>
      </c>
      <c r="H87" s="29">
        <v>0</v>
      </c>
      <c r="I87" s="29">
        <v>6395</v>
      </c>
      <c r="J87" s="29">
        <v>7295</v>
      </c>
      <c r="K87" s="29">
        <v>276</v>
      </c>
      <c r="L87" s="29">
        <v>330</v>
      </c>
      <c r="M87" s="29">
        <v>-308</v>
      </c>
      <c r="N87" s="29">
        <v>-1124</v>
      </c>
      <c r="O87" s="29">
        <f t="shared" si="4"/>
        <v>-826</v>
      </c>
      <c r="P87" s="29">
        <f t="shared" si="5"/>
        <v>20819</v>
      </c>
      <c r="Q87" s="190">
        <v>39163.833333333336</v>
      </c>
      <c r="R87" s="189">
        <v>17120</v>
      </c>
      <c r="S87" s="29">
        <v>18909</v>
      </c>
      <c r="T87" s="29">
        <f t="shared" si="3"/>
        <v>1910</v>
      </c>
      <c r="U87" s="29">
        <v>19835</v>
      </c>
      <c r="V87" s="29">
        <v>3100</v>
      </c>
      <c r="W87" s="166">
        <v>800</v>
      </c>
      <c r="X87" s="26">
        <v>276</v>
      </c>
      <c r="Y87" s="166">
        <v>330</v>
      </c>
      <c r="Z87" s="26">
        <v>330</v>
      </c>
      <c r="AA87" s="166">
        <v>-700</v>
      </c>
      <c r="AB87" s="26">
        <v>-308</v>
      </c>
      <c r="AC87" s="166">
        <v>-1218</v>
      </c>
      <c r="AD87" s="26">
        <v>-1124</v>
      </c>
      <c r="AE87" s="166" t="s">
        <v>43</v>
      </c>
      <c r="AF87" s="172" t="s">
        <v>78</v>
      </c>
      <c r="AG87" s="173">
        <v>49</v>
      </c>
      <c r="AH87" s="166" t="s">
        <v>43</v>
      </c>
      <c r="AI87" s="172" t="s">
        <v>128</v>
      </c>
      <c r="AJ87" s="179">
        <v>48</v>
      </c>
    </row>
    <row r="88" spans="1:36" x14ac:dyDescent="0.15">
      <c r="A88" s="199" t="s">
        <v>34</v>
      </c>
      <c r="B88" s="200" t="s">
        <v>17</v>
      </c>
      <c r="C88" s="173">
        <v>23</v>
      </c>
      <c r="D88" s="190">
        <v>39164.458333333336</v>
      </c>
      <c r="E88" s="195">
        <v>15957</v>
      </c>
      <c r="F88" s="29">
        <v>33513</v>
      </c>
      <c r="G88" s="29">
        <v>170</v>
      </c>
      <c r="H88" s="29">
        <v>0</v>
      </c>
      <c r="I88" s="29">
        <v>6820</v>
      </c>
      <c r="J88" s="29">
        <v>7580</v>
      </c>
      <c r="K88" s="29">
        <v>522</v>
      </c>
      <c r="L88" s="29">
        <v>330</v>
      </c>
      <c r="M88" s="29">
        <v>-362</v>
      </c>
      <c r="N88" s="29">
        <v>-1092</v>
      </c>
      <c r="O88" s="29">
        <f t="shared" si="4"/>
        <v>-602</v>
      </c>
      <c r="P88" s="29">
        <f t="shared" si="5"/>
        <v>19885</v>
      </c>
      <c r="Q88" s="190">
        <v>39164.458333333336</v>
      </c>
      <c r="R88" s="189">
        <v>16090</v>
      </c>
      <c r="S88" s="29">
        <v>17879</v>
      </c>
      <c r="T88" s="29">
        <f t="shared" si="3"/>
        <v>2006</v>
      </c>
      <c r="U88" s="29">
        <v>19835</v>
      </c>
      <c r="V88" s="29">
        <v>3100</v>
      </c>
      <c r="W88" s="166">
        <v>800</v>
      </c>
      <c r="X88" s="26">
        <v>522</v>
      </c>
      <c r="Y88" s="166">
        <v>330</v>
      </c>
      <c r="Z88" s="26">
        <v>330</v>
      </c>
      <c r="AA88" s="166">
        <v>-700</v>
      </c>
      <c r="AB88" s="26">
        <v>-362</v>
      </c>
      <c r="AC88" s="166">
        <v>-1218</v>
      </c>
      <c r="AD88" s="26">
        <v>-1092</v>
      </c>
      <c r="AE88" s="166" t="s">
        <v>146</v>
      </c>
      <c r="AF88" s="172" t="s">
        <v>49</v>
      </c>
      <c r="AG88" s="173">
        <v>51</v>
      </c>
      <c r="AH88" s="166" t="s">
        <v>146</v>
      </c>
      <c r="AI88" s="172" t="s">
        <v>51</v>
      </c>
      <c r="AJ88" s="179">
        <v>49</v>
      </c>
    </row>
    <row r="89" spans="1:36" x14ac:dyDescent="0.15">
      <c r="A89" s="199" t="s">
        <v>35</v>
      </c>
      <c r="B89" s="200" t="s">
        <v>17</v>
      </c>
      <c r="C89" s="173">
        <v>24</v>
      </c>
      <c r="D89" s="190">
        <v>39165.833333333336</v>
      </c>
      <c r="E89" s="195">
        <v>15353</v>
      </c>
      <c r="F89" s="29">
        <v>33513</v>
      </c>
      <c r="G89" s="29">
        <v>175</v>
      </c>
      <c r="H89" s="29">
        <v>0</v>
      </c>
      <c r="I89" s="29">
        <v>7140</v>
      </c>
      <c r="J89" s="29">
        <v>9425</v>
      </c>
      <c r="K89" s="29">
        <v>0</v>
      </c>
      <c r="L89" s="29">
        <v>330</v>
      </c>
      <c r="M89" s="29">
        <v>-362</v>
      </c>
      <c r="N89" s="29">
        <v>-1198</v>
      </c>
      <c r="O89" s="29">
        <f t="shared" si="4"/>
        <v>-1230</v>
      </c>
      <c r="P89" s="29">
        <f t="shared" si="5"/>
        <v>18353</v>
      </c>
      <c r="Q89" s="190">
        <v>39165.833333333336</v>
      </c>
      <c r="R89" s="189">
        <v>18500</v>
      </c>
      <c r="S89" s="29">
        <v>16989</v>
      </c>
      <c r="T89" s="29">
        <f t="shared" si="3"/>
        <v>1364</v>
      </c>
      <c r="U89" s="29">
        <v>19262</v>
      </c>
      <c r="V89" s="29">
        <v>3100</v>
      </c>
      <c r="W89" s="166">
        <v>-1400</v>
      </c>
      <c r="X89" s="26">
        <v>-401</v>
      </c>
      <c r="Y89" s="166">
        <v>330</v>
      </c>
      <c r="Z89" s="26">
        <v>330</v>
      </c>
      <c r="AA89" s="166">
        <v>-700</v>
      </c>
      <c r="AB89" s="26">
        <v>-362</v>
      </c>
      <c r="AC89" s="166">
        <v>-2218</v>
      </c>
      <c r="AD89" s="26">
        <v>-1198</v>
      </c>
      <c r="AE89" s="166" t="s">
        <v>46</v>
      </c>
      <c r="AF89" s="172" t="s">
        <v>127</v>
      </c>
      <c r="AG89" s="173">
        <v>42</v>
      </c>
      <c r="AH89" s="166" t="s">
        <v>46</v>
      </c>
      <c r="AI89" s="172" t="s">
        <v>90</v>
      </c>
      <c r="AJ89" s="179">
        <v>44</v>
      </c>
    </row>
    <row r="90" spans="1:36" x14ac:dyDescent="0.15">
      <c r="A90" s="199" t="s">
        <v>36</v>
      </c>
      <c r="B90" s="200" t="s">
        <v>17</v>
      </c>
      <c r="C90" s="173">
        <v>25</v>
      </c>
      <c r="D90" s="190">
        <v>39166.833333333336</v>
      </c>
      <c r="E90" s="195">
        <v>15642</v>
      </c>
      <c r="F90" s="29">
        <v>33513</v>
      </c>
      <c r="G90" s="29">
        <v>175</v>
      </c>
      <c r="H90" s="29">
        <v>0</v>
      </c>
      <c r="I90" s="29">
        <v>7339</v>
      </c>
      <c r="J90" s="29">
        <v>9145</v>
      </c>
      <c r="K90" s="29">
        <v>119</v>
      </c>
      <c r="L90" s="29">
        <v>330</v>
      </c>
      <c r="M90" s="29">
        <v>-364</v>
      </c>
      <c r="N90" s="29">
        <v>-1198</v>
      </c>
      <c r="O90" s="29">
        <f t="shared" si="4"/>
        <v>-1113</v>
      </c>
      <c r="P90" s="29">
        <f t="shared" si="5"/>
        <v>18317</v>
      </c>
      <c r="Q90" s="190">
        <v>39166.833333333336</v>
      </c>
      <c r="R90" s="189">
        <v>15550</v>
      </c>
      <c r="S90" s="29">
        <v>17324</v>
      </c>
      <c r="T90" s="29">
        <f t="shared" si="3"/>
        <v>993</v>
      </c>
      <c r="U90" s="29">
        <v>19262</v>
      </c>
      <c r="V90" s="29">
        <v>3100</v>
      </c>
      <c r="W90" s="166">
        <v>800</v>
      </c>
      <c r="X90" s="26">
        <v>119</v>
      </c>
      <c r="Y90" s="166">
        <v>330</v>
      </c>
      <c r="Z90" s="26">
        <v>330</v>
      </c>
      <c r="AA90" s="166">
        <v>-700</v>
      </c>
      <c r="AB90" s="26">
        <v>-364</v>
      </c>
      <c r="AC90" s="166">
        <v>-2218</v>
      </c>
      <c r="AD90" s="26">
        <v>-1198</v>
      </c>
      <c r="AE90" s="166" t="s">
        <v>169</v>
      </c>
      <c r="AF90" s="172" t="s">
        <v>194</v>
      </c>
      <c r="AG90" s="173">
        <v>40</v>
      </c>
      <c r="AH90" s="166" t="s">
        <v>169</v>
      </c>
      <c r="AI90" s="172" t="s">
        <v>112</v>
      </c>
      <c r="AJ90" s="179">
        <v>44</v>
      </c>
    </row>
    <row r="91" spans="1:36" x14ac:dyDescent="0.15">
      <c r="A91" s="199" t="s">
        <v>30</v>
      </c>
      <c r="B91" s="200" t="s">
        <v>17</v>
      </c>
      <c r="C91" s="173">
        <v>26</v>
      </c>
      <c r="D91" s="190">
        <v>39167.833333333336</v>
      </c>
      <c r="E91" s="195">
        <v>17546</v>
      </c>
      <c r="F91" s="29">
        <v>33513</v>
      </c>
      <c r="G91" s="29">
        <v>120</v>
      </c>
      <c r="H91" s="29">
        <v>0</v>
      </c>
      <c r="I91" s="29">
        <v>6715</v>
      </c>
      <c r="J91" s="29">
        <v>8100</v>
      </c>
      <c r="K91" s="29">
        <v>0</v>
      </c>
      <c r="L91" s="29">
        <v>330</v>
      </c>
      <c r="M91" s="29">
        <v>-384</v>
      </c>
      <c r="N91" s="29">
        <v>-1475</v>
      </c>
      <c r="O91" s="29">
        <f t="shared" si="4"/>
        <v>-1529</v>
      </c>
      <c r="P91" s="29">
        <f t="shared" si="5"/>
        <v>20347</v>
      </c>
      <c r="Q91" s="190">
        <v>39167.833333333336</v>
      </c>
      <c r="R91" s="189">
        <v>17000</v>
      </c>
      <c r="S91" s="29">
        <v>18861</v>
      </c>
      <c r="T91" s="29">
        <f t="shared" si="3"/>
        <v>1486</v>
      </c>
      <c r="U91" s="29">
        <v>19262</v>
      </c>
      <c r="V91" s="29">
        <v>3100</v>
      </c>
      <c r="W91" s="166">
        <v>-1400</v>
      </c>
      <c r="X91" s="26">
        <v>-212</v>
      </c>
      <c r="Y91" s="166">
        <v>330</v>
      </c>
      <c r="Z91" s="26">
        <v>330</v>
      </c>
      <c r="AA91" s="166">
        <v>-700</v>
      </c>
      <c r="AB91" s="26">
        <v>-384</v>
      </c>
      <c r="AC91" s="166">
        <v>-2218</v>
      </c>
      <c r="AD91" s="26">
        <v>-1475</v>
      </c>
      <c r="AE91" s="166" t="s">
        <v>46</v>
      </c>
      <c r="AF91" s="172" t="s">
        <v>129</v>
      </c>
      <c r="AG91" s="173">
        <v>45</v>
      </c>
      <c r="AH91" s="166" t="s">
        <v>46</v>
      </c>
      <c r="AI91" s="172" t="s">
        <v>91</v>
      </c>
      <c r="AJ91" s="179">
        <v>45</v>
      </c>
    </row>
    <row r="92" spans="1:36" x14ac:dyDescent="0.15">
      <c r="A92" s="199" t="s">
        <v>32</v>
      </c>
      <c r="B92" s="200" t="s">
        <v>17</v>
      </c>
      <c r="C92" s="173">
        <v>27</v>
      </c>
      <c r="D92" s="190">
        <v>39168.833333333336</v>
      </c>
      <c r="E92" s="195">
        <v>16580</v>
      </c>
      <c r="F92" s="29">
        <v>33513</v>
      </c>
      <c r="G92" s="29">
        <v>112</v>
      </c>
      <c r="H92" s="29">
        <v>0</v>
      </c>
      <c r="I92" s="29">
        <v>7368</v>
      </c>
      <c r="J92" s="29">
        <v>6918</v>
      </c>
      <c r="K92" s="29">
        <v>521</v>
      </c>
      <c r="L92" s="29">
        <v>330</v>
      </c>
      <c r="M92" s="29">
        <v>-357</v>
      </c>
      <c r="N92" s="29">
        <v>-1823</v>
      </c>
      <c r="O92" s="29">
        <f t="shared" si="4"/>
        <v>-1329</v>
      </c>
      <c r="P92" s="29">
        <f t="shared" ref="P92:P155" si="6">+F92+G92+H92-I92-J92-O92</f>
        <v>20668</v>
      </c>
      <c r="Q92" s="190">
        <v>39168.833333333336</v>
      </c>
      <c r="R92" s="189">
        <v>16430</v>
      </c>
      <c r="S92" s="29">
        <v>18639</v>
      </c>
      <c r="T92" s="29">
        <f t="shared" si="3"/>
        <v>2029</v>
      </c>
      <c r="U92" s="29">
        <v>19262</v>
      </c>
      <c r="V92" s="29">
        <v>3100</v>
      </c>
      <c r="W92" s="166">
        <v>800</v>
      </c>
      <c r="X92" s="26">
        <v>421</v>
      </c>
      <c r="Y92" s="166">
        <v>330</v>
      </c>
      <c r="Z92" s="26">
        <v>330</v>
      </c>
      <c r="AA92" s="166">
        <v>-700</v>
      </c>
      <c r="AB92" s="26">
        <v>-357</v>
      </c>
      <c r="AC92" s="166">
        <v>-2218</v>
      </c>
      <c r="AD92" s="26">
        <v>-1823</v>
      </c>
      <c r="AE92" s="166" t="s">
        <v>43</v>
      </c>
      <c r="AF92" s="172" t="s">
        <v>194</v>
      </c>
      <c r="AG92" s="173">
        <v>51</v>
      </c>
      <c r="AH92" s="166" t="s">
        <v>43</v>
      </c>
      <c r="AI92" s="172" t="s">
        <v>50</v>
      </c>
      <c r="AJ92" s="179">
        <v>55</v>
      </c>
    </row>
    <row r="93" spans="1:36" x14ac:dyDescent="0.15">
      <c r="A93" s="199" t="s">
        <v>31</v>
      </c>
      <c r="B93" s="200" t="s">
        <v>17</v>
      </c>
      <c r="C93" s="173">
        <v>28</v>
      </c>
      <c r="D93" s="190">
        <v>39169.875</v>
      </c>
      <c r="E93" s="195">
        <v>16506</v>
      </c>
      <c r="F93" s="29">
        <v>33513</v>
      </c>
      <c r="G93" s="29">
        <v>111</v>
      </c>
      <c r="H93" s="29">
        <v>0</v>
      </c>
      <c r="I93" s="29">
        <v>6675</v>
      </c>
      <c r="J93" s="29">
        <v>7140</v>
      </c>
      <c r="K93" s="29">
        <v>423</v>
      </c>
      <c r="L93" s="29">
        <v>330</v>
      </c>
      <c r="M93" s="29">
        <v>-395</v>
      </c>
      <c r="N93" s="29">
        <v>-1609</v>
      </c>
      <c r="O93" s="29">
        <f t="shared" si="4"/>
        <v>-1251</v>
      </c>
      <c r="P93" s="29">
        <f t="shared" si="6"/>
        <v>21060</v>
      </c>
      <c r="Q93" s="190">
        <v>39169.833333333336</v>
      </c>
      <c r="R93" s="189">
        <v>16440</v>
      </c>
      <c r="S93" s="29">
        <v>18435</v>
      </c>
      <c r="T93" s="29">
        <f t="shared" si="3"/>
        <v>2625</v>
      </c>
      <c r="U93" s="29">
        <v>19262</v>
      </c>
      <c r="V93" s="29">
        <v>3100</v>
      </c>
      <c r="W93" s="166">
        <v>1200</v>
      </c>
      <c r="X93" s="26">
        <v>423</v>
      </c>
      <c r="Y93" s="166">
        <v>330</v>
      </c>
      <c r="Z93" s="26">
        <v>330</v>
      </c>
      <c r="AA93" s="166">
        <v>-700</v>
      </c>
      <c r="AB93" s="26">
        <v>-395</v>
      </c>
      <c r="AC93" s="166">
        <v>-2218</v>
      </c>
      <c r="AD93" s="26">
        <v>-1609</v>
      </c>
      <c r="AE93" s="166" t="s">
        <v>42</v>
      </c>
      <c r="AF93" s="172" t="s">
        <v>106</v>
      </c>
      <c r="AG93" s="173">
        <v>45</v>
      </c>
      <c r="AH93" s="166" t="s">
        <v>42</v>
      </c>
      <c r="AI93" s="172" t="s">
        <v>178</v>
      </c>
      <c r="AJ93" s="179">
        <v>47</v>
      </c>
    </row>
    <row r="94" spans="1:36" x14ac:dyDescent="0.15">
      <c r="A94" s="199" t="s">
        <v>33</v>
      </c>
      <c r="B94" s="200" t="s">
        <v>17</v>
      </c>
      <c r="C94" s="173">
        <v>29</v>
      </c>
      <c r="D94" s="190">
        <v>39170.875</v>
      </c>
      <c r="E94" s="195">
        <v>16723</v>
      </c>
      <c r="F94" s="29">
        <v>33513</v>
      </c>
      <c r="G94" s="29">
        <v>121</v>
      </c>
      <c r="H94" s="29">
        <v>0</v>
      </c>
      <c r="I94" s="29">
        <v>6152</v>
      </c>
      <c r="J94" s="29">
        <v>8055</v>
      </c>
      <c r="K94" s="29">
        <v>210</v>
      </c>
      <c r="L94" s="29">
        <v>330</v>
      </c>
      <c r="M94" s="29">
        <v>-399</v>
      </c>
      <c r="N94" s="29">
        <v>-1864</v>
      </c>
      <c r="O94" s="29">
        <f t="shared" ref="O94:O142" si="7">SUM(K94:N94)</f>
        <v>-1723</v>
      </c>
      <c r="P94" s="29">
        <f t="shared" si="6"/>
        <v>21150</v>
      </c>
      <c r="Q94" s="190">
        <v>39170.833333333336</v>
      </c>
      <c r="R94" s="189">
        <v>16680</v>
      </c>
      <c r="S94" s="29">
        <v>18929</v>
      </c>
      <c r="T94" s="29">
        <f t="shared" si="3"/>
        <v>2221</v>
      </c>
      <c r="U94" s="29">
        <v>19262</v>
      </c>
      <c r="V94" s="29">
        <v>3100</v>
      </c>
      <c r="W94" s="166">
        <v>1200</v>
      </c>
      <c r="X94" s="26">
        <v>210</v>
      </c>
      <c r="Y94" s="166">
        <v>330</v>
      </c>
      <c r="Z94" s="26">
        <v>330</v>
      </c>
      <c r="AA94" s="166">
        <v>-700</v>
      </c>
      <c r="AB94" s="26">
        <v>-399</v>
      </c>
      <c r="AC94" s="166">
        <v>-2218</v>
      </c>
      <c r="AD94" s="26">
        <v>-1864</v>
      </c>
      <c r="AE94" s="166" t="s">
        <v>42</v>
      </c>
      <c r="AF94" s="172" t="s">
        <v>98</v>
      </c>
      <c r="AG94" s="173">
        <v>40</v>
      </c>
      <c r="AH94" s="166" t="s">
        <v>42</v>
      </c>
      <c r="AI94" s="172" t="s">
        <v>154</v>
      </c>
      <c r="AJ94" s="179">
        <v>41</v>
      </c>
    </row>
    <row r="95" spans="1:36" x14ac:dyDescent="0.15">
      <c r="A95" s="199" t="s">
        <v>34</v>
      </c>
      <c r="B95" s="200" t="s">
        <v>17</v>
      </c>
      <c r="C95" s="173">
        <v>30</v>
      </c>
      <c r="D95" s="190">
        <v>39171.375</v>
      </c>
      <c r="E95" s="195">
        <v>16268</v>
      </c>
      <c r="F95" s="29">
        <v>33513</v>
      </c>
      <c r="G95" s="29">
        <v>121</v>
      </c>
      <c r="H95" s="29">
        <v>0</v>
      </c>
      <c r="I95" s="29">
        <v>6471</v>
      </c>
      <c r="J95" s="29">
        <v>7019</v>
      </c>
      <c r="K95" s="29">
        <v>514</v>
      </c>
      <c r="L95" s="29">
        <v>330</v>
      </c>
      <c r="M95" s="29">
        <v>-173</v>
      </c>
      <c r="N95" s="29">
        <v>-1613</v>
      </c>
      <c r="O95" s="29">
        <f t="shared" si="7"/>
        <v>-942</v>
      </c>
      <c r="P95" s="29">
        <f t="shared" si="6"/>
        <v>21086</v>
      </c>
      <c r="Q95" s="190">
        <v>39171.375</v>
      </c>
      <c r="R95" s="189">
        <v>16260</v>
      </c>
      <c r="S95" s="29">
        <v>18258</v>
      </c>
      <c r="T95" s="29">
        <f t="shared" si="3"/>
        <v>2828</v>
      </c>
      <c r="U95" s="29">
        <v>19262</v>
      </c>
      <c r="V95" s="29">
        <v>3100</v>
      </c>
      <c r="W95" s="166">
        <v>1200</v>
      </c>
      <c r="X95" s="26">
        <v>514</v>
      </c>
      <c r="Y95" s="166">
        <v>330</v>
      </c>
      <c r="Z95" s="26">
        <v>330</v>
      </c>
      <c r="AA95" s="166">
        <v>-700</v>
      </c>
      <c r="AB95" s="26">
        <v>-173</v>
      </c>
      <c r="AC95" s="166">
        <v>-2218</v>
      </c>
      <c r="AD95" s="26">
        <v>-1859</v>
      </c>
      <c r="AE95" s="166" t="s">
        <v>42</v>
      </c>
      <c r="AF95" s="172" t="s">
        <v>150</v>
      </c>
      <c r="AG95" s="173">
        <v>40</v>
      </c>
      <c r="AH95" s="166" t="s">
        <v>42</v>
      </c>
      <c r="AI95" s="172" t="s">
        <v>150</v>
      </c>
      <c r="AJ95" s="179">
        <v>35</v>
      </c>
    </row>
    <row r="96" spans="1:36" x14ac:dyDescent="0.15">
      <c r="A96" s="201" t="s">
        <v>35</v>
      </c>
      <c r="B96" s="202" t="s">
        <v>17</v>
      </c>
      <c r="C96" s="175">
        <v>31</v>
      </c>
      <c r="D96" s="191">
        <v>39172.875</v>
      </c>
      <c r="E96" s="196">
        <v>14653</v>
      </c>
      <c r="F96" s="35">
        <v>33513</v>
      </c>
      <c r="G96" s="35">
        <v>105</v>
      </c>
      <c r="H96" s="35">
        <v>0</v>
      </c>
      <c r="I96" s="35">
        <v>8125</v>
      </c>
      <c r="J96" s="35">
        <v>7355</v>
      </c>
      <c r="K96" s="35">
        <v>0</v>
      </c>
      <c r="L96" s="35">
        <v>330</v>
      </c>
      <c r="M96" s="35">
        <v>-2</v>
      </c>
      <c r="N96" s="35">
        <v>-1465</v>
      </c>
      <c r="O96" s="35">
        <f t="shared" si="7"/>
        <v>-1137</v>
      </c>
      <c r="P96" s="35">
        <f t="shared" si="6"/>
        <v>19275</v>
      </c>
      <c r="Q96" s="191">
        <v>39172.458333333336</v>
      </c>
      <c r="R96" s="192">
        <v>14580</v>
      </c>
      <c r="S96" s="35">
        <v>16408</v>
      </c>
      <c r="T96" s="35">
        <f t="shared" si="3"/>
        <v>2867</v>
      </c>
      <c r="U96" s="35">
        <v>18762</v>
      </c>
      <c r="V96" s="35">
        <v>3800</v>
      </c>
      <c r="W96" s="167">
        <v>-1400</v>
      </c>
      <c r="X96" s="43">
        <v>-203</v>
      </c>
      <c r="Y96" s="167">
        <v>330</v>
      </c>
      <c r="Z96" s="43">
        <v>330</v>
      </c>
      <c r="AA96" s="167">
        <v>-700</v>
      </c>
      <c r="AB96" s="43">
        <v>-2</v>
      </c>
      <c r="AC96" s="167">
        <v>-2218</v>
      </c>
      <c r="AD96" s="43">
        <v>-1465</v>
      </c>
      <c r="AE96" s="167" t="s">
        <v>42</v>
      </c>
      <c r="AF96" s="174" t="s">
        <v>124</v>
      </c>
      <c r="AG96" s="175">
        <v>42</v>
      </c>
      <c r="AH96" s="167" t="s">
        <v>42</v>
      </c>
      <c r="AI96" s="174" t="s">
        <v>67</v>
      </c>
      <c r="AJ96" s="180">
        <v>44</v>
      </c>
    </row>
    <row r="97" spans="1:36" x14ac:dyDescent="0.15">
      <c r="A97" s="199" t="s">
        <v>36</v>
      </c>
      <c r="B97" s="200" t="s">
        <v>18</v>
      </c>
      <c r="C97" s="173">
        <v>1</v>
      </c>
      <c r="D97" s="190">
        <v>39173.833333333336</v>
      </c>
      <c r="E97" s="195">
        <v>15506</v>
      </c>
      <c r="F97" s="29">
        <v>33514</v>
      </c>
      <c r="G97" s="29">
        <v>114</v>
      </c>
      <c r="H97" s="29">
        <v>0</v>
      </c>
      <c r="I97" s="29">
        <v>8736</v>
      </c>
      <c r="J97" s="29">
        <v>7987</v>
      </c>
      <c r="K97" s="29">
        <v>0</v>
      </c>
      <c r="L97" s="29">
        <v>330</v>
      </c>
      <c r="M97" s="29">
        <v>-220</v>
      </c>
      <c r="N97" s="29">
        <v>-1458</v>
      </c>
      <c r="O97" s="29">
        <f t="shared" si="7"/>
        <v>-1348</v>
      </c>
      <c r="P97" s="29">
        <f t="shared" si="6"/>
        <v>18253</v>
      </c>
      <c r="Q97" s="190">
        <v>39173.875</v>
      </c>
      <c r="R97" s="189">
        <v>14910</v>
      </c>
      <c r="S97" s="29">
        <v>16733</v>
      </c>
      <c r="T97" s="29">
        <f t="shared" si="3"/>
        <v>1520</v>
      </c>
      <c r="U97" s="29">
        <v>18762</v>
      </c>
      <c r="V97" s="29">
        <v>3800</v>
      </c>
      <c r="W97" s="166">
        <v>-1000</v>
      </c>
      <c r="X97" s="26">
        <v>-221</v>
      </c>
      <c r="Y97" s="166">
        <v>330</v>
      </c>
      <c r="Z97" s="26">
        <v>330</v>
      </c>
      <c r="AA97" s="166">
        <v>-700</v>
      </c>
      <c r="AB97" s="26">
        <v>-220</v>
      </c>
      <c r="AC97" s="166">
        <v>-2218</v>
      </c>
      <c r="AD97" s="26">
        <v>-1458</v>
      </c>
      <c r="AE97" s="166" t="s">
        <v>46</v>
      </c>
      <c r="AF97" s="172" t="s">
        <v>102</v>
      </c>
      <c r="AG97" s="173">
        <v>46</v>
      </c>
      <c r="AH97" s="166" t="s">
        <v>46</v>
      </c>
      <c r="AI97" s="172" t="s">
        <v>175</v>
      </c>
      <c r="AJ97" s="179">
        <v>46</v>
      </c>
    </row>
    <row r="98" spans="1:36" x14ac:dyDescent="0.15">
      <c r="A98" s="199" t="s">
        <v>30</v>
      </c>
      <c r="B98" s="200" t="s">
        <v>18</v>
      </c>
      <c r="C98" s="173">
        <v>2</v>
      </c>
      <c r="D98" s="190">
        <v>39174.833333333336</v>
      </c>
      <c r="E98" s="195">
        <v>17231</v>
      </c>
      <c r="F98" s="29">
        <v>33513</v>
      </c>
      <c r="G98" s="29">
        <v>115</v>
      </c>
      <c r="H98" s="29">
        <v>0</v>
      </c>
      <c r="I98" s="29">
        <v>7573</v>
      </c>
      <c r="J98" s="29">
        <v>6564</v>
      </c>
      <c r="K98" s="29">
        <v>68</v>
      </c>
      <c r="L98" s="29">
        <v>330</v>
      </c>
      <c r="M98" s="29">
        <v>-226</v>
      </c>
      <c r="N98" s="29">
        <v>-1215</v>
      </c>
      <c r="O98" s="29">
        <f t="shared" si="7"/>
        <v>-1043</v>
      </c>
      <c r="P98" s="29">
        <f t="shared" si="6"/>
        <v>20534</v>
      </c>
      <c r="Q98" s="190">
        <v>39174.833333333336</v>
      </c>
      <c r="R98" s="189">
        <v>16780</v>
      </c>
      <c r="S98" s="29">
        <v>18437</v>
      </c>
      <c r="T98" s="29">
        <f t="shared" si="3"/>
        <v>2097</v>
      </c>
      <c r="U98" s="29">
        <v>18762</v>
      </c>
      <c r="V98" s="29">
        <v>3800</v>
      </c>
      <c r="W98" s="166">
        <v>600</v>
      </c>
      <c r="X98" s="26">
        <v>68</v>
      </c>
      <c r="Y98" s="166">
        <v>330</v>
      </c>
      <c r="Z98" s="26">
        <v>330</v>
      </c>
      <c r="AA98" s="166">
        <v>-700</v>
      </c>
      <c r="AB98" s="26">
        <v>-226</v>
      </c>
      <c r="AC98" s="166">
        <v>-1218</v>
      </c>
      <c r="AD98" s="26">
        <v>-1215</v>
      </c>
      <c r="AE98" s="166" t="s">
        <v>46</v>
      </c>
      <c r="AF98" s="172" t="s">
        <v>118</v>
      </c>
      <c r="AG98" s="173">
        <v>41</v>
      </c>
      <c r="AH98" s="166" t="s">
        <v>46</v>
      </c>
      <c r="AI98" s="172" t="s">
        <v>200</v>
      </c>
      <c r="AJ98" s="179">
        <v>52</v>
      </c>
    </row>
    <row r="99" spans="1:36" x14ac:dyDescent="0.15">
      <c r="A99" s="199" t="s">
        <v>32</v>
      </c>
      <c r="B99" s="200" t="s">
        <v>18</v>
      </c>
      <c r="C99" s="173">
        <v>3</v>
      </c>
      <c r="D99" s="190">
        <v>39175.833333333336</v>
      </c>
      <c r="E99" s="195">
        <v>17070</v>
      </c>
      <c r="F99" s="29">
        <v>33513</v>
      </c>
      <c r="G99" s="29">
        <v>115</v>
      </c>
      <c r="H99" s="29">
        <v>0</v>
      </c>
      <c r="I99" s="29">
        <v>7265</v>
      </c>
      <c r="J99" s="29">
        <v>6720</v>
      </c>
      <c r="K99" s="29">
        <v>13</v>
      </c>
      <c r="L99" s="29">
        <v>330</v>
      </c>
      <c r="M99" s="29">
        <v>-329</v>
      </c>
      <c r="N99" s="29">
        <v>-1216</v>
      </c>
      <c r="O99" s="29">
        <f t="shared" si="7"/>
        <v>-1202</v>
      </c>
      <c r="P99" s="29">
        <f t="shared" si="6"/>
        <v>20845</v>
      </c>
      <c r="Q99" s="190">
        <v>39175.833333333336</v>
      </c>
      <c r="R99" s="189">
        <v>16920</v>
      </c>
      <c r="S99" s="29">
        <v>18714</v>
      </c>
      <c r="T99" s="29">
        <f t="shared" si="3"/>
        <v>2131</v>
      </c>
      <c r="U99" s="29">
        <v>18762</v>
      </c>
      <c r="V99" s="29">
        <v>3800</v>
      </c>
      <c r="W99" s="166">
        <v>500</v>
      </c>
      <c r="X99" s="26">
        <v>13</v>
      </c>
      <c r="Y99" s="166">
        <v>330</v>
      </c>
      <c r="Z99" s="26">
        <v>330</v>
      </c>
      <c r="AA99" s="166">
        <v>-700</v>
      </c>
      <c r="AB99" s="26">
        <v>-329</v>
      </c>
      <c r="AC99" s="166">
        <v>-1218</v>
      </c>
      <c r="AD99" s="26">
        <v>-1216</v>
      </c>
      <c r="AE99" s="166" t="s">
        <v>370</v>
      </c>
      <c r="AF99" s="172" t="s">
        <v>125</v>
      </c>
      <c r="AG99" s="173">
        <v>38</v>
      </c>
      <c r="AH99" s="166" t="s">
        <v>370</v>
      </c>
      <c r="AI99" s="172" t="s">
        <v>179</v>
      </c>
      <c r="AJ99" s="179">
        <v>48</v>
      </c>
    </row>
    <row r="100" spans="1:36" x14ac:dyDescent="0.15">
      <c r="A100" s="199" t="s">
        <v>31</v>
      </c>
      <c r="B100" s="200" t="s">
        <v>18</v>
      </c>
      <c r="C100" s="173">
        <v>4</v>
      </c>
      <c r="D100" s="190">
        <v>39176.833333333336</v>
      </c>
      <c r="E100" s="195">
        <v>18014</v>
      </c>
      <c r="F100" s="29">
        <v>33514</v>
      </c>
      <c r="G100" s="29">
        <v>115</v>
      </c>
      <c r="H100" s="29">
        <v>0</v>
      </c>
      <c r="I100" s="29">
        <v>7500</v>
      </c>
      <c r="J100" s="29">
        <v>5590</v>
      </c>
      <c r="K100" s="29">
        <v>284</v>
      </c>
      <c r="L100" s="29">
        <v>330</v>
      </c>
      <c r="M100" s="29">
        <v>-292</v>
      </c>
      <c r="N100" s="29">
        <v>-1215</v>
      </c>
      <c r="O100" s="29">
        <f t="shared" si="7"/>
        <v>-893</v>
      </c>
      <c r="P100" s="29">
        <f t="shared" si="6"/>
        <v>21432</v>
      </c>
      <c r="Q100" s="190">
        <v>39176.833333333336</v>
      </c>
      <c r="R100" s="189">
        <v>17410</v>
      </c>
      <c r="S100" s="29">
        <v>19233</v>
      </c>
      <c r="T100" s="29">
        <f t="shared" si="3"/>
        <v>2199</v>
      </c>
      <c r="U100" s="29">
        <v>18762</v>
      </c>
      <c r="V100" s="29">
        <v>3800</v>
      </c>
      <c r="W100" s="166">
        <v>500</v>
      </c>
      <c r="X100" s="26">
        <v>284</v>
      </c>
      <c r="Y100" s="166">
        <v>330</v>
      </c>
      <c r="Z100" s="26">
        <v>330</v>
      </c>
      <c r="AA100" s="166">
        <v>-700</v>
      </c>
      <c r="AB100" s="26">
        <v>-292</v>
      </c>
      <c r="AC100" s="166">
        <v>-1218</v>
      </c>
      <c r="AD100" s="26">
        <v>-1215</v>
      </c>
      <c r="AE100" s="166" t="s">
        <v>370</v>
      </c>
      <c r="AF100" s="172" t="s">
        <v>371</v>
      </c>
      <c r="AG100" s="173">
        <v>34</v>
      </c>
      <c r="AH100" s="166" t="s">
        <v>370</v>
      </c>
      <c r="AI100" s="172" t="s">
        <v>125</v>
      </c>
      <c r="AJ100" s="179">
        <v>41</v>
      </c>
    </row>
    <row r="101" spans="1:36" x14ac:dyDescent="0.15">
      <c r="A101" s="199" t="s">
        <v>33</v>
      </c>
      <c r="B101" s="200" t="s">
        <v>18</v>
      </c>
      <c r="C101" s="173">
        <v>5</v>
      </c>
      <c r="D101" s="190">
        <v>39177.875</v>
      </c>
      <c r="E101" s="195">
        <v>17031</v>
      </c>
      <c r="F101" s="29">
        <v>33514</v>
      </c>
      <c r="G101" s="29">
        <v>134</v>
      </c>
      <c r="H101" s="29">
        <v>0</v>
      </c>
      <c r="I101" s="29">
        <v>7430</v>
      </c>
      <c r="J101" s="29">
        <v>5438</v>
      </c>
      <c r="K101" s="29">
        <v>350</v>
      </c>
      <c r="L101" s="29">
        <v>330</v>
      </c>
      <c r="M101" s="29">
        <v>2</v>
      </c>
      <c r="N101" s="29">
        <v>-1214</v>
      </c>
      <c r="O101" s="29">
        <f t="shared" si="7"/>
        <v>-532</v>
      </c>
      <c r="P101" s="29">
        <f t="shared" si="6"/>
        <v>21312</v>
      </c>
      <c r="Q101" s="190">
        <v>39177.833333333336</v>
      </c>
      <c r="R101" s="189">
        <v>17280</v>
      </c>
      <c r="S101" s="29">
        <v>19296</v>
      </c>
      <c r="T101" s="29">
        <f t="shared" si="3"/>
        <v>2016</v>
      </c>
      <c r="U101" s="29">
        <v>18762</v>
      </c>
      <c r="V101" s="29">
        <v>3800</v>
      </c>
      <c r="W101" s="166">
        <v>350</v>
      </c>
      <c r="X101" s="26">
        <v>350</v>
      </c>
      <c r="Y101" s="166">
        <v>330</v>
      </c>
      <c r="Z101" s="26">
        <v>330</v>
      </c>
      <c r="AA101" s="166">
        <v>-700</v>
      </c>
      <c r="AB101" s="26">
        <v>2</v>
      </c>
      <c r="AC101" s="166">
        <v>-1218</v>
      </c>
      <c r="AD101" s="26">
        <v>-1214</v>
      </c>
      <c r="AE101" s="166" t="s">
        <v>43</v>
      </c>
      <c r="AF101" s="172" t="s">
        <v>48</v>
      </c>
      <c r="AG101" s="173">
        <v>38</v>
      </c>
      <c r="AH101" s="166" t="s">
        <v>43</v>
      </c>
      <c r="AI101" s="172" t="s">
        <v>66</v>
      </c>
      <c r="AJ101" s="179">
        <v>33</v>
      </c>
    </row>
    <row r="102" spans="1:36" x14ac:dyDescent="0.15">
      <c r="A102" s="199" t="s">
        <v>34</v>
      </c>
      <c r="B102" s="200" t="s">
        <v>18</v>
      </c>
      <c r="C102" s="173">
        <v>6</v>
      </c>
      <c r="D102" s="190">
        <v>39178.458333333336</v>
      </c>
      <c r="E102" s="195">
        <v>16530</v>
      </c>
      <c r="F102" s="29">
        <v>33508</v>
      </c>
      <c r="G102" s="29">
        <v>170</v>
      </c>
      <c r="H102" s="29">
        <v>0</v>
      </c>
      <c r="I102" s="29">
        <v>6766</v>
      </c>
      <c r="J102" s="29">
        <v>5606</v>
      </c>
      <c r="K102" s="29">
        <v>500</v>
      </c>
      <c r="L102" s="29">
        <v>330</v>
      </c>
      <c r="M102" s="29">
        <v>-1</v>
      </c>
      <c r="N102" s="29">
        <v>-1214</v>
      </c>
      <c r="O102" s="29">
        <f t="shared" si="7"/>
        <v>-385</v>
      </c>
      <c r="P102" s="29">
        <f t="shared" si="6"/>
        <v>21691</v>
      </c>
      <c r="Q102" s="190">
        <v>39178.458333333336</v>
      </c>
      <c r="R102" s="189">
        <v>16810</v>
      </c>
      <c r="S102" s="29">
        <v>18979</v>
      </c>
      <c r="T102" s="29">
        <f t="shared" si="3"/>
        <v>2712</v>
      </c>
      <c r="U102" s="29">
        <v>18762</v>
      </c>
      <c r="V102" s="29">
        <v>3800</v>
      </c>
      <c r="W102" s="166">
        <v>500</v>
      </c>
      <c r="X102" s="26">
        <v>500</v>
      </c>
      <c r="Y102" s="166">
        <v>330</v>
      </c>
      <c r="Z102" s="26">
        <v>330</v>
      </c>
      <c r="AA102" s="166">
        <v>-700</v>
      </c>
      <c r="AB102" s="26">
        <v>-1</v>
      </c>
      <c r="AC102" s="166">
        <v>-12118</v>
      </c>
      <c r="AD102" s="26">
        <v>-1214</v>
      </c>
      <c r="AE102" s="166" t="s">
        <v>43</v>
      </c>
      <c r="AF102" s="172" t="s">
        <v>62</v>
      </c>
      <c r="AG102" s="173">
        <v>42</v>
      </c>
      <c r="AH102" s="166" t="s">
        <v>43</v>
      </c>
      <c r="AI102" s="172" t="s">
        <v>372</v>
      </c>
      <c r="AJ102" s="179">
        <v>37</v>
      </c>
    </row>
    <row r="103" spans="1:36" x14ac:dyDescent="0.15">
      <c r="A103" s="199" t="s">
        <v>35</v>
      </c>
      <c r="B103" s="200" t="s">
        <v>18</v>
      </c>
      <c r="C103" s="173">
        <v>7</v>
      </c>
      <c r="D103" s="190">
        <v>39179.875</v>
      </c>
      <c r="E103" s="195">
        <v>15557</v>
      </c>
      <c r="F103" s="29">
        <v>33508</v>
      </c>
      <c r="G103" s="29">
        <v>128</v>
      </c>
      <c r="H103" s="29">
        <v>0</v>
      </c>
      <c r="I103" s="29">
        <v>9827</v>
      </c>
      <c r="J103" s="29">
        <v>5853</v>
      </c>
      <c r="K103" s="29">
        <v>-72</v>
      </c>
      <c r="L103" s="29">
        <v>330</v>
      </c>
      <c r="M103" s="29">
        <v>0</v>
      </c>
      <c r="N103" s="29">
        <v>-1207</v>
      </c>
      <c r="O103" s="29">
        <f t="shared" si="7"/>
        <v>-949</v>
      </c>
      <c r="P103" s="29">
        <f t="shared" si="6"/>
        <v>18905</v>
      </c>
      <c r="Q103" s="190">
        <v>39179.833333333336</v>
      </c>
      <c r="R103" s="189">
        <v>15330</v>
      </c>
      <c r="S103" s="29">
        <v>17067</v>
      </c>
      <c r="T103" s="29">
        <f t="shared" si="3"/>
        <v>1838</v>
      </c>
      <c r="U103" s="29">
        <v>18507</v>
      </c>
      <c r="V103" s="29">
        <v>6600</v>
      </c>
      <c r="W103" s="166">
        <v>-1400</v>
      </c>
      <c r="X103" s="26">
        <v>-72</v>
      </c>
      <c r="Y103" s="166">
        <v>330</v>
      </c>
      <c r="Z103" s="26">
        <v>330</v>
      </c>
      <c r="AA103" s="166">
        <v>-700</v>
      </c>
      <c r="AB103" s="26">
        <v>0</v>
      </c>
      <c r="AC103" s="166">
        <v>-1218</v>
      </c>
      <c r="AD103" s="26">
        <v>-1207</v>
      </c>
      <c r="AE103" s="166" t="s">
        <v>44</v>
      </c>
      <c r="AF103" s="172" t="s">
        <v>50</v>
      </c>
      <c r="AG103" s="173">
        <v>35</v>
      </c>
      <c r="AH103" s="166" t="s">
        <v>44</v>
      </c>
      <c r="AI103" s="172" t="s">
        <v>192</v>
      </c>
      <c r="AJ103" s="179">
        <v>33</v>
      </c>
    </row>
    <row r="104" spans="1:36" x14ac:dyDescent="0.15">
      <c r="A104" s="199" t="s">
        <v>36</v>
      </c>
      <c r="B104" s="200" t="s">
        <v>18</v>
      </c>
      <c r="C104" s="173">
        <v>8</v>
      </c>
      <c r="D104" s="190">
        <v>39180.875</v>
      </c>
      <c r="E104" s="195">
        <v>15580</v>
      </c>
      <c r="F104" s="29">
        <v>33508</v>
      </c>
      <c r="G104" s="29">
        <v>128</v>
      </c>
      <c r="H104" s="29">
        <v>0</v>
      </c>
      <c r="I104" s="29">
        <v>9970</v>
      </c>
      <c r="J104" s="29">
        <v>6110</v>
      </c>
      <c r="K104" s="29">
        <v>422</v>
      </c>
      <c r="L104" s="29">
        <v>330</v>
      </c>
      <c r="M104" s="29">
        <v>6</v>
      </c>
      <c r="N104" s="29">
        <v>-1186</v>
      </c>
      <c r="O104" s="29">
        <f t="shared" si="7"/>
        <v>-428</v>
      </c>
      <c r="P104" s="29">
        <f t="shared" si="6"/>
        <v>17984</v>
      </c>
      <c r="Q104" s="190">
        <v>39180.875</v>
      </c>
      <c r="R104" s="189">
        <v>15780</v>
      </c>
      <c r="S104" s="29">
        <v>17506</v>
      </c>
      <c r="T104" s="29">
        <f t="shared" si="3"/>
        <v>478</v>
      </c>
      <c r="U104" s="29">
        <v>18507</v>
      </c>
      <c r="V104" s="29">
        <v>6600</v>
      </c>
      <c r="W104" s="166">
        <v>1200</v>
      </c>
      <c r="X104" s="26">
        <v>422</v>
      </c>
      <c r="Y104" s="166">
        <v>330</v>
      </c>
      <c r="Z104" s="26">
        <v>330</v>
      </c>
      <c r="AA104" s="166">
        <v>-700</v>
      </c>
      <c r="AB104" s="26">
        <v>6</v>
      </c>
      <c r="AC104" s="166">
        <v>-1218</v>
      </c>
      <c r="AD104" s="26">
        <v>-1186</v>
      </c>
      <c r="AE104" s="166" t="s">
        <v>146</v>
      </c>
      <c r="AF104" s="172" t="s">
        <v>48</v>
      </c>
      <c r="AG104" s="173">
        <v>37</v>
      </c>
      <c r="AH104" s="166" t="s">
        <v>359</v>
      </c>
      <c r="AI104" s="172" t="s">
        <v>54</v>
      </c>
      <c r="AJ104" s="179">
        <v>34</v>
      </c>
    </row>
    <row r="105" spans="1:36" x14ac:dyDescent="0.15">
      <c r="A105" s="199" t="s">
        <v>30</v>
      </c>
      <c r="B105" s="200" t="s">
        <v>18</v>
      </c>
      <c r="C105" s="173">
        <v>9</v>
      </c>
      <c r="D105" s="190">
        <v>39181.875</v>
      </c>
      <c r="E105" s="195">
        <v>16861</v>
      </c>
      <c r="F105" s="29">
        <v>33508</v>
      </c>
      <c r="G105" s="29">
        <v>128</v>
      </c>
      <c r="H105" s="29">
        <v>0</v>
      </c>
      <c r="I105" s="29">
        <v>11413</v>
      </c>
      <c r="J105" s="29">
        <v>2166</v>
      </c>
      <c r="K105" s="29">
        <v>400</v>
      </c>
      <c r="L105" s="29">
        <v>330</v>
      </c>
      <c r="M105" s="29">
        <v>-66</v>
      </c>
      <c r="N105" s="29">
        <v>-1203</v>
      </c>
      <c r="O105" s="29">
        <f t="shared" si="7"/>
        <v>-539</v>
      </c>
      <c r="P105" s="29">
        <f t="shared" si="6"/>
        <v>20596</v>
      </c>
      <c r="Q105" s="190">
        <v>39181.833333333336</v>
      </c>
      <c r="R105" s="189">
        <v>17100</v>
      </c>
      <c r="S105" s="29">
        <v>19121</v>
      </c>
      <c r="T105" s="29">
        <f t="shared" si="3"/>
        <v>1475</v>
      </c>
      <c r="U105" s="29">
        <v>18507</v>
      </c>
      <c r="V105" s="29">
        <v>6600</v>
      </c>
      <c r="W105" s="166">
        <v>400</v>
      </c>
      <c r="X105" s="26">
        <v>400</v>
      </c>
      <c r="Y105" s="166">
        <v>330</v>
      </c>
      <c r="Z105" s="26">
        <v>330</v>
      </c>
      <c r="AA105" s="166">
        <v>-700</v>
      </c>
      <c r="AB105" s="26">
        <v>-66</v>
      </c>
      <c r="AC105" s="166">
        <v>-1218</v>
      </c>
      <c r="AD105" s="26">
        <v>-1203</v>
      </c>
      <c r="AE105" s="166" t="s">
        <v>45</v>
      </c>
      <c r="AF105" s="172" t="s">
        <v>54</v>
      </c>
      <c r="AG105" s="173">
        <v>42</v>
      </c>
      <c r="AH105" s="166" t="s">
        <v>45</v>
      </c>
      <c r="AI105" s="172" t="s">
        <v>50</v>
      </c>
      <c r="AJ105" s="179">
        <v>40</v>
      </c>
    </row>
    <row r="106" spans="1:36" x14ac:dyDescent="0.15">
      <c r="A106" s="199" t="s">
        <v>32</v>
      </c>
      <c r="B106" s="200" t="s">
        <v>18</v>
      </c>
      <c r="C106" s="173">
        <v>10</v>
      </c>
      <c r="D106" s="190">
        <v>39182.875</v>
      </c>
      <c r="E106" s="195">
        <v>16894</v>
      </c>
      <c r="F106" s="29">
        <v>33508</v>
      </c>
      <c r="G106" s="29">
        <v>190</v>
      </c>
      <c r="H106" s="29">
        <v>0</v>
      </c>
      <c r="I106" s="29">
        <v>10090</v>
      </c>
      <c r="J106" s="29">
        <v>4734</v>
      </c>
      <c r="K106" s="29">
        <v>278</v>
      </c>
      <c r="L106" s="29">
        <v>330</v>
      </c>
      <c r="M106" s="29">
        <v>-110</v>
      </c>
      <c r="N106" s="29">
        <v>-1203</v>
      </c>
      <c r="O106" s="29">
        <f t="shared" si="7"/>
        <v>-705</v>
      </c>
      <c r="P106" s="29">
        <f t="shared" si="6"/>
        <v>19579</v>
      </c>
      <c r="Q106" s="190">
        <v>39182.875</v>
      </c>
      <c r="R106" s="189">
        <v>16780</v>
      </c>
      <c r="S106" s="29">
        <v>18518</v>
      </c>
      <c r="T106" s="29">
        <f t="shared" ref="T106:T169" si="8">+P106-S106</f>
        <v>1061</v>
      </c>
      <c r="U106" s="29">
        <v>18507</v>
      </c>
      <c r="V106" s="29">
        <v>6600</v>
      </c>
      <c r="W106" s="166">
        <v>1200</v>
      </c>
      <c r="X106" s="26">
        <v>278</v>
      </c>
      <c r="Y106" s="166">
        <v>330</v>
      </c>
      <c r="Z106" s="26">
        <v>330</v>
      </c>
      <c r="AA106" s="166">
        <v>-350</v>
      </c>
      <c r="AB106" s="26">
        <v>-110</v>
      </c>
      <c r="AC106" s="166">
        <v>-1218</v>
      </c>
      <c r="AD106" s="26">
        <v>-1203</v>
      </c>
      <c r="AE106" s="166" t="s">
        <v>146</v>
      </c>
      <c r="AF106" s="172" t="s">
        <v>192</v>
      </c>
      <c r="AG106" s="173">
        <v>43</v>
      </c>
      <c r="AH106" s="166" t="s">
        <v>169</v>
      </c>
      <c r="AI106" s="172" t="s">
        <v>202</v>
      </c>
      <c r="AJ106" s="179">
        <v>36</v>
      </c>
    </row>
    <row r="107" spans="1:36" x14ac:dyDescent="0.15">
      <c r="A107" s="199" t="s">
        <v>31</v>
      </c>
      <c r="B107" s="200" t="s">
        <v>18</v>
      </c>
      <c r="C107" s="173">
        <v>11</v>
      </c>
      <c r="D107" s="190">
        <v>39183.875</v>
      </c>
      <c r="E107" s="195">
        <v>16531</v>
      </c>
      <c r="F107" s="29">
        <v>33508</v>
      </c>
      <c r="G107" s="29">
        <v>119</v>
      </c>
      <c r="H107" s="29">
        <v>0</v>
      </c>
      <c r="I107" s="29">
        <v>9127</v>
      </c>
      <c r="J107" s="29">
        <v>4995</v>
      </c>
      <c r="K107" s="29">
        <v>415</v>
      </c>
      <c r="L107" s="29">
        <v>330</v>
      </c>
      <c r="M107" s="29">
        <v>-130</v>
      </c>
      <c r="N107" s="29">
        <v>-1216</v>
      </c>
      <c r="O107" s="29">
        <f t="shared" si="7"/>
        <v>-601</v>
      </c>
      <c r="P107" s="29">
        <f t="shared" si="6"/>
        <v>20106</v>
      </c>
      <c r="Q107" s="190">
        <v>39183.875</v>
      </c>
      <c r="R107" s="189">
        <v>16610</v>
      </c>
      <c r="S107" s="29">
        <v>18354</v>
      </c>
      <c r="T107" s="29">
        <f t="shared" si="8"/>
        <v>1752</v>
      </c>
      <c r="U107" s="29">
        <v>18507</v>
      </c>
      <c r="V107" s="29">
        <v>6600</v>
      </c>
      <c r="W107" s="166">
        <v>1200</v>
      </c>
      <c r="X107" s="26">
        <v>415</v>
      </c>
      <c r="Y107" s="166">
        <v>330</v>
      </c>
      <c r="Z107" s="26">
        <v>330</v>
      </c>
      <c r="AA107" s="166">
        <v>-350</v>
      </c>
      <c r="AB107" s="26">
        <v>-130</v>
      </c>
      <c r="AC107" s="166">
        <v>-1218</v>
      </c>
      <c r="AD107" s="26">
        <v>-1216</v>
      </c>
      <c r="AE107" s="166" t="s">
        <v>100</v>
      </c>
      <c r="AF107" s="172" t="s">
        <v>124</v>
      </c>
      <c r="AG107" s="173">
        <v>43</v>
      </c>
      <c r="AH107" s="166" t="s">
        <v>43</v>
      </c>
      <c r="AI107" s="172" t="s">
        <v>172</v>
      </c>
      <c r="AJ107" s="179">
        <v>43</v>
      </c>
    </row>
    <row r="108" spans="1:36" x14ac:dyDescent="0.15">
      <c r="A108" s="199" t="s">
        <v>33</v>
      </c>
      <c r="B108" s="200" t="s">
        <v>18</v>
      </c>
      <c r="C108" s="173">
        <v>12</v>
      </c>
      <c r="D108" s="190">
        <v>39184.833333333336</v>
      </c>
      <c r="E108" s="195">
        <v>17540</v>
      </c>
      <c r="F108" s="29">
        <v>33490</v>
      </c>
      <c r="G108" s="29">
        <v>170</v>
      </c>
      <c r="H108" s="29">
        <v>0</v>
      </c>
      <c r="I108" s="29">
        <v>9366</v>
      </c>
      <c r="J108" s="29">
        <v>5178</v>
      </c>
      <c r="K108" s="29">
        <v>295</v>
      </c>
      <c r="L108" s="29">
        <v>330</v>
      </c>
      <c r="M108" s="29">
        <v>-132</v>
      </c>
      <c r="N108" s="29">
        <v>-1215</v>
      </c>
      <c r="O108" s="29">
        <f t="shared" si="7"/>
        <v>-722</v>
      </c>
      <c r="P108" s="29">
        <f t="shared" si="6"/>
        <v>19838</v>
      </c>
      <c r="Q108" s="190">
        <v>39184.833333333336</v>
      </c>
      <c r="R108" s="189">
        <v>17350</v>
      </c>
      <c r="S108" s="29">
        <v>19094</v>
      </c>
      <c r="T108" s="29">
        <f t="shared" si="8"/>
        <v>744</v>
      </c>
      <c r="U108" s="29">
        <v>18507</v>
      </c>
      <c r="V108" s="29">
        <v>6600</v>
      </c>
      <c r="W108" s="166">
        <v>1200</v>
      </c>
      <c r="X108" s="26">
        <v>295</v>
      </c>
      <c r="Y108" s="166">
        <v>330</v>
      </c>
      <c r="Z108" s="26">
        <v>330</v>
      </c>
      <c r="AA108" s="166">
        <v>-350</v>
      </c>
      <c r="AB108" s="26">
        <v>-132</v>
      </c>
      <c r="AC108" s="166">
        <v>-1218</v>
      </c>
      <c r="AD108" s="26">
        <v>-1215</v>
      </c>
      <c r="AE108" s="166" t="s">
        <v>46</v>
      </c>
      <c r="AF108" s="172" t="s">
        <v>213</v>
      </c>
      <c r="AG108" s="173">
        <v>36</v>
      </c>
      <c r="AH108" s="166" t="s">
        <v>46</v>
      </c>
      <c r="AI108" s="172" t="s">
        <v>202</v>
      </c>
      <c r="AJ108" s="179">
        <v>39</v>
      </c>
    </row>
    <row r="109" spans="1:36" x14ac:dyDescent="0.15">
      <c r="A109" s="199" t="s">
        <v>34</v>
      </c>
      <c r="B109" s="200" t="s">
        <v>18</v>
      </c>
      <c r="C109" s="173">
        <v>13</v>
      </c>
      <c r="D109" s="190">
        <v>39185.458333333336</v>
      </c>
      <c r="E109" s="195">
        <v>16508</v>
      </c>
      <c r="F109" s="29">
        <v>33487</v>
      </c>
      <c r="G109" s="29">
        <v>150</v>
      </c>
      <c r="H109" s="29">
        <v>0</v>
      </c>
      <c r="I109" s="29">
        <v>8782</v>
      </c>
      <c r="J109" s="29">
        <v>4688</v>
      </c>
      <c r="K109" s="29">
        <v>164</v>
      </c>
      <c r="L109" s="29">
        <v>330</v>
      </c>
      <c r="M109" s="29">
        <v>-130</v>
      </c>
      <c r="N109" s="29">
        <v>-1216</v>
      </c>
      <c r="O109" s="29">
        <f t="shared" si="7"/>
        <v>-852</v>
      </c>
      <c r="P109" s="29">
        <f t="shared" si="6"/>
        <v>21019</v>
      </c>
      <c r="Q109" s="190">
        <v>39185.458333333336</v>
      </c>
      <c r="R109" s="189">
        <v>16720</v>
      </c>
      <c r="S109" s="29">
        <v>18464</v>
      </c>
      <c r="T109" s="29">
        <f t="shared" si="8"/>
        <v>2555</v>
      </c>
      <c r="U109" s="29">
        <v>18507</v>
      </c>
      <c r="V109" s="29">
        <v>6600</v>
      </c>
      <c r="W109" s="166">
        <v>1200</v>
      </c>
      <c r="X109" s="26">
        <v>164</v>
      </c>
      <c r="Y109" s="166">
        <v>330</v>
      </c>
      <c r="Z109" s="26">
        <v>330</v>
      </c>
      <c r="AA109" s="166">
        <v>-350</v>
      </c>
      <c r="AB109" s="26">
        <v>-130</v>
      </c>
      <c r="AC109" s="166">
        <v>-1218</v>
      </c>
      <c r="AD109" s="26">
        <v>-1216</v>
      </c>
      <c r="AE109" s="166" t="s">
        <v>43</v>
      </c>
      <c r="AF109" s="172" t="s">
        <v>180</v>
      </c>
      <c r="AG109" s="173">
        <v>41</v>
      </c>
      <c r="AH109" s="166" t="s">
        <v>43</v>
      </c>
      <c r="AI109" s="172" t="s">
        <v>51</v>
      </c>
      <c r="AJ109" s="179">
        <v>44</v>
      </c>
    </row>
    <row r="110" spans="1:36" x14ac:dyDescent="0.15">
      <c r="A110" s="199" t="s">
        <v>35</v>
      </c>
      <c r="B110" s="200" t="s">
        <v>18</v>
      </c>
      <c r="C110" s="173">
        <v>14</v>
      </c>
      <c r="D110" s="190">
        <v>39186.458333333336</v>
      </c>
      <c r="E110" s="195">
        <v>14728</v>
      </c>
      <c r="F110" s="29">
        <v>33487</v>
      </c>
      <c r="G110" s="29">
        <v>160</v>
      </c>
      <c r="H110" s="29">
        <v>0</v>
      </c>
      <c r="I110" s="29">
        <v>9533</v>
      </c>
      <c r="J110" s="29">
        <v>5510</v>
      </c>
      <c r="K110" s="29">
        <v>548</v>
      </c>
      <c r="L110" s="29">
        <v>330</v>
      </c>
      <c r="M110" s="29">
        <v>-110</v>
      </c>
      <c r="N110" s="29">
        <v>-1815</v>
      </c>
      <c r="O110" s="29">
        <f t="shared" si="7"/>
        <v>-1047</v>
      </c>
      <c r="P110" s="29">
        <f t="shared" si="6"/>
        <v>19651</v>
      </c>
      <c r="Q110" s="190">
        <v>39186.458333333336</v>
      </c>
      <c r="R110" s="189">
        <v>14760</v>
      </c>
      <c r="S110" s="29">
        <v>16980</v>
      </c>
      <c r="T110" s="29">
        <f t="shared" si="8"/>
        <v>2671</v>
      </c>
      <c r="U110" s="29">
        <v>17990</v>
      </c>
      <c r="V110" s="29">
        <v>7100</v>
      </c>
      <c r="W110" s="166">
        <v>1200</v>
      </c>
      <c r="X110" s="26">
        <v>548</v>
      </c>
      <c r="Y110" s="166">
        <v>330</v>
      </c>
      <c r="Z110" s="26">
        <v>330</v>
      </c>
      <c r="AA110" s="166">
        <v>-350</v>
      </c>
      <c r="AB110" s="26">
        <v>-5</v>
      </c>
      <c r="AC110" s="166">
        <v>-2218</v>
      </c>
      <c r="AD110" s="26">
        <v>-1815</v>
      </c>
      <c r="AE110" s="166" t="s">
        <v>169</v>
      </c>
      <c r="AF110" s="172" t="s">
        <v>97</v>
      </c>
      <c r="AG110" s="173">
        <v>47</v>
      </c>
      <c r="AH110" s="166" t="s">
        <v>100</v>
      </c>
      <c r="AI110" s="172" t="s">
        <v>184</v>
      </c>
      <c r="AJ110" s="179">
        <v>47</v>
      </c>
    </row>
    <row r="111" spans="1:36" x14ac:dyDescent="0.15">
      <c r="A111" s="199" t="s">
        <v>36</v>
      </c>
      <c r="B111" s="200" t="s">
        <v>18</v>
      </c>
      <c r="C111" s="173">
        <v>15</v>
      </c>
      <c r="D111" s="190">
        <v>39187.833333333336</v>
      </c>
      <c r="E111" s="195">
        <v>16127</v>
      </c>
      <c r="F111" s="29">
        <v>33487</v>
      </c>
      <c r="G111" s="29">
        <v>124</v>
      </c>
      <c r="H111" s="29">
        <v>0</v>
      </c>
      <c r="I111" s="29">
        <v>8588</v>
      </c>
      <c r="J111" s="29">
        <v>5813</v>
      </c>
      <c r="K111" s="29">
        <v>940</v>
      </c>
      <c r="L111" s="29">
        <v>330</v>
      </c>
      <c r="M111" s="29">
        <v>-33</v>
      </c>
      <c r="N111" s="29">
        <v>-1712</v>
      </c>
      <c r="O111" s="29">
        <f t="shared" si="7"/>
        <v>-475</v>
      </c>
      <c r="P111" s="29">
        <f t="shared" si="6"/>
        <v>19685</v>
      </c>
      <c r="Q111" s="190">
        <v>39187.833333333336</v>
      </c>
      <c r="R111" s="189">
        <v>16220</v>
      </c>
      <c r="S111" s="29">
        <v>18337</v>
      </c>
      <c r="T111" s="29">
        <f t="shared" si="8"/>
        <v>1348</v>
      </c>
      <c r="U111" s="29">
        <v>17990</v>
      </c>
      <c r="V111" s="29">
        <v>7100</v>
      </c>
      <c r="W111" s="166">
        <v>1200</v>
      </c>
      <c r="X111" s="26">
        <v>940</v>
      </c>
      <c r="Y111" s="166">
        <v>330</v>
      </c>
      <c r="Z111" s="26">
        <v>330</v>
      </c>
      <c r="AA111" s="166">
        <v>-400</v>
      </c>
      <c r="AB111" s="26">
        <v>-33</v>
      </c>
      <c r="AC111" s="166">
        <v>-2218</v>
      </c>
      <c r="AD111" s="26">
        <v>-1712</v>
      </c>
      <c r="AE111" s="166" t="s">
        <v>46</v>
      </c>
      <c r="AF111" s="172" t="s">
        <v>373</v>
      </c>
      <c r="AG111" s="173">
        <v>37</v>
      </c>
      <c r="AH111" s="166" t="s">
        <v>46</v>
      </c>
      <c r="AI111" s="172" t="s">
        <v>203</v>
      </c>
      <c r="AJ111" s="179">
        <v>37</v>
      </c>
    </row>
    <row r="112" spans="1:36" x14ac:dyDescent="0.15">
      <c r="A112" s="199" t="s">
        <v>30</v>
      </c>
      <c r="B112" s="200" t="s">
        <v>18</v>
      </c>
      <c r="C112" s="173">
        <v>16</v>
      </c>
      <c r="D112" s="190">
        <v>39188.833333333336</v>
      </c>
      <c r="E112" s="195">
        <v>16490</v>
      </c>
      <c r="F112" s="29">
        <v>33487</v>
      </c>
      <c r="G112" s="29">
        <v>127</v>
      </c>
      <c r="H112" s="29">
        <v>0</v>
      </c>
      <c r="I112" s="29">
        <v>8450</v>
      </c>
      <c r="J112" s="29">
        <v>4819</v>
      </c>
      <c r="K112" s="29">
        <v>187</v>
      </c>
      <c r="L112" s="29">
        <v>330</v>
      </c>
      <c r="M112" s="29">
        <v>-41</v>
      </c>
      <c r="N112" s="29">
        <v>-1859</v>
      </c>
      <c r="O112" s="29">
        <f t="shared" si="7"/>
        <v>-1383</v>
      </c>
      <c r="P112" s="29">
        <f t="shared" si="6"/>
        <v>21728</v>
      </c>
      <c r="Q112" s="190">
        <v>39188.833333333336</v>
      </c>
      <c r="R112" s="189">
        <v>16690</v>
      </c>
      <c r="S112" s="29">
        <v>18955</v>
      </c>
      <c r="T112" s="29">
        <f t="shared" si="8"/>
        <v>2773</v>
      </c>
      <c r="U112" s="29">
        <v>17990</v>
      </c>
      <c r="V112" s="29">
        <v>7100</v>
      </c>
      <c r="W112" s="166">
        <v>800</v>
      </c>
      <c r="X112" s="26">
        <v>187</v>
      </c>
      <c r="Y112" s="166">
        <v>330</v>
      </c>
      <c r="Z112" s="26">
        <v>330</v>
      </c>
      <c r="AA112" s="166">
        <v>-400</v>
      </c>
      <c r="AB112" s="26">
        <v>-41</v>
      </c>
      <c r="AC112" s="166">
        <v>-2218</v>
      </c>
      <c r="AD112" s="26">
        <v>-1859</v>
      </c>
      <c r="AE112" s="166" t="s">
        <v>46</v>
      </c>
      <c r="AF112" s="172" t="s">
        <v>179</v>
      </c>
      <c r="AG112" s="173">
        <v>41</v>
      </c>
      <c r="AH112" s="166" t="s">
        <v>46</v>
      </c>
      <c r="AI112" s="172" t="s">
        <v>164</v>
      </c>
      <c r="AJ112" s="179">
        <v>41</v>
      </c>
    </row>
    <row r="113" spans="1:36" x14ac:dyDescent="0.15">
      <c r="A113" s="199" t="s">
        <v>32</v>
      </c>
      <c r="B113" s="200" t="s">
        <v>18</v>
      </c>
      <c r="C113" s="173">
        <v>17</v>
      </c>
      <c r="D113" s="190">
        <v>39189.833333333336</v>
      </c>
      <c r="E113" s="195">
        <v>17109</v>
      </c>
      <c r="F113" s="29">
        <v>33487</v>
      </c>
      <c r="G113" s="29">
        <v>117</v>
      </c>
      <c r="H113" s="29">
        <v>0</v>
      </c>
      <c r="I113" s="29">
        <v>9041</v>
      </c>
      <c r="J113" s="29">
        <v>5075</v>
      </c>
      <c r="K113" s="29">
        <v>314</v>
      </c>
      <c r="L113" s="29">
        <v>330</v>
      </c>
      <c r="M113" s="29">
        <v>-317</v>
      </c>
      <c r="N113" s="29">
        <v>-1503</v>
      </c>
      <c r="O113" s="29">
        <f t="shared" si="7"/>
        <v>-1176</v>
      </c>
      <c r="P113" s="29">
        <f t="shared" si="6"/>
        <v>20664</v>
      </c>
      <c r="Q113" s="190">
        <v>39189.833333333336</v>
      </c>
      <c r="R113" s="189">
        <v>17140</v>
      </c>
      <c r="S113" s="29">
        <v>19049</v>
      </c>
      <c r="T113" s="29">
        <f t="shared" si="8"/>
        <v>1615</v>
      </c>
      <c r="U113" s="29">
        <v>17990</v>
      </c>
      <c r="V113" s="29">
        <v>7100</v>
      </c>
      <c r="W113" s="166">
        <v>900</v>
      </c>
      <c r="X113" s="26">
        <v>314</v>
      </c>
      <c r="Y113" s="166">
        <v>330</v>
      </c>
      <c r="Z113" s="26">
        <v>330</v>
      </c>
      <c r="AA113" s="166">
        <v>-400</v>
      </c>
      <c r="AB113" s="26">
        <v>-317</v>
      </c>
      <c r="AC113" s="166">
        <v>-2218</v>
      </c>
      <c r="AD113" s="26">
        <v>-1503</v>
      </c>
      <c r="AE113" s="166" t="s">
        <v>46</v>
      </c>
      <c r="AF113" s="172" t="s">
        <v>232</v>
      </c>
      <c r="AG113" s="173">
        <v>40</v>
      </c>
      <c r="AH113" s="166" t="s">
        <v>46</v>
      </c>
      <c r="AI113" s="172" t="s">
        <v>137</v>
      </c>
      <c r="AJ113" s="179">
        <v>42</v>
      </c>
    </row>
    <row r="114" spans="1:36" x14ac:dyDescent="0.15">
      <c r="A114" s="199" t="s">
        <v>31</v>
      </c>
      <c r="B114" s="200" t="s">
        <v>18</v>
      </c>
      <c r="C114" s="173">
        <v>18</v>
      </c>
      <c r="D114" s="190">
        <v>39190.5</v>
      </c>
      <c r="E114" s="195">
        <v>16837</v>
      </c>
      <c r="F114" s="29">
        <v>33487</v>
      </c>
      <c r="G114" s="29">
        <v>121</v>
      </c>
      <c r="H114" s="29">
        <v>0</v>
      </c>
      <c r="I114" s="29">
        <v>10434</v>
      </c>
      <c r="J114" s="29">
        <v>4836</v>
      </c>
      <c r="K114" s="29">
        <v>900</v>
      </c>
      <c r="L114" s="29">
        <v>330</v>
      </c>
      <c r="M114" s="29">
        <v>-218</v>
      </c>
      <c r="N114" s="29">
        <v>-1616</v>
      </c>
      <c r="O114" s="29">
        <f t="shared" si="7"/>
        <v>-604</v>
      </c>
      <c r="P114" s="29">
        <f t="shared" si="6"/>
        <v>18942</v>
      </c>
      <c r="Q114" s="190">
        <v>39190.833333333336</v>
      </c>
      <c r="R114" s="189">
        <v>16920</v>
      </c>
      <c r="S114" s="29">
        <v>18942</v>
      </c>
      <c r="T114" s="29">
        <f t="shared" si="8"/>
        <v>0</v>
      </c>
      <c r="U114" s="29">
        <v>17990</v>
      </c>
      <c r="V114" s="29">
        <v>7100</v>
      </c>
      <c r="W114" s="166">
        <v>900</v>
      </c>
      <c r="X114" s="26">
        <v>900</v>
      </c>
      <c r="Y114" s="166">
        <v>330</v>
      </c>
      <c r="Z114" s="26">
        <v>330</v>
      </c>
      <c r="AA114" s="166">
        <v>-400</v>
      </c>
      <c r="AB114" s="26">
        <v>-218</v>
      </c>
      <c r="AC114" s="166">
        <v>-2218</v>
      </c>
      <c r="AD114" s="26">
        <v>-1616</v>
      </c>
      <c r="AE114" s="166" t="s">
        <v>46</v>
      </c>
      <c r="AF114" s="172" t="s">
        <v>148</v>
      </c>
      <c r="AG114" s="173">
        <v>41</v>
      </c>
      <c r="AH114" s="166" t="s">
        <v>43</v>
      </c>
      <c r="AI114" s="172" t="s">
        <v>67</v>
      </c>
      <c r="AJ114" s="179">
        <v>43</v>
      </c>
    </row>
    <row r="115" spans="1:36" x14ac:dyDescent="0.15">
      <c r="A115" s="199" t="s">
        <v>33</v>
      </c>
      <c r="B115" s="200" t="s">
        <v>18</v>
      </c>
      <c r="C115" s="173">
        <v>19</v>
      </c>
      <c r="D115" s="190">
        <v>39191.458333333336</v>
      </c>
      <c r="E115" s="195">
        <v>16272</v>
      </c>
      <c r="F115" s="29">
        <v>33487</v>
      </c>
      <c r="G115" s="29">
        <v>114</v>
      </c>
      <c r="H115" s="29">
        <v>0</v>
      </c>
      <c r="I115" s="29">
        <v>9866</v>
      </c>
      <c r="J115" s="29">
        <v>5163</v>
      </c>
      <c r="K115" s="29">
        <v>877</v>
      </c>
      <c r="L115" s="29">
        <v>330</v>
      </c>
      <c r="M115" s="29">
        <v>-290</v>
      </c>
      <c r="N115" s="29">
        <v>-1466</v>
      </c>
      <c r="O115" s="29">
        <f t="shared" si="7"/>
        <v>-549</v>
      </c>
      <c r="P115" s="29">
        <f t="shared" si="6"/>
        <v>19121</v>
      </c>
      <c r="Q115" s="190">
        <v>39191.833333333336</v>
      </c>
      <c r="R115" s="189">
        <v>16590</v>
      </c>
      <c r="S115" s="29">
        <v>18462</v>
      </c>
      <c r="T115" s="29">
        <f t="shared" si="8"/>
        <v>659</v>
      </c>
      <c r="U115" s="29">
        <v>17990</v>
      </c>
      <c r="V115" s="29">
        <v>7100</v>
      </c>
      <c r="W115" s="166">
        <v>900</v>
      </c>
      <c r="X115" s="26">
        <v>877</v>
      </c>
      <c r="Y115" s="166">
        <v>330</v>
      </c>
      <c r="Z115" s="26">
        <v>330</v>
      </c>
      <c r="AA115" s="166">
        <v>-400</v>
      </c>
      <c r="AB115" s="26">
        <v>-290</v>
      </c>
      <c r="AC115" s="166">
        <v>-2218</v>
      </c>
      <c r="AD115" s="26">
        <v>-1859</v>
      </c>
      <c r="AE115" s="166" t="s">
        <v>46</v>
      </c>
      <c r="AF115" s="172" t="s">
        <v>171</v>
      </c>
      <c r="AG115" s="173">
        <v>44</v>
      </c>
      <c r="AH115" s="166" t="s">
        <v>46</v>
      </c>
      <c r="AI115" s="172" t="s">
        <v>211</v>
      </c>
      <c r="AJ115" s="179">
        <v>47</v>
      </c>
    </row>
    <row r="116" spans="1:36" x14ac:dyDescent="0.15">
      <c r="A116" s="199" t="s">
        <v>34</v>
      </c>
      <c r="B116" s="200" t="s">
        <v>18</v>
      </c>
      <c r="C116" s="173">
        <v>20</v>
      </c>
      <c r="D116" s="190">
        <v>39192.458333333336</v>
      </c>
      <c r="E116" s="195">
        <v>15824</v>
      </c>
      <c r="F116" s="29">
        <v>33490</v>
      </c>
      <c r="G116" s="29">
        <v>111</v>
      </c>
      <c r="H116" s="29">
        <v>0</v>
      </c>
      <c r="I116" s="29">
        <v>11339</v>
      </c>
      <c r="J116" s="29">
        <v>4282</v>
      </c>
      <c r="K116" s="29">
        <v>1200</v>
      </c>
      <c r="L116" s="29">
        <v>330</v>
      </c>
      <c r="M116" s="29">
        <v>-293</v>
      </c>
      <c r="N116" s="29">
        <v>-1816</v>
      </c>
      <c r="O116" s="29">
        <f t="shared" si="7"/>
        <v>-579</v>
      </c>
      <c r="P116" s="29">
        <f t="shared" si="6"/>
        <v>18559</v>
      </c>
      <c r="Q116" s="190">
        <v>39192.416666666664</v>
      </c>
      <c r="R116" s="189">
        <v>15750</v>
      </c>
      <c r="S116" s="29">
        <v>17972</v>
      </c>
      <c r="T116" s="29">
        <f t="shared" si="8"/>
        <v>587</v>
      </c>
      <c r="U116" s="29">
        <v>17990</v>
      </c>
      <c r="V116" s="29">
        <v>7100</v>
      </c>
      <c r="W116" s="166">
        <v>1200</v>
      </c>
      <c r="X116" s="26">
        <v>1200</v>
      </c>
      <c r="Y116" s="166">
        <v>330</v>
      </c>
      <c r="Z116" s="26">
        <v>330</v>
      </c>
      <c r="AA116" s="166">
        <v>-400</v>
      </c>
      <c r="AB116" s="26">
        <v>-293</v>
      </c>
      <c r="AC116" s="166">
        <v>-2218</v>
      </c>
      <c r="AD116" s="26">
        <v>-1851</v>
      </c>
      <c r="AE116" s="166" t="s">
        <v>42</v>
      </c>
      <c r="AF116" s="172" t="s">
        <v>116</v>
      </c>
      <c r="AG116" s="173">
        <v>47</v>
      </c>
      <c r="AH116" s="166" t="s">
        <v>146</v>
      </c>
      <c r="AI116" s="172" t="s">
        <v>116</v>
      </c>
      <c r="AJ116" s="179">
        <v>50</v>
      </c>
    </row>
    <row r="117" spans="1:36" x14ac:dyDescent="0.15">
      <c r="A117" s="199" t="s">
        <v>35</v>
      </c>
      <c r="B117" s="200" t="s">
        <v>18</v>
      </c>
      <c r="C117" s="173">
        <v>21</v>
      </c>
      <c r="D117" s="190">
        <v>39193.875</v>
      </c>
      <c r="E117" s="195">
        <v>14321</v>
      </c>
      <c r="F117" s="29">
        <v>33490</v>
      </c>
      <c r="G117" s="29">
        <v>111</v>
      </c>
      <c r="H117" s="29">
        <v>0</v>
      </c>
      <c r="I117" s="29">
        <v>11642</v>
      </c>
      <c r="J117" s="29">
        <v>5892</v>
      </c>
      <c r="K117" s="29">
        <v>1111</v>
      </c>
      <c r="L117" s="29">
        <v>330</v>
      </c>
      <c r="M117" s="29">
        <v>-316</v>
      </c>
      <c r="N117" s="29">
        <v>-1618</v>
      </c>
      <c r="O117" s="29">
        <f t="shared" si="7"/>
        <v>-493</v>
      </c>
      <c r="P117" s="29">
        <f t="shared" si="6"/>
        <v>16560</v>
      </c>
      <c r="Q117" s="190">
        <v>39193.458333333336</v>
      </c>
      <c r="R117" s="189">
        <v>13940</v>
      </c>
      <c r="S117" s="29">
        <v>16040</v>
      </c>
      <c r="T117" s="29">
        <f t="shared" si="8"/>
        <v>520</v>
      </c>
      <c r="U117" s="29">
        <v>17722</v>
      </c>
      <c r="V117" s="29">
        <v>6900</v>
      </c>
      <c r="W117" s="166">
        <v>1200</v>
      </c>
      <c r="X117" s="26">
        <v>1111</v>
      </c>
      <c r="Y117" s="166">
        <v>330</v>
      </c>
      <c r="Z117" s="26">
        <v>330</v>
      </c>
      <c r="AA117" s="166">
        <v>-700</v>
      </c>
      <c r="AB117" s="26">
        <v>-316</v>
      </c>
      <c r="AC117" s="166">
        <v>-2218</v>
      </c>
      <c r="AD117" s="26">
        <v>-1948</v>
      </c>
      <c r="AE117" s="166" t="s">
        <v>42</v>
      </c>
      <c r="AF117" s="172" t="s">
        <v>133</v>
      </c>
      <c r="AG117" s="173">
        <v>61</v>
      </c>
      <c r="AH117" s="166" t="s">
        <v>169</v>
      </c>
      <c r="AI117" s="172" t="s">
        <v>50</v>
      </c>
      <c r="AJ117" s="179">
        <v>62</v>
      </c>
    </row>
    <row r="118" spans="1:36" x14ac:dyDescent="0.15">
      <c r="A118" s="199" t="s">
        <v>36</v>
      </c>
      <c r="B118" s="200" t="s">
        <v>18</v>
      </c>
      <c r="C118" s="173">
        <v>22</v>
      </c>
      <c r="D118" s="190">
        <v>39194.875</v>
      </c>
      <c r="E118" s="195">
        <v>14822</v>
      </c>
      <c r="F118" s="29">
        <v>33490</v>
      </c>
      <c r="G118" s="29">
        <v>110</v>
      </c>
      <c r="H118" s="29">
        <v>0</v>
      </c>
      <c r="I118" s="29">
        <v>10618</v>
      </c>
      <c r="J118" s="29">
        <v>6805</v>
      </c>
      <c r="K118" s="29">
        <v>1024</v>
      </c>
      <c r="L118" s="29">
        <v>330</v>
      </c>
      <c r="M118" s="29">
        <v>-451</v>
      </c>
      <c r="N118" s="29">
        <v>-1618</v>
      </c>
      <c r="O118" s="29">
        <f t="shared" si="7"/>
        <v>-715</v>
      </c>
      <c r="P118" s="29">
        <f t="shared" si="6"/>
        <v>16892</v>
      </c>
      <c r="Q118" s="190">
        <v>39194.875</v>
      </c>
      <c r="R118" s="189">
        <v>14450</v>
      </c>
      <c r="S118" s="29">
        <v>16472</v>
      </c>
      <c r="T118" s="29">
        <f t="shared" si="8"/>
        <v>420</v>
      </c>
      <c r="U118" s="29">
        <v>17722</v>
      </c>
      <c r="V118" s="29">
        <v>6900</v>
      </c>
      <c r="W118" s="166">
        <v>1200</v>
      </c>
      <c r="X118" s="26">
        <v>1024</v>
      </c>
      <c r="Y118" s="166">
        <v>330</v>
      </c>
      <c r="Z118" s="26">
        <v>330</v>
      </c>
      <c r="AA118" s="166">
        <v>-700</v>
      </c>
      <c r="AB118" s="26">
        <v>-451</v>
      </c>
      <c r="AC118" s="166">
        <v>-2218</v>
      </c>
      <c r="AD118" s="26">
        <v>-1618</v>
      </c>
      <c r="AE118" s="166" t="s">
        <v>169</v>
      </c>
      <c r="AF118" s="172" t="s">
        <v>91</v>
      </c>
      <c r="AG118" s="173">
        <v>57</v>
      </c>
      <c r="AH118" s="166" t="s">
        <v>169</v>
      </c>
      <c r="AI118" s="172" t="s">
        <v>168</v>
      </c>
      <c r="AJ118" s="179">
        <v>59</v>
      </c>
    </row>
    <row r="119" spans="1:36" x14ac:dyDescent="0.15">
      <c r="A119" s="199" t="s">
        <v>30</v>
      </c>
      <c r="B119" s="200" t="s">
        <v>18</v>
      </c>
      <c r="C119" s="173">
        <v>23</v>
      </c>
      <c r="D119" s="190">
        <v>39195.875</v>
      </c>
      <c r="E119" s="195">
        <v>16452</v>
      </c>
      <c r="F119" s="29">
        <v>33491</v>
      </c>
      <c r="G119" s="29">
        <v>175</v>
      </c>
      <c r="H119" s="29">
        <v>0</v>
      </c>
      <c r="I119" s="29">
        <v>9972</v>
      </c>
      <c r="J119" s="29">
        <v>4589</v>
      </c>
      <c r="K119" s="29">
        <v>1200</v>
      </c>
      <c r="L119" s="29">
        <v>330</v>
      </c>
      <c r="M119" s="29">
        <v>-324</v>
      </c>
      <c r="N119" s="29">
        <v>-1617</v>
      </c>
      <c r="O119" s="29">
        <f t="shared" si="7"/>
        <v>-411</v>
      </c>
      <c r="P119" s="29">
        <f t="shared" si="6"/>
        <v>19516</v>
      </c>
      <c r="Q119" s="190">
        <v>39195.583333333336</v>
      </c>
      <c r="R119" s="189">
        <v>16770</v>
      </c>
      <c r="S119" s="29">
        <v>18870</v>
      </c>
      <c r="T119" s="29">
        <f t="shared" si="8"/>
        <v>646</v>
      </c>
      <c r="U119" s="29">
        <v>17722</v>
      </c>
      <c r="V119" s="29">
        <v>6900</v>
      </c>
      <c r="W119" s="166">
        <v>1200</v>
      </c>
      <c r="X119" s="26">
        <v>1200</v>
      </c>
      <c r="Y119" s="166">
        <v>330</v>
      </c>
      <c r="Z119" s="26">
        <v>330</v>
      </c>
      <c r="AA119" s="166">
        <v>-700</v>
      </c>
      <c r="AB119" s="26">
        <v>-324</v>
      </c>
      <c r="AC119" s="166">
        <v>-2218</v>
      </c>
      <c r="AD119" s="26">
        <v>-1933</v>
      </c>
      <c r="AE119" s="166" t="s">
        <v>42</v>
      </c>
      <c r="AF119" s="172" t="s">
        <v>120</v>
      </c>
      <c r="AG119" s="173">
        <v>82</v>
      </c>
      <c r="AH119" s="166" t="s">
        <v>169</v>
      </c>
      <c r="AI119" s="172" t="s">
        <v>56</v>
      </c>
      <c r="AJ119" s="179">
        <v>81</v>
      </c>
    </row>
    <row r="120" spans="1:36" x14ac:dyDescent="0.15">
      <c r="A120" s="199" t="s">
        <v>32</v>
      </c>
      <c r="B120" s="200" t="s">
        <v>18</v>
      </c>
      <c r="C120" s="173">
        <v>24</v>
      </c>
      <c r="D120" s="190">
        <v>39196.5</v>
      </c>
      <c r="E120" s="195">
        <v>16147</v>
      </c>
      <c r="F120" s="29">
        <v>33491</v>
      </c>
      <c r="G120" s="29">
        <v>170</v>
      </c>
      <c r="H120" s="29">
        <v>0</v>
      </c>
      <c r="I120" s="29">
        <v>9630</v>
      </c>
      <c r="J120" s="29">
        <v>5182</v>
      </c>
      <c r="K120" s="29">
        <v>1200</v>
      </c>
      <c r="L120" s="29">
        <v>330</v>
      </c>
      <c r="M120" s="29">
        <v>-183</v>
      </c>
      <c r="N120" s="29">
        <v>-1848</v>
      </c>
      <c r="O120" s="29">
        <f t="shared" si="7"/>
        <v>-501</v>
      </c>
      <c r="P120" s="29">
        <f t="shared" si="6"/>
        <v>19350</v>
      </c>
      <c r="Q120" s="190">
        <v>39196.583333333336</v>
      </c>
      <c r="R120" s="189">
        <v>16540</v>
      </c>
      <c r="S120" s="29">
        <v>18793</v>
      </c>
      <c r="T120" s="29">
        <f t="shared" si="8"/>
        <v>557</v>
      </c>
      <c r="U120" s="29">
        <v>17722</v>
      </c>
      <c r="V120" s="29">
        <v>6900</v>
      </c>
      <c r="W120" s="166">
        <v>1200</v>
      </c>
      <c r="X120" s="26">
        <v>1200</v>
      </c>
      <c r="Y120" s="166">
        <v>330</v>
      </c>
      <c r="Z120" s="26">
        <v>330</v>
      </c>
      <c r="AA120" s="166">
        <v>-700</v>
      </c>
      <c r="AB120" s="26">
        <v>-183</v>
      </c>
      <c r="AC120" s="166">
        <v>-2218</v>
      </c>
      <c r="AD120" s="26">
        <v>-1848</v>
      </c>
      <c r="AE120" s="166" t="s">
        <v>169</v>
      </c>
      <c r="AF120" s="172" t="s">
        <v>98</v>
      </c>
      <c r="AG120" s="173">
        <v>68</v>
      </c>
      <c r="AH120" s="166" t="s">
        <v>169</v>
      </c>
      <c r="AI120" s="172" t="s">
        <v>97</v>
      </c>
      <c r="AJ120" s="179">
        <v>72</v>
      </c>
    </row>
    <row r="121" spans="1:36" x14ac:dyDescent="0.15">
      <c r="A121" s="199" t="s">
        <v>31</v>
      </c>
      <c r="B121" s="200" t="s">
        <v>18</v>
      </c>
      <c r="C121" s="173">
        <v>25</v>
      </c>
      <c r="D121" s="190">
        <v>39197.833333333336</v>
      </c>
      <c r="E121" s="195">
        <v>16042</v>
      </c>
      <c r="F121" s="29">
        <v>33486</v>
      </c>
      <c r="G121" s="29">
        <v>180</v>
      </c>
      <c r="H121" s="29">
        <v>0</v>
      </c>
      <c r="I121" s="29">
        <v>8843</v>
      </c>
      <c r="J121" s="29">
        <v>6622</v>
      </c>
      <c r="K121" s="29">
        <v>1188</v>
      </c>
      <c r="L121" s="29">
        <v>330</v>
      </c>
      <c r="M121" s="29">
        <v>-213</v>
      </c>
      <c r="N121" s="29">
        <v>-1852</v>
      </c>
      <c r="O121" s="29">
        <f t="shared" si="7"/>
        <v>-547</v>
      </c>
      <c r="P121" s="29">
        <f t="shared" si="6"/>
        <v>18748</v>
      </c>
      <c r="Q121" s="190">
        <v>39197.875</v>
      </c>
      <c r="R121" s="189">
        <v>15780</v>
      </c>
      <c r="S121" s="29">
        <v>18038</v>
      </c>
      <c r="T121" s="29">
        <f t="shared" si="8"/>
        <v>710</v>
      </c>
      <c r="U121" s="29">
        <v>17722</v>
      </c>
      <c r="V121" s="29">
        <v>6900</v>
      </c>
      <c r="W121" s="166">
        <v>1200</v>
      </c>
      <c r="X121" s="26">
        <v>1188</v>
      </c>
      <c r="Y121" s="166">
        <v>330</v>
      </c>
      <c r="Z121" s="26">
        <v>330</v>
      </c>
      <c r="AA121" s="166">
        <v>-400</v>
      </c>
      <c r="AB121" s="26">
        <v>-213</v>
      </c>
      <c r="AC121" s="166">
        <v>-2218</v>
      </c>
      <c r="AD121" s="26">
        <v>-1853</v>
      </c>
      <c r="AE121" s="166" t="s">
        <v>169</v>
      </c>
      <c r="AF121" s="172" t="s">
        <v>72</v>
      </c>
      <c r="AG121" s="173">
        <v>53</v>
      </c>
      <c r="AH121" s="166" t="s">
        <v>169</v>
      </c>
      <c r="AI121" s="172" t="s">
        <v>196</v>
      </c>
      <c r="AJ121" s="179">
        <v>52</v>
      </c>
    </row>
    <row r="122" spans="1:36" x14ac:dyDescent="0.15">
      <c r="A122" s="199" t="s">
        <v>33</v>
      </c>
      <c r="B122" s="200" t="s">
        <v>18</v>
      </c>
      <c r="C122" s="173">
        <v>26</v>
      </c>
      <c r="D122" s="190">
        <v>39198.875</v>
      </c>
      <c r="E122" s="195">
        <v>15799</v>
      </c>
      <c r="F122" s="29">
        <v>33486</v>
      </c>
      <c r="G122" s="29">
        <v>106</v>
      </c>
      <c r="H122" s="29">
        <v>0</v>
      </c>
      <c r="I122" s="29">
        <v>9169</v>
      </c>
      <c r="J122" s="29">
        <v>6472</v>
      </c>
      <c r="K122" s="29">
        <v>1088</v>
      </c>
      <c r="L122" s="29">
        <v>330</v>
      </c>
      <c r="M122" s="29">
        <v>-230</v>
      </c>
      <c r="N122" s="29">
        <v>-1616</v>
      </c>
      <c r="O122" s="29">
        <f t="shared" si="7"/>
        <v>-428</v>
      </c>
      <c r="P122" s="29">
        <f t="shared" si="6"/>
        <v>18379</v>
      </c>
      <c r="Q122" s="190">
        <v>39198.875</v>
      </c>
      <c r="R122" s="189">
        <v>15450</v>
      </c>
      <c r="S122" s="29">
        <v>17472</v>
      </c>
      <c r="T122" s="29">
        <f t="shared" si="8"/>
        <v>907</v>
      </c>
      <c r="U122" s="29">
        <v>17722</v>
      </c>
      <c r="V122" s="29">
        <v>6900</v>
      </c>
      <c r="W122" s="166">
        <v>1200</v>
      </c>
      <c r="X122" s="26">
        <v>1088</v>
      </c>
      <c r="Y122" s="166">
        <v>330</v>
      </c>
      <c r="Z122" s="26">
        <v>330</v>
      </c>
      <c r="AA122" s="166">
        <v>-700</v>
      </c>
      <c r="AB122" s="26">
        <v>-230</v>
      </c>
      <c r="AC122" s="166">
        <v>-2218</v>
      </c>
      <c r="AD122" s="26">
        <v>-1852</v>
      </c>
      <c r="AE122" s="166" t="s">
        <v>100</v>
      </c>
      <c r="AF122" s="172" t="s">
        <v>90</v>
      </c>
      <c r="AG122" s="173">
        <v>53</v>
      </c>
      <c r="AH122" s="166" t="s">
        <v>100</v>
      </c>
      <c r="AI122" s="172" t="s">
        <v>168</v>
      </c>
      <c r="AJ122" s="179">
        <v>55</v>
      </c>
    </row>
    <row r="123" spans="1:36" x14ac:dyDescent="0.15">
      <c r="A123" s="199" t="s">
        <v>34</v>
      </c>
      <c r="B123" s="200" t="s">
        <v>18</v>
      </c>
      <c r="C123" s="173">
        <v>27</v>
      </c>
      <c r="D123" s="190">
        <v>39199.5</v>
      </c>
      <c r="E123" s="195">
        <v>16310</v>
      </c>
      <c r="F123" s="29">
        <v>33486</v>
      </c>
      <c r="G123" s="29">
        <v>126</v>
      </c>
      <c r="H123" s="29">
        <v>0</v>
      </c>
      <c r="I123" s="29">
        <v>8627</v>
      </c>
      <c r="J123" s="29">
        <v>5330</v>
      </c>
      <c r="K123" s="29">
        <v>780</v>
      </c>
      <c r="L123" s="29">
        <v>330</v>
      </c>
      <c r="M123" s="29">
        <v>-239</v>
      </c>
      <c r="N123" s="29">
        <v>-1616</v>
      </c>
      <c r="O123" s="29">
        <f t="shared" si="7"/>
        <v>-745</v>
      </c>
      <c r="P123" s="29">
        <f t="shared" si="6"/>
        <v>20400</v>
      </c>
      <c r="Q123" s="190">
        <v>39199.458333333336</v>
      </c>
      <c r="R123" s="189">
        <v>15860</v>
      </c>
      <c r="S123" s="29">
        <v>17882</v>
      </c>
      <c r="T123" s="29">
        <f t="shared" si="8"/>
        <v>2518</v>
      </c>
      <c r="U123" s="29">
        <v>17722</v>
      </c>
      <c r="V123" s="29">
        <v>6900</v>
      </c>
      <c r="W123" s="166">
        <v>1200</v>
      </c>
      <c r="X123" s="26">
        <v>780</v>
      </c>
      <c r="Y123" s="166">
        <v>330</v>
      </c>
      <c r="Z123" s="26">
        <v>330</v>
      </c>
      <c r="AA123" s="166">
        <v>-700</v>
      </c>
      <c r="AB123" s="26">
        <v>-239</v>
      </c>
      <c r="AC123" s="166">
        <v>-2218</v>
      </c>
      <c r="AD123" s="26">
        <v>-1895</v>
      </c>
      <c r="AE123" s="166" t="s">
        <v>46</v>
      </c>
      <c r="AF123" s="172" t="s">
        <v>138</v>
      </c>
      <c r="AG123" s="173">
        <v>50</v>
      </c>
      <c r="AH123" s="166" t="s">
        <v>46</v>
      </c>
      <c r="AI123" s="172" t="s">
        <v>179</v>
      </c>
      <c r="AJ123" s="179">
        <v>50</v>
      </c>
    </row>
    <row r="124" spans="1:36" x14ac:dyDescent="0.15">
      <c r="A124" s="199" t="s">
        <v>35</v>
      </c>
      <c r="B124" s="200" t="s">
        <v>18</v>
      </c>
      <c r="C124" s="173">
        <v>28</v>
      </c>
      <c r="D124" s="190">
        <v>39200.875</v>
      </c>
      <c r="E124" s="195">
        <v>14303</v>
      </c>
      <c r="F124" s="29">
        <v>33486</v>
      </c>
      <c r="G124" s="29">
        <v>170</v>
      </c>
      <c r="H124" s="29">
        <v>0</v>
      </c>
      <c r="I124" s="29">
        <v>11180</v>
      </c>
      <c r="J124" s="29">
        <v>5250</v>
      </c>
      <c r="K124" s="29">
        <v>518</v>
      </c>
      <c r="L124" s="29">
        <v>330</v>
      </c>
      <c r="M124" s="29">
        <v>-226</v>
      </c>
      <c r="N124" s="29">
        <v>-1905</v>
      </c>
      <c r="O124" s="29">
        <f t="shared" si="7"/>
        <v>-1283</v>
      </c>
      <c r="P124" s="29">
        <f t="shared" si="6"/>
        <v>18509</v>
      </c>
      <c r="Q124" s="190">
        <v>39200.458333333336</v>
      </c>
      <c r="R124" s="189">
        <v>14300</v>
      </c>
      <c r="S124" s="29">
        <v>16567</v>
      </c>
      <c r="T124" s="29">
        <f t="shared" si="8"/>
        <v>1942</v>
      </c>
      <c r="U124" s="29">
        <v>17695</v>
      </c>
      <c r="V124" s="29">
        <v>8500</v>
      </c>
      <c r="W124" s="166">
        <v>1200</v>
      </c>
      <c r="X124" s="26">
        <v>518</v>
      </c>
      <c r="Y124" s="166">
        <v>330</v>
      </c>
      <c r="Z124" s="26">
        <v>330</v>
      </c>
      <c r="AA124" s="166">
        <v>-700</v>
      </c>
      <c r="AB124" s="26">
        <v>-226</v>
      </c>
      <c r="AC124" s="166">
        <v>-2218</v>
      </c>
      <c r="AD124" s="26">
        <v>-1905</v>
      </c>
      <c r="AE124" s="166" t="s">
        <v>43</v>
      </c>
      <c r="AF124" s="172" t="s">
        <v>112</v>
      </c>
      <c r="AG124" s="173">
        <v>52</v>
      </c>
      <c r="AH124" s="166" t="s">
        <v>46</v>
      </c>
      <c r="AI124" s="172" t="s">
        <v>77</v>
      </c>
      <c r="AJ124" s="179">
        <v>58</v>
      </c>
    </row>
    <row r="125" spans="1:36" x14ac:dyDescent="0.15">
      <c r="A125" s="199" t="s">
        <v>36</v>
      </c>
      <c r="B125" s="200" t="s">
        <v>18</v>
      </c>
      <c r="C125" s="173">
        <v>29</v>
      </c>
      <c r="D125" s="190">
        <v>39201.875</v>
      </c>
      <c r="E125" s="195">
        <v>14672</v>
      </c>
      <c r="F125" s="29">
        <v>33486</v>
      </c>
      <c r="G125" s="29">
        <v>165</v>
      </c>
      <c r="H125" s="29">
        <v>0</v>
      </c>
      <c r="I125" s="29">
        <v>10706</v>
      </c>
      <c r="J125" s="29">
        <v>6420</v>
      </c>
      <c r="K125" s="29">
        <v>46</v>
      </c>
      <c r="L125" s="29">
        <v>330</v>
      </c>
      <c r="M125" s="29">
        <v>-229</v>
      </c>
      <c r="N125" s="29">
        <v>-1846</v>
      </c>
      <c r="O125" s="29">
        <f t="shared" si="7"/>
        <v>-1699</v>
      </c>
      <c r="P125" s="29">
        <f t="shared" si="6"/>
        <v>18224</v>
      </c>
      <c r="Q125" s="190">
        <v>39201.875</v>
      </c>
      <c r="R125" s="189">
        <v>14210</v>
      </c>
      <c r="S125" s="29">
        <v>16460</v>
      </c>
      <c r="T125" s="29">
        <f t="shared" si="8"/>
        <v>1764</v>
      </c>
      <c r="U125" s="29">
        <v>17695</v>
      </c>
      <c r="V125" s="29">
        <v>8500</v>
      </c>
      <c r="W125" s="166">
        <v>1200</v>
      </c>
      <c r="X125" s="26">
        <v>46</v>
      </c>
      <c r="Y125" s="166">
        <v>330</v>
      </c>
      <c r="Z125" s="26">
        <v>330</v>
      </c>
      <c r="AA125" s="166">
        <v>-700</v>
      </c>
      <c r="AB125" s="26">
        <v>-229</v>
      </c>
      <c r="AC125" s="166">
        <v>-2218</v>
      </c>
      <c r="AD125" s="26">
        <v>-1646</v>
      </c>
      <c r="AE125" s="166" t="s">
        <v>46</v>
      </c>
      <c r="AF125" s="172" t="s">
        <v>133</v>
      </c>
      <c r="AG125" s="173">
        <v>51</v>
      </c>
      <c r="AH125" s="166" t="s">
        <v>100</v>
      </c>
      <c r="AI125" s="172" t="s">
        <v>202</v>
      </c>
      <c r="AJ125" s="179">
        <v>59</v>
      </c>
    </row>
    <row r="126" spans="1:36" x14ac:dyDescent="0.15">
      <c r="A126" s="201" t="s">
        <v>30</v>
      </c>
      <c r="B126" s="202" t="s">
        <v>18</v>
      </c>
      <c r="C126" s="175">
        <v>30</v>
      </c>
      <c r="D126" s="191">
        <v>39202.875</v>
      </c>
      <c r="E126" s="196">
        <v>16014</v>
      </c>
      <c r="F126" s="35">
        <v>33489</v>
      </c>
      <c r="G126" s="35">
        <v>101</v>
      </c>
      <c r="H126" s="35">
        <v>0</v>
      </c>
      <c r="I126" s="35">
        <v>10926</v>
      </c>
      <c r="J126" s="35">
        <v>5036</v>
      </c>
      <c r="K126" s="35">
        <v>582</v>
      </c>
      <c r="L126" s="35">
        <v>330</v>
      </c>
      <c r="M126" s="35">
        <v>-340</v>
      </c>
      <c r="N126" s="35">
        <v>-1460</v>
      </c>
      <c r="O126" s="35">
        <f t="shared" si="7"/>
        <v>-888</v>
      </c>
      <c r="P126" s="35">
        <f t="shared" si="6"/>
        <v>18516</v>
      </c>
      <c r="Q126" s="191">
        <v>39202.875</v>
      </c>
      <c r="R126" s="192">
        <v>15710</v>
      </c>
      <c r="S126" s="35">
        <v>17576</v>
      </c>
      <c r="T126" s="35">
        <f t="shared" si="8"/>
        <v>940</v>
      </c>
      <c r="U126" s="35">
        <v>17695</v>
      </c>
      <c r="V126" s="35">
        <v>8500</v>
      </c>
      <c r="W126" s="167">
        <v>1200</v>
      </c>
      <c r="X126" s="43">
        <v>582</v>
      </c>
      <c r="Y126" s="167">
        <v>330</v>
      </c>
      <c r="Z126" s="43">
        <v>330</v>
      </c>
      <c r="AA126" s="167">
        <v>-700</v>
      </c>
      <c r="AB126" s="43">
        <v>-340</v>
      </c>
      <c r="AC126" s="167">
        <v>-2218</v>
      </c>
      <c r="AD126" s="43">
        <v>-1460</v>
      </c>
      <c r="AE126" s="167" t="s">
        <v>146</v>
      </c>
      <c r="AF126" s="174" t="s">
        <v>49</v>
      </c>
      <c r="AG126" s="175">
        <v>57</v>
      </c>
      <c r="AH126" s="167" t="s">
        <v>169</v>
      </c>
      <c r="AI126" s="174" t="s">
        <v>98</v>
      </c>
      <c r="AJ126" s="180">
        <v>55</v>
      </c>
    </row>
    <row r="127" spans="1:36" x14ac:dyDescent="0.15">
      <c r="A127" s="199" t="s">
        <v>32</v>
      </c>
      <c r="B127" s="200" t="s">
        <v>19</v>
      </c>
      <c r="C127" s="173">
        <v>1</v>
      </c>
      <c r="D127" s="190">
        <v>39203.875</v>
      </c>
      <c r="E127" s="195">
        <v>15934</v>
      </c>
      <c r="F127" s="29">
        <v>33489</v>
      </c>
      <c r="G127" s="29">
        <v>101</v>
      </c>
      <c r="H127" s="29">
        <v>0</v>
      </c>
      <c r="I127" s="29">
        <v>9938</v>
      </c>
      <c r="J127" s="29">
        <v>6369</v>
      </c>
      <c r="K127" s="29">
        <v>103</v>
      </c>
      <c r="L127" s="29">
        <v>0</v>
      </c>
      <c r="M127" s="29">
        <v>-509</v>
      </c>
      <c r="N127" s="29">
        <v>-1943</v>
      </c>
      <c r="O127" s="29">
        <f t="shared" si="7"/>
        <v>-2349</v>
      </c>
      <c r="P127" s="29">
        <f t="shared" si="6"/>
        <v>19632</v>
      </c>
      <c r="Q127" s="190">
        <v>39203.875</v>
      </c>
      <c r="R127" s="189">
        <v>15790</v>
      </c>
      <c r="S127" s="29">
        <v>18137</v>
      </c>
      <c r="T127" s="29">
        <f t="shared" si="8"/>
        <v>1495</v>
      </c>
      <c r="U127" s="29">
        <v>17695</v>
      </c>
      <c r="V127" s="29">
        <v>8500</v>
      </c>
      <c r="W127" s="166">
        <v>1100</v>
      </c>
      <c r="X127" s="26">
        <v>103</v>
      </c>
      <c r="Y127" s="166">
        <v>0</v>
      </c>
      <c r="Z127" s="26">
        <v>0</v>
      </c>
      <c r="AA127" s="166">
        <v>-700</v>
      </c>
      <c r="AB127" s="26">
        <v>-509</v>
      </c>
      <c r="AC127" s="166">
        <v>-2218</v>
      </c>
      <c r="AD127" s="26">
        <v>-1943</v>
      </c>
      <c r="AE127" s="166" t="s">
        <v>100</v>
      </c>
      <c r="AF127" s="172" t="s">
        <v>68</v>
      </c>
      <c r="AG127" s="173">
        <v>54</v>
      </c>
      <c r="AH127" s="166" t="s">
        <v>46</v>
      </c>
      <c r="AI127" s="172" t="s">
        <v>68</v>
      </c>
      <c r="AJ127" s="179">
        <v>54</v>
      </c>
    </row>
    <row r="128" spans="1:36" x14ac:dyDescent="0.15">
      <c r="A128" s="199" t="s">
        <v>31</v>
      </c>
      <c r="B128" s="200" t="s">
        <v>19</v>
      </c>
      <c r="C128" s="173">
        <v>2</v>
      </c>
      <c r="D128" s="190">
        <v>39204.875</v>
      </c>
      <c r="E128" s="195">
        <v>15856</v>
      </c>
      <c r="F128" s="29">
        <v>33489</v>
      </c>
      <c r="G128" s="29">
        <v>101</v>
      </c>
      <c r="H128" s="29">
        <v>0</v>
      </c>
      <c r="I128" s="29">
        <v>9728</v>
      </c>
      <c r="J128" s="29">
        <v>5990</v>
      </c>
      <c r="K128" s="29">
        <v>821</v>
      </c>
      <c r="L128" s="29">
        <v>0</v>
      </c>
      <c r="M128" s="29">
        <v>-512</v>
      </c>
      <c r="N128" s="29">
        <v>-1867</v>
      </c>
      <c r="O128" s="29">
        <f t="shared" si="7"/>
        <v>-1558</v>
      </c>
      <c r="P128" s="29">
        <f t="shared" si="6"/>
        <v>19430</v>
      </c>
      <c r="Q128" s="190">
        <v>39204.875</v>
      </c>
      <c r="R128" s="189">
        <v>15870</v>
      </c>
      <c r="S128" s="29">
        <v>18359</v>
      </c>
      <c r="T128" s="29">
        <f t="shared" si="8"/>
        <v>1071</v>
      </c>
      <c r="U128" s="29">
        <v>17695</v>
      </c>
      <c r="V128" s="29">
        <v>8500</v>
      </c>
      <c r="W128" s="166">
        <v>1100</v>
      </c>
      <c r="X128" s="26">
        <v>821</v>
      </c>
      <c r="Y128" s="166">
        <v>0</v>
      </c>
      <c r="Z128" s="26">
        <v>0</v>
      </c>
      <c r="AA128" s="166">
        <v>-700</v>
      </c>
      <c r="AB128" s="26">
        <v>-512</v>
      </c>
      <c r="AC128" s="166">
        <v>-2000</v>
      </c>
      <c r="AD128" s="26">
        <v>-1867</v>
      </c>
      <c r="AE128" s="166" t="s">
        <v>146</v>
      </c>
      <c r="AF128" s="172" t="s">
        <v>101</v>
      </c>
      <c r="AG128" s="173">
        <v>51</v>
      </c>
      <c r="AH128" s="166" t="s">
        <v>146</v>
      </c>
      <c r="AI128" s="172" t="s">
        <v>192</v>
      </c>
      <c r="AJ128" s="179">
        <v>53</v>
      </c>
    </row>
    <row r="129" spans="1:36" x14ac:dyDescent="0.15">
      <c r="A129" s="199" t="s">
        <v>33</v>
      </c>
      <c r="B129" s="200" t="s">
        <v>19</v>
      </c>
      <c r="C129" s="173">
        <v>3</v>
      </c>
      <c r="D129" s="190">
        <v>39205.875</v>
      </c>
      <c r="E129" s="195">
        <v>15783</v>
      </c>
      <c r="F129" s="29">
        <v>33489</v>
      </c>
      <c r="G129" s="29">
        <v>165</v>
      </c>
      <c r="H129" s="29">
        <v>0</v>
      </c>
      <c r="I129" s="29">
        <v>9668</v>
      </c>
      <c r="J129" s="29">
        <v>5233</v>
      </c>
      <c r="K129" s="29">
        <v>794</v>
      </c>
      <c r="L129" s="29">
        <v>0</v>
      </c>
      <c r="M129" s="29">
        <v>-527</v>
      </c>
      <c r="N129" s="29">
        <v>-1862</v>
      </c>
      <c r="O129" s="29">
        <f t="shared" si="7"/>
        <v>-1595</v>
      </c>
      <c r="P129" s="29">
        <f t="shared" si="6"/>
        <v>20348</v>
      </c>
      <c r="Q129" s="190">
        <v>39205.875</v>
      </c>
      <c r="R129" s="189">
        <v>15760</v>
      </c>
      <c r="S129" s="29">
        <v>18244</v>
      </c>
      <c r="T129" s="29">
        <f t="shared" si="8"/>
        <v>2104</v>
      </c>
      <c r="U129" s="29">
        <v>17695</v>
      </c>
      <c r="V129" s="29">
        <v>8500</v>
      </c>
      <c r="W129" s="166">
        <v>1100</v>
      </c>
      <c r="X129" s="26">
        <v>794</v>
      </c>
      <c r="Y129" s="166">
        <v>0</v>
      </c>
      <c r="Z129" s="26">
        <v>0</v>
      </c>
      <c r="AA129" s="166">
        <v>-700</v>
      </c>
      <c r="AB129" s="26">
        <v>-527</v>
      </c>
      <c r="AC129" s="166">
        <v>-2000</v>
      </c>
      <c r="AD129" s="26">
        <v>-1862</v>
      </c>
      <c r="AE129" s="166" t="s">
        <v>42</v>
      </c>
      <c r="AF129" s="172" t="s">
        <v>50</v>
      </c>
      <c r="AG129" s="173">
        <v>54</v>
      </c>
      <c r="AH129" s="166" t="s">
        <v>146</v>
      </c>
      <c r="AI129" s="172" t="s">
        <v>192</v>
      </c>
      <c r="AJ129" s="179">
        <v>54</v>
      </c>
    </row>
    <row r="130" spans="1:36" x14ac:dyDescent="0.15">
      <c r="A130" s="199" t="s">
        <v>34</v>
      </c>
      <c r="B130" s="200" t="s">
        <v>19</v>
      </c>
      <c r="C130" s="173">
        <v>4</v>
      </c>
      <c r="D130" s="190">
        <v>39206.5</v>
      </c>
      <c r="E130" s="195">
        <v>15586</v>
      </c>
      <c r="F130" s="29">
        <v>33489</v>
      </c>
      <c r="G130" s="29">
        <v>165</v>
      </c>
      <c r="H130" s="29">
        <v>0</v>
      </c>
      <c r="I130" s="29">
        <v>9059</v>
      </c>
      <c r="J130" s="29">
        <v>5478</v>
      </c>
      <c r="K130" s="29">
        <v>566</v>
      </c>
      <c r="L130" s="29">
        <v>330</v>
      </c>
      <c r="M130" s="29">
        <v>-509</v>
      </c>
      <c r="N130" s="29">
        <v>-1823</v>
      </c>
      <c r="O130" s="29">
        <f t="shared" si="7"/>
        <v>-1436</v>
      </c>
      <c r="P130" s="29">
        <f t="shared" si="6"/>
        <v>20553</v>
      </c>
      <c r="Q130" s="190">
        <v>39206.458333333336</v>
      </c>
      <c r="R130" s="189">
        <v>15550</v>
      </c>
      <c r="S130" s="29">
        <v>17995</v>
      </c>
      <c r="T130" s="29">
        <f t="shared" si="8"/>
        <v>2558</v>
      </c>
      <c r="U130" s="29">
        <v>17695</v>
      </c>
      <c r="V130" s="29">
        <v>8500</v>
      </c>
      <c r="W130" s="166">
        <v>1100</v>
      </c>
      <c r="X130" s="26">
        <v>566</v>
      </c>
      <c r="Y130" s="166">
        <v>330</v>
      </c>
      <c r="Z130" s="26">
        <v>330</v>
      </c>
      <c r="AA130" s="166">
        <v>-700</v>
      </c>
      <c r="AB130" s="26">
        <v>-509</v>
      </c>
      <c r="AC130" s="166">
        <v>-2000</v>
      </c>
      <c r="AD130" s="26">
        <v>-1823</v>
      </c>
      <c r="AE130" s="166" t="s">
        <v>42</v>
      </c>
      <c r="AF130" s="172" t="s">
        <v>97</v>
      </c>
      <c r="AG130" s="173">
        <v>61</v>
      </c>
      <c r="AH130" s="166" t="s">
        <v>146</v>
      </c>
      <c r="AI130" s="172" t="s">
        <v>98</v>
      </c>
      <c r="AJ130" s="179">
        <v>61</v>
      </c>
    </row>
    <row r="131" spans="1:36" x14ac:dyDescent="0.15">
      <c r="A131" s="199" t="s">
        <v>35</v>
      </c>
      <c r="B131" s="200" t="s">
        <v>19</v>
      </c>
      <c r="C131" s="173">
        <v>5</v>
      </c>
      <c r="D131" s="190">
        <v>39207.875</v>
      </c>
      <c r="E131" s="195">
        <v>14004</v>
      </c>
      <c r="F131" s="29">
        <v>33489</v>
      </c>
      <c r="G131" s="29">
        <v>160</v>
      </c>
      <c r="H131" s="29">
        <v>0</v>
      </c>
      <c r="I131" s="29">
        <v>10598</v>
      </c>
      <c r="J131" s="29">
        <v>6637</v>
      </c>
      <c r="K131" s="29">
        <v>-405</v>
      </c>
      <c r="L131" s="29">
        <v>330</v>
      </c>
      <c r="M131" s="29">
        <v>-479</v>
      </c>
      <c r="N131" s="29">
        <v>-1732</v>
      </c>
      <c r="O131" s="29">
        <f t="shared" si="7"/>
        <v>-2286</v>
      </c>
      <c r="P131" s="29">
        <f t="shared" si="6"/>
        <v>18700</v>
      </c>
      <c r="Q131" s="190">
        <v>39207.458333333336</v>
      </c>
      <c r="R131" s="189">
        <v>13910</v>
      </c>
      <c r="S131" s="29">
        <v>16264</v>
      </c>
      <c r="T131" s="29">
        <f t="shared" si="8"/>
        <v>2436</v>
      </c>
      <c r="U131" s="29">
        <v>20667</v>
      </c>
      <c r="V131" s="29">
        <v>4400</v>
      </c>
      <c r="W131" s="166">
        <v>-1400</v>
      </c>
      <c r="X131" s="26">
        <v>-405</v>
      </c>
      <c r="Y131" s="166">
        <v>330</v>
      </c>
      <c r="Z131" s="26">
        <v>330</v>
      </c>
      <c r="AA131" s="166">
        <v>-700</v>
      </c>
      <c r="AB131" s="26">
        <v>-479</v>
      </c>
      <c r="AC131" s="166">
        <v>-2000</v>
      </c>
      <c r="AD131" s="26">
        <v>-1732</v>
      </c>
      <c r="AE131" s="166" t="s">
        <v>169</v>
      </c>
      <c r="AF131" s="172" t="s">
        <v>192</v>
      </c>
      <c r="AG131" s="173">
        <v>58</v>
      </c>
      <c r="AH131" s="166" t="s">
        <v>169</v>
      </c>
      <c r="AI131" s="172" t="s">
        <v>178</v>
      </c>
      <c r="AJ131" s="179">
        <v>60</v>
      </c>
    </row>
    <row r="132" spans="1:36" x14ac:dyDescent="0.15">
      <c r="A132" s="199" t="s">
        <v>36</v>
      </c>
      <c r="B132" s="200" t="s">
        <v>19</v>
      </c>
      <c r="C132" s="173">
        <v>6</v>
      </c>
      <c r="D132" s="190">
        <v>39208.875</v>
      </c>
      <c r="E132" s="195">
        <v>14552</v>
      </c>
      <c r="F132" s="29">
        <v>33489</v>
      </c>
      <c r="G132" s="29">
        <v>160</v>
      </c>
      <c r="H132" s="29">
        <v>0</v>
      </c>
      <c r="I132" s="29">
        <v>10045</v>
      </c>
      <c r="J132" s="29">
        <v>8214</v>
      </c>
      <c r="K132" s="29">
        <v>-455</v>
      </c>
      <c r="L132" s="29">
        <v>330</v>
      </c>
      <c r="M132" s="29">
        <v>-539</v>
      </c>
      <c r="N132" s="29">
        <v>-1899</v>
      </c>
      <c r="O132" s="29">
        <f t="shared" si="7"/>
        <v>-2563</v>
      </c>
      <c r="P132" s="29">
        <f t="shared" si="6"/>
        <v>17953</v>
      </c>
      <c r="Q132" s="190">
        <v>39208.875</v>
      </c>
      <c r="R132" s="189">
        <v>14400</v>
      </c>
      <c r="S132" s="29">
        <v>16810</v>
      </c>
      <c r="T132" s="29">
        <f t="shared" si="8"/>
        <v>1143</v>
      </c>
      <c r="U132" s="29">
        <v>20667</v>
      </c>
      <c r="V132" s="29">
        <v>4400</v>
      </c>
      <c r="W132" s="166">
        <v>-1400</v>
      </c>
      <c r="X132" s="26">
        <v>-455</v>
      </c>
      <c r="Y132" s="166">
        <v>330</v>
      </c>
      <c r="Z132" s="26">
        <v>330</v>
      </c>
      <c r="AA132" s="166">
        <v>-700</v>
      </c>
      <c r="AB132" s="26">
        <v>-539</v>
      </c>
      <c r="AC132" s="166">
        <v>-2218</v>
      </c>
      <c r="AD132" s="26">
        <v>-1899</v>
      </c>
      <c r="AE132" s="166" t="s">
        <v>169</v>
      </c>
      <c r="AF132" s="172" t="s">
        <v>195</v>
      </c>
      <c r="AG132" s="173">
        <v>47</v>
      </c>
      <c r="AH132" s="181" t="s">
        <v>169</v>
      </c>
      <c r="AI132" s="182" t="s">
        <v>74</v>
      </c>
      <c r="AJ132" s="179">
        <v>51</v>
      </c>
    </row>
    <row r="133" spans="1:36" x14ac:dyDescent="0.15">
      <c r="A133" s="199" t="s">
        <v>30</v>
      </c>
      <c r="B133" s="200" t="s">
        <v>19</v>
      </c>
      <c r="C133" s="173">
        <v>7</v>
      </c>
      <c r="D133" s="190">
        <v>39209.875</v>
      </c>
      <c r="E133" s="195">
        <v>15762</v>
      </c>
      <c r="F133" s="29">
        <v>33489</v>
      </c>
      <c r="G133" s="29">
        <v>102</v>
      </c>
      <c r="H133" s="29">
        <v>0</v>
      </c>
      <c r="I133" s="29">
        <v>8895</v>
      </c>
      <c r="J133" s="29">
        <v>6324</v>
      </c>
      <c r="K133" s="29">
        <v>-141</v>
      </c>
      <c r="L133" s="29">
        <v>330</v>
      </c>
      <c r="M133" s="29">
        <v>-478</v>
      </c>
      <c r="N133" s="29">
        <v>-1618</v>
      </c>
      <c r="O133" s="29">
        <f t="shared" si="7"/>
        <v>-1907</v>
      </c>
      <c r="P133" s="29">
        <f t="shared" si="6"/>
        <v>20279</v>
      </c>
      <c r="Q133" s="190">
        <v>39209.5</v>
      </c>
      <c r="R133" s="189">
        <v>15760</v>
      </c>
      <c r="S133" s="29">
        <v>17782</v>
      </c>
      <c r="T133" s="29">
        <f t="shared" si="8"/>
        <v>2497</v>
      </c>
      <c r="U133" s="29">
        <v>20667</v>
      </c>
      <c r="V133" s="29">
        <v>4400</v>
      </c>
      <c r="W133" s="166">
        <v>-1400</v>
      </c>
      <c r="X133" s="26">
        <v>-141</v>
      </c>
      <c r="Y133" s="166">
        <v>330</v>
      </c>
      <c r="Z133" s="26">
        <v>330</v>
      </c>
      <c r="AA133" s="166">
        <v>-700</v>
      </c>
      <c r="AB133" s="26">
        <v>-478</v>
      </c>
      <c r="AC133" s="166">
        <v>-2218</v>
      </c>
      <c r="AD133" s="26">
        <v>-1989</v>
      </c>
      <c r="AE133" s="166" t="s">
        <v>169</v>
      </c>
      <c r="AF133" s="172" t="s">
        <v>195</v>
      </c>
      <c r="AG133" s="173">
        <v>63</v>
      </c>
      <c r="AH133" s="166" t="s">
        <v>169</v>
      </c>
      <c r="AI133" s="172" t="s">
        <v>124</v>
      </c>
      <c r="AJ133" s="179">
        <v>66</v>
      </c>
    </row>
    <row r="134" spans="1:36" x14ac:dyDescent="0.15">
      <c r="A134" s="199" t="s">
        <v>32</v>
      </c>
      <c r="B134" s="200" t="s">
        <v>19</v>
      </c>
      <c r="C134" s="173">
        <v>8</v>
      </c>
      <c r="D134" s="190">
        <v>39210.583333333336</v>
      </c>
      <c r="E134" s="195">
        <v>16132</v>
      </c>
      <c r="F134" s="29">
        <v>33489</v>
      </c>
      <c r="G134" s="29">
        <v>101</v>
      </c>
      <c r="H134" s="29">
        <v>0</v>
      </c>
      <c r="I134" s="29">
        <v>8261</v>
      </c>
      <c r="J134" s="29">
        <v>7050</v>
      </c>
      <c r="K134" s="29">
        <v>557</v>
      </c>
      <c r="L134" s="29">
        <v>330</v>
      </c>
      <c r="M134" s="29">
        <v>-677</v>
      </c>
      <c r="N134" s="29">
        <v>-1618</v>
      </c>
      <c r="O134" s="29">
        <f t="shared" si="7"/>
        <v>-1408</v>
      </c>
      <c r="P134" s="29">
        <f t="shared" si="6"/>
        <v>19687</v>
      </c>
      <c r="Q134" s="190">
        <v>39210.875</v>
      </c>
      <c r="R134" s="189">
        <v>15930</v>
      </c>
      <c r="S134" s="29">
        <v>17952</v>
      </c>
      <c r="T134" s="29">
        <f t="shared" si="8"/>
        <v>1735</v>
      </c>
      <c r="U134" s="29">
        <v>20667</v>
      </c>
      <c r="V134" s="29">
        <v>4400</v>
      </c>
      <c r="W134" s="166">
        <v>1200</v>
      </c>
      <c r="X134" s="26">
        <v>557</v>
      </c>
      <c r="Y134" s="166">
        <v>330</v>
      </c>
      <c r="Z134" s="26">
        <v>330</v>
      </c>
      <c r="AA134" s="166">
        <v>-700</v>
      </c>
      <c r="AB134" s="26">
        <v>-677</v>
      </c>
      <c r="AC134" s="166">
        <v>-2218</v>
      </c>
      <c r="AD134" s="26">
        <v>-1989</v>
      </c>
      <c r="AE134" s="166" t="s">
        <v>42</v>
      </c>
      <c r="AF134" s="172" t="s">
        <v>96</v>
      </c>
      <c r="AG134" s="173">
        <v>64</v>
      </c>
      <c r="AH134" s="166" t="s">
        <v>42</v>
      </c>
      <c r="AI134" s="172" t="s">
        <v>70</v>
      </c>
      <c r="AJ134" s="179">
        <v>65</v>
      </c>
    </row>
    <row r="135" spans="1:36" x14ac:dyDescent="0.15">
      <c r="A135" s="199" t="s">
        <v>31</v>
      </c>
      <c r="B135" s="200" t="s">
        <v>19</v>
      </c>
      <c r="C135" s="173">
        <v>9</v>
      </c>
      <c r="D135" s="190">
        <v>39211.625</v>
      </c>
      <c r="E135" s="195">
        <v>17057</v>
      </c>
      <c r="F135" s="29">
        <v>33491</v>
      </c>
      <c r="G135" s="29">
        <v>96</v>
      </c>
      <c r="H135" s="29">
        <v>0</v>
      </c>
      <c r="I135" s="29">
        <v>8635</v>
      </c>
      <c r="J135" s="29">
        <v>6438</v>
      </c>
      <c r="K135" s="29">
        <v>393</v>
      </c>
      <c r="L135" s="29">
        <v>330</v>
      </c>
      <c r="M135" s="29">
        <v>-125</v>
      </c>
      <c r="N135" s="29">
        <v>-1618</v>
      </c>
      <c r="O135" s="29">
        <f t="shared" si="7"/>
        <v>-1020</v>
      </c>
      <c r="P135" s="29">
        <f t="shared" si="6"/>
        <v>19534</v>
      </c>
      <c r="Q135" s="190">
        <v>39211.875</v>
      </c>
      <c r="R135" s="189">
        <v>16660</v>
      </c>
      <c r="S135" s="29">
        <v>18682</v>
      </c>
      <c r="T135" s="29">
        <f t="shared" si="8"/>
        <v>852</v>
      </c>
      <c r="U135" s="29">
        <v>20667</v>
      </c>
      <c r="V135" s="29">
        <v>4400</v>
      </c>
      <c r="W135" s="166">
        <v>1200</v>
      </c>
      <c r="X135" s="26">
        <v>393</v>
      </c>
      <c r="Y135" s="166">
        <v>330</v>
      </c>
      <c r="Z135" s="26">
        <v>330</v>
      </c>
      <c r="AA135" s="166">
        <v>-700</v>
      </c>
      <c r="AB135" s="26">
        <v>-454</v>
      </c>
      <c r="AC135" s="166">
        <v>-2218</v>
      </c>
      <c r="AD135" s="26">
        <v>-1989</v>
      </c>
      <c r="AE135" s="166" t="s">
        <v>43</v>
      </c>
      <c r="AF135" s="172" t="s">
        <v>129</v>
      </c>
      <c r="AG135" s="173">
        <v>69</v>
      </c>
      <c r="AH135" s="166" t="s">
        <v>43</v>
      </c>
      <c r="AI135" s="172" t="s">
        <v>90</v>
      </c>
      <c r="AJ135" s="179">
        <v>72</v>
      </c>
    </row>
    <row r="136" spans="1:36" x14ac:dyDescent="0.15">
      <c r="A136" s="199" t="s">
        <v>33</v>
      </c>
      <c r="B136" s="200" t="s">
        <v>19</v>
      </c>
      <c r="C136" s="173">
        <v>10</v>
      </c>
      <c r="D136" s="190">
        <v>39212.625</v>
      </c>
      <c r="E136" s="195">
        <v>18387</v>
      </c>
      <c r="F136" s="29">
        <v>33491</v>
      </c>
      <c r="G136" s="29">
        <v>104</v>
      </c>
      <c r="H136" s="29">
        <v>0</v>
      </c>
      <c r="I136" s="29">
        <v>8560</v>
      </c>
      <c r="J136" s="29">
        <v>6029</v>
      </c>
      <c r="K136" s="29">
        <v>0</v>
      </c>
      <c r="L136" s="29">
        <v>330</v>
      </c>
      <c r="M136" s="29">
        <v>-393</v>
      </c>
      <c r="N136" s="29">
        <v>-1618</v>
      </c>
      <c r="O136" s="29">
        <f t="shared" si="7"/>
        <v>-1681</v>
      </c>
      <c r="P136" s="29">
        <f t="shared" si="6"/>
        <v>20687</v>
      </c>
      <c r="Q136" s="190">
        <v>39212.708333333336</v>
      </c>
      <c r="R136" s="189">
        <v>17690</v>
      </c>
      <c r="S136" s="29">
        <v>19712</v>
      </c>
      <c r="T136" s="29">
        <f t="shared" si="8"/>
        <v>975</v>
      </c>
      <c r="U136" s="29">
        <v>20667</v>
      </c>
      <c r="V136" s="29">
        <v>4400</v>
      </c>
      <c r="W136" s="166">
        <v>-1400</v>
      </c>
      <c r="X136" s="26">
        <v>0</v>
      </c>
      <c r="Y136" s="166">
        <v>330</v>
      </c>
      <c r="Z136" s="26">
        <v>330</v>
      </c>
      <c r="AA136" s="166">
        <v>-400</v>
      </c>
      <c r="AB136" s="26">
        <v>-396</v>
      </c>
      <c r="AC136" s="166">
        <v>-2218</v>
      </c>
      <c r="AD136" s="26">
        <v>-1989</v>
      </c>
      <c r="AE136" s="166" t="s">
        <v>43</v>
      </c>
      <c r="AF136" s="172" t="s">
        <v>129</v>
      </c>
      <c r="AG136" s="173">
        <v>76</v>
      </c>
      <c r="AH136" s="166" t="s">
        <v>43</v>
      </c>
      <c r="AI136" s="172" t="s">
        <v>91</v>
      </c>
      <c r="AJ136" s="179">
        <v>79</v>
      </c>
    </row>
    <row r="137" spans="1:36" x14ac:dyDescent="0.15">
      <c r="A137" s="199" t="s">
        <v>34</v>
      </c>
      <c r="B137" s="200" t="s">
        <v>19</v>
      </c>
      <c r="C137" s="173">
        <v>11</v>
      </c>
      <c r="D137" s="190">
        <v>39213.458333333336</v>
      </c>
      <c r="E137" s="195">
        <v>17172</v>
      </c>
      <c r="F137" s="29">
        <v>33491</v>
      </c>
      <c r="G137" s="29">
        <v>104</v>
      </c>
      <c r="H137" s="29">
        <v>0</v>
      </c>
      <c r="I137" s="29">
        <v>7885</v>
      </c>
      <c r="J137" s="29">
        <v>6594</v>
      </c>
      <c r="K137" s="29">
        <v>700</v>
      </c>
      <c r="L137" s="29">
        <v>330</v>
      </c>
      <c r="M137" s="29">
        <v>-400</v>
      </c>
      <c r="N137" s="29">
        <v>-1618</v>
      </c>
      <c r="O137" s="29">
        <f t="shared" si="7"/>
        <v>-988</v>
      </c>
      <c r="P137" s="29">
        <f t="shared" si="6"/>
        <v>20104</v>
      </c>
      <c r="Q137" s="190">
        <v>39213.583333333336</v>
      </c>
      <c r="R137" s="189">
        <v>17450</v>
      </c>
      <c r="S137" s="29">
        <v>19472</v>
      </c>
      <c r="T137" s="29">
        <f t="shared" si="8"/>
        <v>632</v>
      </c>
      <c r="U137" s="29">
        <v>20667</v>
      </c>
      <c r="V137" s="29">
        <v>4400</v>
      </c>
      <c r="W137" s="166">
        <v>1200</v>
      </c>
      <c r="X137" s="26">
        <v>700</v>
      </c>
      <c r="Y137" s="166">
        <v>330</v>
      </c>
      <c r="Z137" s="26">
        <v>330</v>
      </c>
      <c r="AA137" s="166">
        <v>-700</v>
      </c>
      <c r="AB137" s="26">
        <v>-400</v>
      </c>
      <c r="AC137" s="166">
        <v>-2218</v>
      </c>
      <c r="AD137" s="26">
        <v>-1989</v>
      </c>
      <c r="AE137" s="166" t="s">
        <v>43</v>
      </c>
      <c r="AF137" s="172" t="s">
        <v>91</v>
      </c>
      <c r="AG137" s="173">
        <v>73</v>
      </c>
      <c r="AH137" s="166" t="s">
        <v>43</v>
      </c>
      <c r="AI137" s="172" t="s">
        <v>122</v>
      </c>
      <c r="AJ137" s="179">
        <v>76</v>
      </c>
    </row>
    <row r="138" spans="1:36" x14ac:dyDescent="0.15">
      <c r="A138" s="199" t="s">
        <v>35</v>
      </c>
      <c r="B138" s="200" t="s">
        <v>19</v>
      </c>
      <c r="C138" s="173">
        <v>12</v>
      </c>
      <c r="D138" s="190">
        <v>39214.5</v>
      </c>
      <c r="E138" s="195">
        <v>14257</v>
      </c>
      <c r="F138" s="29">
        <v>33491</v>
      </c>
      <c r="G138" s="29">
        <v>96</v>
      </c>
      <c r="H138" s="29">
        <v>0</v>
      </c>
      <c r="I138" s="29">
        <v>9638</v>
      </c>
      <c r="J138" s="29">
        <v>7840</v>
      </c>
      <c r="K138" s="29">
        <v>593</v>
      </c>
      <c r="L138" s="29">
        <v>330</v>
      </c>
      <c r="M138" s="29">
        <v>-523</v>
      </c>
      <c r="N138" s="29">
        <v>-1618</v>
      </c>
      <c r="O138" s="29">
        <f t="shared" si="7"/>
        <v>-1218</v>
      </c>
      <c r="P138" s="29">
        <f t="shared" si="6"/>
        <v>17327</v>
      </c>
      <c r="Q138" s="190">
        <v>39214.5</v>
      </c>
      <c r="R138" s="189">
        <v>14340</v>
      </c>
      <c r="S138" s="29">
        <v>16362</v>
      </c>
      <c r="T138" s="29">
        <f t="shared" si="8"/>
        <v>965</v>
      </c>
      <c r="U138" s="29">
        <v>21627</v>
      </c>
      <c r="V138" s="29">
        <v>5300</v>
      </c>
      <c r="W138" s="166">
        <v>1200</v>
      </c>
      <c r="X138" s="26">
        <v>593</v>
      </c>
      <c r="Y138" s="166">
        <v>330</v>
      </c>
      <c r="Z138" s="26">
        <v>330</v>
      </c>
      <c r="AA138" s="166">
        <v>-700</v>
      </c>
      <c r="AB138" s="26">
        <v>-523</v>
      </c>
      <c r="AC138" s="166">
        <v>-2218</v>
      </c>
      <c r="AD138" s="26">
        <v>-1954</v>
      </c>
      <c r="AE138" s="166" t="s">
        <v>42</v>
      </c>
      <c r="AF138" s="172" t="s">
        <v>167</v>
      </c>
      <c r="AG138" s="173">
        <v>60</v>
      </c>
      <c r="AH138" s="166" t="s">
        <v>42</v>
      </c>
      <c r="AI138" s="172" t="s">
        <v>67</v>
      </c>
      <c r="AJ138" s="179">
        <v>64</v>
      </c>
    </row>
    <row r="139" spans="1:36" x14ac:dyDescent="0.15">
      <c r="A139" s="199" t="s">
        <v>36</v>
      </c>
      <c r="B139" s="200" t="s">
        <v>19</v>
      </c>
      <c r="C139" s="173">
        <v>13</v>
      </c>
      <c r="D139" s="190">
        <v>39215.875</v>
      </c>
      <c r="E139" s="195">
        <v>14117</v>
      </c>
      <c r="F139" s="29">
        <v>33491</v>
      </c>
      <c r="G139" s="29">
        <v>99</v>
      </c>
      <c r="H139" s="29">
        <v>0</v>
      </c>
      <c r="I139" s="29">
        <v>9813</v>
      </c>
      <c r="J139" s="29">
        <v>7886</v>
      </c>
      <c r="K139" s="29">
        <v>-243</v>
      </c>
      <c r="L139" s="29">
        <v>330</v>
      </c>
      <c r="M139" s="29">
        <v>-150</v>
      </c>
      <c r="N139" s="29">
        <v>-1618</v>
      </c>
      <c r="O139" s="29">
        <f t="shared" si="7"/>
        <v>-1681</v>
      </c>
      <c r="P139" s="29">
        <f t="shared" si="6"/>
        <v>17572</v>
      </c>
      <c r="Q139" s="190">
        <v>39215.875</v>
      </c>
      <c r="R139" s="189">
        <v>14330</v>
      </c>
      <c r="S139" s="29">
        <v>16352</v>
      </c>
      <c r="T139" s="29">
        <f t="shared" si="8"/>
        <v>1220</v>
      </c>
      <c r="U139" s="29">
        <v>21627</v>
      </c>
      <c r="V139" s="29">
        <v>5300</v>
      </c>
      <c r="W139" s="166">
        <v>-1400</v>
      </c>
      <c r="X139" s="26">
        <v>-243</v>
      </c>
      <c r="Y139" s="166">
        <v>330</v>
      </c>
      <c r="Z139" s="26">
        <v>330</v>
      </c>
      <c r="AA139" s="166">
        <v>-700</v>
      </c>
      <c r="AB139" s="26">
        <v>-150</v>
      </c>
      <c r="AC139" s="166">
        <v>-2218</v>
      </c>
      <c r="AD139" s="26">
        <v>-1915</v>
      </c>
      <c r="AE139" s="166" t="s">
        <v>42</v>
      </c>
      <c r="AF139" s="172" t="s">
        <v>154</v>
      </c>
      <c r="AG139" s="173">
        <v>53</v>
      </c>
      <c r="AH139" s="166" t="s">
        <v>42</v>
      </c>
      <c r="AI139" s="172" t="s">
        <v>178</v>
      </c>
      <c r="AJ139" s="179">
        <v>55</v>
      </c>
    </row>
    <row r="140" spans="1:36" x14ac:dyDescent="0.15">
      <c r="A140" s="199" t="s">
        <v>30</v>
      </c>
      <c r="B140" s="200" t="s">
        <v>19</v>
      </c>
      <c r="C140" s="173">
        <v>14</v>
      </c>
      <c r="D140" s="190">
        <v>39216.583333333336</v>
      </c>
      <c r="E140" s="195">
        <v>16056</v>
      </c>
      <c r="F140" s="29">
        <v>33491</v>
      </c>
      <c r="G140" s="29">
        <v>99</v>
      </c>
      <c r="H140" s="29">
        <v>0</v>
      </c>
      <c r="I140" s="29">
        <v>9230</v>
      </c>
      <c r="J140" s="29">
        <v>5604</v>
      </c>
      <c r="K140" s="29">
        <v>0</v>
      </c>
      <c r="L140" s="29">
        <v>330</v>
      </c>
      <c r="M140" s="29">
        <v>-398</v>
      </c>
      <c r="N140" s="29">
        <v>-218</v>
      </c>
      <c r="O140" s="29">
        <f t="shared" si="7"/>
        <v>-286</v>
      </c>
      <c r="P140" s="29">
        <f t="shared" si="6"/>
        <v>19042</v>
      </c>
      <c r="Q140" s="190">
        <v>39216.5</v>
      </c>
      <c r="R140" s="189">
        <v>15820</v>
      </c>
      <c r="S140" s="29">
        <v>17498</v>
      </c>
      <c r="T140" s="29">
        <f t="shared" si="8"/>
        <v>1544</v>
      </c>
      <c r="U140" s="29">
        <v>21627</v>
      </c>
      <c r="V140" s="29">
        <v>5300</v>
      </c>
      <c r="W140" s="166">
        <v>-1400</v>
      </c>
      <c r="X140" s="26">
        <v>-329</v>
      </c>
      <c r="Y140" s="166">
        <v>330</v>
      </c>
      <c r="Z140" s="26">
        <v>330</v>
      </c>
      <c r="AA140" s="166">
        <v>-400</v>
      </c>
      <c r="AB140" s="26">
        <v>-398</v>
      </c>
      <c r="AC140" s="166">
        <v>-2218</v>
      </c>
      <c r="AD140" s="26">
        <v>-218</v>
      </c>
      <c r="AE140" s="166" t="s">
        <v>42</v>
      </c>
      <c r="AF140" s="172" t="s">
        <v>51</v>
      </c>
      <c r="AG140" s="173">
        <v>66</v>
      </c>
      <c r="AH140" s="166" t="s">
        <v>169</v>
      </c>
      <c r="AI140" s="172" t="s">
        <v>101</v>
      </c>
      <c r="AJ140" s="179">
        <v>65</v>
      </c>
    </row>
    <row r="141" spans="1:36" x14ac:dyDescent="0.15">
      <c r="A141" s="199" t="s">
        <v>32</v>
      </c>
      <c r="B141" s="200" t="s">
        <v>19</v>
      </c>
      <c r="C141" s="173">
        <v>15</v>
      </c>
      <c r="D141" s="190">
        <v>39217.875</v>
      </c>
      <c r="E141" s="195">
        <v>16806</v>
      </c>
      <c r="F141" s="29">
        <v>33491</v>
      </c>
      <c r="G141" s="29">
        <v>99</v>
      </c>
      <c r="H141" s="29">
        <v>0</v>
      </c>
      <c r="I141" s="29">
        <v>9554</v>
      </c>
      <c r="J141" s="29">
        <v>5086</v>
      </c>
      <c r="K141" s="29">
        <v>0</v>
      </c>
      <c r="L141" s="29">
        <v>330</v>
      </c>
      <c r="M141" s="29">
        <v>-474</v>
      </c>
      <c r="N141" s="29">
        <v>-218</v>
      </c>
      <c r="O141" s="29">
        <f t="shared" si="7"/>
        <v>-362</v>
      </c>
      <c r="P141" s="29">
        <f t="shared" si="6"/>
        <v>19312</v>
      </c>
      <c r="Q141" s="190">
        <v>39217.5</v>
      </c>
      <c r="R141" s="189">
        <v>16600</v>
      </c>
      <c r="S141" s="29">
        <v>18278</v>
      </c>
      <c r="T141" s="29">
        <f t="shared" si="8"/>
        <v>1034</v>
      </c>
      <c r="U141" s="29">
        <v>21627</v>
      </c>
      <c r="V141" s="29">
        <v>5300</v>
      </c>
      <c r="W141" s="166">
        <v>-1400</v>
      </c>
      <c r="X141" s="26">
        <v>-329</v>
      </c>
      <c r="Y141" s="166">
        <v>330</v>
      </c>
      <c r="Z141" s="26">
        <v>330</v>
      </c>
      <c r="AA141" s="166">
        <v>-400</v>
      </c>
      <c r="AB141" s="26">
        <v>-474</v>
      </c>
      <c r="AC141" s="166">
        <v>-2218</v>
      </c>
      <c r="AD141" s="26">
        <v>-218</v>
      </c>
      <c r="AE141" s="166" t="s">
        <v>169</v>
      </c>
      <c r="AF141" s="172" t="s">
        <v>307</v>
      </c>
      <c r="AG141" s="173">
        <v>78</v>
      </c>
      <c r="AH141" s="166" t="s">
        <v>43</v>
      </c>
      <c r="AI141" s="172" t="s">
        <v>55</v>
      </c>
      <c r="AJ141" s="179">
        <v>82</v>
      </c>
    </row>
    <row r="142" spans="1:36" x14ac:dyDescent="0.15">
      <c r="A142" s="199" t="s">
        <v>31</v>
      </c>
      <c r="B142" s="200" t="s">
        <v>19</v>
      </c>
      <c r="C142" s="173">
        <v>16</v>
      </c>
      <c r="D142" s="190">
        <v>39218.583333333336</v>
      </c>
      <c r="E142" s="195">
        <v>17458</v>
      </c>
      <c r="F142" s="29">
        <v>33491</v>
      </c>
      <c r="G142" s="29">
        <v>126</v>
      </c>
      <c r="H142" s="29">
        <v>0</v>
      </c>
      <c r="I142" s="29">
        <v>9422</v>
      </c>
      <c r="J142" s="29">
        <v>5100</v>
      </c>
      <c r="K142" s="29">
        <v>0</v>
      </c>
      <c r="L142" s="29">
        <v>330</v>
      </c>
      <c r="M142" s="29">
        <v>-533</v>
      </c>
      <c r="N142" s="29">
        <v>-217</v>
      </c>
      <c r="O142" s="29">
        <f t="shared" si="7"/>
        <v>-420</v>
      </c>
      <c r="P142" s="29">
        <f t="shared" si="6"/>
        <v>19515</v>
      </c>
      <c r="Q142" s="190">
        <v>39218.583333333336</v>
      </c>
      <c r="R142" s="189">
        <v>16890</v>
      </c>
      <c r="S142" s="29">
        <v>18568</v>
      </c>
      <c r="T142" s="29">
        <f t="shared" si="8"/>
        <v>947</v>
      </c>
      <c r="U142" s="29">
        <v>21627</v>
      </c>
      <c r="V142" s="29">
        <v>5300</v>
      </c>
      <c r="W142" s="166">
        <v>-1400</v>
      </c>
      <c r="X142" s="26">
        <v>-325</v>
      </c>
      <c r="Y142" s="166">
        <v>330</v>
      </c>
      <c r="Z142" s="26">
        <v>330</v>
      </c>
      <c r="AA142" s="166">
        <v>-400</v>
      </c>
      <c r="AB142" s="26">
        <v>-533</v>
      </c>
      <c r="AC142" s="166">
        <v>-2218</v>
      </c>
      <c r="AD142" s="26">
        <v>-217</v>
      </c>
      <c r="AE142" s="166" t="s">
        <v>370</v>
      </c>
      <c r="AF142" s="172" t="s">
        <v>120</v>
      </c>
      <c r="AG142" s="173">
        <v>70</v>
      </c>
      <c r="AH142" s="166" t="s">
        <v>370</v>
      </c>
      <c r="AI142" s="172" t="s">
        <v>56</v>
      </c>
      <c r="AJ142" s="179">
        <v>80</v>
      </c>
    </row>
    <row r="143" spans="1:36" x14ac:dyDescent="0.15">
      <c r="A143" s="199" t="s">
        <v>33</v>
      </c>
      <c r="B143" s="200" t="s">
        <v>19</v>
      </c>
      <c r="C143" s="173">
        <v>17</v>
      </c>
      <c r="D143" s="190">
        <v>39219.5</v>
      </c>
      <c r="E143" s="195">
        <v>15947</v>
      </c>
      <c r="F143" s="29">
        <v>33491</v>
      </c>
      <c r="G143" s="29">
        <v>126</v>
      </c>
      <c r="H143" s="29">
        <v>0</v>
      </c>
      <c r="I143" s="29">
        <v>9078</v>
      </c>
      <c r="J143" s="29">
        <v>4322</v>
      </c>
      <c r="K143" s="29">
        <v>259</v>
      </c>
      <c r="L143" s="29">
        <v>330</v>
      </c>
      <c r="M143" s="29">
        <v>-256</v>
      </c>
      <c r="N143" s="29">
        <v>-218</v>
      </c>
      <c r="O143" s="29">
        <f t="shared" ref="O143:O206" si="9">SUM(K143:N143)</f>
        <v>115</v>
      </c>
      <c r="P143" s="29">
        <f t="shared" si="6"/>
        <v>20102</v>
      </c>
      <c r="Q143" s="190">
        <v>39219.5</v>
      </c>
      <c r="R143" s="189">
        <v>16030</v>
      </c>
      <c r="S143" s="29">
        <v>17708</v>
      </c>
      <c r="T143" s="29">
        <f t="shared" si="8"/>
        <v>2394</v>
      </c>
      <c r="U143" s="29">
        <v>21627</v>
      </c>
      <c r="V143" s="29">
        <v>5300</v>
      </c>
      <c r="W143" s="166">
        <v>1200</v>
      </c>
      <c r="X143" s="26">
        <v>259</v>
      </c>
      <c r="Y143" s="166">
        <v>330</v>
      </c>
      <c r="Z143" s="26">
        <v>330</v>
      </c>
      <c r="AA143" s="166">
        <v>-400</v>
      </c>
      <c r="AB143" s="26">
        <v>-256</v>
      </c>
      <c r="AC143" s="166">
        <v>-2218</v>
      </c>
      <c r="AD143" s="26">
        <v>-218</v>
      </c>
      <c r="AE143" s="166" t="s">
        <v>43</v>
      </c>
      <c r="AF143" s="172" t="s">
        <v>189</v>
      </c>
      <c r="AG143" s="173">
        <v>49</v>
      </c>
      <c r="AH143" s="166" t="s">
        <v>43</v>
      </c>
      <c r="AI143" s="172" t="s">
        <v>181</v>
      </c>
      <c r="AJ143" s="179">
        <v>42</v>
      </c>
    </row>
    <row r="144" spans="1:36" x14ac:dyDescent="0.15">
      <c r="A144" s="199" t="s">
        <v>34</v>
      </c>
      <c r="B144" s="200" t="s">
        <v>19</v>
      </c>
      <c r="C144" s="173">
        <v>18</v>
      </c>
      <c r="D144" s="190">
        <v>39220.5</v>
      </c>
      <c r="E144" s="195">
        <v>16244</v>
      </c>
      <c r="F144" s="29">
        <v>33491</v>
      </c>
      <c r="G144" s="29">
        <v>126</v>
      </c>
      <c r="H144" s="29">
        <v>0</v>
      </c>
      <c r="I144" s="29">
        <v>8770</v>
      </c>
      <c r="J144" s="29">
        <v>5590</v>
      </c>
      <c r="K144" s="29">
        <v>0</v>
      </c>
      <c r="L144" s="29">
        <v>330</v>
      </c>
      <c r="M144" s="29">
        <v>-380</v>
      </c>
      <c r="N144" s="29">
        <v>-218</v>
      </c>
      <c r="O144" s="29">
        <f t="shared" si="9"/>
        <v>-268</v>
      </c>
      <c r="P144" s="29">
        <f t="shared" si="6"/>
        <v>19525</v>
      </c>
      <c r="Q144" s="190">
        <v>39220.5</v>
      </c>
      <c r="R144" s="189">
        <v>16030</v>
      </c>
      <c r="S144" s="29">
        <v>17708</v>
      </c>
      <c r="T144" s="29">
        <f t="shared" si="8"/>
        <v>1817</v>
      </c>
      <c r="U144" s="29">
        <v>21627</v>
      </c>
      <c r="V144" s="29">
        <v>5300</v>
      </c>
      <c r="W144" s="166">
        <v>-1400</v>
      </c>
      <c r="X144" s="26">
        <v>-82</v>
      </c>
      <c r="Y144" s="166">
        <v>330</v>
      </c>
      <c r="Z144" s="26">
        <v>300</v>
      </c>
      <c r="AA144" s="166">
        <v>-400</v>
      </c>
      <c r="AB144" s="26">
        <v>-380</v>
      </c>
      <c r="AC144" s="166">
        <v>-2218</v>
      </c>
      <c r="AD144" s="26">
        <v>-218</v>
      </c>
      <c r="AE144" s="166" t="s">
        <v>46</v>
      </c>
      <c r="AF144" s="172" t="s">
        <v>110</v>
      </c>
      <c r="AG144" s="173">
        <v>45</v>
      </c>
      <c r="AH144" s="166" t="s">
        <v>46</v>
      </c>
      <c r="AI144" s="172" t="s">
        <v>183</v>
      </c>
      <c r="AJ144" s="179">
        <v>49</v>
      </c>
    </row>
    <row r="145" spans="1:36" x14ac:dyDescent="0.15">
      <c r="A145" s="199" t="s">
        <v>35</v>
      </c>
      <c r="B145" s="200" t="s">
        <v>19</v>
      </c>
      <c r="C145" s="173">
        <v>19</v>
      </c>
      <c r="D145" s="190">
        <v>39221.458333333336</v>
      </c>
      <c r="E145" s="195">
        <v>14627</v>
      </c>
      <c r="F145" s="29">
        <v>33491</v>
      </c>
      <c r="G145" s="29">
        <v>103</v>
      </c>
      <c r="H145" s="29">
        <v>0</v>
      </c>
      <c r="I145" s="29">
        <v>11421</v>
      </c>
      <c r="J145" s="29">
        <v>5714</v>
      </c>
      <c r="K145" s="29">
        <v>97</v>
      </c>
      <c r="L145" s="29">
        <v>330</v>
      </c>
      <c r="M145" s="29">
        <v>-270</v>
      </c>
      <c r="N145" s="29">
        <v>-1550</v>
      </c>
      <c r="O145" s="29">
        <f t="shared" si="9"/>
        <v>-1393</v>
      </c>
      <c r="P145" s="29">
        <f t="shared" si="6"/>
        <v>17852</v>
      </c>
      <c r="Q145" s="190">
        <v>39221.5</v>
      </c>
      <c r="R145" s="189">
        <v>14480</v>
      </c>
      <c r="S145" s="29">
        <v>16502</v>
      </c>
      <c r="T145" s="29">
        <f t="shared" si="8"/>
        <v>1350</v>
      </c>
      <c r="U145" s="29">
        <v>21519</v>
      </c>
      <c r="V145" s="29">
        <v>3600</v>
      </c>
      <c r="W145" s="166">
        <v>1200</v>
      </c>
      <c r="X145" s="26">
        <v>97</v>
      </c>
      <c r="Y145" s="166">
        <v>330</v>
      </c>
      <c r="Z145" s="26">
        <v>330</v>
      </c>
      <c r="AA145" s="166">
        <v>-400</v>
      </c>
      <c r="AB145" s="26">
        <v>-270</v>
      </c>
      <c r="AC145" s="166">
        <v>-2218</v>
      </c>
      <c r="AD145" s="26">
        <v>-1550</v>
      </c>
      <c r="AE145" s="166" t="s">
        <v>46</v>
      </c>
      <c r="AF145" s="172" t="s">
        <v>51</v>
      </c>
      <c r="AG145" s="173">
        <v>49</v>
      </c>
      <c r="AH145" s="166" t="s">
        <v>46</v>
      </c>
      <c r="AI145" s="172" t="s">
        <v>116</v>
      </c>
      <c r="AJ145" s="179">
        <v>52</v>
      </c>
    </row>
    <row r="146" spans="1:36" x14ac:dyDescent="0.15">
      <c r="A146" s="199" t="s">
        <v>36</v>
      </c>
      <c r="B146" s="200" t="s">
        <v>19</v>
      </c>
      <c r="C146" s="173">
        <v>20</v>
      </c>
      <c r="D146" s="190">
        <v>39222.875</v>
      </c>
      <c r="E146" s="195">
        <v>14619</v>
      </c>
      <c r="F146" s="29">
        <v>33491</v>
      </c>
      <c r="G146" s="29">
        <v>117</v>
      </c>
      <c r="H146" s="29">
        <v>0</v>
      </c>
      <c r="I146" s="29">
        <v>11675</v>
      </c>
      <c r="J146" s="29">
        <v>5813</v>
      </c>
      <c r="K146" s="29">
        <v>0</v>
      </c>
      <c r="L146" s="29">
        <v>330</v>
      </c>
      <c r="M146" s="29">
        <v>-285</v>
      </c>
      <c r="N146" s="29">
        <v>-1618</v>
      </c>
      <c r="O146" s="29">
        <f t="shared" si="9"/>
        <v>-1573</v>
      </c>
      <c r="P146" s="29">
        <f t="shared" si="6"/>
        <v>17693</v>
      </c>
      <c r="Q146" s="190">
        <v>39222.875</v>
      </c>
      <c r="R146" s="189">
        <v>14470</v>
      </c>
      <c r="S146" s="29">
        <v>16492</v>
      </c>
      <c r="T146" s="29">
        <f t="shared" si="8"/>
        <v>1201</v>
      </c>
      <c r="U146" s="29">
        <v>22519</v>
      </c>
      <c r="V146" s="29">
        <v>3600</v>
      </c>
      <c r="W146" s="166">
        <v>-1400</v>
      </c>
      <c r="X146" s="26">
        <v>-132</v>
      </c>
      <c r="Y146" s="166">
        <v>330</v>
      </c>
      <c r="Z146" s="26">
        <v>330</v>
      </c>
      <c r="AA146" s="166">
        <v>-400</v>
      </c>
      <c r="AB146" s="26">
        <v>-285</v>
      </c>
      <c r="AC146" s="3">
        <v>-2218</v>
      </c>
      <c r="AD146" s="3">
        <v>-1618</v>
      </c>
      <c r="AE146" s="166" t="s">
        <v>46</v>
      </c>
      <c r="AF146" s="172" t="s">
        <v>50</v>
      </c>
      <c r="AG146" s="173">
        <v>57</v>
      </c>
      <c r="AH146" s="166" t="s">
        <v>46</v>
      </c>
      <c r="AI146" s="172" t="s">
        <v>50</v>
      </c>
      <c r="AJ146" s="179">
        <v>59</v>
      </c>
    </row>
    <row r="147" spans="1:36" x14ac:dyDescent="0.15">
      <c r="A147" s="199" t="s">
        <v>30</v>
      </c>
      <c r="B147" s="200" t="s">
        <v>19</v>
      </c>
      <c r="C147" s="173">
        <v>21</v>
      </c>
      <c r="D147" s="190">
        <v>39223.5</v>
      </c>
      <c r="E147" s="195">
        <v>15799</v>
      </c>
      <c r="F147" s="29">
        <v>33491</v>
      </c>
      <c r="G147" s="29">
        <v>113</v>
      </c>
      <c r="H147" s="29">
        <v>0</v>
      </c>
      <c r="I147" s="29">
        <v>7887</v>
      </c>
      <c r="J147" s="29">
        <v>5811</v>
      </c>
      <c r="K147" s="29">
        <v>772</v>
      </c>
      <c r="L147" s="29">
        <v>330</v>
      </c>
      <c r="M147" s="29">
        <v>-104</v>
      </c>
      <c r="N147" s="29">
        <v>-1913</v>
      </c>
      <c r="O147" s="29">
        <f t="shared" si="9"/>
        <v>-915</v>
      </c>
      <c r="P147" s="29">
        <f t="shared" si="6"/>
        <v>20821</v>
      </c>
      <c r="Q147" s="190">
        <v>39223.5</v>
      </c>
      <c r="R147" s="189">
        <v>15970</v>
      </c>
      <c r="S147" s="29">
        <v>18287</v>
      </c>
      <c r="T147" s="29">
        <f t="shared" si="8"/>
        <v>2534</v>
      </c>
      <c r="U147" s="29">
        <v>22519</v>
      </c>
      <c r="V147" s="29">
        <v>3600</v>
      </c>
      <c r="W147" s="166">
        <v>1200</v>
      </c>
      <c r="X147" s="26">
        <v>772</v>
      </c>
      <c r="Y147" s="166">
        <v>330</v>
      </c>
      <c r="Z147" s="26">
        <v>330</v>
      </c>
      <c r="AA147" s="166">
        <v>-700</v>
      </c>
      <c r="AB147" s="26">
        <v>-104</v>
      </c>
      <c r="AC147" s="166">
        <v>-2218</v>
      </c>
      <c r="AD147" s="26">
        <v>-1913</v>
      </c>
      <c r="AE147" s="166" t="s">
        <v>169</v>
      </c>
      <c r="AF147" s="172" t="s">
        <v>97</v>
      </c>
      <c r="AG147" s="173">
        <v>57</v>
      </c>
      <c r="AH147" s="166" t="s">
        <v>169</v>
      </c>
      <c r="AI147" s="172" t="s">
        <v>184</v>
      </c>
      <c r="AJ147" s="179">
        <v>62</v>
      </c>
    </row>
    <row r="148" spans="1:36" x14ac:dyDescent="0.15">
      <c r="A148" s="199" t="s">
        <v>32</v>
      </c>
      <c r="B148" s="200" t="s">
        <v>19</v>
      </c>
      <c r="C148" s="173">
        <v>22</v>
      </c>
      <c r="D148" s="190">
        <v>39224.583333333336</v>
      </c>
      <c r="E148" s="195">
        <v>16100</v>
      </c>
      <c r="F148" s="29">
        <v>33491</v>
      </c>
      <c r="G148" s="29">
        <v>116</v>
      </c>
      <c r="H148" s="29">
        <v>0</v>
      </c>
      <c r="I148" s="29">
        <v>7373</v>
      </c>
      <c r="J148" s="29">
        <v>7243</v>
      </c>
      <c r="K148" s="29">
        <v>767</v>
      </c>
      <c r="L148" s="29">
        <v>330</v>
      </c>
      <c r="M148" s="29">
        <v>-97</v>
      </c>
      <c r="N148" s="29">
        <v>-2012</v>
      </c>
      <c r="O148" s="29">
        <f t="shared" si="9"/>
        <v>-1012</v>
      </c>
      <c r="P148" s="29">
        <f t="shared" si="6"/>
        <v>20003</v>
      </c>
      <c r="Q148" s="190">
        <v>39224.875</v>
      </c>
      <c r="R148" s="189">
        <v>15920</v>
      </c>
      <c r="S148" s="29">
        <v>18336</v>
      </c>
      <c r="T148" s="29">
        <f t="shared" si="8"/>
        <v>1667</v>
      </c>
      <c r="U148" s="29">
        <v>22519</v>
      </c>
      <c r="V148" s="29">
        <v>3600</v>
      </c>
      <c r="W148" s="166">
        <v>1200</v>
      </c>
      <c r="X148" s="26">
        <v>767</v>
      </c>
      <c r="Y148" s="166">
        <v>330</v>
      </c>
      <c r="Z148" s="26">
        <v>330</v>
      </c>
      <c r="AA148" s="166">
        <v>-700</v>
      </c>
      <c r="AB148" s="26">
        <v>-97</v>
      </c>
      <c r="AC148" s="166">
        <v>-2218</v>
      </c>
      <c r="AD148" s="26">
        <v>-2012</v>
      </c>
      <c r="AE148" s="166" t="s">
        <v>146</v>
      </c>
      <c r="AF148" s="172" t="s">
        <v>172</v>
      </c>
      <c r="AG148" s="173">
        <v>57</v>
      </c>
      <c r="AH148" s="166" t="s">
        <v>169</v>
      </c>
      <c r="AI148" s="172" t="s">
        <v>173</v>
      </c>
      <c r="AJ148" s="179">
        <v>60</v>
      </c>
    </row>
    <row r="149" spans="1:36" x14ac:dyDescent="0.15">
      <c r="A149" s="199" t="s">
        <v>31</v>
      </c>
      <c r="B149" s="200" t="s">
        <v>19</v>
      </c>
      <c r="C149" s="173">
        <v>23</v>
      </c>
      <c r="D149" s="190">
        <v>39225.583333333336</v>
      </c>
      <c r="E149" s="195">
        <v>16510</v>
      </c>
      <c r="F149" s="29">
        <v>33491</v>
      </c>
      <c r="G149" s="29">
        <v>130</v>
      </c>
      <c r="H149" s="29">
        <v>0</v>
      </c>
      <c r="I149" s="29">
        <v>7281</v>
      </c>
      <c r="J149" s="29">
        <v>7545</v>
      </c>
      <c r="K149" s="29">
        <v>947</v>
      </c>
      <c r="L149" s="29">
        <v>330</v>
      </c>
      <c r="M149" s="29">
        <v>-225</v>
      </c>
      <c r="N149" s="29">
        <v>-2046</v>
      </c>
      <c r="O149" s="29">
        <f t="shared" si="9"/>
        <v>-994</v>
      </c>
      <c r="P149" s="29">
        <f t="shared" si="6"/>
        <v>19789</v>
      </c>
      <c r="Q149" s="190">
        <v>39225.583333333336</v>
      </c>
      <c r="R149" s="189">
        <v>16190</v>
      </c>
      <c r="S149" s="29">
        <v>18640</v>
      </c>
      <c r="T149" s="29">
        <f t="shared" si="8"/>
        <v>1149</v>
      </c>
      <c r="U149" s="29">
        <v>22519</v>
      </c>
      <c r="V149" s="29">
        <v>3600</v>
      </c>
      <c r="W149" s="166">
        <v>1200</v>
      </c>
      <c r="X149" s="26">
        <v>947</v>
      </c>
      <c r="Y149" s="166">
        <v>330</v>
      </c>
      <c r="Z149" s="26">
        <v>330</v>
      </c>
      <c r="AA149" s="166">
        <v>-550</v>
      </c>
      <c r="AB149" s="26">
        <v>-289</v>
      </c>
      <c r="AC149" s="166">
        <v>-2218</v>
      </c>
      <c r="AD149" s="26">
        <v>-2046</v>
      </c>
      <c r="AE149" s="166" t="s">
        <v>169</v>
      </c>
      <c r="AF149" s="172" t="s">
        <v>91</v>
      </c>
      <c r="AG149" s="173">
        <v>67</v>
      </c>
      <c r="AH149" s="166" t="s">
        <v>100</v>
      </c>
      <c r="AI149" s="172" t="s">
        <v>168</v>
      </c>
      <c r="AJ149" s="179">
        <v>74</v>
      </c>
    </row>
    <row r="150" spans="1:36" x14ac:dyDescent="0.15">
      <c r="A150" s="199" t="s">
        <v>33</v>
      </c>
      <c r="B150" s="200" t="s">
        <v>19</v>
      </c>
      <c r="C150" s="173">
        <v>24</v>
      </c>
      <c r="D150" s="190">
        <v>39226.708333333336</v>
      </c>
      <c r="E150" s="195">
        <v>18235</v>
      </c>
      <c r="F150" s="29">
        <v>33491</v>
      </c>
      <c r="G150" s="29">
        <v>170</v>
      </c>
      <c r="H150" s="29">
        <v>0</v>
      </c>
      <c r="I150" s="29">
        <v>7682</v>
      </c>
      <c r="J150" s="29">
        <v>5660</v>
      </c>
      <c r="K150" s="29">
        <v>987</v>
      </c>
      <c r="L150" s="29">
        <v>330</v>
      </c>
      <c r="M150" s="29">
        <v>-240</v>
      </c>
      <c r="N150" s="29">
        <v>-2218</v>
      </c>
      <c r="O150" s="29">
        <f t="shared" si="9"/>
        <v>-1141</v>
      </c>
      <c r="P150" s="29">
        <f t="shared" si="6"/>
        <v>21460</v>
      </c>
      <c r="Q150" s="190">
        <v>39226.708333333336</v>
      </c>
      <c r="R150" s="189">
        <v>18230</v>
      </c>
      <c r="S150" s="29">
        <v>20852</v>
      </c>
      <c r="T150" s="29">
        <f t="shared" si="8"/>
        <v>608</v>
      </c>
      <c r="U150" s="29">
        <v>22519</v>
      </c>
      <c r="V150" s="29">
        <v>3600</v>
      </c>
      <c r="W150" s="166">
        <v>1200</v>
      </c>
      <c r="X150" s="26">
        <v>987</v>
      </c>
      <c r="Y150" s="166">
        <v>330</v>
      </c>
      <c r="Z150" s="26">
        <v>330</v>
      </c>
      <c r="AA150" s="166">
        <v>-550</v>
      </c>
      <c r="AB150" s="26">
        <v>-299</v>
      </c>
      <c r="AC150" s="166">
        <v>-2218</v>
      </c>
      <c r="AD150" s="26">
        <v>-2218</v>
      </c>
      <c r="AE150" s="166" t="s">
        <v>146</v>
      </c>
      <c r="AF150" s="172" t="s">
        <v>153</v>
      </c>
      <c r="AG150" s="173">
        <v>82</v>
      </c>
      <c r="AH150" s="166" t="s">
        <v>100</v>
      </c>
      <c r="AI150" s="172" t="s">
        <v>49</v>
      </c>
      <c r="AJ150" s="179">
        <v>86</v>
      </c>
    </row>
    <row r="151" spans="1:36" x14ac:dyDescent="0.15">
      <c r="A151" s="199" t="s">
        <v>34</v>
      </c>
      <c r="B151" s="200" t="s">
        <v>19</v>
      </c>
      <c r="C151" s="173">
        <v>25</v>
      </c>
      <c r="D151" s="190">
        <v>39227.666666666664</v>
      </c>
      <c r="E151" s="195">
        <v>20398</v>
      </c>
      <c r="F151" s="29">
        <v>33491</v>
      </c>
      <c r="G151" s="29">
        <v>100</v>
      </c>
      <c r="H151" s="29">
        <v>0</v>
      </c>
      <c r="I151" s="29">
        <v>7379</v>
      </c>
      <c r="J151" s="29">
        <v>4506</v>
      </c>
      <c r="K151" s="29">
        <v>1036</v>
      </c>
      <c r="L151" s="29">
        <v>330</v>
      </c>
      <c r="M151" s="29">
        <v>-527</v>
      </c>
      <c r="N151" s="29">
        <v>-2008</v>
      </c>
      <c r="O151" s="29">
        <f t="shared" si="9"/>
        <v>-1169</v>
      </c>
      <c r="P151" s="29">
        <f t="shared" si="6"/>
        <v>22875</v>
      </c>
      <c r="Q151" s="190">
        <v>39227.666666666664</v>
      </c>
      <c r="R151" s="189">
        <v>20200</v>
      </c>
      <c r="S151" s="29">
        <v>22612</v>
      </c>
      <c r="T151" s="29">
        <f t="shared" si="8"/>
        <v>263</v>
      </c>
      <c r="U151" s="29">
        <v>22519</v>
      </c>
      <c r="V151" s="29">
        <v>3600</v>
      </c>
      <c r="W151" s="166">
        <v>1200</v>
      </c>
      <c r="X151" s="26">
        <v>1036</v>
      </c>
      <c r="Y151" s="166">
        <v>330</v>
      </c>
      <c r="Z151" s="26">
        <v>330</v>
      </c>
      <c r="AA151" s="166">
        <v>-550</v>
      </c>
      <c r="AB151" s="26">
        <v>-527</v>
      </c>
      <c r="AC151" s="166">
        <v>-2218</v>
      </c>
      <c r="AD151" s="26">
        <v>-2208</v>
      </c>
      <c r="AE151" s="166" t="s">
        <v>146</v>
      </c>
      <c r="AF151" s="172" t="s">
        <v>61</v>
      </c>
      <c r="AG151" s="173">
        <v>88</v>
      </c>
      <c r="AH151" s="166" t="s">
        <v>100</v>
      </c>
      <c r="AI151" s="172" t="s">
        <v>61</v>
      </c>
      <c r="AJ151" s="179">
        <v>91</v>
      </c>
    </row>
    <row r="152" spans="1:36" x14ac:dyDescent="0.15">
      <c r="A152" s="199" t="s">
        <v>35</v>
      </c>
      <c r="B152" s="200" t="s">
        <v>19</v>
      </c>
      <c r="C152" s="173">
        <v>26</v>
      </c>
      <c r="D152" s="190">
        <v>39228.541666666664</v>
      </c>
      <c r="E152" s="195">
        <v>17236</v>
      </c>
      <c r="F152" s="29">
        <v>33491</v>
      </c>
      <c r="G152" s="29">
        <v>170</v>
      </c>
      <c r="H152" s="29">
        <v>0</v>
      </c>
      <c r="I152" s="29">
        <v>7248</v>
      </c>
      <c r="J152" s="29">
        <v>6097</v>
      </c>
      <c r="K152" s="29">
        <v>352</v>
      </c>
      <c r="L152" s="29">
        <v>330</v>
      </c>
      <c r="M152" s="29">
        <v>-150</v>
      </c>
      <c r="N152" s="29">
        <v>-2001</v>
      </c>
      <c r="O152" s="29">
        <f t="shared" si="9"/>
        <v>-1469</v>
      </c>
      <c r="P152" s="29">
        <f t="shared" si="6"/>
        <v>21785</v>
      </c>
      <c r="Q152" s="190">
        <v>39228.708333333336</v>
      </c>
      <c r="R152" s="189">
        <v>17400</v>
      </c>
      <c r="S152" s="29">
        <v>19805</v>
      </c>
      <c r="T152" s="29">
        <f t="shared" si="8"/>
        <v>1980</v>
      </c>
      <c r="U152" s="29">
        <v>23498</v>
      </c>
      <c r="V152" s="29">
        <v>2800</v>
      </c>
      <c r="W152" s="166">
        <v>1200</v>
      </c>
      <c r="X152" s="26">
        <v>352</v>
      </c>
      <c r="Y152" s="166">
        <v>330</v>
      </c>
      <c r="Z152" s="26">
        <v>330</v>
      </c>
      <c r="AA152" s="166">
        <v>-700</v>
      </c>
      <c r="AB152" s="26">
        <v>-390</v>
      </c>
      <c r="AC152" s="166">
        <v>-2218</v>
      </c>
      <c r="AD152" s="26">
        <v>-2001</v>
      </c>
      <c r="AE152" s="166" t="s">
        <v>100</v>
      </c>
      <c r="AF152" s="172" t="s">
        <v>97</v>
      </c>
      <c r="AG152" s="173">
        <v>81</v>
      </c>
      <c r="AH152" s="166" t="s">
        <v>100</v>
      </c>
      <c r="AI152" s="172" t="s">
        <v>97</v>
      </c>
      <c r="AJ152" s="179">
        <v>81</v>
      </c>
    </row>
    <row r="153" spans="1:36" x14ac:dyDescent="0.15">
      <c r="A153" s="199" t="s">
        <v>36</v>
      </c>
      <c r="B153" s="200" t="s">
        <v>19</v>
      </c>
      <c r="C153" s="173">
        <v>27</v>
      </c>
      <c r="D153" s="190">
        <v>39229.541666666664</v>
      </c>
      <c r="E153" s="195">
        <v>14659</v>
      </c>
      <c r="F153" s="29">
        <v>33491</v>
      </c>
      <c r="G153" s="29">
        <v>114</v>
      </c>
      <c r="H153" s="29">
        <v>0</v>
      </c>
      <c r="I153" s="29">
        <v>7966</v>
      </c>
      <c r="J153" s="29">
        <v>9016</v>
      </c>
      <c r="K153" s="29">
        <v>677</v>
      </c>
      <c r="L153" s="29">
        <v>330</v>
      </c>
      <c r="M153" s="29">
        <v>-527</v>
      </c>
      <c r="N153" s="29">
        <v>-1975</v>
      </c>
      <c r="O153" s="29">
        <f t="shared" si="9"/>
        <v>-1495</v>
      </c>
      <c r="P153" s="29">
        <f t="shared" si="6"/>
        <v>18118</v>
      </c>
      <c r="Q153" s="190">
        <v>39229.875</v>
      </c>
      <c r="R153" s="189">
        <v>15330</v>
      </c>
      <c r="S153" s="29">
        <v>17709</v>
      </c>
      <c r="T153" s="29">
        <f t="shared" si="8"/>
        <v>409</v>
      </c>
      <c r="U153" s="29">
        <v>23498</v>
      </c>
      <c r="V153" s="29">
        <v>2800</v>
      </c>
      <c r="W153" s="166">
        <v>1200</v>
      </c>
      <c r="X153" s="26">
        <v>677</v>
      </c>
      <c r="Y153" s="166">
        <v>330</v>
      </c>
      <c r="Z153" s="26">
        <v>330</v>
      </c>
      <c r="AA153" s="166">
        <v>-700</v>
      </c>
      <c r="AB153" s="26">
        <v>-527</v>
      </c>
      <c r="AC153" s="166">
        <v>-2218</v>
      </c>
      <c r="AD153" s="26">
        <v>-1975</v>
      </c>
      <c r="AE153" s="166" t="s">
        <v>46</v>
      </c>
      <c r="AF153" s="172" t="s">
        <v>134</v>
      </c>
      <c r="AG153" s="173">
        <v>63</v>
      </c>
      <c r="AH153" s="166" t="s">
        <v>46</v>
      </c>
      <c r="AI153" s="172" t="s">
        <v>102</v>
      </c>
      <c r="AJ153" s="179">
        <v>70</v>
      </c>
    </row>
    <row r="154" spans="1:36" x14ac:dyDescent="0.15">
      <c r="A154" s="199" t="s">
        <v>30</v>
      </c>
      <c r="B154" s="200" t="s">
        <v>19</v>
      </c>
      <c r="C154" s="173">
        <v>28</v>
      </c>
      <c r="D154" s="190">
        <v>39230.75</v>
      </c>
      <c r="E154" s="195">
        <v>16316</v>
      </c>
      <c r="F154" s="29">
        <v>33491</v>
      </c>
      <c r="G154" s="29">
        <v>119</v>
      </c>
      <c r="H154" s="29">
        <v>0</v>
      </c>
      <c r="I154" s="29">
        <v>7150</v>
      </c>
      <c r="J154" s="29">
        <v>7920</v>
      </c>
      <c r="K154" s="29">
        <v>510</v>
      </c>
      <c r="L154" s="29">
        <v>330</v>
      </c>
      <c r="M154" s="29">
        <v>-150</v>
      </c>
      <c r="N154" s="29">
        <v>-1976</v>
      </c>
      <c r="O154" s="29">
        <f t="shared" si="9"/>
        <v>-1286</v>
      </c>
      <c r="P154" s="29">
        <f t="shared" si="6"/>
        <v>19826</v>
      </c>
      <c r="Q154" s="190">
        <v>39230.875</v>
      </c>
      <c r="R154" s="189">
        <v>16200</v>
      </c>
      <c r="S154" s="29">
        <v>18580</v>
      </c>
      <c r="T154" s="29">
        <f t="shared" si="8"/>
        <v>1246</v>
      </c>
      <c r="U154" s="29">
        <v>23498</v>
      </c>
      <c r="V154" s="29">
        <v>2800</v>
      </c>
      <c r="W154" s="166">
        <v>1200</v>
      </c>
      <c r="X154" s="26">
        <v>410</v>
      </c>
      <c r="Y154" s="166">
        <v>330</v>
      </c>
      <c r="Z154" s="26">
        <v>330</v>
      </c>
      <c r="AA154" s="166">
        <v>-700</v>
      </c>
      <c r="AB154" s="26">
        <v>-416</v>
      </c>
      <c r="AC154" s="166">
        <v>-2218</v>
      </c>
      <c r="AD154" s="26">
        <v>-1976</v>
      </c>
      <c r="AE154" s="166" t="s">
        <v>42</v>
      </c>
      <c r="AF154" s="172" t="s">
        <v>49</v>
      </c>
      <c r="AG154" s="173">
        <v>71</v>
      </c>
      <c r="AH154" s="166" t="s">
        <v>169</v>
      </c>
      <c r="AI154" s="172" t="s">
        <v>50</v>
      </c>
      <c r="AJ154" s="179">
        <v>69</v>
      </c>
    </row>
    <row r="155" spans="1:36" x14ac:dyDescent="0.15">
      <c r="A155" s="199" t="s">
        <v>32</v>
      </c>
      <c r="B155" s="200" t="s">
        <v>19</v>
      </c>
      <c r="C155" s="173">
        <v>29</v>
      </c>
      <c r="D155" s="190">
        <v>39231.708333333336</v>
      </c>
      <c r="E155" s="195">
        <v>17938</v>
      </c>
      <c r="F155" s="29">
        <v>33491</v>
      </c>
      <c r="G155" s="29">
        <v>143</v>
      </c>
      <c r="H155" s="29">
        <v>0</v>
      </c>
      <c r="I155" s="29">
        <v>6902</v>
      </c>
      <c r="J155" s="29">
        <v>6127</v>
      </c>
      <c r="K155" s="29">
        <v>316</v>
      </c>
      <c r="L155" s="29">
        <v>330</v>
      </c>
      <c r="M155" s="29">
        <v>-269</v>
      </c>
      <c r="N155" s="29">
        <v>-1944</v>
      </c>
      <c r="O155" s="29">
        <f t="shared" si="9"/>
        <v>-1567</v>
      </c>
      <c r="P155" s="29">
        <f t="shared" si="6"/>
        <v>22172</v>
      </c>
      <c r="Q155" s="190">
        <v>39231.625</v>
      </c>
      <c r="R155" s="189">
        <v>17600</v>
      </c>
      <c r="S155" s="29">
        <v>19948</v>
      </c>
      <c r="T155" s="29">
        <f t="shared" si="8"/>
        <v>2224</v>
      </c>
      <c r="U155" s="29">
        <v>23498</v>
      </c>
      <c r="V155" s="29">
        <v>2800</v>
      </c>
      <c r="W155" s="166">
        <v>1200</v>
      </c>
      <c r="X155" s="26">
        <v>434</v>
      </c>
      <c r="Y155" s="166">
        <v>330</v>
      </c>
      <c r="Z155" s="26">
        <v>330</v>
      </c>
      <c r="AA155" s="166">
        <v>-700</v>
      </c>
      <c r="AB155" s="26">
        <v>-294</v>
      </c>
      <c r="AC155" s="166">
        <v>-2218</v>
      </c>
      <c r="AD155" s="26">
        <v>-1944</v>
      </c>
      <c r="AE155" s="166" t="s">
        <v>42</v>
      </c>
      <c r="AF155" s="172" t="s">
        <v>184</v>
      </c>
      <c r="AG155" s="173">
        <v>74</v>
      </c>
      <c r="AH155" s="166" t="s">
        <v>169</v>
      </c>
      <c r="AI155" s="172" t="s">
        <v>178</v>
      </c>
      <c r="AJ155" s="179">
        <v>78</v>
      </c>
    </row>
    <row r="156" spans="1:36" x14ac:dyDescent="0.15">
      <c r="A156" s="199" t="s">
        <v>31</v>
      </c>
      <c r="B156" s="200" t="s">
        <v>19</v>
      </c>
      <c r="C156" s="173">
        <v>30</v>
      </c>
      <c r="D156" s="190">
        <v>39232.708333333336</v>
      </c>
      <c r="E156" s="195">
        <v>18741</v>
      </c>
      <c r="F156" s="29">
        <v>33491</v>
      </c>
      <c r="G156" s="29">
        <v>130</v>
      </c>
      <c r="H156" s="29">
        <v>0</v>
      </c>
      <c r="I156" s="29">
        <v>7022</v>
      </c>
      <c r="J156" s="29">
        <v>5532</v>
      </c>
      <c r="K156" s="29">
        <v>741</v>
      </c>
      <c r="L156" s="29">
        <v>330</v>
      </c>
      <c r="M156" s="29">
        <v>-470</v>
      </c>
      <c r="N156" s="29">
        <v>-1918</v>
      </c>
      <c r="O156" s="29">
        <f t="shared" si="9"/>
        <v>-1317</v>
      </c>
      <c r="P156" s="29">
        <f t="shared" ref="P156:P219" si="10">+F156+G156+H156-I156-J156-O156</f>
        <v>22384</v>
      </c>
      <c r="Q156" s="190">
        <v>39232.708333333336</v>
      </c>
      <c r="R156" s="189">
        <v>18350</v>
      </c>
      <c r="S156" s="29">
        <v>20672</v>
      </c>
      <c r="T156" s="29">
        <f t="shared" si="8"/>
        <v>1712</v>
      </c>
      <c r="U156" s="29">
        <v>23498</v>
      </c>
      <c r="V156" s="29">
        <v>2800</v>
      </c>
      <c r="W156" s="166">
        <v>1200</v>
      </c>
      <c r="X156" s="26">
        <v>741</v>
      </c>
      <c r="Y156" s="166">
        <v>330</v>
      </c>
      <c r="Z156" s="26">
        <v>330</v>
      </c>
      <c r="AA156" s="166">
        <v>-700</v>
      </c>
      <c r="AB156" s="26">
        <v>-470</v>
      </c>
      <c r="AC156" s="166">
        <v>-2218</v>
      </c>
      <c r="AD156" s="26">
        <v>-1918</v>
      </c>
      <c r="AE156" s="166" t="s">
        <v>42</v>
      </c>
      <c r="AF156" s="172" t="s">
        <v>153</v>
      </c>
      <c r="AG156" s="173">
        <v>83</v>
      </c>
      <c r="AH156" s="166" t="s">
        <v>169</v>
      </c>
      <c r="AI156" s="172" t="s">
        <v>115</v>
      </c>
      <c r="AJ156" s="179">
        <v>84</v>
      </c>
    </row>
    <row r="157" spans="1:36" x14ac:dyDescent="0.15">
      <c r="A157" s="201" t="s">
        <v>33</v>
      </c>
      <c r="B157" s="202" t="s">
        <v>19</v>
      </c>
      <c r="C157" s="175">
        <v>31</v>
      </c>
      <c r="D157" s="191">
        <v>39233.583333333336</v>
      </c>
      <c r="E157" s="196">
        <v>18159</v>
      </c>
      <c r="F157" s="35">
        <v>33491</v>
      </c>
      <c r="G157" s="35">
        <v>123</v>
      </c>
      <c r="H157" s="35">
        <v>0</v>
      </c>
      <c r="I157" s="35">
        <v>6869</v>
      </c>
      <c r="J157" s="35">
        <v>5684</v>
      </c>
      <c r="K157" s="35">
        <v>843</v>
      </c>
      <c r="L157" s="35">
        <v>330</v>
      </c>
      <c r="M157" s="35">
        <v>-150</v>
      </c>
      <c r="N157" s="35">
        <v>-1918</v>
      </c>
      <c r="O157" s="35">
        <f t="shared" si="9"/>
        <v>-895</v>
      </c>
      <c r="P157" s="35">
        <f t="shared" si="10"/>
        <v>21956</v>
      </c>
      <c r="Q157" s="191">
        <v>39233.583333333336</v>
      </c>
      <c r="R157" s="192">
        <v>18330</v>
      </c>
      <c r="S157" s="35">
        <v>20652</v>
      </c>
      <c r="T157" s="35">
        <f t="shared" si="8"/>
        <v>1304</v>
      </c>
      <c r="U157" s="35">
        <v>23498</v>
      </c>
      <c r="V157" s="35">
        <v>2800</v>
      </c>
      <c r="W157" s="167">
        <v>1200</v>
      </c>
      <c r="X157" s="43">
        <v>843</v>
      </c>
      <c r="Y157" s="167">
        <v>330</v>
      </c>
      <c r="Z157" s="43">
        <v>330</v>
      </c>
      <c r="AA157" s="167">
        <v>-700</v>
      </c>
      <c r="AB157" s="43">
        <v>-376</v>
      </c>
      <c r="AC157" s="167">
        <v>-2218</v>
      </c>
      <c r="AD157" s="43">
        <v>-2029</v>
      </c>
      <c r="AE157" s="167" t="s">
        <v>43</v>
      </c>
      <c r="AF157" s="174" t="s">
        <v>111</v>
      </c>
      <c r="AG157" s="175">
        <v>64</v>
      </c>
      <c r="AH157" s="167" t="s">
        <v>46</v>
      </c>
      <c r="AI157" s="174" t="s">
        <v>172</v>
      </c>
      <c r="AJ157" s="180">
        <v>83</v>
      </c>
    </row>
    <row r="158" spans="1:36" x14ac:dyDescent="0.15">
      <c r="A158" s="199" t="s">
        <v>34</v>
      </c>
      <c r="B158" s="200" t="s">
        <v>20</v>
      </c>
      <c r="C158" s="173">
        <v>1</v>
      </c>
      <c r="D158" s="190">
        <v>39234.666666666664</v>
      </c>
      <c r="E158" s="195">
        <v>20114</v>
      </c>
      <c r="F158" s="29">
        <v>30646</v>
      </c>
      <c r="G158" s="29">
        <v>760</v>
      </c>
      <c r="H158" s="29">
        <v>0</v>
      </c>
      <c r="I158" s="29">
        <v>4875</v>
      </c>
      <c r="J158" s="29">
        <v>5956</v>
      </c>
      <c r="K158" s="29">
        <v>405</v>
      </c>
      <c r="L158" s="29">
        <v>330</v>
      </c>
      <c r="M158" s="29">
        <v>-503</v>
      </c>
      <c r="N158" s="29">
        <v>-1618</v>
      </c>
      <c r="O158" s="29">
        <f t="shared" si="9"/>
        <v>-1386</v>
      </c>
      <c r="P158" s="29">
        <f t="shared" si="10"/>
        <v>21961</v>
      </c>
      <c r="Q158" s="190">
        <v>39234.666666666664</v>
      </c>
      <c r="R158" s="189">
        <v>18720</v>
      </c>
      <c r="S158" s="29">
        <v>20742</v>
      </c>
      <c r="T158" s="29">
        <f t="shared" si="8"/>
        <v>1219</v>
      </c>
      <c r="U158" s="29">
        <v>23498</v>
      </c>
      <c r="V158" s="29">
        <v>2800</v>
      </c>
      <c r="W158" s="166">
        <v>1200</v>
      </c>
      <c r="X158" s="26">
        <v>405</v>
      </c>
      <c r="Y158" s="166">
        <v>330</v>
      </c>
      <c r="Z158" s="26">
        <v>330</v>
      </c>
      <c r="AA158" s="166">
        <v>-700</v>
      </c>
      <c r="AB158" s="26">
        <v>-503</v>
      </c>
      <c r="AC158" s="166">
        <v>-2218</v>
      </c>
      <c r="AD158" s="26">
        <v>-2037</v>
      </c>
      <c r="AE158" s="166" t="s">
        <v>144</v>
      </c>
      <c r="AF158" s="172" t="s">
        <v>92</v>
      </c>
      <c r="AG158" s="173">
        <v>83</v>
      </c>
      <c r="AH158" s="166" t="s">
        <v>144</v>
      </c>
      <c r="AI158" s="172" t="s">
        <v>49</v>
      </c>
      <c r="AJ158" s="179">
        <v>90</v>
      </c>
    </row>
    <row r="159" spans="1:36" x14ac:dyDescent="0.15">
      <c r="A159" s="199" t="s">
        <v>35</v>
      </c>
      <c r="B159" s="200" t="s">
        <v>20</v>
      </c>
      <c r="C159" s="173">
        <v>2</v>
      </c>
      <c r="D159" s="190">
        <v>39235.708333333336</v>
      </c>
      <c r="E159" s="195">
        <v>18689</v>
      </c>
      <c r="F159" s="29">
        <v>30646</v>
      </c>
      <c r="G159" s="29">
        <v>746</v>
      </c>
      <c r="H159" s="29">
        <v>0</v>
      </c>
      <c r="I159" s="29">
        <v>4478</v>
      </c>
      <c r="J159" s="29">
        <v>5998</v>
      </c>
      <c r="K159" s="29">
        <v>410</v>
      </c>
      <c r="L159" s="29">
        <v>330</v>
      </c>
      <c r="M159" s="29">
        <v>-150</v>
      </c>
      <c r="N159" s="29">
        <v>-1809</v>
      </c>
      <c r="O159" s="29">
        <f t="shared" si="9"/>
        <v>-1219</v>
      </c>
      <c r="P159" s="29">
        <f t="shared" si="10"/>
        <v>22135</v>
      </c>
      <c r="Q159" s="190">
        <v>39235.75</v>
      </c>
      <c r="R159" s="189">
        <v>18300</v>
      </c>
      <c r="S159" s="29">
        <v>20513</v>
      </c>
      <c r="T159" s="29">
        <f t="shared" si="8"/>
        <v>1622</v>
      </c>
      <c r="U159" s="29">
        <v>27335</v>
      </c>
      <c r="V159" s="29">
        <v>0</v>
      </c>
      <c r="W159" s="166">
        <v>1200</v>
      </c>
      <c r="X159" s="26">
        <v>410</v>
      </c>
      <c r="Y159" s="166">
        <v>330</v>
      </c>
      <c r="Z159" s="26">
        <v>330</v>
      </c>
      <c r="AA159" s="166">
        <v>-700</v>
      </c>
      <c r="AB159" s="26">
        <v>-328</v>
      </c>
      <c r="AC159" s="166">
        <v>-2218</v>
      </c>
      <c r="AD159" s="26">
        <v>-1809</v>
      </c>
      <c r="AE159" s="166" t="s">
        <v>144</v>
      </c>
      <c r="AF159" s="172" t="s">
        <v>70</v>
      </c>
      <c r="AG159" s="173">
        <v>79</v>
      </c>
      <c r="AH159" s="166" t="s">
        <v>144</v>
      </c>
      <c r="AI159" s="172" t="s">
        <v>90</v>
      </c>
      <c r="AJ159" s="179">
        <v>85</v>
      </c>
    </row>
    <row r="160" spans="1:36" x14ac:dyDescent="0.15">
      <c r="A160" s="199" t="s">
        <v>36</v>
      </c>
      <c r="B160" s="200" t="s">
        <v>20</v>
      </c>
      <c r="C160" s="173">
        <v>3</v>
      </c>
      <c r="D160" s="190">
        <v>39236.541666666664</v>
      </c>
      <c r="E160" s="195">
        <v>15527</v>
      </c>
      <c r="F160" s="29">
        <v>30646</v>
      </c>
      <c r="G160" s="29">
        <v>880</v>
      </c>
      <c r="H160" s="29">
        <v>0</v>
      </c>
      <c r="I160" s="29">
        <v>3134</v>
      </c>
      <c r="J160" s="29">
        <v>9590</v>
      </c>
      <c r="K160" s="29">
        <v>0</v>
      </c>
      <c r="L160" s="29">
        <v>330</v>
      </c>
      <c r="M160" s="29">
        <v>-150</v>
      </c>
      <c r="N160" s="29">
        <v>-1618</v>
      </c>
      <c r="O160" s="29">
        <f t="shared" si="9"/>
        <v>-1438</v>
      </c>
      <c r="P160" s="29">
        <f t="shared" si="10"/>
        <v>20240</v>
      </c>
      <c r="Q160" s="190">
        <v>39236.75</v>
      </c>
      <c r="R160" s="189">
        <v>16920</v>
      </c>
      <c r="S160" s="29">
        <v>18942</v>
      </c>
      <c r="T160" s="29">
        <f t="shared" si="8"/>
        <v>1298</v>
      </c>
      <c r="U160" s="29">
        <v>27335</v>
      </c>
      <c r="V160" s="29">
        <v>0</v>
      </c>
      <c r="W160" s="166">
        <v>-1400</v>
      </c>
      <c r="X160" s="26">
        <v>-182</v>
      </c>
      <c r="Y160" s="166">
        <v>330</v>
      </c>
      <c r="Z160" s="26">
        <v>330</v>
      </c>
      <c r="AA160" s="166">
        <v>-700</v>
      </c>
      <c r="AB160" s="26">
        <v>-315</v>
      </c>
      <c r="AC160" s="166">
        <v>-2218</v>
      </c>
      <c r="AD160" s="26">
        <v>-1811</v>
      </c>
      <c r="AE160" s="166" t="s">
        <v>46</v>
      </c>
      <c r="AF160" s="172" t="s">
        <v>117</v>
      </c>
      <c r="AG160" s="173">
        <v>62</v>
      </c>
      <c r="AH160" s="166" t="s">
        <v>46</v>
      </c>
      <c r="AI160" s="172" t="s">
        <v>90</v>
      </c>
      <c r="AJ160" s="179">
        <v>78</v>
      </c>
    </row>
    <row r="161" spans="1:36" x14ac:dyDescent="0.15">
      <c r="A161" s="199" t="s">
        <v>30</v>
      </c>
      <c r="B161" s="200" t="s">
        <v>20</v>
      </c>
      <c r="C161" s="173">
        <v>4</v>
      </c>
      <c r="D161" s="190">
        <v>39237.5</v>
      </c>
      <c r="E161" s="195">
        <v>17049</v>
      </c>
      <c r="F161" s="29">
        <v>30646</v>
      </c>
      <c r="G161" s="29">
        <v>1215</v>
      </c>
      <c r="H161" s="29">
        <v>0</v>
      </c>
      <c r="I161" s="29">
        <v>3923</v>
      </c>
      <c r="J161" s="29">
        <v>8954</v>
      </c>
      <c r="K161" s="29">
        <v>0</v>
      </c>
      <c r="L161" s="29">
        <v>330</v>
      </c>
      <c r="M161" s="29">
        <v>-150</v>
      </c>
      <c r="N161" s="29">
        <v>-1818</v>
      </c>
      <c r="O161" s="29">
        <f t="shared" si="9"/>
        <v>-1638</v>
      </c>
      <c r="P161" s="29">
        <f t="shared" si="10"/>
        <v>20622</v>
      </c>
      <c r="Q161" s="190">
        <v>39237.583333333336</v>
      </c>
      <c r="R161" s="189">
        <v>17410</v>
      </c>
      <c r="S161" s="29">
        <v>19632</v>
      </c>
      <c r="T161" s="29">
        <f t="shared" si="8"/>
        <v>990</v>
      </c>
      <c r="U161" s="29">
        <v>27355</v>
      </c>
      <c r="V161" s="29">
        <v>0</v>
      </c>
      <c r="W161" s="166">
        <v>-1400</v>
      </c>
      <c r="X161" s="26">
        <v>-247</v>
      </c>
      <c r="Y161" s="166">
        <v>330</v>
      </c>
      <c r="Z161" s="26">
        <v>330</v>
      </c>
      <c r="AA161" s="166">
        <v>-700</v>
      </c>
      <c r="AB161" s="26">
        <v>-315</v>
      </c>
      <c r="AC161" s="166">
        <v>-2218</v>
      </c>
      <c r="AD161" s="26">
        <v>-1818</v>
      </c>
      <c r="AE161" s="166" t="s">
        <v>46</v>
      </c>
      <c r="AF161" s="172" t="s">
        <v>140</v>
      </c>
      <c r="AG161" s="173">
        <v>59</v>
      </c>
      <c r="AH161" s="166" t="s">
        <v>46</v>
      </c>
      <c r="AI161" s="172" t="s">
        <v>171</v>
      </c>
      <c r="AJ161" s="179">
        <v>65</v>
      </c>
    </row>
    <row r="162" spans="1:36" x14ac:dyDescent="0.15">
      <c r="A162" s="199" t="s">
        <v>32</v>
      </c>
      <c r="B162" s="200" t="s">
        <v>20</v>
      </c>
      <c r="C162" s="173">
        <v>5</v>
      </c>
      <c r="D162" s="190">
        <v>39238.583333333336</v>
      </c>
      <c r="E162" s="195">
        <v>18679</v>
      </c>
      <c r="F162" s="29">
        <v>30646</v>
      </c>
      <c r="G162" s="29">
        <v>809</v>
      </c>
      <c r="H162" s="29">
        <v>0</v>
      </c>
      <c r="I162" s="29">
        <v>3250</v>
      </c>
      <c r="J162" s="29">
        <v>7378</v>
      </c>
      <c r="K162" s="29">
        <v>288</v>
      </c>
      <c r="L162" s="29">
        <v>330</v>
      </c>
      <c r="M162" s="29">
        <v>-150</v>
      </c>
      <c r="N162" s="29">
        <v>-2056</v>
      </c>
      <c r="O162" s="29">
        <f t="shared" si="9"/>
        <v>-1588</v>
      </c>
      <c r="P162" s="29">
        <f t="shared" si="10"/>
        <v>22415</v>
      </c>
      <c r="Q162" s="190">
        <v>39238.625</v>
      </c>
      <c r="R162" s="189">
        <v>18850</v>
      </c>
      <c r="S162" s="29">
        <v>21310</v>
      </c>
      <c r="T162" s="29">
        <f t="shared" si="8"/>
        <v>1105</v>
      </c>
      <c r="U162" s="29">
        <v>24355</v>
      </c>
      <c r="V162" s="29">
        <v>0</v>
      </c>
      <c r="W162" s="166">
        <v>900</v>
      </c>
      <c r="X162" s="26">
        <v>288</v>
      </c>
      <c r="Y162" s="166">
        <v>330</v>
      </c>
      <c r="Z162" s="26">
        <v>330</v>
      </c>
      <c r="AA162" s="166">
        <v>-700</v>
      </c>
      <c r="AB162" s="26">
        <v>-289</v>
      </c>
      <c r="AC162" s="166">
        <v>-2218</v>
      </c>
      <c r="AD162" s="26">
        <v>-2056</v>
      </c>
      <c r="AE162" s="166" t="s">
        <v>375</v>
      </c>
      <c r="AF162" s="172" t="s">
        <v>129</v>
      </c>
      <c r="AG162" s="173">
        <v>73</v>
      </c>
      <c r="AH162" s="166" t="s">
        <v>375</v>
      </c>
      <c r="AI162" s="172" t="s">
        <v>99</v>
      </c>
      <c r="AJ162" s="179">
        <v>77</v>
      </c>
    </row>
    <row r="163" spans="1:36" x14ac:dyDescent="0.15">
      <c r="A163" s="199" t="s">
        <v>31</v>
      </c>
      <c r="B163" s="200" t="s">
        <v>20</v>
      </c>
      <c r="C163" s="173">
        <v>6</v>
      </c>
      <c r="D163" s="190">
        <v>39239.625</v>
      </c>
      <c r="E163" s="195">
        <v>16496</v>
      </c>
      <c r="F163" s="29">
        <v>30646</v>
      </c>
      <c r="G163" s="29">
        <v>1224</v>
      </c>
      <c r="H163" s="29">
        <v>0</v>
      </c>
      <c r="I163" s="29">
        <v>3529</v>
      </c>
      <c r="J163" s="29">
        <v>8714</v>
      </c>
      <c r="K163" s="29">
        <v>190</v>
      </c>
      <c r="L163" s="29">
        <v>330</v>
      </c>
      <c r="M163" s="29">
        <v>-150</v>
      </c>
      <c r="N163" s="29">
        <v>-2056</v>
      </c>
      <c r="O163" s="29">
        <f t="shared" si="9"/>
        <v>-1686</v>
      </c>
      <c r="P163" s="29">
        <f t="shared" si="10"/>
        <v>21313</v>
      </c>
      <c r="Q163" s="190">
        <v>39239.583333333336</v>
      </c>
      <c r="R163" s="189">
        <v>16900</v>
      </c>
      <c r="S163" s="29">
        <v>19360</v>
      </c>
      <c r="T163" s="29">
        <f t="shared" si="8"/>
        <v>1953</v>
      </c>
      <c r="U163" s="29">
        <v>27355</v>
      </c>
      <c r="V163" s="29">
        <v>0</v>
      </c>
      <c r="W163" s="166">
        <v>1000</v>
      </c>
      <c r="X163" s="26">
        <v>190</v>
      </c>
      <c r="Y163" s="166">
        <v>330</v>
      </c>
      <c r="Z163" s="26">
        <v>330</v>
      </c>
      <c r="AA163" s="166">
        <v>-700</v>
      </c>
      <c r="AB163" s="26">
        <v>-300</v>
      </c>
      <c r="AC163" s="166">
        <v>-2218</v>
      </c>
      <c r="AD163" s="26">
        <v>-2056</v>
      </c>
      <c r="AE163" s="166" t="s">
        <v>144</v>
      </c>
      <c r="AF163" s="172" t="s">
        <v>51</v>
      </c>
      <c r="AG163" s="173">
        <v>68</v>
      </c>
      <c r="AH163" s="166" t="s">
        <v>169</v>
      </c>
      <c r="AI163" s="172" t="s">
        <v>184</v>
      </c>
      <c r="AJ163" s="179">
        <v>66</v>
      </c>
    </row>
    <row r="164" spans="1:36" x14ac:dyDescent="0.15">
      <c r="A164" s="199" t="s">
        <v>33</v>
      </c>
      <c r="B164" s="200" t="s">
        <v>20</v>
      </c>
      <c r="C164" s="173">
        <v>7</v>
      </c>
      <c r="D164" s="190">
        <v>39240.708333333336</v>
      </c>
      <c r="E164" s="195">
        <v>16630</v>
      </c>
      <c r="F164" s="29">
        <v>30661</v>
      </c>
      <c r="G164" s="29">
        <v>1102</v>
      </c>
      <c r="H164" s="29">
        <v>0</v>
      </c>
      <c r="I164" s="29">
        <v>2780</v>
      </c>
      <c r="J164" s="29">
        <v>7740</v>
      </c>
      <c r="K164" s="29">
        <v>620</v>
      </c>
      <c r="L164" s="29">
        <v>330</v>
      </c>
      <c r="M164" s="29">
        <v>-150</v>
      </c>
      <c r="N164" s="29">
        <v>-2030</v>
      </c>
      <c r="O164" s="29">
        <f t="shared" si="9"/>
        <v>-1230</v>
      </c>
      <c r="P164" s="29">
        <f t="shared" si="10"/>
        <v>22473</v>
      </c>
      <c r="Q164" s="190">
        <v>39240.583333333336</v>
      </c>
      <c r="R164" s="189">
        <v>17210</v>
      </c>
      <c r="S164" s="29">
        <v>19644</v>
      </c>
      <c r="T164" s="29">
        <f t="shared" si="8"/>
        <v>2829</v>
      </c>
      <c r="U164" s="29">
        <v>27355</v>
      </c>
      <c r="V164" s="29">
        <v>0</v>
      </c>
      <c r="W164" s="166">
        <v>1200</v>
      </c>
      <c r="X164" s="26">
        <v>620</v>
      </c>
      <c r="Y164" s="166">
        <v>330</v>
      </c>
      <c r="Z164" s="26">
        <v>330</v>
      </c>
      <c r="AA164" s="166">
        <v>-700</v>
      </c>
      <c r="AB164" s="26">
        <v>-305</v>
      </c>
      <c r="AC164" s="166">
        <v>-2218</v>
      </c>
      <c r="AD164" s="26">
        <v>-2030</v>
      </c>
      <c r="AE164" s="166" t="s">
        <v>169</v>
      </c>
      <c r="AF164" s="172" t="s">
        <v>51</v>
      </c>
      <c r="AG164" s="173">
        <v>68</v>
      </c>
      <c r="AH164" s="166" t="s">
        <v>169</v>
      </c>
      <c r="AI164" s="172" t="s">
        <v>66</v>
      </c>
      <c r="AJ164" s="179">
        <v>71</v>
      </c>
    </row>
    <row r="165" spans="1:36" x14ac:dyDescent="0.15">
      <c r="A165" s="199" t="s">
        <v>34</v>
      </c>
      <c r="B165" s="200" t="s">
        <v>20</v>
      </c>
      <c r="C165" s="173">
        <v>8</v>
      </c>
      <c r="D165" s="190">
        <v>39241.625</v>
      </c>
      <c r="E165" s="195">
        <v>18909</v>
      </c>
      <c r="F165" s="29">
        <v>30661</v>
      </c>
      <c r="G165" s="29">
        <v>1055</v>
      </c>
      <c r="H165" s="29">
        <v>0</v>
      </c>
      <c r="I165" s="29">
        <v>2480</v>
      </c>
      <c r="J165" s="29">
        <v>6770</v>
      </c>
      <c r="K165" s="29">
        <v>523</v>
      </c>
      <c r="L165" s="29">
        <v>330</v>
      </c>
      <c r="M165" s="29">
        <v>-138</v>
      </c>
      <c r="N165" s="29">
        <v>-1908</v>
      </c>
      <c r="O165" s="29">
        <f t="shared" si="9"/>
        <v>-1193</v>
      </c>
      <c r="P165" s="29">
        <f t="shared" si="10"/>
        <v>23659</v>
      </c>
      <c r="Q165" s="190">
        <v>39241.583333333336</v>
      </c>
      <c r="R165" s="189">
        <v>18270</v>
      </c>
      <c r="S165" s="29">
        <v>20582</v>
      </c>
      <c r="T165" s="29">
        <f t="shared" si="8"/>
        <v>3077</v>
      </c>
      <c r="U165" s="29">
        <v>27355</v>
      </c>
      <c r="V165" s="29">
        <v>0</v>
      </c>
      <c r="W165" s="166">
        <v>1050</v>
      </c>
      <c r="X165" s="26">
        <v>523</v>
      </c>
      <c r="Y165" s="166">
        <v>330</v>
      </c>
      <c r="Z165" s="26">
        <v>330</v>
      </c>
      <c r="AA165" s="166">
        <v>-700</v>
      </c>
      <c r="AB165" s="26">
        <v>-287</v>
      </c>
      <c r="AC165" s="166">
        <v>-2218</v>
      </c>
      <c r="AD165" s="26">
        <v>-1908</v>
      </c>
      <c r="AE165" s="166" t="s">
        <v>100</v>
      </c>
      <c r="AF165" s="172" t="s">
        <v>165</v>
      </c>
      <c r="AG165" s="173">
        <v>72</v>
      </c>
      <c r="AH165" s="166" t="s">
        <v>100</v>
      </c>
      <c r="AI165" s="172" t="s">
        <v>168</v>
      </c>
      <c r="AJ165" s="179">
        <v>83</v>
      </c>
    </row>
    <row r="166" spans="1:36" x14ac:dyDescent="0.15">
      <c r="A166" s="199" t="s">
        <v>35</v>
      </c>
      <c r="B166" s="200" t="s">
        <v>20</v>
      </c>
      <c r="C166" s="173">
        <v>9</v>
      </c>
      <c r="D166" s="190">
        <v>39242.5</v>
      </c>
      <c r="E166" s="195">
        <v>15965</v>
      </c>
      <c r="F166" s="29">
        <v>30661</v>
      </c>
      <c r="G166" s="29">
        <v>1241</v>
      </c>
      <c r="H166" s="29">
        <v>0</v>
      </c>
      <c r="I166" s="29">
        <v>2339</v>
      </c>
      <c r="J166" s="29">
        <v>9700</v>
      </c>
      <c r="K166" s="29">
        <v>0</v>
      </c>
      <c r="L166" s="29">
        <v>330</v>
      </c>
      <c r="M166" s="29">
        <v>-258</v>
      </c>
      <c r="N166" s="29">
        <v>-587</v>
      </c>
      <c r="O166" s="29">
        <f t="shared" si="9"/>
        <v>-515</v>
      </c>
      <c r="P166" s="29">
        <f t="shared" si="10"/>
        <v>20378</v>
      </c>
      <c r="Q166" s="190">
        <v>39242.5</v>
      </c>
      <c r="R166" s="189">
        <v>15800</v>
      </c>
      <c r="S166" s="29">
        <v>17609</v>
      </c>
      <c r="T166" s="29">
        <f t="shared" si="8"/>
        <v>2769</v>
      </c>
      <c r="U166" s="29">
        <v>27355</v>
      </c>
      <c r="V166" s="29">
        <v>0</v>
      </c>
      <c r="W166" s="166">
        <v>1200</v>
      </c>
      <c r="X166" s="26">
        <v>-51</v>
      </c>
      <c r="Y166" s="166">
        <v>330</v>
      </c>
      <c r="Z166" s="26">
        <v>330</v>
      </c>
      <c r="AA166" s="166">
        <v>-700</v>
      </c>
      <c r="AB166" s="26">
        <v>-258</v>
      </c>
      <c r="AC166" s="166">
        <v>-2150</v>
      </c>
      <c r="AD166" s="26">
        <v>-728</v>
      </c>
      <c r="AE166" s="166" t="s">
        <v>374</v>
      </c>
      <c r="AF166" s="172" t="s">
        <v>141</v>
      </c>
      <c r="AG166" s="173">
        <v>63</v>
      </c>
      <c r="AH166" s="166" t="s">
        <v>374</v>
      </c>
      <c r="AI166" s="172" t="s">
        <v>104</v>
      </c>
      <c r="AJ166" s="179">
        <v>74</v>
      </c>
    </row>
    <row r="167" spans="1:36" x14ac:dyDescent="0.15">
      <c r="A167" s="199" t="s">
        <v>36</v>
      </c>
      <c r="B167" s="200" t="s">
        <v>20</v>
      </c>
      <c r="C167" s="173">
        <v>10</v>
      </c>
      <c r="D167" s="190">
        <v>39243.875</v>
      </c>
      <c r="E167" s="195">
        <v>15323</v>
      </c>
      <c r="F167" s="29">
        <v>30661</v>
      </c>
      <c r="G167" s="29">
        <v>1280</v>
      </c>
      <c r="H167" s="29">
        <v>0</v>
      </c>
      <c r="I167" s="29">
        <v>1834</v>
      </c>
      <c r="J167" s="29">
        <v>12700</v>
      </c>
      <c r="K167" s="29">
        <v>0</v>
      </c>
      <c r="L167" s="29">
        <v>330</v>
      </c>
      <c r="M167" s="29">
        <v>-200</v>
      </c>
      <c r="N167" s="29">
        <v>-741</v>
      </c>
      <c r="O167" s="29">
        <f t="shared" si="9"/>
        <v>-611</v>
      </c>
      <c r="P167" s="29">
        <f t="shared" si="10"/>
        <v>18018</v>
      </c>
      <c r="Q167" s="190">
        <v>39243.875</v>
      </c>
      <c r="R167" s="189">
        <v>15010</v>
      </c>
      <c r="S167" s="29">
        <v>16826</v>
      </c>
      <c r="T167" s="29">
        <f t="shared" si="8"/>
        <v>1192</v>
      </c>
      <c r="U167" s="29">
        <v>24355</v>
      </c>
      <c r="V167" s="29">
        <v>0</v>
      </c>
      <c r="W167" s="166">
        <v>1200</v>
      </c>
      <c r="X167" s="26">
        <v>169</v>
      </c>
      <c r="Y167" s="166">
        <v>330</v>
      </c>
      <c r="Z167" s="26">
        <v>330</v>
      </c>
      <c r="AA167" s="166">
        <v>-700</v>
      </c>
      <c r="AB167" s="26">
        <v>-310</v>
      </c>
      <c r="AC167" s="166">
        <v>-2218</v>
      </c>
      <c r="AD167" s="26">
        <v>-741</v>
      </c>
      <c r="AE167" s="166" t="s">
        <v>169</v>
      </c>
      <c r="AF167" s="172" t="s">
        <v>79</v>
      </c>
      <c r="AG167" s="173">
        <v>61</v>
      </c>
      <c r="AH167" s="166" t="s">
        <v>169</v>
      </c>
      <c r="AI167" s="172" t="s">
        <v>208</v>
      </c>
      <c r="AJ167" s="179">
        <v>64</v>
      </c>
    </row>
    <row r="168" spans="1:36" x14ac:dyDescent="0.15">
      <c r="A168" s="199" t="s">
        <v>30</v>
      </c>
      <c r="B168" s="200" t="s">
        <v>20</v>
      </c>
      <c r="C168" s="173">
        <v>11</v>
      </c>
      <c r="D168" s="190">
        <v>39244.708333333336</v>
      </c>
      <c r="E168" s="195">
        <v>19400</v>
      </c>
      <c r="F168" s="29">
        <v>30661</v>
      </c>
      <c r="G168" s="29">
        <v>1134</v>
      </c>
      <c r="H168" s="29">
        <v>0</v>
      </c>
      <c r="I168" s="29">
        <v>1344</v>
      </c>
      <c r="J168" s="29">
        <v>9776</v>
      </c>
      <c r="K168" s="29">
        <v>1004</v>
      </c>
      <c r="L168" s="29">
        <v>330</v>
      </c>
      <c r="M168" s="29">
        <v>-333</v>
      </c>
      <c r="N168" s="29">
        <v>-1829</v>
      </c>
      <c r="O168" s="29">
        <f t="shared" si="9"/>
        <v>-828</v>
      </c>
      <c r="P168" s="29">
        <f t="shared" si="10"/>
        <v>21503</v>
      </c>
      <c r="Q168" s="190">
        <v>39244.708333333336</v>
      </c>
      <c r="R168" s="189">
        <v>18210</v>
      </c>
      <c r="S168" s="29">
        <v>20443</v>
      </c>
      <c r="T168" s="29">
        <f t="shared" si="8"/>
        <v>1060</v>
      </c>
      <c r="U168" s="29">
        <v>27355</v>
      </c>
      <c r="V168" s="29">
        <v>0</v>
      </c>
      <c r="W168" s="166">
        <v>1200</v>
      </c>
      <c r="X168" s="26">
        <v>1004</v>
      </c>
      <c r="Y168" s="166">
        <v>330</v>
      </c>
      <c r="Z168" s="26">
        <v>330</v>
      </c>
      <c r="AA168" s="166">
        <v>-700</v>
      </c>
      <c r="AB168" s="26">
        <v>-333</v>
      </c>
      <c r="AC168" s="166">
        <v>-2218</v>
      </c>
      <c r="AD168" s="26">
        <v>-1829</v>
      </c>
      <c r="AE168" s="166" t="s">
        <v>46</v>
      </c>
      <c r="AF168" s="172" t="s">
        <v>189</v>
      </c>
      <c r="AG168" s="173">
        <v>67</v>
      </c>
      <c r="AH168" s="166" t="s">
        <v>374</v>
      </c>
      <c r="AI168" s="172" t="s">
        <v>58</v>
      </c>
      <c r="AJ168" s="179">
        <v>74</v>
      </c>
    </row>
    <row r="169" spans="1:36" x14ac:dyDescent="0.15">
      <c r="A169" s="199" t="s">
        <v>32</v>
      </c>
      <c r="B169" s="200" t="s">
        <v>20</v>
      </c>
      <c r="C169" s="173">
        <v>12</v>
      </c>
      <c r="D169" s="190">
        <v>39245.583333333336</v>
      </c>
      <c r="E169" s="195">
        <v>18964</v>
      </c>
      <c r="F169" s="29">
        <v>30661</v>
      </c>
      <c r="G169" s="29">
        <v>1019</v>
      </c>
      <c r="H169" s="29">
        <v>0</v>
      </c>
      <c r="I169" s="29">
        <v>1752</v>
      </c>
      <c r="J169" s="29">
        <v>8349</v>
      </c>
      <c r="K169" s="29">
        <v>1031</v>
      </c>
      <c r="L169" s="29">
        <v>330</v>
      </c>
      <c r="M169" s="29">
        <v>-239</v>
      </c>
      <c r="N169" s="29">
        <v>-1807</v>
      </c>
      <c r="O169" s="29">
        <f t="shared" si="9"/>
        <v>-685</v>
      </c>
      <c r="P169" s="29">
        <f t="shared" si="10"/>
        <v>22264</v>
      </c>
      <c r="Q169" s="190">
        <v>39245.708333333336</v>
      </c>
      <c r="R169" s="189">
        <v>18890</v>
      </c>
      <c r="S169" s="29">
        <v>21101</v>
      </c>
      <c r="T169" s="29">
        <f t="shared" si="8"/>
        <v>1163</v>
      </c>
      <c r="U169" s="29">
        <v>27355</v>
      </c>
      <c r="V169" s="29">
        <v>0</v>
      </c>
      <c r="W169" s="166">
        <v>1200</v>
      </c>
      <c r="X169" s="26">
        <v>1031</v>
      </c>
      <c r="Y169" s="166">
        <v>330</v>
      </c>
      <c r="Z169" s="26">
        <v>330</v>
      </c>
      <c r="AA169" s="166">
        <v>-700</v>
      </c>
      <c r="AB169" s="26">
        <v>-239</v>
      </c>
      <c r="AC169" s="166">
        <v>-2218</v>
      </c>
      <c r="AD169" s="26">
        <v>-1807</v>
      </c>
      <c r="AE169" s="166" t="s">
        <v>46</v>
      </c>
      <c r="AF169" s="172" t="s">
        <v>183</v>
      </c>
      <c r="AG169" s="173">
        <v>70</v>
      </c>
      <c r="AH169" s="166" t="s">
        <v>374</v>
      </c>
      <c r="AI169" s="172" t="s">
        <v>59</v>
      </c>
      <c r="AJ169" s="179">
        <v>80</v>
      </c>
    </row>
    <row r="170" spans="1:36" x14ac:dyDescent="0.15">
      <c r="A170" s="199" t="s">
        <v>31</v>
      </c>
      <c r="B170" s="200" t="s">
        <v>20</v>
      </c>
      <c r="C170" s="173">
        <v>13</v>
      </c>
      <c r="D170" s="190">
        <v>39246.5</v>
      </c>
      <c r="E170" s="195">
        <v>16900</v>
      </c>
      <c r="F170" s="29">
        <v>30661</v>
      </c>
      <c r="G170" s="29">
        <v>1221</v>
      </c>
      <c r="H170" s="29">
        <v>0</v>
      </c>
      <c r="I170" s="29">
        <v>1416</v>
      </c>
      <c r="J170" s="29">
        <v>9517</v>
      </c>
      <c r="K170" s="29">
        <v>1010</v>
      </c>
      <c r="L170" s="29">
        <v>330</v>
      </c>
      <c r="M170" s="29">
        <v>-273</v>
      </c>
      <c r="N170" s="29">
        <v>-1811</v>
      </c>
      <c r="O170" s="29">
        <f t="shared" si="9"/>
        <v>-744</v>
      </c>
      <c r="P170" s="29">
        <f t="shared" si="10"/>
        <v>21693</v>
      </c>
      <c r="Q170" s="190">
        <v>39246.583333333336</v>
      </c>
      <c r="R170" s="189">
        <v>17710</v>
      </c>
      <c r="S170" s="29">
        <v>19925</v>
      </c>
      <c r="T170" s="29">
        <v>1768</v>
      </c>
      <c r="U170" s="29">
        <v>27355</v>
      </c>
      <c r="V170" s="29">
        <v>0</v>
      </c>
      <c r="W170" s="166">
        <v>1200</v>
      </c>
      <c r="X170" s="26">
        <v>1010</v>
      </c>
      <c r="Y170" s="166">
        <v>330</v>
      </c>
      <c r="Z170" s="26">
        <v>330</v>
      </c>
      <c r="AA170" s="166">
        <v>-700</v>
      </c>
      <c r="AB170" s="26">
        <v>-273</v>
      </c>
      <c r="AC170" s="166">
        <v>-2218</v>
      </c>
      <c r="AD170" s="26">
        <v>-1811</v>
      </c>
      <c r="AE170" s="166" t="s">
        <v>43</v>
      </c>
      <c r="AF170" s="172" t="s">
        <v>155</v>
      </c>
      <c r="AG170" s="173">
        <v>59</v>
      </c>
      <c r="AH170" s="166" t="s">
        <v>46</v>
      </c>
      <c r="AI170" s="172" t="s">
        <v>111</v>
      </c>
      <c r="AJ170" s="179">
        <v>68</v>
      </c>
    </row>
    <row r="171" spans="1:36" x14ac:dyDescent="0.15">
      <c r="A171" s="199" t="s">
        <v>33</v>
      </c>
      <c r="B171" s="200" t="s">
        <v>20</v>
      </c>
      <c r="C171" s="173">
        <v>14</v>
      </c>
      <c r="D171" s="190">
        <v>39247.5</v>
      </c>
      <c r="E171" s="195">
        <v>16463</v>
      </c>
      <c r="F171" s="29">
        <v>30661</v>
      </c>
      <c r="G171" s="29">
        <v>1318</v>
      </c>
      <c r="H171" s="29">
        <v>0</v>
      </c>
      <c r="I171" s="29">
        <v>1734</v>
      </c>
      <c r="J171" s="29">
        <v>10280</v>
      </c>
      <c r="K171" s="29">
        <v>819</v>
      </c>
      <c r="L171" s="29">
        <v>330</v>
      </c>
      <c r="M171" s="29">
        <v>-279</v>
      </c>
      <c r="N171" s="29">
        <v>-2018</v>
      </c>
      <c r="O171" s="29">
        <f t="shared" si="9"/>
        <v>-1148</v>
      </c>
      <c r="P171" s="29">
        <f t="shared" si="10"/>
        <v>21113</v>
      </c>
      <c r="Q171" s="190">
        <v>39247.583333333336</v>
      </c>
      <c r="R171" s="189">
        <v>17090</v>
      </c>
      <c r="S171" s="29">
        <v>19512</v>
      </c>
      <c r="T171" s="29">
        <f t="shared" ref="T171:T233" si="11">+P171-S171</f>
        <v>1601</v>
      </c>
      <c r="U171" s="29">
        <v>27355</v>
      </c>
      <c r="V171" s="29">
        <v>0</v>
      </c>
      <c r="W171" s="166">
        <v>1200</v>
      </c>
      <c r="X171" s="26">
        <v>819</v>
      </c>
      <c r="Y171" s="166">
        <v>330</v>
      </c>
      <c r="Z171" s="26">
        <v>330</v>
      </c>
      <c r="AA171" s="166">
        <v>-700</v>
      </c>
      <c r="AB171" s="26">
        <v>-279</v>
      </c>
      <c r="AC171" s="166">
        <v>-2218</v>
      </c>
      <c r="AD171" s="26">
        <v>-2018</v>
      </c>
      <c r="AE171" s="166" t="s">
        <v>169</v>
      </c>
      <c r="AF171" s="172" t="s">
        <v>60</v>
      </c>
      <c r="AG171" s="173">
        <v>61</v>
      </c>
      <c r="AH171" s="166" t="s">
        <v>169</v>
      </c>
      <c r="AI171" s="172" t="s">
        <v>111</v>
      </c>
      <c r="AJ171" s="179">
        <v>65</v>
      </c>
    </row>
    <row r="172" spans="1:36" x14ac:dyDescent="0.15">
      <c r="A172" s="199" t="s">
        <v>34</v>
      </c>
      <c r="B172" s="200" t="s">
        <v>20</v>
      </c>
      <c r="C172" s="173">
        <v>15</v>
      </c>
      <c r="D172" s="190">
        <v>39248.583333333336</v>
      </c>
      <c r="E172" s="195">
        <v>17076</v>
      </c>
      <c r="F172" s="29">
        <v>30661</v>
      </c>
      <c r="G172" s="29">
        <v>1286</v>
      </c>
      <c r="H172" s="29">
        <v>0</v>
      </c>
      <c r="I172" s="29">
        <v>2256</v>
      </c>
      <c r="J172" s="29">
        <v>10505</v>
      </c>
      <c r="K172" s="29">
        <v>372</v>
      </c>
      <c r="L172" s="29">
        <v>330</v>
      </c>
      <c r="M172" s="29">
        <v>-200</v>
      </c>
      <c r="N172" s="29">
        <v>-1807</v>
      </c>
      <c r="O172" s="29">
        <f t="shared" si="9"/>
        <v>-1305</v>
      </c>
      <c r="P172" s="29">
        <f t="shared" si="10"/>
        <v>20491</v>
      </c>
      <c r="Q172" s="190">
        <v>39248.583333333336</v>
      </c>
      <c r="R172" s="189">
        <v>16710</v>
      </c>
      <c r="S172" s="29">
        <v>18921</v>
      </c>
      <c r="T172" s="29">
        <f t="shared" si="11"/>
        <v>1570</v>
      </c>
      <c r="U172" s="29">
        <v>27355</v>
      </c>
      <c r="V172" s="29">
        <v>0</v>
      </c>
      <c r="W172" s="166">
        <v>1200</v>
      </c>
      <c r="X172" s="26">
        <v>372</v>
      </c>
      <c r="Y172" s="166">
        <v>330</v>
      </c>
      <c r="Z172" s="26">
        <v>330</v>
      </c>
      <c r="AA172" s="166">
        <v>-700</v>
      </c>
      <c r="AB172" s="26">
        <v>-264</v>
      </c>
      <c r="AC172" s="166">
        <v>-2218</v>
      </c>
      <c r="AD172" s="26">
        <v>-1807</v>
      </c>
      <c r="AE172" s="166" t="s">
        <v>169</v>
      </c>
      <c r="AF172" s="172" t="s">
        <v>171</v>
      </c>
      <c r="AG172" s="173">
        <v>67</v>
      </c>
      <c r="AH172" s="166" t="s">
        <v>169</v>
      </c>
      <c r="AI172" s="172" t="s">
        <v>79</v>
      </c>
      <c r="AJ172" s="179">
        <v>73</v>
      </c>
    </row>
    <row r="173" spans="1:36" x14ac:dyDescent="0.15">
      <c r="A173" s="199" t="s">
        <v>35</v>
      </c>
      <c r="B173" s="200" t="s">
        <v>20</v>
      </c>
      <c r="C173" s="173">
        <v>16</v>
      </c>
      <c r="D173" s="190">
        <v>39249.541666666664</v>
      </c>
      <c r="E173" s="195">
        <v>15856</v>
      </c>
      <c r="F173" s="29">
        <v>30661</v>
      </c>
      <c r="G173" s="29">
        <v>1250</v>
      </c>
      <c r="H173" s="29">
        <v>0</v>
      </c>
      <c r="I173" s="29">
        <v>1378</v>
      </c>
      <c r="J173" s="29">
        <v>9170</v>
      </c>
      <c r="K173" s="29">
        <v>399</v>
      </c>
      <c r="L173" s="29">
        <v>330</v>
      </c>
      <c r="M173" s="29">
        <v>-400</v>
      </c>
      <c r="N173" s="29">
        <v>-218</v>
      </c>
      <c r="O173" s="29">
        <f t="shared" si="9"/>
        <v>111</v>
      </c>
      <c r="P173" s="29">
        <f t="shared" si="10"/>
        <v>21252</v>
      </c>
      <c r="Q173" s="190">
        <v>39249.5</v>
      </c>
      <c r="R173" s="189">
        <v>15440</v>
      </c>
      <c r="S173" s="29">
        <v>17490</v>
      </c>
      <c r="T173" s="29">
        <f t="shared" si="11"/>
        <v>3762</v>
      </c>
      <c r="U173" s="29">
        <v>27355</v>
      </c>
      <c r="V173" s="29">
        <v>0</v>
      </c>
      <c r="W173" s="166">
        <v>1200</v>
      </c>
      <c r="X173" s="26">
        <v>399</v>
      </c>
      <c r="Y173" s="166">
        <v>330</v>
      </c>
      <c r="Z173" s="26">
        <v>330</v>
      </c>
      <c r="AA173" s="166">
        <v>-700</v>
      </c>
      <c r="AB173" s="26">
        <v>-400</v>
      </c>
      <c r="AC173" s="166">
        <v>-218</v>
      </c>
      <c r="AD173" s="26">
        <v>-218</v>
      </c>
      <c r="AE173" s="166" t="s">
        <v>169</v>
      </c>
      <c r="AF173" s="172" t="s">
        <v>102</v>
      </c>
      <c r="AG173" s="173">
        <v>72</v>
      </c>
      <c r="AH173" s="166" t="s">
        <v>144</v>
      </c>
      <c r="AI173" s="172" t="s">
        <v>151</v>
      </c>
      <c r="AJ173" s="179">
        <v>75</v>
      </c>
    </row>
    <row r="174" spans="1:36" x14ac:dyDescent="0.15">
      <c r="A174" s="199" t="s">
        <v>36</v>
      </c>
      <c r="B174" s="200" t="s">
        <v>20</v>
      </c>
      <c r="C174" s="173">
        <v>17</v>
      </c>
      <c r="D174" s="190">
        <v>39250.875</v>
      </c>
      <c r="E174" s="195">
        <v>17515</v>
      </c>
      <c r="F174" s="29">
        <v>30661</v>
      </c>
      <c r="G174" s="29">
        <v>940</v>
      </c>
      <c r="H174" s="29">
        <v>0</v>
      </c>
      <c r="I174" s="29">
        <v>1834</v>
      </c>
      <c r="J174" s="29">
        <v>8784</v>
      </c>
      <c r="K174" s="29">
        <v>739</v>
      </c>
      <c r="L174" s="29">
        <v>330</v>
      </c>
      <c r="M174" s="29">
        <v>-548</v>
      </c>
      <c r="N174" s="29">
        <v>-1214</v>
      </c>
      <c r="O174" s="29">
        <f t="shared" si="9"/>
        <v>-693</v>
      </c>
      <c r="P174" s="29">
        <f t="shared" si="10"/>
        <v>21676</v>
      </c>
      <c r="Q174" s="190">
        <v>39250.75</v>
      </c>
      <c r="R174" s="189">
        <v>17980</v>
      </c>
      <c r="S174" s="29">
        <v>19796</v>
      </c>
      <c r="T174" s="29">
        <f t="shared" si="11"/>
        <v>1880</v>
      </c>
      <c r="U174" s="29">
        <v>27355</v>
      </c>
      <c r="V174" s="29">
        <v>0</v>
      </c>
      <c r="W174" s="166">
        <v>1200</v>
      </c>
      <c r="X174" s="26">
        <v>739</v>
      </c>
      <c r="Y174" s="166">
        <v>330</v>
      </c>
      <c r="Z174" s="26">
        <v>330</v>
      </c>
      <c r="AA174" s="166">
        <v>-700</v>
      </c>
      <c r="AB174" s="26">
        <v>-548</v>
      </c>
      <c r="AC174" s="166">
        <v>-2218</v>
      </c>
      <c r="AD174" s="26">
        <v>-1214</v>
      </c>
      <c r="AE174" s="166" t="s">
        <v>144</v>
      </c>
      <c r="AF174" s="172" t="s">
        <v>61</v>
      </c>
      <c r="AG174" s="173">
        <v>81</v>
      </c>
      <c r="AH174" s="166" t="s">
        <v>144</v>
      </c>
      <c r="AI174" s="172" t="s">
        <v>51</v>
      </c>
      <c r="AJ174" s="179">
        <v>84</v>
      </c>
    </row>
    <row r="175" spans="1:36" x14ac:dyDescent="0.15">
      <c r="A175" s="199" t="s">
        <v>30</v>
      </c>
      <c r="B175" s="200" t="s">
        <v>20</v>
      </c>
      <c r="C175" s="173">
        <v>18</v>
      </c>
      <c r="D175" s="190">
        <v>39251.708333333336</v>
      </c>
      <c r="E175" s="195">
        <v>19884</v>
      </c>
      <c r="F175" s="29">
        <v>30665</v>
      </c>
      <c r="G175" s="29">
        <v>957</v>
      </c>
      <c r="H175" s="29">
        <v>0</v>
      </c>
      <c r="I175" s="29">
        <v>1449</v>
      </c>
      <c r="J175" s="29">
        <v>6233</v>
      </c>
      <c r="K175" s="29">
        <v>813</v>
      </c>
      <c r="L175" s="29">
        <v>330</v>
      </c>
      <c r="M175" s="29">
        <v>-186</v>
      </c>
      <c r="N175" s="29">
        <v>-1889</v>
      </c>
      <c r="O175" s="29">
        <f t="shared" si="9"/>
        <v>-932</v>
      </c>
      <c r="P175" s="29">
        <f t="shared" si="10"/>
        <v>24872</v>
      </c>
      <c r="Q175" s="190">
        <v>39251.708333333336</v>
      </c>
      <c r="R175" s="189">
        <v>20010</v>
      </c>
      <c r="S175" s="29">
        <v>22306</v>
      </c>
      <c r="T175" s="29">
        <f t="shared" si="11"/>
        <v>2566</v>
      </c>
      <c r="U175" s="29">
        <v>27355</v>
      </c>
      <c r="V175" s="29">
        <v>0</v>
      </c>
      <c r="W175" s="166">
        <v>1200</v>
      </c>
      <c r="X175" s="26">
        <v>813</v>
      </c>
      <c r="Y175" s="166">
        <v>330</v>
      </c>
      <c r="Z175" s="26">
        <v>330</v>
      </c>
      <c r="AA175" s="166">
        <v>-700</v>
      </c>
      <c r="AB175" s="26">
        <v>-186</v>
      </c>
      <c r="AC175" s="166">
        <v>-2218</v>
      </c>
      <c r="AD175" s="26">
        <v>-2033</v>
      </c>
      <c r="AE175" s="166" t="s">
        <v>42</v>
      </c>
      <c r="AF175" s="172" t="s">
        <v>168</v>
      </c>
      <c r="AG175" s="173">
        <v>79</v>
      </c>
      <c r="AH175" s="166" t="s">
        <v>42</v>
      </c>
      <c r="AI175" s="172" t="s">
        <v>150</v>
      </c>
      <c r="AJ175" s="179">
        <v>85</v>
      </c>
    </row>
    <row r="176" spans="1:36" x14ac:dyDescent="0.15">
      <c r="A176" s="199" t="s">
        <v>32</v>
      </c>
      <c r="B176" s="200" t="s">
        <v>20</v>
      </c>
      <c r="C176" s="173">
        <v>19</v>
      </c>
      <c r="D176" s="190">
        <v>39252.666666666664</v>
      </c>
      <c r="E176" s="195">
        <v>20744</v>
      </c>
      <c r="F176" s="29">
        <v>30665</v>
      </c>
      <c r="G176" s="29">
        <v>1021</v>
      </c>
      <c r="H176" s="29">
        <v>0</v>
      </c>
      <c r="I176" s="29">
        <v>1500</v>
      </c>
      <c r="J176" s="29">
        <v>6607</v>
      </c>
      <c r="K176" s="29">
        <v>862</v>
      </c>
      <c r="L176" s="29">
        <v>330</v>
      </c>
      <c r="M176" s="29">
        <v>-424</v>
      </c>
      <c r="N176" s="29">
        <v>-1737</v>
      </c>
      <c r="O176" s="29">
        <f t="shared" si="9"/>
        <v>-969</v>
      </c>
      <c r="P176" s="29">
        <f t="shared" si="10"/>
        <v>24548</v>
      </c>
      <c r="Q176" s="190">
        <v>39252.666666666664</v>
      </c>
      <c r="R176" s="189">
        <v>21040</v>
      </c>
      <c r="S176" s="29">
        <v>23184</v>
      </c>
      <c r="T176" s="29">
        <f t="shared" si="11"/>
        <v>1364</v>
      </c>
      <c r="U176" s="29">
        <v>27355</v>
      </c>
      <c r="V176" s="29">
        <v>0</v>
      </c>
      <c r="W176" s="166">
        <v>1200</v>
      </c>
      <c r="X176" s="26">
        <v>862</v>
      </c>
      <c r="Y176" s="166">
        <v>330</v>
      </c>
      <c r="Z176" s="26">
        <v>330</v>
      </c>
      <c r="AA176" s="166">
        <v>-700</v>
      </c>
      <c r="AB176" s="26">
        <v>-424</v>
      </c>
      <c r="AC176" s="166">
        <v>-2218</v>
      </c>
      <c r="AD176" s="26">
        <v>-1737</v>
      </c>
      <c r="AE176" s="166" t="s">
        <v>42</v>
      </c>
      <c r="AF176" s="172" t="s">
        <v>99</v>
      </c>
      <c r="AG176" s="173">
        <v>80</v>
      </c>
      <c r="AH176" s="166" t="s">
        <v>42</v>
      </c>
      <c r="AI176" s="172" t="s">
        <v>91</v>
      </c>
      <c r="AJ176" s="179">
        <v>87</v>
      </c>
    </row>
    <row r="177" spans="1:36" x14ac:dyDescent="0.15">
      <c r="A177" s="199" t="s">
        <v>31</v>
      </c>
      <c r="B177" s="200" t="s">
        <v>20</v>
      </c>
      <c r="C177" s="173">
        <v>20</v>
      </c>
      <c r="D177" s="190">
        <v>39253.541666666664</v>
      </c>
      <c r="E177" s="195">
        <v>19053</v>
      </c>
      <c r="F177" s="29">
        <v>30665</v>
      </c>
      <c r="G177" s="29">
        <v>1004</v>
      </c>
      <c r="H177" s="29">
        <v>0</v>
      </c>
      <c r="I177" s="29">
        <v>2025</v>
      </c>
      <c r="J177" s="29">
        <v>7704</v>
      </c>
      <c r="K177" s="29">
        <v>75</v>
      </c>
      <c r="L177" s="29">
        <v>330</v>
      </c>
      <c r="M177" s="29">
        <v>-472</v>
      </c>
      <c r="N177" s="29">
        <v>-1614</v>
      </c>
      <c r="O177" s="29">
        <f t="shared" si="9"/>
        <v>-1681</v>
      </c>
      <c r="P177" s="29">
        <f t="shared" si="10"/>
        <v>23621</v>
      </c>
      <c r="Q177" s="190">
        <v>39253.666666666664</v>
      </c>
      <c r="R177" s="189">
        <v>19950</v>
      </c>
      <c r="S177" s="29">
        <v>21972</v>
      </c>
      <c r="T177" s="29">
        <f t="shared" si="11"/>
        <v>1649</v>
      </c>
      <c r="U177" s="29">
        <v>27355</v>
      </c>
      <c r="V177" s="29">
        <v>0</v>
      </c>
      <c r="W177" s="166">
        <v>1200</v>
      </c>
      <c r="X177" s="26">
        <v>75</v>
      </c>
      <c r="Y177" s="166">
        <v>330</v>
      </c>
      <c r="Z177" s="26">
        <v>330</v>
      </c>
      <c r="AA177" s="166">
        <v>-700</v>
      </c>
      <c r="AB177" s="26">
        <v>-472</v>
      </c>
      <c r="AC177" s="166">
        <v>-2218</v>
      </c>
      <c r="AD177" s="26">
        <v>-1760</v>
      </c>
      <c r="AE177" s="166" t="s">
        <v>144</v>
      </c>
      <c r="AF177" s="172" t="s">
        <v>184</v>
      </c>
      <c r="AG177" s="173">
        <v>75</v>
      </c>
      <c r="AH177" s="166" t="s">
        <v>42</v>
      </c>
      <c r="AI177" s="172" t="s">
        <v>97</v>
      </c>
      <c r="AJ177" s="179">
        <v>79</v>
      </c>
    </row>
    <row r="178" spans="1:36" x14ac:dyDescent="0.15">
      <c r="A178" s="199" t="s">
        <v>33</v>
      </c>
      <c r="B178" s="200" t="s">
        <v>20</v>
      </c>
      <c r="C178" s="173">
        <v>21</v>
      </c>
      <c r="D178" s="190">
        <v>39254.625</v>
      </c>
      <c r="E178" s="195">
        <v>19042</v>
      </c>
      <c r="F178" s="29">
        <v>30665</v>
      </c>
      <c r="G178" s="29">
        <v>1105</v>
      </c>
      <c r="H178" s="29">
        <v>0</v>
      </c>
      <c r="I178" s="29">
        <v>1368</v>
      </c>
      <c r="J178" s="29">
        <v>8563</v>
      </c>
      <c r="K178" s="29">
        <v>1036</v>
      </c>
      <c r="L178" s="29">
        <v>330</v>
      </c>
      <c r="M178" s="29">
        <v>-357</v>
      </c>
      <c r="N178" s="29">
        <v>-1707</v>
      </c>
      <c r="O178" s="29">
        <f t="shared" si="9"/>
        <v>-698</v>
      </c>
      <c r="P178" s="29">
        <f t="shared" si="10"/>
        <v>22537</v>
      </c>
      <c r="Q178" s="190">
        <v>39254.708333333336</v>
      </c>
      <c r="R178" s="189">
        <v>18670</v>
      </c>
      <c r="S178" s="29">
        <v>20783</v>
      </c>
      <c r="T178" s="29">
        <f t="shared" si="11"/>
        <v>1754</v>
      </c>
      <c r="U178" s="29">
        <v>27355</v>
      </c>
      <c r="V178" s="29">
        <v>0</v>
      </c>
      <c r="W178" s="166">
        <v>1200</v>
      </c>
      <c r="X178" s="26">
        <v>1036</v>
      </c>
      <c r="Y178" s="166">
        <v>330</v>
      </c>
      <c r="Z178" s="26">
        <v>330</v>
      </c>
      <c r="AA178" s="166">
        <v>-700</v>
      </c>
      <c r="AB178" s="26">
        <v>-357</v>
      </c>
      <c r="AC178" s="166">
        <v>-2218</v>
      </c>
      <c r="AD178" s="26">
        <v>-1707</v>
      </c>
      <c r="AE178" s="166" t="s">
        <v>374</v>
      </c>
      <c r="AF178" s="172" t="s">
        <v>49</v>
      </c>
      <c r="AG178" s="173">
        <v>75</v>
      </c>
      <c r="AH178" s="166" t="s">
        <v>374</v>
      </c>
      <c r="AI178" s="172" t="s">
        <v>61</v>
      </c>
      <c r="AJ178" s="179">
        <v>75</v>
      </c>
    </row>
    <row r="179" spans="1:36" x14ac:dyDescent="0.15">
      <c r="A179" s="199" t="s">
        <v>34</v>
      </c>
      <c r="B179" s="200" t="s">
        <v>20</v>
      </c>
      <c r="C179" s="173">
        <v>22</v>
      </c>
      <c r="D179" s="190">
        <v>39255.625</v>
      </c>
      <c r="E179" s="195">
        <v>19042</v>
      </c>
      <c r="F179" s="29">
        <v>30665</v>
      </c>
      <c r="G179" s="29">
        <v>1089</v>
      </c>
      <c r="H179" s="29">
        <v>0</v>
      </c>
      <c r="I179" s="29">
        <v>1309</v>
      </c>
      <c r="J179" s="29">
        <v>9580</v>
      </c>
      <c r="K179" s="29">
        <v>69</v>
      </c>
      <c r="L179" s="29">
        <v>330</v>
      </c>
      <c r="M179" s="29">
        <v>-215</v>
      </c>
      <c r="N179" s="29">
        <v>-1707</v>
      </c>
      <c r="O179" s="29">
        <f t="shared" si="9"/>
        <v>-1523</v>
      </c>
      <c r="P179" s="29">
        <f t="shared" si="10"/>
        <v>22388</v>
      </c>
      <c r="Q179" s="190">
        <v>39255.583333333336</v>
      </c>
      <c r="R179" s="189">
        <v>17539</v>
      </c>
      <c r="S179" s="29">
        <v>19643</v>
      </c>
      <c r="T179" s="29">
        <f t="shared" si="11"/>
        <v>2745</v>
      </c>
      <c r="U179" s="29">
        <v>27355</v>
      </c>
      <c r="V179" s="29">
        <v>0</v>
      </c>
      <c r="W179" s="166">
        <v>1200</v>
      </c>
      <c r="X179" s="26">
        <v>69</v>
      </c>
      <c r="Y179" s="166">
        <v>330</v>
      </c>
      <c r="Z179" s="26">
        <v>330</v>
      </c>
      <c r="AA179" s="166">
        <v>-700</v>
      </c>
      <c r="AB179" s="26">
        <v>-215</v>
      </c>
      <c r="AC179" s="166">
        <v>-2218</v>
      </c>
      <c r="AD179" s="26">
        <v>-1707</v>
      </c>
      <c r="AE179" s="166" t="s">
        <v>370</v>
      </c>
      <c r="AF179" s="172" t="s">
        <v>156</v>
      </c>
      <c r="AG179" s="173">
        <v>71</v>
      </c>
      <c r="AH179" s="166" t="s">
        <v>42</v>
      </c>
      <c r="AI179" s="172" t="s">
        <v>73</v>
      </c>
      <c r="AJ179" s="179">
        <v>72</v>
      </c>
    </row>
    <row r="180" spans="1:36" x14ac:dyDescent="0.15">
      <c r="A180" s="199" t="s">
        <v>35</v>
      </c>
      <c r="B180" s="200" t="s">
        <v>20</v>
      </c>
      <c r="C180" s="173">
        <v>23</v>
      </c>
      <c r="D180" s="190">
        <v>39256.5</v>
      </c>
      <c r="E180" s="195">
        <v>14871</v>
      </c>
      <c r="F180" s="29">
        <v>30665</v>
      </c>
      <c r="G180" s="29">
        <v>1180</v>
      </c>
      <c r="H180" s="29">
        <v>0</v>
      </c>
      <c r="I180" s="29">
        <v>2174</v>
      </c>
      <c r="J180" s="29">
        <v>10385</v>
      </c>
      <c r="K180" s="29">
        <v>0</v>
      </c>
      <c r="L180" s="29">
        <v>330</v>
      </c>
      <c r="M180" s="29">
        <v>-55</v>
      </c>
      <c r="N180" s="29">
        <v>-637</v>
      </c>
      <c r="O180" s="29">
        <f t="shared" si="9"/>
        <v>-362</v>
      </c>
      <c r="P180" s="29">
        <f t="shared" si="10"/>
        <v>19648</v>
      </c>
      <c r="Q180" s="190">
        <v>39256.5</v>
      </c>
      <c r="R180" s="189">
        <v>15280</v>
      </c>
      <c r="S180" s="29">
        <v>17302</v>
      </c>
      <c r="T180" s="29">
        <f t="shared" si="11"/>
        <v>2346</v>
      </c>
      <c r="U180" s="29">
        <v>27355</v>
      </c>
      <c r="V180" s="29">
        <v>0</v>
      </c>
      <c r="W180" s="166">
        <v>-1400</v>
      </c>
      <c r="X180" s="26">
        <v>-247</v>
      </c>
      <c r="Y180" s="166">
        <v>330</v>
      </c>
      <c r="Z180" s="26">
        <v>330</v>
      </c>
      <c r="AA180" s="166">
        <v>-700</v>
      </c>
      <c r="AB180" s="26">
        <v>-55</v>
      </c>
      <c r="AC180" s="166">
        <v>-2218</v>
      </c>
      <c r="AD180" s="26">
        <v>-637</v>
      </c>
      <c r="AE180" s="166" t="s">
        <v>42</v>
      </c>
      <c r="AF180" s="172" t="s">
        <v>88</v>
      </c>
      <c r="AG180" s="173">
        <v>70</v>
      </c>
      <c r="AH180" s="166" t="s">
        <v>42</v>
      </c>
      <c r="AI180" s="172" t="s">
        <v>106</v>
      </c>
      <c r="AJ180" s="179">
        <v>68</v>
      </c>
    </row>
    <row r="181" spans="1:36" x14ac:dyDescent="0.15">
      <c r="A181" s="199" t="s">
        <v>36</v>
      </c>
      <c r="B181" s="200" t="s">
        <v>20</v>
      </c>
      <c r="C181" s="173">
        <v>24</v>
      </c>
      <c r="D181" s="190">
        <v>39257.916666666664</v>
      </c>
      <c r="E181" s="195">
        <v>15502</v>
      </c>
      <c r="F181" s="29">
        <v>30665</v>
      </c>
      <c r="G181" s="29">
        <v>1249</v>
      </c>
      <c r="H181" s="29">
        <v>0</v>
      </c>
      <c r="I181" s="29">
        <v>1644</v>
      </c>
      <c r="J181" s="29">
        <v>11688</v>
      </c>
      <c r="K181" s="29">
        <v>96</v>
      </c>
      <c r="L181" s="29">
        <v>330</v>
      </c>
      <c r="M181" s="29">
        <v>-359</v>
      </c>
      <c r="N181" s="29">
        <v>-809</v>
      </c>
      <c r="O181" s="29">
        <f t="shared" si="9"/>
        <v>-742</v>
      </c>
      <c r="P181" s="29">
        <f t="shared" si="10"/>
        <v>19324</v>
      </c>
      <c r="Q181" s="190">
        <v>39257.875</v>
      </c>
      <c r="R181" s="189">
        <v>15130</v>
      </c>
      <c r="S181" s="29">
        <v>16946</v>
      </c>
      <c r="T181" s="29">
        <f t="shared" si="11"/>
        <v>2378</v>
      </c>
      <c r="U181" s="29">
        <v>27355</v>
      </c>
      <c r="V181" s="29">
        <v>0</v>
      </c>
      <c r="W181" s="166">
        <v>1200</v>
      </c>
      <c r="X181" s="26">
        <v>96</v>
      </c>
      <c r="Y181" s="166">
        <v>330</v>
      </c>
      <c r="Z181" s="26">
        <v>330</v>
      </c>
      <c r="AA181" s="166">
        <v>-700</v>
      </c>
      <c r="AB181" s="26">
        <v>-359</v>
      </c>
      <c r="AC181" s="166">
        <v>-2218</v>
      </c>
      <c r="AD181" s="26">
        <v>-809</v>
      </c>
      <c r="AE181" s="166" t="s">
        <v>169</v>
      </c>
      <c r="AF181" s="172" t="s">
        <v>54</v>
      </c>
      <c r="AG181" s="173">
        <v>70</v>
      </c>
      <c r="AH181" s="166" t="s">
        <v>169</v>
      </c>
      <c r="AI181" s="172" t="s">
        <v>103</v>
      </c>
      <c r="AJ181" s="179">
        <v>69</v>
      </c>
    </row>
    <row r="182" spans="1:36" x14ac:dyDescent="0.15">
      <c r="A182" s="199" t="s">
        <v>30</v>
      </c>
      <c r="B182" s="200" t="s">
        <v>20</v>
      </c>
      <c r="C182" s="173">
        <v>25</v>
      </c>
      <c r="D182" s="190">
        <v>39258.708333333336</v>
      </c>
      <c r="E182" s="195">
        <v>21292</v>
      </c>
      <c r="F182" s="29">
        <v>30664</v>
      </c>
      <c r="G182" s="29">
        <v>1072</v>
      </c>
      <c r="H182" s="29">
        <v>0</v>
      </c>
      <c r="I182" s="29">
        <v>1606</v>
      </c>
      <c r="J182" s="29">
        <v>7968</v>
      </c>
      <c r="K182" s="29">
        <v>1036</v>
      </c>
      <c r="L182" s="29">
        <v>330</v>
      </c>
      <c r="M182" s="29">
        <v>-398</v>
      </c>
      <c r="N182" s="29">
        <v>-1809</v>
      </c>
      <c r="O182" s="29">
        <f t="shared" si="9"/>
        <v>-841</v>
      </c>
      <c r="P182" s="29">
        <f t="shared" si="10"/>
        <v>23003</v>
      </c>
      <c r="Q182" s="190">
        <v>39258.708333333336</v>
      </c>
      <c r="R182" s="189">
        <v>20510</v>
      </c>
      <c r="S182" s="29">
        <v>22723</v>
      </c>
      <c r="T182" s="29">
        <f t="shared" si="11"/>
        <v>280</v>
      </c>
      <c r="U182" s="29">
        <v>27355</v>
      </c>
      <c r="V182" s="29">
        <v>0</v>
      </c>
      <c r="W182" s="166">
        <v>1200</v>
      </c>
      <c r="X182" s="26">
        <v>1036</v>
      </c>
      <c r="Y182" s="166">
        <v>330</v>
      </c>
      <c r="Z182" s="26">
        <v>330</v>
      </c>
      <c r="AA182" s="166">
        <v>-550</v>
      </c>
      <c r="AB182" s="26">
        <v>-398</v>
      </c>
      <c r="AC182" s="166">
        <v>-2218</v>
      </c>
      <c r="AD182" s="26">
        <v>-1809</v>
      </c>
      <c r="AE182" s="166" t="s">
        <v>169</v>
      </c>
      <c r="AF182" s="172" t="s">
        <v>109</v>
      </c>
      <c r="AG182" s="173">
        <v>85</v>
      </c>
      <c r="AH182" s="166" t="s">
        <v>169</v>
      </c>
      <c r="AI182" s="172" t="s">
        <v>99</v>
      </c>
      <c r="AJ182" s="179">
        <v>86</v>
      </c>
    </row>
    <row r="183" spans="1:36" x14ac:dyDescent="0.15">
      <c r="A183" s="199" t="s">
        <v>32</v>
      </c>
      <c r="B183" s="200" t="s">
        <v>20</v>
      </c>
      <c r="C183" s="173">
        <v>26</v>
      </c>
      <c r="D183" s="190">
        <v>39259.708333333336</v>
      </c>
      <c r="E183" s="195">
        <v>24687</v>
      </c>
      <c r="F183" s="29">
        <v>30675</v>
      </c>
      <c r="G183" s="29">
        <v>900</v>
      </c>
      <c r="H183" s="29">
        <v>0</v>
      </c>
      <c r="I183" s="29">
        <v>2196</v>
      </c>
      <c r="J183" s="29">
        <v>3043</v>
      </c>
      <c r="K183" s="29">
        <v>991</v>
      </c>
      <c r="L183" s="29">
        <v>330</v>
      </c>
      <c r="M183" s="29">
        <v>-477</v>
      </c>
      <c r="N183" s="29">
        <v>-1907</v>
      </c>
      <c r="O183" s="29">
        <f t="shared" si="9"/>
        <v>-1063</v>
      </c>
      <c r="P183" s="29">
        <f t="shared" si="10"/>
        <v>27399</v>
      </c>
      <c r="Q183" s="190">
        <v>39259.708333333336</v>
      </c>
      <c r="R183" s="189">
        <v>23790</v>
      </c>
      <c r="S183" s="29">
        <v>26101</v>
      </c>
      <c r="T183" s="29">
        <f t="shared" si="11"/>
        <v>1298</v>
      </c>
      <c r="U183" s="29">
        <v>27355</v>
      </c>
      <c r="V183" s="29">
        <v>0</v>
      </c>
      <c r="W183" s="166">
        <v>1200</v>
      </c>
      <c r="X183" s="26">
        <v>991</v>
      </c>
      <c r="Y183" s="166">
        <v>330</v>
      </c>
      <c r="Z183" s="26">
        <v>330</v>
      </c>
      <c r="AA183" s="166">
        <v>-550</v>
      </c>
      <c r="AB183" s="26">
        <v>-477</v>
      </c>
      <c r="AC183" s="166">
        <v>-2218</v>
      </c>
      <c r="AD183" s="26">
        <v>-1907</v>
      </c>
      <c r="AE183" s="166" t="s">
        <v>169</v>
      </c>
      <c r="AF183" s="172" t="s">
        <v>96</v>
      </c>
      <c r="AG183" s="173">
        <v>92</v>
      </c>
      <c r="AH183" s="166" t="s">
        <v>169</v>
      </c>
      <c r="AI183" s="172" t="s">
        <v>52</v>
      </c>
      <c r="AJ183" s="179">
        <v>95</v>
      </c>
    </row>
    <row r="184" spans="1:36" x14ac:dyDescent="0.15">
      <c r="A184" s="199" t="s">
        <v>31</v>
      </c>
      <c r="B184" s="200" t="s">
        <v>20</v>
      </c>
      <c r="C184" s="173">
        <v>27</v>
      </c>
      <c r="D184" s="190">
        <v>39260.625</v>
      </c>
      <c r="E184" s="195">
        <v>26264</v>
      </c>
      <c r="F184" s="29">
        <v>30971</v>
      </c>
      <c r="G184" s="29">
        <v>580</v>
      </c>
      <c r="H184" s="29">
        <v>0</v>
      </c>
      <c r="I184" s="29">
        <v>1683</v>
      </c>
      <c r="J184" s="29">
        <v>1940</v>
      </c>
      <c r="K184" s="29">
        <v>100</v>
      </c>
      <c r="L184" s="29">
        <v>330</v>
      </c>
      <c r="M184" s="29">
        <v>-479</v>
      </c>
      <c r="N184" s="29">
        <v>-1906</v>
      </c>
      <c r="O184" s="29">
        <f t="shared" si="9"/>
        <v>-1955</v>
      </c>
      <c r="P184" s="29">
        <f t="shared" si="10"/>
        <v>29883</v>
      </c>
      <c r="Q184" s="190">
        <v>39260.708333333336</v>
      </c>
      <c r="R184" s="189">
        <v>26200</v>
      </c>
      <c r="S184" s="29">
        <v>28511</v>
      </c>
      <c r="T184" s="29">
        <f t="shared" si="11"/>
        <v>1372</v>
      </c>
      <c r="U184" s="29">
        <v>27355</v>
      </c>
      <c r="V184" s="29">
        <v>0</v>
      </c>
      <c r="W184" s="166">
        <v>1200</v>
      </c>
      <c r="X184" s="26">
        <v>100</v>
      </c>
      <c r="Y184" s="166">
        <v>330</v>
      </c>
      <c r="Z184" s="26">
        <v>330</v>
      </c>
      <c r="AA184" s="166">
        <v>-550</v>
      </c>
      <c r="AB184" s="26">
        <v>-479</v>
      </c>
      <c r="AC184" s="166">
        <v>-2218</v>
      </c>
      <c r="AD184" s="26">
        <v>-1906</v>
      </c>
      <c r="AE184" s="166" t="s">
        <v>169</v>
      </c>
      <c r="AF184" s="172" t="s">
        <v>109</v>
      </c>
      <c r="AG184" s="173">
        <v>91</v>
      </c>
      <c r="AH184" s="166" t="s">
        <v>100</v>
      </c>
      <c r="AI184" s="172" t="s">
        <v>69</v>
      </c>
      <c r="AJ184" s="179">
        <v>93</v>
      </c>
    </row>
    <row r="185" spans="1:36" x14ac:dyDescent="0.15">
      <c r="A185" s="199" t="s">
        <v>33</v>
      </c>
      <c r="B185" s="200" t="s">
        <v>20</v>
      </c>
      <c r="C185" s="173">
        <v>28</v>
      </c>
      <c r="D185" s="190">
        <v>39261.666666666664</v>
      </c>
      <c r="E185" s="195">
        <v>24514</v>
      </c>
      <c r="F185" s="29">
        <v>30985</v>
      </c>
      <c r="G185" s="29">
        <v>627</v>
      </c>
      <c r="H185" s="29">
        <v>0</v>
      </c>
      <c r="I185" s="29">
        <v>1834</v>
      </c>
      <c r="J185" s="29">
        <v>3991</v>
      </c>
      <c r="K185" s="29">
        <v>100</v>
      </c>
      <c r="L185" s="29">
        <v>330</v>
      </c>
      <c r="M185" s="29">
        <v>-489</v>
      </c>
      <c r="N185" s="29">
        <v>-1906</v>
      </c>
      <c r="O185" s="29">
        <f t="shared" si="9"/>
        <v>-1965</v>
      </c>
      <c r="P185" s="29">
        <f t="shared" si="10"/>
        <v>27752</v>
      </c>
      <c r="Q185" s="190">
        <v>39261.625</v>
      </c>
      <c r="R185" s="189">
        <v>24450</v>
      </c>
      <c r="S185" s="29">
        <v>26761</v>
      </c>
      <c r="T185" s="29">
        <f t="shared" si="11"/>
        <v>991</v>
      </c>
      <c r="U185" s="29">
        <v>27355</v>
      </c>
      <c r="V185" s="29">
        <v>0</v>
      </c>
      <c r="W185" s="166">
        <v>1200</v>
      </c>
      <c r="X185" s="26">
        <v>100</v>
      </c>
      <c r="Y185" s="166">
        <v>330</v>
      </c>
      <c r="Z185" s="26">
        <v>330</v>
      </c>
      <c r="AA185" s="166">
        <v>-550</v>
      </c>
      <c r="AB185" s="26">
        <v>-489</v>
      </c>
      <c r="AC185" s="166">
        <v>-2218</v>
      </c>
      <c r="AD185" s="26">
        <v>-1906</v>
      </c>
      <c r="AE185" s="166" t="s">
        <v>144</v>
      </c>
      <c r="AF185" s="172" t="s">
        <v>48</v>
      </c>
      <c r="AG185" s="173">
        <v>86</v>
      </c>
      <c r="AH185" s="166" t="s">
        <v>144</v>
      </c>
      <c r="AI185" s="172" t="s">
        <v>51</v>
      </c>
      <c r="AJ185" s="179">
        <v>87</v>
      </c>
    </row>
    <row r="186" spans="1:36" x14ac:dyDescent="0.15">
      <c r="A186" s="199" t="s">
        <v>34</v>
      </c>
      <c r="B186" s="200" t="s">
        <v>20</v>
      </c>
      <c r="C186" s="173">
        <v>29</v>
      </c>
      <c r="D186" s="190">
        <v>39262.625</v>
      </c>
      <c r="E186" s="195">
        <v>18406</v>
      </c>
      <c r="F186" s="29">
        <v>30974</v>
      </c>
      <c r="G186" s="29">
        <v>761</v>
      </c>
      <c r="H186" s="29">
        <v>0</v>
      </c>
      <c r="I186" s="29">
        <v>1666</v>
      </c>
      <c r="J186" s="29">
        <v>8228</v>
      </c>
      <c r="K186" s="29">
        <v>0</v>
      </c>
      <c r="L186" s="29">
        <v>330</v>
      </c>
      <c r="M186" s="29">
        <v>-379</v>
      </c>
      <c r="N186" s="29">
        <v>-1707</v>
      </c>
      <c r="O186" s="29">
        <f t="shared" si="9"/>
        <v>-1756</v>
      </c>
      <c r="P186" s="29">
        <f t="shared" si="10"/>
        <v>23597</v>
      </c>
      <c r="Q186" s="190">
        <v>39262.625</v>
      </c>
      <c r="R186" s="189">
        <v>19070</v>
      </c>
      <c r="S186" s="29">
        <v>21181</v>
      </c>
      <c r="T186" s="29">
        <f t="shared" si="11"/>
        <v>2416</v>
      </c>
      <c r="U186" s="29">
        <v>27355</v>
      </c>
      <c r="V186" s="29">
        <v>0</v>
      </c>
      <c r="W186" s="166">
        <v>-1400</v>
      </c>
      <c r="X186" s="26">
        <v>-184</v>
      </c>
      <c r="Y186" s="166">
        <v>330</v>
      </c>
      <c r="Z186" s="26">
        <v>330</v>
      </c>
      <c r="AA186" s="166">
        <v>-400</v>
      </c>
      <c r="AB186" s="26">
        <v>-379</v>
      </c>
      <c r="AC186" s="166">
        <v>-2218</v>
      </c>
      <c r="AD186" s="26">
        <v>-1707</v>
      </c>
      <c r="AE186" s="166" t="s">
        <v>169</v>
      </c>
      <c r="AF186" s="172" t="s">
        <v>138</v>
      </c>
      <c r="AG186" s="173">
        <v>71</v>
      </c>
      <c r="AH186" s="166" t="s">
        <v>169</v>
      </c>
      <c r="AI186" s="172" t="s">
        <v>192</v>
      </c>
      <c r="AJ186" s="179">
        <v>76</v>
      </c>
    </row>
    <row r="187" spans="1:36" x14ac:dyDescent="0.15">
      <c r="A187" s="201" t="s">
        <v>35</v>
      </c>
      <c r="B187" s="202" t="s">
        <v>20</v>
      </c>
      <c r="C187" s="175">
        <v>30</v>
      </c>
      <c r="D187" s="191">
        <v>39263.541666666664</v>
      </c>
      <c r="E187" s="196">
        <v>16135</v>
      </c>
      <c r="F187" s="35">
        <v>30974</v>
      </c>
      <c r="G187" s="35">
        <v>856</v>
      </c>
      <c r="H187" s="35">
        <v>0</v>
      </c>
      <c r="I187" s="35">
        <v>1567</v>
      </c>
      <c r="J187" s="35">
        <v>10348</v>
      </c>
      <c r="K187" s="35">
        <v>404</v>
      </c>
      <c r="L187" s="35">
        <v>330</v>
      </c>
      <c r="M187" s="35">
        <v>-370</v>
      </c>
      <c r="N187" s="35">
        <v>-218</v>
      </c>
      <c r="O187" s="35">
        <f t="shared" si="9"/>
        <v>146</v>
      </c>
      <c r="P187" s="35">
        <f t="shared" si="10"/>
        <v>19769</v>
      </c>
      <c r="Q187" s="191">
        <v>39263.75</v>
      </c>
      <c r="R187" s="192">
        <v>16160</v>
      </c>
      <c r="S187" s="35">
        <v>17974</v>
      </c>
      <c r="T187" s="35">
        <f t="shared" si="11"/>
        <v>1795</v>
      </c>
      <c r="U187" s="35">
        <v>27355</v>
      </c>
      <c r="V187" s="35">
        <v>0</v>
      </c>
      <c r="W187" s="167">
        <v>1500</v>
      </c>
      <c r="X187" s="43">
        <v>404</v>
      </c>
      <c r="Y187" s="167">
        <v>330</v>
      </c>
      <c r="Z187" s="43">
        <v>330</v>
      </c>
      <c r="AA187" s="167">
        <v>-550</v>
      </c>
      <c r="AB187" s="43">
        <v>-370</v>
      </c>
      <c r="AC187" s="167">
        <v>-2218</v>
      </c>
      <c r="AD187" s="43">
        <v>-218</v>
      </c>
      <c r="AE187" s="167" t="s">
        <v>169</v>
      </c>
      <c r="AF187" s="174" t="s">
        <v>61</v>
      </c>
      <c r="AG187" s="175">
        <v>71</v>
      </c>
      <c r="AH187" s="167" t="s">
        <v>169</v>
      </c>
      <c r="AI187" s="174" t="s">
        <v>50</v>
      </c>
      <c r="AJ187" s="180">
        <v>72</v>
      </c>
    </row>
    <row r="188" spans="1:36" x14ac:dyDescent="0.15">
      <c r="A188" s="199" t="s">
        <v>36</v>
      </c>
      <c r="B188" s="200" t="s">
        <v>21</v>
      </c>
      <c r="C188" s="173">
        <v>1</v>
      </c>
      <c r="D188" s="190">
        <v>39264.541666666664</v>
      </c>
      <c r="E188" s="195">
        <v>14586</v>
      </c>
      <c r="F188" s="29">
        <v>30919</v>
      </c>
      <c r="G188" s="29">
        <v>990</v>
      </c>
      <c r="H188" s="29">
        <v>0</v>
      </c>
      <c r="I188" s="29">
        <v>1198</v>
      </c>
      <c r="J188" s="29">
        <v>11349</v>
      </c>
      <c r="K188" s="29">
        <v>225</v>
      </c>
      <c r="L188" s="29">
        <v>330</v>
      </c>
      <c r="M188" s="29">
        <v>-134</v>
      </c>
      <c r="N188" s="29">
        <v>-477</v>
      </c>
      <c r="O188" s="29">
        <f t="shared" si="9"/>
        <v>-56</v>
      </c>
      <c r="P188" s="29">
        <f t="shared" si="10"/>
        <v>19418</v>
      </c>
      <c r="Q188" s="190">
        <v>39264.875</v>
      </c>
      <c r="R188" s="189">
        <v>15210</v>
      </c>
      <c r="S188" s="29">
        <v>17024</v>
      </c>
      <c r="T188" s="29">
        <f t="shared" si="11"/>
        <v>2394</v>
      </c>
      <c r="U188" s="29">
        <v>27355</v>
      </c>
      <c r="V188" s="29">
        <v>0</v>
      </c>
      <c r="W188" s="166">
        <v>1500</v>
      </c>
      <c r="X188" s="26">
        <v>225</v>
      </c>
      <c r="Y188" s="166">
        <v>330</v>
      </c>
      <c r="Z188" s="26">
        <v>330</v>
      </c>
      <c r="AA188" s="166">
        <v>-700</v>
      </c>
      <c r="AB188" s="26">
        <v>-134</v>
      </c>
      <c r="AC188" s="166">
        <v>-2218</v>
      </c>
      <c r="AD188" s="26">
        <v>-477</v>
      </c>
      <c r="AE188" s="166" t="s">
        <v>169</v>
      </c>
      <c r="AF188" s="172" t="s">
        <v>178</v>
      </c>
      <c r="AG188" s="173">
        <v>64</v>
      </c>
      <c r="AH188" s="166" t="s">
        <v>169</v>
      </c>
      <c r="AI188" s="172" t="s">
        <v>150</v>
      </c>
      <c r="AJ188" s="179">
        <v>62</v>
      </c>
    </row>
    <row r="189" spans="1:36" x14ac:dyDescent="0.15">
      <c r="A189" s="199" t="s">
        <v>30</v>
      </c>
      <c r="B189" s="200" t="s">
        <v>21</v>
      </c>
      <c r="C189" s="173">
        <v>2</v>
      </c>
      <c r="D189" s="190">
        <v>39265.583333333336</v>
      </c>
      <c r="E189" s="195">
        <v>16857</v>
      </c>
      <c r="F189" s="29">
        <v>30919</v>
      </c>
      <c r="G189" s="29">
        <v>1029</v>
      </c>
      <c r="H189" s="29">
        <v>0</v>
      </c>
      <c r="I189" s="29">
        <v>961</v>
      </c>
      <c r="J189" s="29">
        <v>9866</v>
      </c>
      <c r="K189" s="29">
        <v>0</v>
      </c>
      <c r="L189" s="29">
        <v>330</v>
      </c>
      <c r="M189" s="29">
        <v>-120</v>
      </c>
      <c r="N189" s="29">
        <v>-1496</v>
      </c>
      <c r="O189" s="29">
        <f t="shared" si="9"/>
        <v>-1286</v>
      </c>
      <c r="P189" s="29">
        <f t="shared" si="10"/>
        <v>22407</v>
      </c>
      <c r="Q189" s="190">
        <v>39265.583333333336</v>
      </c>
      <c r="R189" s="189">
        <v>16510</v>
      </c>
      <c r="S189" s="29">
        <v>18324</v>
      </c>
      <c r="T189" s="29">
        <f t="shared" si="11"/>
        <v>4083</v>
      </c>
      <c r="U189" s="29">
        <v>27355</v>
      </c>
      <c r="V189" s="29">
        <v>0</v>
      </c>
      <c r="W189" s="166">
        <v>1500</v>
      </c>
      <c r="X189" s="26">
        <v>30</v>
      </c>
      <c r="Y189" s="166">
        <v>330</v>
      </c>
      <c r="Z189" s="26">
        <v>330</v>
      </c>
      <c r="AA189" s="166">
        <v>-700</v>
      </c>
      <c r="AB189" s="26">
        <v>29</v>
      </c>
      <c r="AC189" s="166">
        <v>-2218</v>
      </c>
      <c r="AD189" s="26">
        <v>-1198</v>
      </c>
      <c r="AE189" s="166" t="s">
        <v>169</v>
      </c>
      <c r="AF189" s="172" t="s">
        <v>98</v>
      </c>
      <c r="AG189" s="173">
        <v>69</v>
      </c>
      <c r="AH189" s="166" t="s">
        <v>169</v>
      </c>
      <c r="AI189" s="172" t="s">
        <v>98</v>
      </c>
      <c r="AJ189" s="179">
        <v>71</v>
      </c>
    </row>
    <row r="190" spans="1:36" x14ac:dyDescent="0.15">
      <c r="A190" s="199" t="s">
        <v>32</v>
      </c>
      <c r="B190" s="200" t="s">
        <v>21</v>
      </c>
      <c r="C190" s="173">
        <v>3</v>
      </c>
      <c r="D190" s="190">
        <v>39266.583333333336</v>
      </c>
      <c r="E190" s="195">
        <v>17364</v>
      </c>
      <c r="F190" s="29">
        <v>30919</v>
      </c>
      <c r="G190" s="29">
        <v>852</v>
      </c>
      <c r="H190" s="29">
        <v>0</v>
      </c>
      <c r="I190" s="29">
        <v>1461</v>
      </c>
      <c r="J190" s="29">
        <v>9764</v>
      </c>
      <c r="K190" s="29">
        <v>280</v>
      </c>
      <c r="L190" s="29">
        <v>330</v>
      </c>
      <c r="M190" s="29">
        <v>-116</v>
      </c>
      <c r="N190" s="29">
        <v>-1495</v>
      </c>
      <c r="O190" s="29">
        <f t="shared" si="9"/>
        <v>-1001</v>
      </c>
      <c r="P190" s="29">
        <f t="shared" si="10"/>
        <v>21547</v>
      </c>
      <c r="Q190" s="190">
        <v>39266.583333333336</v>
      </c>
      <c r="R190" s="189">
        <v>17400</v>
      </c>
      <c r="S190" s="29">
        <v>19303</v>
      </c>
      <c r="T190" s="29">
        <f t="shared" si="11"/>
        <v>2244</v>
      </c>
      <c r="U190" s="29">
        <v>27355</v>
      </c>
      <c r="V190" s="29">
        <v>0</v>
      </c>
      <c r="W190" s="166">
        <v>1500</v>
      </c>
      <c r="X190" s="26">
        <v>280</v>
      </c>
      <c r="Y190" s="166">
        <v>330</v>
      </c>
      <c r="Z190" s="26">
        <v>330</v>
      </c>
      <c r="AA190" s="166">
        <v>-700</v>
      </c>
      <c r="AB190" s="26">
        <v>-116</v>
      </c>
      <c r="AC190" s="166">
        <v>-2218</v>
      </c>
      <c r="AD190" s="26">
        <v>-1495</v>
      </c>
      <c r="AE190" s="166" t="s">
        <v>42</v>
      </c>
      <c r="AF190" s="172" t="s">
        <v>90</v>
      </c>
      <c r="AG190" s="173">
        <v>73</v>
      </c>
      <c r="AH190" s="166" t="s">
        <v>42</v>
      </c>
      <c r="AI190" s="172" t="s">
        <v>192</v>
      </c>
      <c r="AJ190" s="179">
        <v>77</v>
      </c>
    </row>
    <row r="191" spans="1:36" x14ac:dyDescent="0.15">
      <c r="A191" s="199" t="s">
        <v>31</v>
      </c>
      <c r="B191" s="200" t="s">
        <v>21</v>
      </c>
      <c r="C191" s="173">
        <v>4</v>
      </c>
      <c r="D191" s="190">
        <v>39267.541666666664</v>
      </c>
      <c r="E191" s="195">
        <v>15294</v>
      </c>
      <c r="F191" s="29">
        <v>30919</v>
      </c>
      <c r="G191" s="29">
        <v>888</v>
      </c>
      <c r="H191" s="29">
        <v>0</v>
      </c>
      <c r="I191" s="29">
        <v>1155</v>
      </c>
      <c r="J191" s="29">
        <v>10004</v>
      </c>
      <c r="K191" s="29">
        <v>100</v>
      </c>
      <c r="L191" s="29">
        <v>330</v>
      </c>
      <c r="M191" s="29">
        <v>-142</v>
      </c>
      <c r="N191" s="29">
        <v>-115</v>
      </c>
      <c r="O191" s="29">
        <f t="shared" si="9"/>
        <v>173</v>
      </c>
      <c r="P191" s="29">
        <f t="shared" si="10"/>
        <v>20475</v>
      </c>
      <c r="Q191" s="190">
        <v>39267.583333333336</v>
      </c>
      <c r="R191" s="189">
        <v>15610</v>
      </c>
      <c r="S191" s="29">
        <v>17424</v>
      </c>
      <c r="T191" s="29">
        <f t="shared" si="11"/>
        <v>3051</v>
      </c>
      <c r="U191" s="29">
        <v>27355</v>
      </c>
      <c r="V191" s="29">
        <v>0</v>
      </c>
      <c r="W191" s="166">
        <v>1500</v>
      </c>
      <c r="X191" s="26">
        <v>-118</v>
      </c>
      <c r="Y191" s="166">
        <v>330</v>
      </c>
      <c r="Z191" s="26">
        <v>330</v>
      </c>
      <c r="AA191" s="166">
        <v>-700</v>
      </c>
      <c r="AB191" s="26">
        <v>-20</v>
      </c>
      <c r="AC191" s="166">
        <v>-2218</v>
      </c>
      <c r="AD191" s="26">
        <v>-151</v>
      </c>
      <c r="AE191" s="166" t="s">
        <v>42</v>
      </c>
      <c r="AF191" s="172" t="s">
        <v>128</v>
      </c>
      <c r="AG191" s="173">
        <v>77</v>
      </c>
      <c r="AH191" s="166" t="s">
        <v>42</v>
      </c>
      <c r="AI191" s="172" t="s">
        <v>99</v>
      </c>
      <c r="AJ191" s="179">
        <v>74</v>
      </c>
    </row>
    <row r="192" spans="1:36" x14ac:dyDescent="0.15">
      <c r="A192" s="199" t="s">
        <v>33</v>
      </c>
      <c r="B192" s="200" t="s">
        <v>21</v>
      </c>
      <c r="C192" s="173">
        <v>5</v>
      </c>
      <c r="D192" s="190">
        <v>39268.708333333336</v>
      </c>
      <c r="E192" s="195">
        <v>19484</v>
      </c>
      <c r="F192" s="29">
        <v>30919</v>
      </c>
      <c r="G192" s="29">
        <v>815</v>
      </c>
      <c r="H192" s="29">
        <v>0</v>
      </c>
      <c r="I192" s="29">
        <v>1109</v>
      </c>
      <c r="J192" s="29">
        <v>8669</v>
      </c>
      <c r="K192" s="29">
        <v>850</v>
      </c>
      <c r="L192" s="29">
        <v>330</v>
      </c>
      <c r="M192" s="29">
        <v>-261</v>
      </c>
      <c r="N192" s="29">
        <v>-1129</v>
      </c>
      <c r="O192" s="29">
        <f t="shared" si="9"/>
        <v>-210</v>
      </c>
      <c r="P192" s="29">
        <f t="shared" si="10"/>
        <v>22166</v>
      </c>
      <c r="Q192" s="190">
        <v>39268.75</v>
      </c>
      <c r="R192" s="189">
        <v>18350</v>
      </c>
      <c r="S192" s="29">
        <v>20164</v>
      </c>
      <c r="T192" s="29">
        <f t="shared" si="11"/>
        <v>2002</v>
      </c>
      <c r="U192" s="29">
        <v>27355</v>
      </c>
      <c r="V192" s="29">
        <v>0</v>
      </c>
      <c r="W192" s="166">
        <v>1500</v>
      </c>
      <c r="X192" s="26">
        <v>850</v>
      </c>
      <c r="Y192" s="166">
        <v>330</v>
      </c>
      <c r="Z192" s="26">
        <v>330</v>
      </c>
      <c r="AA192" s="166">
        <v>-700</v>
      </c>
      <c r="AB192" s="26">
        <v>-261</v>
      </c>
      <c r="AC192" s="166">
        <v>-2218</v>
      </c>
      <c r="AD192" s="26">
        <v>-1129</v>
      </c>
      <c r="AE192" s="166" t="s">
        <v>363</v>
      </c>
      <c r="AF192" s="172" t="s">
        <v>109</v>
      </c>
      <c r="AG192" s="173">
        <v>77</v>
      </c>
      <c r="AH192" s="166" t="s">
        <v>363</v>
      </c>
      <c r="AI192" s="172" t="s">
        <v>52</v>
      </c>
      <c r="AJ192" s="179">
        <v>78</v>
      </c>
    </row>
    <row r="193" spans="1:36" x14ac:dyDescent="0.15">
      <c r="A193" s="199" t="s">
        <v>34</v>
      </c>
      <c r="B193" s="200" t="s">
        <v>21</v>
      </c>
      <c r="C193" s="173">
        <v>6</v>
      </c>
      <c r="D193" s="190">
        <v>39269.583333333336</v>
      </c>
      <c r="E193" s="195">
        <v>20536</v>
      </c>
      <c r="F193" s="29">
        <v>30919</v>
      </c>
      <c r="G193" s="29">
        <v>721</v>
      </c>
      <c r="H193" s="29">
        <v>0</v>
      </c>
      <c r="I193" s="29">
        <v>1274</v>
      </c>
      <c r="J193" s="29">
        <v>7427</v>
      </c>
      <c r="K193" s="29">
        <v>791</v>
      </c>
      <c r="L193" s="29">
        <v>330</v>
      </c>
      <c r="M193" s="29">
        <v>-215</v>
      </c>
      <c r="N193" s="29">
        <v>-1129</v>
      </c>
      <c r="O193" s="29">
        <f t="shared" si="9"/>
        <v>-223</v>
      </c>
      <c r="P193" s="29">
        <f t="shared" si="10"/>
        <v>23162</v>
      </c>
      <c r="Q193" s="190">
        <v>39269.625</v>
      </c>
      <c r="R193" s="189">
        <v>20300</v>
      </c>
      <c r="S193" s="29">
        <v>22114</v>
      </c>
      <c r="T193" s="29">
        <f t="shared" si="11"/>
        <v>1048</v>
      </c>
      <c r="U193" s="27">
        <v>27355</v>
      </c>
      <c r="V193" s="29">
        <v>0</v>
      </c>
      <c r="W193" s="211">
        <v>1300</v>
      </c>
      <c r="X193" s="26">
        <v>791</v>
      </c>
      <c r="Y193" s="166">
        <v>330</v>
      </c>
      <c r="Z193" s="26">
        <v>330</v>
      </c>
      <c r="AA193" s="166">
        <v>-700</v>
      </c>
      <c r="AB193" s="26">
        <v>-215</v>
      </c>
      <c r="AC193" s="166">
        <v>-2218</v>
      </c>
      <c r="AD193" s="26">
        <v>-1129</v>
      </c>
      <c r="AE193" s="166" t="s">
        <v>363</v>
      </c>
      <c r="AF193" s="172" t="s">
        <v>61</v>
      </c>
      <c r="AG193" s="173">
        <v>82</v>
      </c>
      <c r="AH193" s="166" t="s">
        <v>363</v>
      </c>
      <c r="AI193" s="172" t="s">
        <v>97</v>
      </c>
      <c r="AJ193" s="179">
        <v>84</v>
      </c>
    </row>
    <row r="194" spans="1:36" x14ac:dyDescent="0.15">
      <c r="A194" s="199" t="s">
        <v>35</v>
      </c>
      <c r="B194" s="200" t="s">
        <v>21</v>
      </c>
      <c r="C194" s="173">
        <v>7</v>
      </c>
      <c r="D194" s="190">
        <v>39270.75</v>
      </c>
      <c r="E194" s="195">
        <v>17329</v>
      </c>
      <c r="F194" s="29">
        <v>30919</v>
      </c>
      <c r="G194" s="29">
        <v>716</v>
      </c>
      <c r="H194" s="29">
        <v>0</v>
      </c>
      <c r="I194" s="29">
        <v>1276</v>
      </c>
      <c r="J194" s="29">
        <v>7830</v>
      </c>
      <c r="K194" s="29">
        <v>900</v>
      </c>
      <c r="L194" s="29">
        <v>330</v>
      </c>
      <c r="M194" s="29">
        <v>-216</v>
      </c>
      <c r="N194" s="29">
        <v>-532</v>
      </c>
      <c r="O194" s="29">
        <f t="shared" si="9"/>
        <v>482</v>
      </c>
      <c r="P194" s="29">
        <f t="shared" si="10"/>
        <v>22047</v>
      </c>
      <c r="Q194" s="190">
        <v>39270.708333333336</v>
      </c>
      <c r="R194" s="189">
        <v>17670</v>
      </c>
      <c r="S194" s="29">
        <v>19484</v>
      </c>
      <c r="T194" s="29">
        <f t="shared" si="11"/>
        <v>2563</v>
      </c>
      <c r="U194" s="29">
        <v>27355</v>
      </c>
      <c r="V194" s="29">
        <v>0</v>
      </c>
      <c r="W194" s="166">
        <v>1300</v>
      </c>
      <c r="X194" s="26">
        <v>900</v>
      </c>
      <c r="Y194" s="166">
        <v>330</v>
      </c>
      <c r="Z194" s="26">
        <v>330</v>
      </c>
      <c r="AA194" s="166">
        <v>-700</v>
      </c>
      <c r="AB194" s="26">
        <v>-116</v>
      </c>
      <c r="AC194" s="166">
        <v>-2218</v>
      </c>
      <c r="AD194" s="26">
        <v>-532</v>
      </c>
      <c r="AE194" s="166" t="s">
        <v>142</v>
      </c>
      <c r="AF194" s="172" t="s">
        <v>88</v>
      </c>
      <c r="AG194" s="173">
        <v>82</v>
      </c>
      <c r="AH194" s="166" t="s">
        <v>169</v>
      </c>
      <c r="AI194" s="172" t="s">
        <v>61</v>
      </c>
      <c r="AJ194" s="179">
        <v>82</v>
      </c>
    </row>
    <row r="195" spans="1:36" x14ac:dyDescent="0.15">
      <c r="A195" s="199" t="s">
        <v>36</v>
      </c>
      <c r="B195" s="200" t="s">
        <v>21</v>
      </c>
      <c r="C195" s="173">
        <v>8</v>
      </c>
      <c r="D195" s="190">
        <v>39271.708333333336</v>
      </c>
      <c r="E195" s="195">
        <v>19075</v>
      </c>
      <c r="F195" s="29">
        <v>30919</v>
      </c>
      <c r="G195" s="29">
        <v>592</v>
      </c>
      <c r="H195" s="29">
        <v>120</v>
      </c>
      <c r="I195" s="29">
        <v>947</v>
      </c>
      <c r="J195" s="29">
        <v>5805</v>
      </c>
      <c r="K195" s="29">
        <v>1150</v>
      </c>
      <c r="L195" s="29">
        <v>330</v>
      </c>
      <c r="M195" s="29">
        <v>-217</v>
      </c>
      <c r="N195" s="29">
        <v>-532</v>
      </c>
      <c r="O195" s="29">
        <f t="shared" si="9"/>
        <v>731</v>
      </c>
      <c r="P195" s="29">
        <f t="shared" si="10"/>
        <v>24148</v>
      </c>
      <c r="Q195" s="190">
        <v>39271.75</v>
      </c>
      <c r="R195" s="189">
        <v>19780</v>
      </c>
      <c r="S195" s="29">
        <v>21754</v>
      </c>
      <c r="T195" s="29">
        <f t="shared" si="11"/>
        <v>2394</v>
      </c>
      <c r="U195" s="29">
        <v>27355</v>
      </c>
      <c r="V195" s="29">
        <v>0</v>
      </c>
      <c r="W195" s="166">
        <v>1300</v>
      </c>
      <c r="X195" s="26">
        <v>1150</v>
      </c>
      <c r="Y195" s="166">
        <v>330</v>
      </c>
      <c r="Z195" s="26">
        <v>330</v>
      </c>
      <c r="AA195" s="166">
        <v>-700</v>
      </c>
      <c r="AB195" s="26">
        <v>-117</v>
      </c>
      <c r="AC195" s="166">
        <v>-2218</v>
      </c>
      <c r="AD195" s="26">
        <v>-532</v>
      </c>
      <c r="AE195" s="166" t="s">
        <v>374</v>
      </c>
      <c r="AF195" s="172" t="s">
        <v>92</v>
      </c>
      <c r="AG195" s="173">
        <v>86</v>
      </c>
      <c r="AH195" s="166" t="s">
        <v>169</v>
      </c>
      <c r="AI195" s="172" t="s">
        <v>52</v>
      </c>
      <c r="AJ195" s="179">
        <v>87</v>
      </c>
    </row>
    <row r="196" spans="1:36" x14ac:dyDescent="0.15">
      <c r="A196" s="199" t="s">
        <v>30</v>
      </c>
      <c r="B196" s="200" t="s">
        <v>21</v>
      </c>
      <c r="C196" s="173">
        <v>9</v>
      </c>
      <c r="D196" s="190">
        <v>39272.708333333336</v>
      </c>
      <c r="E196" s="195">
        <v>22057</v>
      </c>
      <c r="F196" s="29">
        <v>31004</v>
      </c>
      <c r="G196" s="29">
        <v>528</v>
      </c>
      <c r="H196" s="29">
        <v>0</v>
      </c>
      <c r="I196" s="29">
        <v>833</v>
      </c>
      <c r="J196" s="29">
        <v>3561</v>
      </c>
      <c r="K196" s="29">
        <v>1200</v>
      </c>
      <c r="L196" s="29">
        <v>330</v>
      </c>
      <c r="M196" s="29">
        <v>-400</v>
      </c>
      <c r="N196" s="29">
        <v>-1479</v>
      </c>
      <c r="O196" s="29">
        <f t="shared" si="9"/>
        <v>-349</v>
      </c>
      <c r="P196" s="29">
        <f t="shared" si="10"/>
        <v>27487</v>
      </c>
      <c r="Q196" s="190">
        <v>39272.708333333336</v>
      </c>
      <c r="R196" s="189">
        <v>24080</v>
      </c>
      <c r="S196" s="29">
        <v>26067</v>
      </c>
      <c r="T196" s="29">
        <f t="shared" si="11"/>
        <v>1420</v>
      </c>
      <c r="U196" s="29">
        <v>27355</v>
      </c>
      <c r="V196" s="29">
        <v>0</v>
      </c>
      <c r="W196" s="166">
        <v>1300</v>
      </c>
      <c r="X196" s="26">
        <v>1200</v>
      </c>
      <c r="Y196" s="166">
        <v>330</v>
      </c>
      <c r="Z196" s="26">
        <v>330</v>
      </c>
      <c r="AA196" s="166">
        <v>-700</v>
      </c>
      <c r="AB196" s="26">
        <v>-400</v>
      </c>
      <c r="AC196" s="166">
        <v>-2218</v>
      </c>
      <c r="AD196" s="26">
        <v>-1479</v>
      </c>
      <c r="AE196" s="166" t="s">
        <v>169</v>
      </c>
      <c r="AF196" s="172" t="s">
        <v>129</v>
      </c>
      <c r="AG196" s="173">
        <v>80</v>
      </c>
      <c r="AH196" s="166" t="s">
        <v>169</v>
      </c>
      <c r="AI196" s="172" t="s">
        <v>99</v>
      </c>
      <c r="AJ196" s="179">
        <v>94</v>
      </c>
    </row>
    <row r="197" spans="1:36" x14ac:dyDescent="0.15">
      <c r="A197" s="199" t="s">
        <v>32</v>
      </c>
      <c r="B197" s="200" t="s">
        <v>21</v>
      </c>
      <c r="C197" s="173">
        <v>10</v>
      </c>
      <c r="D197" s="190">
        <v>39273.666666666664</v>
      </c>
      <c r="E197" s="195">
        <v>23698</v>
      </c>
      <c r="F197" s="29">
        <v>31004</v>
      </c>
      <c r="G197" s="29">
        <v>489</v>
      </c>
      <c r="H197" s="29">
        <v>0</v>
      </c>
      <c r="I197" s="29">
        <v>1316</v>
      </c>
      <c r="J197" s="29">
        <v>3073</v>
      </c>
      <c r="K197" s="29">
        <v>608</v>
      </c>
      <c r="L197" s="29">
        <v>330</v>
      </c>
      <c r="M197" s="29">
        <v>-435</v>
      </c>
      <c r="N197" s="29">
        <v>-1777</v>
      </c>
      <c r="O197" s="29">
        <f t="shared" si="9"/>
        <v>-1274</v>
      </c>
      <c r="P197" s="29">
        <f t="shared" si="10"/>
        <v>28378</v>
      </c>
      <c r="Q197" s="190">
        <v>39273.708333333336</v>
      </c>
      <c r="R197" s="189">
        <v>24660</v>
      </c>
      <c r="S197" s="29">
        <v>26899</v>
      </c>
      <c r="T197" s="29">
        <f t="shared" si="11"/>
        <v>1479</v>
      </c>
      <c r="U197" s="29">
        <v>27355</v>
      </c>
      <c r="V197" s="29">
        <v>0</v>
      </c>
      <c r="W197" s="166">
        <v>1300</v>
      </c>
      <c r="X197" s="26">
        <v>608</v>
      </c>
      <c r="Y197" s="166">
        <v>330</v>
      </c>
      <c r="Z197" s="26">
        <v>330</v>
      </c>
      <c r="AA197" s="166">
        <v>-700</v>
      </c>
      <c r="AB197" s="26">
        <v>-435</v>
      </c>
      <c r="AC197" s="166">
        <v>-2218</v>
      </c>
      <c r="AD197" s="26">
        <v>-1777</v>
      </c>
      <c r="AE197" s="166" t="s">
        <v>169</v>
      </c>
      <c r="AF197" s="172" t="s">
        <v>134</v>
      </c>
      <c r="AG197" s="173">
        <v>84</v>
      </c>
      <c r="AH197" s="166" t="s">
        <v>169</v>
      </c>
      <c r="AI197" s="172" t="s">
        <v>90</v>
      </c>
      <c r="AJ197" s="179">
        <v>93</v>
      </c>
    </row>
    <row r="198" spans="1:36" x14ac:dyDescent="0.15">
      <c r="A198" s="199" t="s">
        <v>31</v>
      </c>
      <c r="B198" s="200" t="s">
        <v>21</v>
      </c>
      <c r="C198" s="173">
        <v>11</v>
      </c>
      <c r="D198" s="190">
        <v>39274.625</v>
      </c>
      <c r="E198" s="195">
        <v>22947</v>
      </c>
      <c r="F198" s="29">
        <v>31004</v>
      </c>
      <c r="G198" s="29">
        <v>507</v>
      </c>
      <c r="H198" s="29">
        <v>0</v>
      </c>
      <c r="I198" s="29">
        <v>1583</v>
      </c>
      <c r="J198" s="29">
        <v>3422</v>
      </c>
      <c r="K198" s="29">
        <v>451</v>
      </c>
      <c r="L198" s="29">
        <v>330</v>
      </c>
      <c r="M198" s="29">
        <v>-256</v>
      </c>
      <c r="N198" s="29">
        <v>-1872</v>
      </c>
      <c r="O198" s="29">
        <f t="shared" si="9"/>
        <v>-1347</v>
      </c>
      <c r="P198" s="29">
        <f t="shared" si="10"/>
        <v>27853</v>
      </c>
      <c r="Q198" s="190">
        <v>39274.625</v>
      </c>
      <c r="R198" s="189">
        <v>24130</v>
      </c>
      <c r="S198" s="29">
        <v>26469</v>
      </c>
      <c r="T198" s="29">
        <f t="shared" si="11"/>
        <v>1384</v>
      </c>
      <c r="U198" s="27">
        <v>27355</v>
      </c>
      <c r="V198" s="29">
        <v>0</v>
      </c>
      <c r="W198" s="211">
        <v>1300</v>
      </c>
      <c r="X198" s="26">
        <v>451</v>
      </c>
      <c r="Y198" s="166">
        <v>330</v>
      </c>
      <c r="Z198" s="26">
        <v>330</v>
      </c>
      <c r="AA198" s="166">
        <v>-700</v>
      </c>
      <c r="AB198" s="26">
        <v>-256</v>
      </c>
      <c r="AC198" s="166">
        <v>-2218</v>
      </c>
      <c r="AD198" s="26">
        <v>-1872</v>
      </c>
      <c r="AE198" s="166" t="s">
        <v>46</v>
      </c>
      <c r="AF198" s="172" t="s">
        <v>129</v>
      </c>
      <c r="AG198" s="173">
        <v>77</v>
      </c>
      <c r="AH198" s="166" t="s">
        <v>46</v>
      </c>
      <c r="AI198" s="172" t="s">
        <v>168</v>
      </c>
      <c r="AJ198" s="179">
        <v>83</v>
      </c>
    </row>
    <row r="199" spans="1:36" x14ac:dyDescent="0.15">
      <c r="A199" s="199" t="s">
        <v>33</v>
      </c>
      <c r="B199" s="200" t="s">
        <v>21</v>
      </c>
      <c r="C199" s="173">
        <v>12</v>
      </c>
      <c r="D199" s="190">
        <v>39275.708333333336</v>
      </c>
      <c r="E199" s="195">
        <v>20793</v>
      </c>
      <c r="F199" s="29">
        <v>31004</v>
      </c>
      <c r="G199" s="29">
        <v>612</v>
      </c>
      <c r="H199" s="29">
        <v>0</v>
      </c>
      <c r="I199" s="29">
        <v>3045</v>
      </c>
      <c r="J199" s="29">
        <v>6505</v>
      </c>
      <c r="K199" s="29">
        <v>449</v>
      </c>
      <c r="L199" s="29">
        <v>330</v>
      </c>
      <c r="M199" s="29">
        <v>-311</v>
      </c>
      <c r="N199" s="29">
        <v>-1497</v>
      </c>
      <c r="O199" s="29">
        <f t="shared" si="9"/>
        <v>-1029</v>
      </c>
      <c r="P199" s="29">
        <f t="shared" si="10"/>
        <v>23095</v>
      </c>
      <c r="Q199" s="190">
        <v>39275.666666666664</v>
      </c>
      <c r="R199" s="189">
        <v>20450</v>
      </c>
      <c r="S199" s="29">
        <v>22352</v>
      </c>
      <c r="T199" s="29">
        <f t="shared" si="11"/>
        <v>743</v>
      </c>
      <c r="U199" s="29">
        <v>27355</v>
      </c>
      <c r="V199" s="29">
        <v>0</v>
      </c>
      <c r="W199" s="166">
        <v>1300</v>
      </c>
      <c r="X199" s="26">
        <v>449</v>
      </c>
      <c r="Y199" s="166">
        <v>330</v>
      </c>
      <c r="Z199" s="26">
        <v>330</v>
      </c>
      <c r="AA199" s="166">
        <v>-700</v>
      </c>
      <c r="AB199" s="26">
        <v>-311</v>
      </c>
      <c r="AC199" s="166">
        <v>-2218</v>
      </c>
      <c r="AD199" s="26">
        <v>-1497</v>
      </c>
      <c r="AE199" s="166" t="s">
        <v>169</v>
      </c>
      <c r="AF199" s="172" t="s">
        <v>114</v>
      </c>
      <c r="AG199" s="173">
        <v>84</v>
      </c>
      <c r="AH199" s="166" t="s">
        <v>169</v>
      </c>
      <c r="AI199" s="172" t="s">
        <v>149</v>
      </c>
      <c r="AJ199" s="179">
        <v>85</v>
      </c>
    </row>
    <row r="200" spans="1:36" x14ac:dyDescent="0.15">
      <c r="A200" s="199" t="s">
        <v>34</v>
      </c>
      <c r="B200" s="200" t="s">
        <v>21</v>
      </c>
      <c r="C200" s="173">
        <v>13</v>
      </c>
      <c r="D200" s="190">
        <v>39276.625</v>
      </c>
      <c r="E200" s="195">
        <v>20153</v>
      </c>
      <c r="F200" s="29">
        <v>31004</v>
      </c>
      <c r="G200" s="29">
        <v>602</v>
      </c>
      <c r="H200" s="29">
        <v>0</v>
      </c>
      <c r="I200" s="29">
        <v>2745</v>
      </c>
      <c r="J200" s="29">
        <v>5308</v>
      </c>
      <c r="K200" s="29">
        <v>366</v>
      </c>
      <c r="L200" s="29">
        <v>330</v>
      </c>
      <c r="M200" s="29">
        <v>-290</v>
      </c>
      <c r="N200" s="29">
        <v>-1501</v>
      </c>
      <c r="O200" s="29">
        <f t="shared" si="9"/>
        <v>-1095</v>
      </c>
      <c r="P200" s="29">
        <f t="shared" si="10"/>
        <v>24648</v>
      </c>
      <c r="Q200" s="190">
        <v>39276.625</v>
      </c>
      <c r="R200" s="189">
        <v>20350</v>
      </c>
      <c r="S200" s="29">
        <v>22368</v>
      </c>
      <c r="T200" s="29">
        <f t="shared" si="11"/>
        <v>2280</v>
      </c>
      <c r="U200" s="29">
        <v>27355</v>
      </c>
      <c r="V200" s="29">
        <v>0</v>
      </c>
      <c r="W200" s="166">
        <v>1300</v>
      </c>
      <c r="X200" s="26">
        <v>530</v>
      </c>
      <c r="Y200" s="166">
        <v>330</v>
      </c>
      <c r="Z200" s="26">
        <v>330</v>
      </c>
      <c r="AA200" s="166">
        <v>-700</v>
      </c>
      <c r="AB200" s="26">
        <v>-190</v>
      </c>
      <c r="AC200" s="166">
        <v>-2218</v>
      </c>
      <c r="AD200" s="26">
        <v>-1403</v>
      </c>
      <c r="AE200" s="166" t="s">
        <v>169</v>
      </c>
      <c r="AF200" s="172" t="s">
        <v>96</v>
      </c>
      <c r="AG200" s="173">
        <v>84</v>
      </c>
      <c r="AH200" s="166" t="s">
        <v>169</v>
      </c>
      <c r="AI200" s="172" t="s">
        <v>69</v>
      </c>
      <c r="AJ200" s="179">
        <v>85</v>
      </c>
    </row>
    <row r="201" spans="1:36" x14ac:dyDescent="0.15">
      <c r="A201" s="199" t="s">
        <v>35</v>
      </c>
      <c r="B201" s="200" t="s">
        <v>21</v>
      </c>
      <c r="C201" s="173">
        <v>14</v>
      </c>
      <c r="D201" s="190">
        <v>39277.708333333336</v>
      </c>
      <c r="E201" s="195">
        <v>17685</v>
      </c>
      <c r="F201" s="29">
        <v>31004</v>
      </c>
      <c r="G201" s="29">
        <v>642</v>
      </c>
      <c r="H201" s="29">
        <v>0</v>
      </c>
      <c r="I201" s="29">
        <v>2041</v>
      </c>
      <c r="J201" s="29">
        <v>7690</v>
      </c>
      <c r="K201" s="29">
        <v>635</v>
      </c>
      <c r="L201" s="29">
        <v>330</v>
      </c>
      <c r="M201" s="29">
        <v>-87</v>
      </c>
      <c r="N201" s="29">
        <v>-904</v>
      </c>
      <c r="O201" s="29">
        <f t="shared" si="9"/>
        <v>-26</v>
      </c>
      <c r="P201" s="29">
        <f t="shared" si="10"/>
        <v>21941</v>
      </c>
      <c r="Q201" s="190">
        <v>39277.708333333336</v>
      </c>
      <c r="R201" s="189">
        <v>18160</v>
      </c>
      <c r="S201" s="29">
        <v>19976</v>
      </c>
      <c r="T201" s="29">
        <f t="shared" si="11"/>
        <v>1965</v>
      </c>
      <c r="U201" s="29">
        <v>27355</v>
      </c>
      <c r="V201" s="29">
        <v>0</v>
      </c>
      <c r="W201" s="166">
        <v>1300</v>
      </c>
      <c r="X201" s="26">
        <v>635</v>
      </c>
      <c r="Y201" s="166">
        <v>330</v>
      </c>
      <c r="Z201" s="26">
        <v>330</v>
      </c>
      <c r="AA201" s="166">
        <v>-700</v>
      </c>
      <c r="AB201" s="26">
        <v>-87</v>
      </c>
      <c r="AC201" s="166">
        <v>-2218</v>
      </c>
      <c r="AD201" s="26">
        <v>-904</v>
      </c>
      <c r="AE201" s="166" t="s">
        <v>169</v>
      </c>
      <c r="AF201" s="172" t="s">
        <v>136</v>
      </c>
      <c r="AG201" s="173">
        <v>77</v>
      </c>
      <c r="AH201" s="166" t="s">
        <v>169</v>
      </c>
      <c r="AI201" s="172" t="s">
        <v>70</v>
      </c>
      <c r="AJ201" s="179">
        <v>82</v>
      </c>
    </row>
    <row r="202" spans="1:36" x14ac:dyDescent="0.15">
      <c r="A202" s="199" t="s">
        <v>36</v>
      </c>
      <c r="B202" s="200" t="s">
        <v>21</v>
      </c>
      <c r="C202" s="173">
        <v>15</v>
      </c>
      <c r="D202" s="190">
        <v>39278.666666666664</v>
      </c>
      <c r="E202" s="195">
        <v>19571</v>
      </c>
      <c r="F202" s="29">
        <v>31004</v>
      </c>
      <c r="G202" s="29">
        <v>678</v>
      </c>
      <c r="H202" s="29">
        <v>0</v>
      </c>
      <c r="I202" s="29">
        <v>3024</v>
      </c>
      <c r="J202" s="29">
        <v>7219</v>
      </c>
      <c r="K202" s="29">
        <v>688</v>
      </c>
      <c r="L202" s="29">
        <v>330</v>
      </c>
      <c r="M202" s="29">
        <v>-308</v>
      </c>
      <c r="N202" s="29">
        <v>-954</v>
      </c>
      <c r="O202" s="29">
        <f t="shared" si="9"/>
        <v>-244</v>
      </c>
      <c r="P202" s="29">
        <f t="shared" si="10"/>
        <v>21683</v>
      </c>
      <c r="Q202" s="190">
        <v>39278.708333333336</v>
      </c>
      <c r="R202" s="189">
        <v>19070</v>
      </c>
      <c r="S202" s="29">
        <v>21088</v>
      </c>
      <c r="T202" s="29">
        <f t="shared" si="11"/>
        <v>595</v>
      </c>
      <c r="U202" s="29">
        <v>27355</v>
      </c>
      <c r="V202" s="29">
        <v>0</v>
      </c>
      <c r="W202" s="166">
        <v>1300</v>
      </c>
      <c r="X202" s="26">
        <v>688</v>
      </c>
      <c r="Y202" s="166">
        <v>330</v>
      </c>
      <c r="Z202" s="26">
        <v>330</v>
      </c>
      <c r="AA202" s="166">
        <v>-700</v>
      </c>
      <c r="AB202" s="26">
        <v>-308</v>
      </c>
      <c r="AC202" s="166">
        <v>-2218</v>
      </c>
      <c r="AD202" s="26">
        <v>-954</v>
      </c>
      <c r="AE202" s="166" t="s">
        <v>43</v>
      </c>
      <c r="AF202" s="172" t="s">
        <v>105</v>
      </c>
      <c r="AG202" s="173">
        <v>82</v>
      </c>
      <c r="AH202" s="166" t="s">
        <v>46</v>
      </c>
      <c r="AI202" s="172" t="s">
        <v>70</v>
      </c>
      <c r="AJ202" s="179">
        <v>81</v>
      </c>
    </row>
    <row r="203" spans="1:36" x14ac:dyDescent="0.15">
      <c r="A203" s="199" t="s">
        <v>30</v>
      </c>
      <c r="B203" s="200" t="s">
        <v>21</v>
      </c>
      <c r="C203" s="173">
        <v>16</v>
      </c>
      <c r="D203" s="190">
        <v>39279.708333333336</v>
      </c>
      <c r="E203" s="195">
        <v>21071</v>
      </c>
      <c r="F203" s="29">
        <v>31004</v>
      </c>
      <c r="G203" s="29">
        <v>759</v>
      </c>
      <c r="H203" s="29">
        <v>0</v>
      </c>
      <c r="I203" s="29">
        <v>1449</v>
      </c>
      <c r="J203" s="29">
        <v>5178</v>
      </c>
      <c r="K203" s="29">
        <v>894</v>
      </c>
      <c r="L203" s="29">
        <v>330</v>
      </c>
      <c r="M203" s="29">
        <v>-188</v>
      </c>
      <c r="N203" s="29">
        <v>-1952</v>
      </c>
      <c r="O203" s="29">
        <f t="shared" si="9"/>
        <v>-916</v>
      </c>
      <c r="P203" s="29">
        <f t="shared" si="10"/>
        <v>26052</v>
      </c>
      <c r="Q203" s="190">
        <v>39279.708333333336</v>
      </c>
      <c r="R203" s="189">
        <v>22410</v>
      </c>
      <c r="S203" s="29">
        <v>24843</v>
      </c>
      <c r="T203" s="29">
        <f t="shared" si="11"/>
        <v>1209</v>
      </c>
      <c r="U203" s="27">
        <v>27355</v>
      </c>
      <c r="V203" s="29">
        <v>0</v>
      </c>
      <c r="W203" s="211">
        <v>1300</v>
      </c>
      <c r="X203" s="26">
        <v>894</v>
      </c>
      <c r="Y203" s="166">
        <v>330</v>
      </c>
      <c r="Z203" s="26">
        <v>330</v>
      </c>
      <c r="AA203" s="166">
        <v>-700</v>
      </c>
      <c r="AB203" s="26">
        <v>-188</v>
      </c>
      <c r="AC203" s="166">
        <v>-2218</v>
      </c>
      <c r="AD203" s="26">
        <v>-1952</v>
      </c>
      <c r="AE203" s="166" t="s">
        <v>43</v>
      </c>
      <c r="AF203" s="172" t="s">
        <v>70</v>
      </c>
      <c r="AG203" s="173">
        <v>78</v>
      </c>
      <c r="AH203" s="166" t="s">
        <v>43</v>
      </c>
      <c r="AI203" s="172" t="s">
        <v>66</v>
      </c>
      <c r="AJ203" s="179">
        <v>83</v>
      </c>
    </row>
    <row r="204" spans="1:36" x14ac:dyDescent="0.15">
      <c r="A204" s="199" t="s">
        <v>32</v>
      </c>
      <c r="B204" s="200" t="s">
        <v>21</v>
      </c>
      <c r="C204" s="173">
        <v>17</v>
      </c>
      <c r="D204" s="190">
        <v>39280.708333333336</v>
      </c>
      <c r="E204" s="195">
        <v>21675</v>
      </c>
      <c r="F204" s="29">
        <v>31004</v>
      </c>
      <c r="G204" s="29">
        <v>607</v>
      </c>
      <c r="H204" s="29">
        <v>0</v>
      </c>
      <c r="I204" s="29">
        <v>944</v>
      </c>
      <c r="J204" s="29">
        <v>6229</v>
      </c>
      <c r="K204" s="29">
        <v>785</v>
      </c>
      <c r="L204" s="29">
        <v>330</v>
      </c>
      <c r="M204" s="29">
        <v>-292</v>
      </c>
      <c r="N204" s="29">
        <v>-1847</v>
      </c>
      <c r="O204" s="29">
        <f t="shared" si="9"/>
        <v>-1024</v>
      </c>
      <c r="P204" s="29">
        <f t="shared" si="10"/>
        <v>25462</v>
      </c>
      <c r="Q204" s="190">
        <v>39280.666666666664</v>
      </c>
      <c r="R204" s="189">
        <v>21820</v>
      </c>
      <c r="S204" s="29">
        <v>24148</v>
      </c>
      <c r="T204" s="29">
        <f t="shared" si="11"/>
        <v>1314</v>
      </c>
      <c r="U204" s="29">
        <v>27355</v>
      </c>
      <c r="V204" s="29">
        <v>0</v>
      </c>
      <c r="W204" s="166">
        <v>1300</v>
      </c>
      <c r="X204" s="26">
        <v>785</v>
      </c>
      <c r="Y204" s="166">
        <v>330</v>
      </c>
      <c r="Z204" s="26">
        <v>330</v>
      </c>
      <c r="AA204" s="166">
        <v>-700</v>
      </c>
      <c r="AB204" s="26">
        <v>-242</v>
      </c>
      <c r="AC204" s="166">
        <v>-2218</v>
      </c>
      <c r="AD204" s="26">
        <v>-1847</v>
      </c>
      <c r="AE204" s="166" t="s">
        <v>169</v>
      </c>
      <c r="AF204" s="172" t="s">
        <v>70</v>
      </c>
      <c r="AG204" s="173">
        <v>81</v>
      </c>
      <c r="AH204" s="166" t="s">
        <v>100</v>
      </c>
      <c r="AI204" s="172" t="s">
        <v>54</v>
      </c>
      <c r="AJ204" s="179">
        <v>87</v>
      </c>
    </row>
    <row r="205" spans="1:36" x14ac:dyDescent="0.15">
      <c r="A205" s="199" t="s">
        <v>31</v>
      </c>
      <c r="B205" s="200" t="s">
        <v>21</v>
      </c>
      <c r="C205" s="173">
        <v>18</v>
      </c>
      <c r="D205" s="190">
        <v>39281.5</v>
      </c>
      <c r="E205" s="195">
        <v>19448</v>
      </c>
      <c r="F205" s="29">
        <v>31004</v>
      </c>
      <c r="G205" s="29">
        <v>657</v>
      </c>
      <c r="H205" s="29">
        <v>0</v>
      </c>
      <c r="I205" s="29">
        <v>1033</v>
      </c>
      <c r="J205" s="29">
        <v>5785</v>
      </c>
      <c r="K205" s="29">
        <v>708</v>
      </c>
      <c r="L205" s="29">
        <v>330</v>
      </c>
      <c r="M205" s="29">
        <v>-295</v>
      </c>
      <c r="N205" s="29">
        <v>-1497</v>
      </c>
      <c r="O205" s="29">
        <f t="shared" si="9"/>
        <v>-754</v>
      </c>
      <c r="P205" s="29">
        <f t="shared" si="10"/>
        <v>25597</v>
      </c>
      <c r="Q205" s="190">
        <v>39281.666666666664</v>
      </c>
      <c r="R205" s="189">
        <v>21220</v>
      </c>
      <c r="S205" s="29">
        <v>23272</v>
      </c>
      <c r="T205" s="29">
        <f t="shared" si="11"/>
        <v>2325</v>
      </c>
      <c r="U205" s="29">
        <v>27355</v>
      </c>
      <c r="V205" s="29">
        <v>0</v>
      </c>
      <c r="W205" s="166">
        <v>1300</v>
      </c>
      <c r="X205" s="26">
        <v>872</v>
      </c>
      <c r="Y205" s="166">
        <v>330</v>
      </c>
      <c r="Z205" s="26">
        <v>330</v>
      </c>
      <c r="AA205" s="166">
        <v>-700</v>
      </c>
      <c r="AB205" s="26">
        <v>-195</v>
      </c>
      <c r="AC205" s="166">
        <v>-2218</v>
      </c>
      <c r="AD205" s="26">
        <v>-1497</v>
      </c>
      <c r="AE205" s="166" t="s">
        <v>46</v>
      </c>
      <c r="AF205" s="172" t="s">
        <v>123</v>
      </c>
      <c r="AG205" s="173">
        <v>72</v>
      </c>
      <c r="AH205" s="166" t="s">
        <v>46</v>
      </c>
      <c r="AI205" s="172" t="s">
        <v>90</v>
      </c>
      <c r="AJ205" s="179">
        <v>76</v>
      </c>
    </row>
    <row r="206" spans="1:36" x14ac:dyDescent="0.15">
      <c r="A206" s="199" t="s">
        <v>33</v>
      </c>
      <c r="B206" s="200" t="s">
        <v>21</v>
      </c>
      <c r="C206" s="173">
        <v>19</v>
      </c>
      <c r="D206" s="190">
        <v>39282.583333333336</v>
      </c>
      <c r="E206" s="195">
        <v>20825</v>
      </c>
      <c r="F206" s="29">
        <v>31004</v>
      </c>
      <c r="G206" s="29">
        <v>634</v>
      </c>
      <c r="H206" s="29">
        <v>0</v>
      </c>
      <c r="I206" s="29">
        <v>1165</v>
      </c>
      <c r="J206" s="29">
        <v>5062</v>
      </c>
      <c r="K206" s="29">
        <v>1042</v>
      </c>
      <c r="L206" s="29">
        <v>330</v>
      </c>
      <c r="M206" s="29">
        <v>-290</v>
      </c>
      <c r="N206" s="29">
        <v>-1497</v>
      </c>
      <c r="O206" s="29">
        <f t="shared" si="9"/>
        <v>-415</v>
      </c>
      <c r="P206" s="29">
        <f t="shared" si="10"/>
        <v>25826</v>
      </c>
      <c r="Q206" s="190">
        <v>39282.708333333336</v>
      </c>
      <c r="R206" s="189">
        <v>22110</v>
      </c>
      <c r="S206" s="29">
        <v>24154</v>
      </c>
      <c r="T206" s="29">
        <f t="shared" si="11"/>
        <v>1672</v>
      </c>
      <c r="U206" s="29">
        <v>27355</v>
      </c>
      <c r="V206" s="29">
        <v>0</v>
      </c>
      <c r="W206" s="166">
        <v>1300</v>
      </c>
      <c r="X206" s="26">
        <v>1042</v>
      </c>
      <c r="Y206" s="166">
        <v>330</v>
      </c>
      <c r="Z206" s="26">
        <v>330</v>
      </c>
      <c r="AA206" s="166">
        <v>-700</v>
      </c>
      <c r="AB206" s="26">
        <v>-190</v>
      </c>
      <c r="AC206" s="166">
        <v>-2218</v>
      </c>
      <c r="AD206" s="26">
        <v>-1497</v>
      </c>
      <c r="AE206" s="166" t="s">
        <v>46</v>
      </c>
      <c r="AF206" s="172" t="s">
        <v>129</v>
      </c>
      <c r="AG206" s="173">
        <v>76</v>
      </c>
      <c r="AH206" s="166" t="s">
        <v>46</v>
      </c>
      <c r="AI206" s="172" t="s">
        <v>168</v>
      </c>
      <c r="AJ206" s="179">
        <v>77</v>
      </c>
    </row>
    <row r="207" spans="1:36" x14ac:dyDescent="0.15">
      <c r="A207" s="199" t="s">
        <v>34</v>
      </c>
      <c r="B207" s="200" t="s">
        <v>21</v>
      </c>
      <c r="C207" s="173">
        <v>20</v>
      </c>
      <c r="D207" s="190">
        <v>39283.583333333336</v>
      </c>
      <c r="E207" s="195">
        <v>21095</v>
      </c>
      <c r="F207" s="29">
        <v>31004</v>
      </c>
      <c r="G207" s="29">
        <v>608</v>
      </c>
      <c r="H207" s="29">
        <v>0</v>
      </c>
      <c r="I207" s="29">
        <v>746</v>
      </c>
      <c r="J207" s="29">
        <v>6261</v>
      </c>
      <c r="K207" s="29">
        <v>1032</v>
      </c>
      <c r="L207" s="29">
        <v>330</v>
      </c>
      <c r="M207" s="29">
        <v>-67</v>
      </c>
      <c r="N207" s="29">
        <v>-1497</v>
      </c>
      <c r="O207" s="29">
        <f t="shared" ref="O207:O270" si="12">SUM(K207:N207)</f>
        <v>-202</v>
      </c>
      <c r="P207" s="29">
        <f t="shared" si="10"/>
        <v>24807</v>
      </c>
      <c r="Q207" s="190">
        <v>39283.625</v>
      </c>
      <c r="R207" s="189">
        <v>21400</v>
      </c>
      <c r="S207" s="29">
        <v>23302</v>
      </c>
      <c r="T207" s="29">
        <f t="shared" si="11"/>
        <v>1505</v>
      </c>
      <c r="U207" s="29">
        <v>27355</v>
      </c>
      <c r="V207" s="29">
        <v>0</v>
      </c>
      <c r="W207" s="166">
        <v>1300</v>
      </c>
      <c r="X207" s="26">
        <v>1032</v>
      </c>
      <c r="Y207" s="166">
        <v>330</v>
      </c>
      <c r="Z207" s="26">
        <v>330</v>
      </c>
      <c r="AA207" s="166">
        <v>-700</v>
      </c>
      <c r="AB207" s="26">
        <v>-67</v>
      </c>
      <c r="AC207" s="166">
        <v>-2218</v>
      </c>
      <c r="AD207" s="26">
        <v>-1497</v>
      </c>
      <c r="AE207" s="166" t="s">
        <v>100</v>
      </c>
      <c r="AF207" s="172" t="s">
        <v>56</v>
      </c>
      <c r="AG207" s="173">
        <v>80</v>
      </c>
      <c r="AH207" s="166" t="s">
        <v>100</v>
      </c>
      <c r="AI207" s="172" t="s">
        <v>51</v>
      </c>
      <c r="AJ207" s="179">
        <v>82</v>
      </c>
    </row>
    <row r="208" spans="1:36" x14ac:dyDescent="0.15">
      <c r="A208" s="199" t="s">
        <v>35</v>
      </c>
      <c r="B208" s="200" t="s">
        <v>21</v>
      </c>
      <c r="C208" s="173">
        <v>21</v>
      </c>
      <c r="D208" s="190">
        <v>39284.75</v>
      </c>
      <c r="E208" s="195">
        <v>16660</v>
      </c>
      <c r="F208" s="29">
        <v>31004</v>
      </c>
      <c r="G208" s="29">
        <v>743</v>
      </c>
      <c r="H208" s="29">
        <v>0</v>
      </c>
      <c r="I208" s="29">
        <v>1238</v>
      </c>
      <c r="J208" s="29">
        <v>8024</v>
      </c>
      <c r="K208" s="29">
        <v>502</v>
      </c>
      <c r="L208" s="29">
        <v>330</v>
      </c>
      <c r="M208" s="29">
        <v>-302</v>
      </c>
      <c r="N208" s="29">
        <v>-118</v>
      </c>
      <c r="O208" s="29">
        <f t="shared" si="12"/>
        <v>412</v>
      </c>
      <c r="P208" s="29">
        <f t="shared" si="10"/>
        <v>22073</v>
      </c>
      <c r="Q208" s="190">
        <v>39284.708333333336</v>
      </c>
      <c r="R208" s="189">
        <v>17110</v>
      </c>
      <c r="S208" s="29">
        <v>18923</v>
      </c>
      <c r="T208" s="29">
        <f t="shared" si="11"/>
        <v>3150</v>
      </c>
      <c r="U208" s="27">
        <v>27355</v>
      </c>
      <c r="V208" s="29">
        <v>0</v>
      </c>
      <c r="W208" s="211">
        <v>1300</v>
      </c>
      <c r="X208" s="26">
        <v>666</v>
      </c>
      <c r="Y208" s="166">
        <v>330</v>
      </c>
      <c r="Z208" s="26">
        <v>330</v>
      </c>
      <c r="AA208" s="166">
        <v>-700</v>
      </c>
      <c r="AB208" s="26">
        <v>-302</v>
      </c>
      <c r="AC208" s="166">
        <v>-2218</v>
      </c>
      <c r="AD208" s="26">
        <v>180</v>
      </c>
      <c r="AE208" s="166" t="s">
        <v>169</v>
      </c>
      <c r="AF208" s="172" t="s">
        <v>111</v>
      </c>
      <c r="AG208" s="173">
        <v>72</v>
      </c>
      <c r="AH208" s="166" t="s">
        <v>169</v>
      </c>
      <c r="AI208" s="172" t="s">
        <v>189</v>
      </c>
      <c r="AJ208" s="179">
        <v>81</v>
      </c>
    </row>
    <row r="209" spans="1:36" x14ac:dyDescent="0.15">
      <c r="A209" s="199" t="s">
        <v>36</v>
      </c>
      <c r="B209" s="200" t="s">
        <v>21</v>
      </c>
      <c r="C209" s="173">
        <v>22</v>
      </c>
      <c r="D209" s="190">
        <v>39285.75</v>
      </c>
      <c r="E209" s="195">
        <v>16986</v>
      </c>
      <c r="F209" s="29">
        <v>31004</v>
      </c>
      <c r="G209" s="29">
        <v>757</v>
      </c>
      <c r="H209" s="29">
        <v>0</v>
      </c>
      <c r="I209" s="29">
        <v>1246</v>
      </c>
      <c r="J209" s="29">
        <v>8718</v>
      </c>
      <c r="K209" s="29">
        <v>184</v>
      </c>
      <c r="L209" s="29">
        <v>330</v>
      </c>
      <c r="M209" s="29">
        <v>-83</v>
      </c>
      <c r="N209" s="29">
        <v>-103</v>
      </c>
      <c r="O209" s="29">
        <f t="shared" si="12"/>
        <v>328</v>
      </c>
      <c r="P209" s="29">
        <f t="shared" si="10"/>
        <v>21469</v>
      </c>
      <c r="Q209" s="190">
        <v>39285.75</v>
      </c>
      <c r="R209" s="189">
        <v>16560</v>
      </c>
      <c r="S209" s="29">
        <v>18373</v>
      </c>
      <c r="T209" s="29">
        <f t="shared" si="11"/>
        <v>3096</v>
      </c>
      <c r="U209" s="29">
        <v>27355</v>
      </c>
      <c r="V209" s="29">
        <v>0</v>
      </c>
      <c r="W209" s="166">
        <v>1300</v>
      </c>
      <c r="X209" s="26">
        <v>348</v>
      </c>
      <c r="Y209" s="166">
        <v>330</v>
      </c>
      <c r="Z209" s="26">
        <v>330</v>
      </c>
      <c r="AA209" s="166">
        <v>280</v>
      </c>
      <c r="AB209" s="26">
        <v>17</v>
      </c>
      <c r="AC209" s="166">
        <v>-2218</v>
      </c>
      <c r="AD209" s="26">
        <v>195</v>
      </c>
      <c r="AE209" s="166" t="s">
        <v>162</v>
      </c>
      <c r="AF209" s="172" t="s">
        <v>164</v>
      </c>
      <c r="AG209" s="173">
        <v>71</v>
      </c>
      <c r="AH209" s="166" t="s">
        <v>162</v>
      </c>
      <c r="AI209" s="172" t="s">
        <v>171</v>
      </c>
      <c r="AJ209" s="179">
        <v>79</v>
      </c>
    </row>
    <row r="210" spans="1:36" x14ac:dyDescent="0.15">
      <c r="A210" s="199" t="s">
        <v>30</v>
      </c>
      <c r="B210" s="200" t="s">
        <v>21</v>
      </c>
      <c r="C210" s="173">
        <v>23</v>
      </c>
      <c r="D210" s="190">
        <v>39286.583333333336</v>
      </c>
      <c r="E210" s="195">
        <v>18166</v>
      </c>
      <c r="F210" s="29">
        <v>31005</v>
      </c>
      <c r="G210" s="29">
        <v>820</v>
      </c>
      <c r="H210" s="29">
        <v>0</v>
      </c>
      <c r="I210" s="29">
        <v>1638</v>
      </c>
      <c r="J210" s="29">
        <v>7919</v>
      </c>
      <c r="K210" s="29">
        <v>190</v>
      </c>
      <c r="L210" s="29">
        <v>330</v>
      </c>
      <c r="M210" s="29">
        <v>-60</v>
      </c>
      <c r="N210" s="29">
        <v>-1424</v>
      </c>
      <c r="O210" s="29">
        <f t="shared" si="12"/>
        <v>-964</v>
      </c>
      <c r="P210" s="29">
        <f t="shared" si="10"/>
        <v>23232</v>
      </c>
      <c r="Q210" s="190">
        <v>39286.5</v>
      </c>
      <c r="R210" s="189">
        <v>18020</v>
      </c>
      <c r="S210" s="29">
        <v>20042</v>
      </c>
      <c r="T210" s="29">
        <f t="shared" si="11"/>
        <v>3190</v>
      </c>
      <c r="U210" s="29">
        <v>27355</v>
      </c>
      <c r="V210" s="29">
        <v>0</v>
      </c>
      <c r="W210" s="166">
        <v>1300</v>
      </c>
      <c r="X210" s="26">
        <v>190</v>
      </c>
      <c r="Y210" s="166">
        <v>330</v>
      </c>
      <c r="Z210" s="26">
        <v>330</v>
      </c>
      <c r="AA210" s="166">
        <v>-700</v>
      </c>
      <c r="AB210" s="26">
        <v>40</v>
      </c>
      <c r="AC210" s="166">
        <v>-2218</v>
      </c>
      <c r="AD210" s="26">
        <v>-1424</v>
      </c>
      <c r="AE210" s="166" t="s">
        <v>46</v>
      </c>
      <c r="AF210" s="172" t="s">
        <v>183</v>
      </c>
      <c r="AG210" s="173">
        <v>66</v>
      </c>
      <c r="AH210" s="166" t="s">
        <v>46</v>
      </c>
      <c r="AI210" s="172" t="s">
        <v>164</v>
      </c>
      <c r="AJ210" s="179">
        <v>68</v>
      </c>
    </row>
    <row r="211" spans="1:36" x14ac:dyDescent="0.15">
      <c r="A211" s="199" t="s">
        <v>32</v>
      </c>
      <c r="B211" s="200" t="s">
        <v>21</v>
      </c>
      <c r="C211" s="173">
        <v>24</v>
      </c>
      <c r="D211" s="190">
        <v>39287.708333333336</v>
      </c>
      <c r="E211" s="195">
        <v>20179</v>
      </c>
      <c r="F211" s="29">
        <v>31005</v>
      </c>
      <c r="G211" s="29">
        <v>652</v>
      </c>
      <c r="H211" s="29">
        <v>0</v>
      </c>
      <c r="I211" s="29">
        <v>1409</v>
      </c>
      <c r="J211" s="29">
        <v>5599</v>
      </c>
      <c r="K211" s="29">
        <v>1021</v>
      </c>
      <c r="L211" s="29">
        <v>330</v>
      </c>
      <c r="M211" s="29">
        <v>-116</v>
      </c>
      <c r="N211" s="29">
        <v>-1427</v>
      </c>
      <c r="O211" s="29">
        <f t="shared" si="12"/>
        <v>-192</v>
      </c>
      <c r="P211" s="29">
        <f t="shared" si="10"/>
        <v>24841</v>
      </c>
      <c r="Q211" s="190">
        <v>39287.708333333336</v>
      </c>
      <c r="R211" s="189">
        <v>20110</v>
      </c>
      <c r="S211" s="29">
        <v>22124</v>
      </c>
      <c r="T211" s="29">
        <f t="shared" si="11"/>
        <v>2717</v>
      </c>
      <c r="U211" s="29">
        <v>27355</v>
      </c>
      <c r="V211" s="29">
        <v>0</v>
      </c>
      <c r="W211" s="166">
        <v>1330</v>
      </c>
      <c r="X211" s="26">
        <v>1185</v>
      </c>
      <c r="Y211" s="166">
        <v>330</v>
      </c>
      <c r="Z211" s="26">
        <v>330</v>
      </c>
      <c r="AA211" s="166">
        <v>-700</v>
      </c>
      <c r="AB211" s="26">
        <v>33</v>
      </c>
      <c r="AC211" s="166">
        <v>-2218</v>
      </c>
      <c r="AD211" s="26">
        <v>-1427</v>
      </c>
      <c r="AE211" s="166" t="s">
        <v>169</v>
      </c>
      <c r="AF211" s="172" t="s">
        <v>70</v>
      </c>
      <c r="AG211" s="173">
        <v>72</v>
      </c>
      <c r="AH211" s="166" t="s">
        <v>169</v>
      </c>
      <c r="AI211" s="172" t="s">
        <v>54</v>
      </c>
      <c r="AJ211" s="179">
        <v>79</v>
      </c>
    </row>
    <row r="212" spans="1:36" x14ac:dyDescent="0.15">
      <c r="A212" s="199" t="s">
        <v>31</v>
      </c>
      <c r="B212" s="200" t="s">
        <v>21</v>
      </c>
      <c r="C212" s="173">
        <v>25</v>
      </c>
      <c r="D212" s="190">
        <v>39288.708333333336</v>
      </c>
      <c r="E212" s="195">
        <v>22493</v>
      </c>
      <c r="F212" s="29">
        <v>31005</v>
      </c>
      <c r="G212" s="29">
        <v>527</v>
      </c>
      <c r="H212" s="29">
        <v>0</v>
      </c>
      <c r="I212" s="29">
        <v>1212</v>
      </c>
      <c r="J212" s="29">
        <v>4466</v>
      </c>
      <c r="K212" s="29">
        <v>306</v>
      </c>
      <c r="L212" s="29">
        <v>330</v>
      </c>
      <c r="M212" s="29">
        <v>-321</v>
      </c>
      <c r="N212" s="29">
        <v>-1423</v>
      </c>
      <c r="O212" s="29">
        <f t="shared" si="12"/>
        <v>-1108</v>
      </c>
      <c r="P212" s="29">
        <f t="shared" si="10"/>
        <v>26962</v>
      </c>
      <c r="Q212" s="190">
        <v>39288.708333333336</v>
      </c>
      <c r="R212" s="189">
        <v>22110</v>
      </c>
      <c r="S212" s="29">
        <v>24108</v>
      </c>
      <c r="T212" s="29">
        <f t="shared" si="11"/>
        <v>2854</v>
      </c>
      <c r="U212" s="29">
        <v>27355</v>
      </c>
      <c r="V212" s="29">
        <v>0</v>
      </c>
      <c r="W212" s="166">
        <v>1300</v>
      </c>
      <c r="X212" s="26">
        <v>370</v>
      </c>
      <c r="Y212" s="166">
        <v>330</v>
      </c>
      <c r="Z212" s="26">
        <v>330</v>
      </c>
      <c r="AA212" s="166">
        <v>-700</v>
      </c>
      <c r="AB212" s="26">
        <v>-172</v>
      </c>
      <c r="AC212" s="166">
        <v>-2218</v>
      </c>
      <c r="AD212" s="26">
        <v>-1423</v>
      </c>
      <c r="AE212" s="166" t="s">
        <v>169</v>
      </c>
      <c r="AF212" s="172" t="s">
        <v>91</v>
      </c>
      <c r="AG212" s="173">
        <v>85</v>
      </c>
      <c r="AH212" s="166" t="s">
        <v>169</v>
      </c>
      <c r="AI212" s="172" t="s">
        <v>90</v>
      </c>
      <c r="AJ212" s="179">
        <v>86</v>
      </c>
    </row>
    <row r="213" spans="1:36" x14ac:dyDescent="0.15">
      <c r="A213" s="199" t="s">
        <v>33</v>
      </c>
      <c r="B213" s="200" t="s">
        <v>21</v>
      </c>
      <c r="C213" s="173">
        <v>26</v>
      </c>
      <c r="D213" s="190">
        <v>39289.708333333336</v>
      </c>
      <c r="E213" s="195">
        <v>23987</v>
      </c>
      <c r="F213" s="29">
        <v>31005</v>
      </c>
      <c r="G213" s="29">
        <v>540</v>
      </c>
      <c r="H213" s="29">
        <v>0</v>
      </c>
      <c r="I213" s="29">
        <v>977</v>
      </c>
      <c r="J213" s="29">
        <v>3287</v>
      </c>
      <c r="K213" s="29">
        <v>508</v>
      </c>
      <c r="L213" s="29">
        <v>330</v>
      </c>
      <c r="M213" s="29">
        <v>-313</v>
      </c>
      <c r="N213" s="29">
        <v>-1827</v>
      </c>
      <c r="O213" s="29">
        <f t="shared" si="12"/>
        <v>-1302</v>
      </c>
      <c r="P213" s="29">
        <f t="shared" si="10"/>
        <v>28583</v>
      </c>
      <c r="Q213" s="190">
        <v>39289.666666666664</v>
      </c>
      <c r="R213" s="189">
        <v>23780</v>
      </c>
      <c r="S213" s="29">
        <v>26076</v>
      </c>
      <c r="T213" s="29">
        <f t="shared" si="11"/>
        <v>2507</v>
      </c>
      <c r="U213" s="27">
        <v>27355</v>
      </c>
      <c r="V213" s="29">
        <v>0</v>
      </c>
      <c r="W213" s="211">
        <v>1300</v>
      </c>
      <c r="X213" s="26">
        <v>508</v>
      </c>
      <c r="Y213" s="166">
        <v>330</v>
      </c>
      <c r="Z213" s="26">
        <v>330</v>
      </c>
      <c r="AA213" s="166">
        <v>-700</v>
      </c>
      <c r="AB213" s="26">
        <v>-213</v>
      </c>
      <c r="AC213" s="166">
        <v>-2218</v>
      </c>
      <c r="AD213" s="26">
        <v>-1827</v>
      </c>
      <c r="AE213" s="166" t="s">
        <v>169</v>
      </c>
      <c r="AF213" s="172" t="s">
        <v>61</v>
      </c>
      <c r="AG213" s="173">
        <v>90</v>
      </c>
      <c r="AH213" s="166" t="s">
        <v>169</v>
      </c>
      <c r="AI213" s="172" t="s">
        <v>90</v>
      </c>
      <c r="AJ213" s="179">
        <v>90</v>
      </c>
    </row>
    <row r="214" spans="1:36" x14ac:dyDescent="0.15">
      <c r="A214" s="199" t="s">
        <v>34</v>
      </c>
      <c r="B214" s="200" t="s">
        <v>21</v>
      </c>
      <c r="C214" s="173">
        <v>27</v>
      </c>
      <c r="D214" s="190">
        <v>39290.625</v>
      </c>
      <c r="E214" s="195">
        <v>24356</v>
      </c>
      <c r="F214" s="29">
        <v>31005</v>
      </c>
      <c r="G214" s="29">
        <v>509</v>
      </c>
      <c r="H214" s="29">
        <v>0</v>
      </c>
      <c r="I214" s="29">
        <v>1359</v>
      </c>
      <c r="J214" s="29">
        <v>3290</v>
      </c>
      <c r="K214" s="29">
        <v>50</v>
      </c>
      <c r="L214" s="29">
        <v>330</v>
      </c>
      <c r="M214" s="29">
        <v>-93</v>
      </c>
      <c r="N214" s="29">
        <v>-1827</v>
      </c>
      <c r="O214" s="29">
        <f t="shared" si="12"/>
        <v>-1540</v>
      </c>
      <c r="P214" s="29">
        <f t="shared" si="10"/>
        <v>28405</v>
      </c>
      <c r="Q214" s="190">
        <v>39290.666666666664</v>
      </c>
      <c r="R214" s="189">
        <v>23810</v>
      </c>
      <c r="S214" s="29">
        <v>26102</v>
      </c>
      <c r="T214" s="29">
        <f t="shared" si="11"/>
        <v>2303</v>
      </c>
      <c r="U214" s="29">
        <v>27355</v>
      </c>
      <c r="V214" s="29">
        <v>0</v>
      </c>
      <c r="W214" s="166">
        <v>1300</v>
      </c>
      <c r="X214" s="26">
        <v>-367</v>
      </c>
      <c r="Y214" s="166">
        <v>330</v>
      </c>
      <c r="Z214" s="26">
        <v>330</v>
      </c>
      <c r="AA214" s="166">
        <v>-700</v>
      </c>
      <c r="AB214" s="26">
        <v>-93</v>
      </c>
      <c r="AC214" s="166">
        <v>-2218</v>
      </c>
      <c r="AD214" s="26">
        <v>-1827</v>
      </c>
      <c r="AE214" s="166" t="s">
        <v>100</v>
      </c>
      <c r="AF214" s="172" t="s">
        <v>91</v>
      </c>
      <c r="AG214" s="173">
        <v>84</v>
      </c>
      <c r="AH214" s="166" t="s">
        <v>46</v>
      </c>
      <c r="AI214" s="172" t="s">
        <v>90</v>
      </c>
      <c r="AJ214" s="179">
        <v>82</v>
      </c>
    </row>
    <row r="215" spans="1:36" x14ac:dyDescent="0.15">
      <c r="A215" s="199" t="s">
        <v>35</v>
      </c>
      <c r="B215" s="200" t="s">
        <v>21</v>
      </c>
      <c r="C215" s="173">
        <v>28</v>
      </c>
      <c r="D215" s="190">
        <v>39291.541666666664</v>
      </c>
      <c r="E215" s="195">
        <v>20442</v>
      </c>
      <c r="F215" s="29">
        <v>31005</v>
      </c>
      <c r="G215" s="29">
        <v>542</v>
      </c>
      <c r="H215" s="29">
        <v>0</v>
      </c>
      <c r="I215" s="29">
        <v>3227</v>
      </c>
      <c r="J215" s="29">
        <v>4942</v>
      </c>
      <c r="K215" s="29">
        <v>332</v>
      </c>
      <c r="L215" s="29">
        <v>330</v>
      </c>
      <c r="M215" s="29">
        <v>-206</v>
      </c>
      <c r="N215" s="29">
        <v>-124</v>
      </c>
      <c r="O215" s="29">
        <f t="shared" si="12"/>
        <v>332</v>
      </c>
      <c r="P215" s="29">
        <f t="shared" si="10"/>
        <v>23046</v>
      </c>
      <c r="Q215" s="190">
        <v>39291.708333333336</v>
      </c>
      <c r="R215" s="189">
        <v>20740</v>
      </c>
      <c r="S215" s="29">
        <v>22552</v>
      </c>
      <c r="T215" s="29">
        <f t="shared" si="11"/>
        <v>494</v>
      </c>
      <c r="U215" s="29">
        <v>27355</v>
      </c>
      <c r="V215" s="29">
        <v>0</v>
      </c>
      <c r="W215" s="166">
        <v>1300</v>
      </c>
      <c r="X215" s="26">
        <v>168</v>
      </c>
      <c r="Y215" s="166">
        <v>330</v>
      </c>
      <c r="Z215" s="26">
        <v>330</v>
      </c>
      <c r="AA215" s="166">
        <v>-700</v>
      </c>
      <c r="AB215" s="26">
        <v>-255</v>
      </c>
      <c r="AC215" s="166">
        <v>-2218</v>
      </c>
      <c r="AD215" s="26">
        <v>-124</v>
      </c>
      <c r="AE215" s="166" t="s">
        <v>374</v>
      </c>
      <c r="AF215" s="172" t="s">
        <v>99</v>
      </c>
      <c r="AG215" s="173">
        <v>80</v>
      </c>
      <c r="AH215" s="166" t="s">
        <v>374</v>
      </c>
      <c r="AI215" s="172" t="s">
        <v>90</v>
      </c>
      <c r="AJ215" s="179">
        <v>79</v>
      </c>
    </row>
    <row r="216" spans="1:36" x14ac:dyDescent="0.15">
      <c r="A216" s="199" t="s">
        <v>36</v>
      </c>
      <c r="B216" s="200" t="s">
        <v>21</v>
      </c>
      <c r="C216" s="173">
        <v>29</v>
      </c>
      <c r="D216" s="190">
        <v>39292.583333333336</v>
      </c>
      <c r="E216" s="195">
        <v>20167</v>
      </c>
      <c r="F216" s="29">
        <v>31005</v>
      </c>
      <c r="G216" s="29">
        <v>625</v>
      </c>
      <c r="H216" s="29">
        <v>0</v>
      </c>
      <c r="I216" s="29">
        <v>1576</v>
      </c>
      <c r="J216" s="29">
        <v>5196</v>
      </c>
      <c r="K216" s="29">
        <v>75</v>
      </c>
      <c r="L216" s="29">
        <v>330</v>
      </c>
      <c r="M216" s="29">
        <v>-141</v>
      </c>
      <c r="N216" s="29">
        <v>-124</v>
      </c>
      <c r="O216" s="29">
        <f t="shared" si="12"/>
        <v>140</v>
      </c>
      <c r="P216" s="29">
        <f t="shared" si="10"/>
        <v>24718</v>
      </c>
      <c r="Q216" s="190">
        <v>39292.75</v>
      </c>
      <c r="R216" s="189">
        <v>20080</v>
      </c>
      <c r="S216" s="29">
        <v>21892</v>
      </c>
      <c r="T216" s="29">
        <f t="shared" si="11"/>
        <v>2826</v>
      </c>
      <c r="U216" s="29">
        <v>27355</v>
      </c>
      <c r="V216" s="29">
        <v>0</v>
      </c>
      <c r="W216" s="166">
        <v>-1500</v>
      </c>
      <c r="X216" s="26">
        <v>-248</v>
      </c>
      <c r="Y216" s="166">
        <v>330</v>
      </c>
      <c r="Z216" s="26">
        <v>330</v>
      </c>
      <c r="AA216" s="166">
        <v>-700</v>
      </c>
      <c r="AB216" s="26">
        <v>8</v>
      </c>
      <c r="AC216" s="166">
        <v>-2218</v>
      </c>
      <c r="AD216" s="26">
        <v>-124</v>
      </c>
      <c r="AE216" s="166" t="s">
        <v>374</v>
      </c>
      <c r="AF216" s="172" t="s">
        <v>118</v>
      </c>
      <c r="AG216" s="173">
        <v>77</v>
      </c>
      <c r="AH216" s="166" t="s">
        <v>100</v>
      </c>
      <c r="AI216" s="172" t="s">
        <v>180</v>
      </c>
      <c r="AJ216" s="179">
        <v>82</v>
      </c>
    </row>
    <row r="217" spans="1:36" x14ac:dyDescent="0.15">
      <c r="A217" s="199" t="s">
        <v>30</v>
      </c>
      <c r="B217" s="200" t="s">
        <v>21</v>
      </c>
      <c r="C217" s="173">
        <v>30</v>
      </c>
      <c r="D217" s="190">
        <v>39293.625</v>
      </c>
      <c r="E217" s="195">
        <v>23036</v>
      </c>
      <c r="F217" s="29">
        <v>31010</v>
      </c>
      <c r="G217" s="29">
        <v>623</v>
      </c>
      <c r="H217" s="29">
        <v>0</v>
      </c>
      <c r="I217" s="29">
        <v>2011</v>
      </c>
      <c r="J217" s="29">
        <v>4080</v>
      </c>
      <c r="K217" s="29">
        <v>253</v>
      </c>
      <c r="L217" s="29">
        <v>330</v>
      </c>
      <c r="M217" s="29">
        <v>-140</v>
      </c>
      <c r="N217" s="29">
        <v>-1617</v>
      </c>
      <c r="O217" s="29">
        <f t="shared" si="12"/>
        <v>-1174</v>
      </c>
      <c r="P217" s="29">
        <f t="shared" si="10"/>
        <v>26716</v>
      </c>
      <c r="Q217" s="190">
        <v>39293.708333333336</v>
      </c>
      <c r="R217" s="189">
        <v>23080</v>
      </c>
      <c r="S217" s="29">
        <v>25103</v>
      </c>
      <c r="T217" s="29">
        <f t="shared" si="11"/>
        <v>1613</v>
      </c>
      <c r="U217" s="29">
        <v>27355</v>
      </c>
      <c r="V217" s="29">
        <v>0</v>
      </c>
      <c r="W217" s="166">
        <v>1300</v>
      </c>
      <c r="X217" s="26">
        <v>253</v>
      </c>
      <c r="Y217" s="166">
        <v>330</v>
      </c>
      <c r="Z217" s="26">
        <v>330</v>
      </c>
      <c r="AA217" s="166">
        <v>-700</v>
      </c>
      <c r="AB217" s="26">
        <v>-140</v>
      </c>
      <c r="AC217" s="166">
        <v>-2218</v>
      </c>
      <c r="AD217" s="26">
        <v>-1777</v>
      </c>
      <c r="AE217" s="166" t="s">
        <v>374</v>
      </c>
      <c r="AF217" s="172" t="s">
        <v>171</v>
      </c>
      <c r="AG217" s="173">
        <v>74</v>
      </c>
      <c r="AH217" s="166" t="s">
        <v>374</v>
      </c>
      <c r="AI217" s="172" t="s">
        <v>195</v>
      </c>
      <c r="AJ217" s="179">
        <v>85</v>
      </c>
    </row>
    <row r="218" spans="1:36" x14ac:dyDescent="0.15">
      <c r="A218" s="201" t="s">
        <v>32</v>
      </c>
      <c r="B218" s="202" t="s">
        <v>21</v>
      </c>
      <c r="C218" s="175">
        <v>31</v>
      </c>
      <c r="D218" s="191">
        <v>39294.708333333336</v>
      </c>
      <c r="E218" s="196">
        <v>23304</v>
      </c>
      <c r="F218" s="35">
        <v>31011</v>
      </c>
      <c r="G218" s="35">
        <v>525</v>
      </c>
      <c r="H218" s="35">
        <v>0</v>
      </c>
      <c r="I218" s="35">
        <v>2510</v>
      </c>
      <c r="J218" s="35">
        <v>3553</v>
      </c>
      <c r="K218" s="35">
        <v>60</v>
      </c>
      <c r="L218" s="35">
        <v>330</v>
      </c>
      <c r="M218" s="35">
        <v>-153</v>
      </c>
      <c r="N218" s="35">
        <v>-1777</v>
      </c>
      <c r="O218" s="35">
        <v>-1540</v>
      </c>
      <c r="P218" s="35">
        <f t="shared" si="10"/>
        <v>27013</v>
      </c>
      <c r="Q218" s="191">
        <v>39294.708333333336</v>
      </c>
      <c r="R218" s="192">
        <v>23670</v>
      </c>
      <c r="S218" s="35">
        <v>25853</v>
      </c>
      <c r="T218" s="35">
        <f t="shared" si="11"/>
        <v>1160</v>
      </c>
      <c r="U218" s="36">
        <v>27355</v>
      </c>
      <c r="V218" s="35">
        <v>0</v>
      </c>
      <c r="W218" s="216">
        <v>1300</v>
      </c>
      <c r="X218" s="43">
        <v>-104</v>
      </c>
      <c r="Y218" s="167">
        <v>330</v>
      </c>
      <c r="Z218" s="43">
        <v>330</v>
      </c>
      <c r="AA218" s="167">
        <v>-700</v>
      </c>
      <c r="AB218" s="43">
        <v>-153</v>
      </c>
      <c r="AC218" s="167">
        <v>-2218</v>
      </c>
      <c r="AD218" s="43">
        <v>-1777</v>
      </c>
      <c r="AE218" s="167" t="s">
        <v>162</v>
      </c>
      <c r="AF218" s="174" t="s">
        <v>90</v>
      </c>
      <c r="AG218" s="175">
        <v>80</v>
      </c>
      <c r="AH218" s="167" t="s">
        <v>169</v>
      </c>
      <c r="AI218" s="174" t="s">
        <v>150</v>
      </c>
      <c r="AJ218" s="180">
        <v>85</v>
      </c>
    </row>
    <row r="219" spans="1:36" x14ac:dyDescent="0.15">
      <c r="A219" s="199" t="s">
        <v>31</v>
      </c>
      <c r="B219" s="200" t="s">
        <v>22</v>
      </c>
      <c r="C219" s="173">
        <v>1</v>
      </c>
      <c r="D219" s="190">
        <v>39295.708333333336</v>
      </c>
      <c r="E219" s="195">
        <v>23892</v>
      </c>
      <c r="F219" s="29">
        <v>30651</v>
      </c>
      <c r="G219" s="29">
        <v>573</v>
      </c>
      <c r="H219" s="29">
        <v>0</v>
      </c>
      <c r="I219" s="29">
        <v>1051</v>
      </c>
      <c r="J219" s="29">
        <v>3341</v>
      </c>
      <c r="K219" s="29">
        <v>651</v>
      </c>
      <c r="L219" s="29">
        <v>330</v>
      </c>
      <c r="M219" s="29">
        <v>-136</v>
      </c>
      <c r="N219" s="29">
        <v>-1974</v>
      </c>
      <c r="O219" s="29">
        <f t="shared" si="12"/>
        <v>-1129</v>
      </c>
      <c r="P219" s="29">
        <f t="shared" si="10"/>
        <v>27961</v>
      </c>
      <c r="Q219" s="190">
        <v>39295.708333333336</v>
      </c>
      <c r="R219" s="189">
        <v>24000</v>
      </c>
      <c r="S219" s="29">
        <v>26455</v>
      </c>
      <c r="T219" s="29">
        <f t="shared" si="11"/>
        <v>1506</v>
      </c>
      <c r="U219" s="27">
        <v>27355</v>
      </c>
      <c r="V219" s="29">
        <v>0</v>
      </c>
      <c r="W219" s="166">
        <v>1300</v>
      </c>
      <c r="X219" s="26">
        <v>487</v>
      </c>
      <c r="Y219" s="166">
        <v>330</v>
      </c>
      <c r="Z219" s="26">
        <v>330</v>
      </c>
      <c r="AA219" s="166">
        <v>-700</v>
      </c>
      <c r="AB219" s="26">
        <v>-136</v>
      </c>
      <c r="AC219" s="166">
        <v>-2218</v>
      </c>
      <c r="AD219" s="26">
        <v>-1974</v>
      </c>
      <c r="AE219" s="166" t="s">
        <v>182</v>
      </c>
      <c r="AF219" s="172" t="s">
        <v>111</v>
      </c>
      <c r="AG219" s="173">
        <v>77</v>
      </c>
      <c r="AH219" s="166" t="s">
        <v>162</v>
      </c>
      <c r="AI219" s="172" t="s">
        <v>102</v>
      </c>
      <c r="AJ219" s="179">
        <v>87</v>
      </c>
    </row>
    <row r="220" spans="1:36" x14ac:dyDescent="0.15">
      <c r="A220" s="199" t="s">
        <v>33</v>
      </c>
      <c r="B220" s="200" t="s">
        <v>22</v>
      </c>
      <c r="C220" s="173">
        <v>2</v>
      </c>
      <c r="D220" s="190">
        <v>39296.708333333336</v>
      </c>
      <c r="E220" s="195">
        <v>25978</v>
      </c>
      <c r="F220" s="29">
        <v>30651</v>
      </c>
      <c r="G220" s="29">
        <v>463</v>
      </c>
      <c r="H220" s="29">
        <v>0</v>
      </c>
      <c r="I220" s="29">
        <v>1261</v>
      </c>
      <c r="J220" s="29">
        <v>2742</v>
      </c>
      <c r="K220" s="29">
        <v>972</v>
      </c>
      <c r="L220" s="29">
        <v>330</v>
      </c>
      <c r="M220" s="29">
        <v>-364</v>
      </c>
      <c r="N220" s="29">
        <v>-1617</v>
      </c>
      <c r="O220" s="29">
        <f t="shared" si="12"/>
        <v>-679</v>
      </c>
      <c r="P220" s="29">
        <f t="shared" ref="P220:P227" si="13">+F220+G220+H220-I220-J220-O220</f>
        <v>27790</v>
      </c>
      <c r="Q220" s="190">
        <v>39296.708333333336</v>
      </c>
      <c r="R220" s="189">
        <v>24800</v>
      </c>
      <c r="S220" s="29">
        <v>26886</v>
      </c>
      <c r="T220" s="29">
        <f t="shared" si="11"/>
        <v>904</v>
      </c>
      <c r="U220" s="27">
        <v>27355</v>
      </c>
      <c r="V220" s="29">
        <v>0</v>
      </c>
      <c r="W220" s="166">
        <v>1300</v>
      </c>
      <c r="X220" s="26">
        <v>808</v>
      </c>
      <c r="Y220" s="166">
        <v>330</v>
      </c>
      <c r="Z220" s="26">
        <v>330</v>
      </c>
      <c r="AA220" s="166">
        <v>-700</v>
      </c>
      <c r="AB220" s="26">
        <v>-364</v>
      </c>
      <c r="AC220" s="166">
        <v>-2218</v>
      </c>
      <c r="AD220" s="26">
        <v>-1974</v>
      </c>
      <c r="AE220" s="166" t="s">
        <v>182</v>
      </c>
      <c r="AF220" s="172" t="s">
        <v>115</v>
      </c>
      <c r="AG220" s="173">
        <v>88</v>
      </c>
      <c r="AH220" s="166" t="s">
        <v>162</v>
      </c>
      <c r="AI220" s="172" t="s">
        <v>131</v>
      </c>
      <c r="AJ220" s="179">
        <v>93</v>
      </c>
    </row>
    <row r="221" spans="1:36" x14ac:dyDescent="0.15">
      <c r="A221" s="199" t="s">
        <v>34</v>
      </c>
      <c r="B221" s="200" t="s">
        <v>22</v>
      </c>
      <c r="C221" s="173">
        <v>3</v>
      </c>
      <c r="D221" s="190">
        <v>39297.625</v>
      </c>
      <c r="E221" s="195">
        <v>26255</v>
      </c>
      <c r="F221" s="29">
        <v>30651</v>
      </c>
      <c r="G221" s="29">
        <v>372</v>
      </c>
      <c r="H221" s="29">
        <v>0</v>
      </c>
      <c r="I221" s="29">
        <v>1340</v>
      </c>
      <c r="J221" s="29">
        <v>1395</v>
      </c>
      <c r="K221" s="29">
        <v>100</v>
      </c>
      <c r="L221" s="29">
        <v>330</v>
      </c>
      <c r="M221" s="29">
        <v>-372</v>
      </c>
      <c r="N221" s="29">
        <v>-1617</v>
      </c>
      <c r="O221" s="29">
        <f t="shared" si="12"/>
        <v>-1559</v>
      </c>
      <c r="P221" s="29">
        <f t="shared" si="13"/>
        <v>29847</v>
      </c>
      <c r="Q221" s="190">
        <v>39297.625</v>
      </c>
      <c r="R221" s="189">
        <v>26550</v>
      </c>
      <c r="S221" s="29">
        <v>28625</v>
      </c>
      <c r="T221" s="29">
        <f t="shared" si="11"/>
        <v>1222</v>
      </c>
      <c r="U221" s="27">
        <v>27355</v>
      </c>
      <c r="V221" s="29">
        <v>0</v>
      </c>
      <c r="W221" s="166">
        <v>1300</v>
      </c>
      <c r="X221" s="26">
        <v>-440</v>
      </c>
      <c r="Y221" s="166">
        <v>330</v>
      </c>
      <c r="Z221" s="26">
        <v>330</v>
      </c>
      <c r="AA221" s="166">
        <v>-700</v>
      </c>
      <c r="AB221" s="26">
        <v>-223</v>
      </c>
      <c r="AC221" s="166">
        <v>-2218</v>
      </c>
      <c r="AD221" s="26">
        <v>-1999</v>
      </c>
      <c r="AE221" s="166" t="s">
        <v>374</v>
      </c>
      <c r="AF221" s="172" t="s">
        <v>129</v>
      </c>
      <c r="AG221" s="173">
        <v>91</v>
      </c>
      <c r="AH221" s="166" t="s">
        <v>374</v>
      </c>
      <c r="AI221" s="172" t="s">
        <v>131</v>
      </c>
      <c r="AJ221" s="179">
        <v>97</v>
      </c>
    </row>
    <row r="222" spans="1:36" x14ac:dyDescent="0.15">
      <c r="A222" s="199" t="s">
        <v>35</v>
      </c>
      <c r="B222" s="200" t="s">
        <v>22</v>
      </c>
      <c r="C222" s="173">
        <v>4</v>
      </c>
      <c r="D222" s="190">
        <v>39298.666666666664</v>
      </c>
      <c r="E222" s="195">
        <v>22385</v>
      </c>
      <c r="F222" s="29">
        <v>30651</v>
      </c>
      <c r="G222" s="29">
        <v>366</v>
      </c>
      <c r="H222" s="29">
        <v>0</v>
      </c>
      <c r="I222" s="29">
        <v>1929</v>
      </c>
      <c r="J222" s="29">
        <v>3612</v>
      </c>
      <c r="K222" s="29">
        <v>50</v>
      </c>
      <c r="L222" s="29">
        <v>330</v>
      </c>
      <c r="M222" s="29">
        <v>-278</v>
      </c>
      <c r="N222" s="29">
        <v>-1618</v>
      </c>
      <c r="O222" s="29">
        <f t="shared" si="12"/>
        <v>-1516</v>
      </c>
      <c r="P222" s="29">
        <f t="shared" si="13"/>
        <v>26992</v>
      </c>
      <c r="Q222" s="190">
        <v>39298.625</v>
      </c>
      <c r="R222" s="189">
        <v>22630</v>
      </c>
      <c r="S222" s="29">
        <v>24704</v>
      </c>
      <c r="T222" s="29">
        <f t="shared" si="11"/>
        <v>2288</v>
      </c>
      <c r="U222" s="27">
        <v>27355</v>
      </c>
      <c r="V222" s="29">
        <v>0</v>
      </c>
      <c r="W222" s="166">
        <v>1300</v>
      </c>
      <c r="X222" s="26">
        <v>-260</v>
      </c>
      <c r="Y222" s="166">
        <v>330</v>
      </c>
      <c r="Z222" s="26">
        <v>330</v>
      </c>
      <c r="AA222" s="166">
        <v>-700</v>
      </c>
      <c r="AB222" s="26">
        <v>-129</v>
      </c>
      <c r="AC222" s="166">
        <v>-2218</v>
      </c>
      <c r="AD222" s="26">
        <v>-1955</v>
      </c>
      <c r="AE222" s="166" t="s">
        <v>374</v>
      </c>
      <c r="AF222" s="172" t="s">
        <v>49</v>
      </c>
      <c r="AG222" s="173">
        <v>91</v>
      </c>
      <c r="AH222" s="166" t="s">
        <v>169</v>
      </c>
      <c r="AI222" s="172" t="s">
        <v>51</v>
      </c>
      <c r="AJ222" s="179">
        <v>93</v>
      </c>
    </row>
    <row r="223" spans="1:36" x14ac:dyDescent="0.15">
      <c r="A223" s="199" t="s">
        <v>36</v>
      </c>
      <c r="B223" s="200" t="s">
        <v>22</v>
      </c>
      <c r="C223" s="173">
        <v>5</v>
      </c>
      <c r="D223" s="190">
        <v>39299.75</v>
      </c>
      <c r="E223" s="195">
        <v>18046</v>
      </c>
      <c r="F223" s="29">
        <v>30651</v>
      </c>
      <c r="G223" s="29">
        <v>557</v>
      </c>
      <c r="H223" s="29">
        <v>0</v>
      </c>
      <c r="I223" s="29">
        <v>1602</v>
      </c>
      <c r="J223" s="29">
        <v>5656</v>
      </c>
      <c r="K223" s="29">
        <v>100</v>
      </c>
      <c r="L223" s="29">
        <v>330</v>
      </c>
      <c r="M223" s="29">
        <v>-283</v>
      </c>
      <c r="N223" s="29">
        <v>-1146</v>
      </c>
      <c r="O223" s="29">
        <f t="shared" si="12"/>
        <v>-999</v>
      </c>
      <c r="P223" s="29">
        <f t="shared" si="13"/>
        <v>24949</v>
      </c>
      <c r="Q223" s="190">
        <v>39299.75</v>
      </c>
      <c r="R223" s="189">
        <v>18640</v>
      </c>
      <c r="S223" s="29">
        <v>20452</v>
      </c>
      <c r="T223" s="29">
        <f t="shared" si="11"/>
        <v>4497</v>
      </c>
      <c r="U223" s="27">
        <v>27355</v>
      </c>
      <c r="V223" s="29">
        <v>0</v>
      </c>
      <c r="W223" s="211">
        <v>1300</v>
      </c>
      <c r="X223" s="26">
        <v>-111</v>
      </c>
      <c r="Y223" s="166">
        <v>330</v>
      </c>
      <c r="Z223" s="26">
        <v>330</v>
      </c>
      <c r="AA223" s="166">
        <v>-700</v>
      </c>
      <c r="AB223" s="26">
        <v>-135</v>
      </c>
      <c r="AC223" s="166">
        <v>-2218</v>
      </c>
      <c r="AD223" s="26">
        <v>-718</v>
      </c>
      <c r="AE223" s="166" t="s">
        <v>42</v>
      </c>
      <c r="AF223" s="172" t="s">
        <v>173</v>
      </c>
      <c r="AG223" s="173">
        <v>74</v>
      </c>
      <c r="AH223" s="166" t="s">
        <v>169</v>
      </c>
      <c r="AI223" s="172" t="s">
        <v>89</v>
      </c>
      <c r="AJ223" s="179">
        <v>82</v>
      </c>
    </row>
    <row r="224" spans="1:36" x14ac:dyDescent="0.15">
      <c r="A224" s="199" t="s">
        <v>30</v>
      </c>
      <c r="B224" s="200" t="s">
        <v>22</v>
      </c>
      <c r="C224" s="173">
        <v>6</v>
      </c>
      <c r="D224" s="190">
        <v>39300.75</v>
      </c>
      <c r="E224" s="195">
        <v>20581</v>
      </c>
      <c r="F224" s="29">
        <v>30651</v>
      </c>
      <c r="G224" s="29">
        <v>527</v>
      </c>
      <c r="H224" s="29">
        <v>0</v>
      </c>
      <c r="I224" s="29">
        <v>1351</v>
      </c>
      <c r="J224" s="29">
        <v>4650</v>
      </c>
      <c r="K224" s="29">
        <v>993</v>
      </c>
      <c r="L224" s="29">
        <v>330</v>
      </c>
      <c r="M224" s="29">
        <v>-322</v>
      </c>
      <c r="N224" s="29">
        <v>-1596</v>
      </c>
      <c r="O224" s="29">
        <f t="shared" si="12"/>
        <v>-595</v>
      </c>
      <c r="P224" s="29">
        <f t="shared" si="13"/>
        <v>25772</v>
      </c>
      <c r="Q224" s="190">
        <v>39300.708333333336</v>
      </c>
      <c r="R224" s="189">
        <v>20270</v>
      </c>
      <c r="S224" s="29">
        <v>22280</v>
      </c>
      <c r="T224" s="29">
        <f t="shared" si="11"/>
        <v>3492</v>
      </c>
      <c r="U224" s="27">
        <v>27355</v>
      </c>
      <c r="V224" s="29">
        <v>0</v>
      </c>
      <c r="W224" s="166">
        <v>1300</v>
      </c>
      <c r="X224" s="26">
        <v>993</v>
      </c>
      <c r="Y224" s="166">
        <v>330</v>
      </c>
      <c r="Z224" s="26">
        <v>330</v>
      </c>
      <c r="AA224" s="166">
        <v>-700</v>
      </c>
      <c r="AB224" s="26">
        <v>-173</v>
      </c>
      <c r="AC224" s="166">
        <v>-2218</v>
      </c>
      <c r="AD224" s="26">
        <v>-1106</v>
      </c>
      <c r="AE224" s="166" t="s">
        <v>374</v>
      </c>
      <c r="AF224" s="172" t="s">
        <v>149</v>
      </c>
      <c r="AG224" s="173">
        <v>74</v>
      </c>
      <c r="AH224" s="166" t="s">
        <v>374</v>
      </c>
      <c r="AI224" s="172" t="s">
        <v>168</v>
      </c>
      <c r="AJ224" s="179">
        <v>75</v>
      </c>
    </row>
    <row r="225" spans="1:36" x14ac:dyDescent="0.15">
      <c r="A225" s="199" t="s">
        <v>32</v>
      </c>
      <c r="B225" s="200" t="s">
        <v>22</v>
      </c>
      <c r="C225" s="173">
        <v>7</v>
      </c>
      <c r="D225" s="190">
        <v>39301.625</v>
      </c>
      <c r="E225" s="195">
        <v>23676</v>
      </c>
      <c r="F225" s="29">
        <v>30651</v>
      </c>
      <c r="G225" s="29">
        <v>460</v>
      </c>
      <c r="H225" s="29">
        <v>0</v>
      </c>
      <c r="I225" s="29">
        <v>1352</v>
      </c>
      <c r="J225" s="29">
        <v>2171</v>
      </c>
      <c r="K225" s="29">
        <v>1136</v>
      </c>
      <c r="L225" s="29">
        <v>330</v>
      </c>
      <c r="M225" s="29">
        <v>-224</v>
      </c>
      <c r="N225" s="29">
        <v>-2030</v>
      </c>
      <c r="O225" s="29">
        <f t="shared" si="12"/>
        <v>-788</v>
      </c>
      <c r="P225" s="29">
        <f t="shared" si="13"/>
        <v>28376</v>
      </c>
      <c r="Q225" s="190">
        <v>39301.708333333336</v>
      </c>
      <c r="R225" s="189">
        <v>24910</v>
      </c>
      <c r="S225" s="29">
        <v>27401</v>
      </c>
      <c r="T225" s="29">
        <f t="shared" si="11"/>
        <v>975</v>
      </c>
      <c r="U225" s="29">
        <v>27355</v>
      </c>
      <c r="V225" s="29">
        <v>0</v>
      </c>
      <c r="W225" s="166">
        <v>1300</v>
      </c>
      <c r="X225" s="26">
        <v>1136</v>
      </c>
      <c r="Y225" s="166">
        <v>330</v>
      </c>
      <c r="Z225" s="26">
        <v>330</v>
      </c>
      <c r="AA225" s="166">
        <v>-700</v>
      </c>
      <c r="AB225" s="26">
        <v>-224</v>
      </c>
      <c r="AC225" s="166">
        <v>-2218</v>
      </c>
      <c r="AD225" s="26">
        <v>-2030</v>
      </c>
      <c r="AE225" s="166" t="s">
        <v>100</v>
      </c>
      <c r="AF225" s="172" t="s">
        <v>64</v>
      </c>
      <c r="AG225" s="173">
        <v>81</v>
      </c>
      <c r="AH225" s="166" t="s">
        <v>100</v>
      </c>
      <c r="AI225" s="172" t="s">
        <v>72</v>
      </c>
      <c r="AJ225" s="179">
        <v>92</v>
      </c>
    </row>
    <row r="226" spans="1:36" x14ac:dyDescent="0.15">
      <c r="A226" s="199" t="s">
        <v>31</v>
      </c>
      <c r="B226" s="200" t="s">
        <v>22</v>
      </c>
      <c r="C226" s="173">
        <v>8</v>
      </c>
      <c r="D226" s="190">
        <v>39302.708333333336</v>
      </c>
      <c r="E226" s="195">
        <v>25010</v>
      </c>
      <c r="F226" s="29">
        <v>30654</v>
      </c>
      <c r="G226" s="29">
        <v>480</v>
      </c>
      <c r="H226" s="29">
        <v>0</v>
      </c>
      <c r="I226" s="29">
        <v>1051</v>
      </c>
      <c r="J226" s="29">
        <v>2406</v>
      </c>
      <c r="K226" s="29">
        <v>1011</v>
      </c>
      <c r="L226" s="29">
        <v>330</v>
      </c>
      <c r="M226" s="29">
        <v>-262</v>
      </c>
      <c r="N226" s="29">
        <v>-2004</v>
      </c>
      <c r="O226" s="29">
        <f t="shared" si="12"/>
        <v>-925</v>
      </c>
      <c r="P226" s="29">
        <f t="shared" si="13"/>
        <v>28602</v>
      </c>
      <c r="Q226" s="190">
        <v>39302.708333333336</v>
      </c>
      <c r="R226" s="189">
        <v>23880</v>
      </c>
      <c r="S226" s="29">
        <v>26356</v>
      </c>
      <c r="T226" s="29">
        <f t="shared" si="11"/>
        <v>2246</v>
      </c>
      <c r="U226" s="29">
        <v>27355</v>
      </c>
      <c r="V226" s="29">
        <v>0</v>
      </c>
      <c r="W226" s="166">
        <v>1300</v>
      </c>
      <c r="X226" s="26">
        <v>1011</v>
      </c>
      <c r="Y226" s="166">
        <v>330</v>
      </c>
      <c r="Z226" s="26">
        <v>330</v>
      </c>
      <c r="AA226" s="166">
        <v>-700</v>
      </c>
      <c r="AB226" s="26">
        <v>-262</v>
      </c>
      <c r="AC226" s="166">
        <v>-2218</v>
      </c>
      <c r="AD226" s="26">
        <v>-2004</v>
      </c>
      <c r="AE226" s="166" t="s">
        <v>100</v>
      </c>
      <c r="AF226" s="172" t="s">
        <v>93</v>
      </c>
      <c r="AG226" s="173">
        <v>88</v>
      </c>
      <c r="AH226" s="166" t="s">
        <v>100</v>
      </c>
      <c r="AI226" s="172" t="s">
        <v>92</v>
      </c>
      <c r="AJ226" s="179">
        <v>90</v>
      </c>
    </row>
    <row r="227" spans="1:36" x14ac:dyDescent="0.15">
      <c r="A227" s="199" t="s">
        <v>33</v>
      </c>
      <c r="B227" s="200" t="s">
        <v>22</v>
      </c>
      <c r="C227" s="173">
        <v>9</v>
      </c>
      <c r="D227" s="190">
        <v>39303.625</v>
      </c>
      <c r="E227" s="195">
        <v>20443</v>
      </c>
      <c r="F227" s="29">
        <v>30654</v>
      </c>
      <c r="G227" s="29">
        <v>583</v>
      </c>
      <c r="H227" s="29">
        <v>0</v>
      </c>
      <c r="I227" s="29">
        <v>1810</v>
      </c>
      <c r="J227" s="29">
        <v>4103</v>
      </c>
      <c r="K227" s="29">
        <v>1018</v>
      </c>
      <c r="L227" s="29">
        <v>330</v>
      </c>
      <c r="M227" s="29">
        <v>-265</v>
      </c>
      <c r="N227" s="29">
        <v>-1999</v>
      </c>
      <c r="O227" s="29">
        <f t="shared" si="12"/>
        <v>-916</v>
      </c>
      <c r="P227" s="29">
        <f t="shared" si="13"/>
        <v>26240</v>
      </c>
      <c r="Q227" s="190">
        <v>39303.666666666664</v>
      </c>
      <c r="R227" s="189">
        <v>21220</v>
      </c>
      <c r="S227" s="29">
        <v>23710</v>
      </c>
      <c r="T227" s="29">
        <f t="shared" si="11"/>
        <v>2530</v>
      </c>
      <c r="U227" s="29">
        <v>27355</v>
      </c>
      <c r="V227" s="29">
        <v>0</v>
      </c>
      <c r="W227" s="166">
        <v>1300</v>
      </c>
      <c r="X227" s="26">
        <v>854</v>
      </c>
      <c r="Y227" s="166">
        <v>330</v>
      </c>
      <c r="Z227" s="26">
        <v>330</v>
      </c>
      <c r="AA227" s="166">
        <v>-400</v>
      </c>
      <c r="AB227" s="26">
        <v>-116</v>
      </c>
      <c r="AC227" s="166">
        <v>-2218</v>
      </c>
      <c r="AD227" s="26">
        <v>-1999</v>
      </c>
      <c r="AE227" s="166" t="s">
        <v>169</v>
      </c>
      <c r="AF227" s="172" t="s">
        <v>138</v>
      </c>
      <c r="AG227" s="173">
        <v>75</v>
      </c>
      <c r="AH227" s="166" t="s">
        <v>169</v>
      </c>
      <c r="AI227" s="172" t="s">
        <v>181</v>
      </c>
      <c r="AJ227" s="179">
        <v>83</v>
      </c>
    </row>
    <row r="228" spans="1:36" x14ac:dyDescent="0.15">
      <c r="A228" s="199" t="s">
        <v>34</v>
      </c>
      <c r="B228" s="200" t="s">
        <v>22</v>
      </c>
      <c r="C228" s="173">
        <v>10</v>
      </c>
      <c r="D228" s="190">
        <v>39304.458333333336</v>
      </c>
      <c r="E228" s="195">
        <v>17722</v>
      </c>
      <c r="F228" s="29">
        <v>30654</v>
      </c>
      <c r="G228" s="29">
        <v>657</v>
      </c>
      <c r="H228" s="29">
        <v>0</v>
      </c>
      <c r="I228" s="29">
        <v>1319</v>
      </c>
      <c r="J228" s="29">
        <v>7572</v>
      </c>
      <c r="K228" s="29">
        <v>1125</v>
      </c>
      <c r="L228" s="29">
        <v>330</v>
      </c>
      <c r="M228" s="29">
        <v>-311</v>
      </c>
      <c r="N228" s="29">
        <v>-1544</v>
      </c>
      <c r="O228" s="29">
        <f t="shared" si="12"/>
        <v>-400</v>
      </c>
      <c r="P228" s="29">
        <f>+F228+G228+H228-I228-J228-O228</f>
        <v>22820</v>
      </c>
      <c r="Q228" s="190">
        <v>39304.583333333336</v>
      </c>
      <c r="R228" s="189">
        <v>18530</v>
      </c>
      <c r="S228" s="29">
        <v>20480</v>
      </c>
      <c r="T228" s="29">
        <f t="shared" si="11"/>
        <v>2340</v>
      </c>
      <c r="U228" s="27">
        <v>27355</v>
      </c>
      <c r="V228" s="29">
        <v>0</v>
      </c>
      <c r="W228" s="211">
        <v>1300</v>
      </c>
      <c r="X228" s="26">
        <v>961</v>
      </c>
      <c r="Y228" s="166">
        <v>330</v>
      </c>
      <c r="Z228" s="26">
        <v>330</v>
      </c>
      <c r="AA228" s="166">
        <v>-400</v>
      </c>
      <c r="AB228" s="26">
        <v>-162</v>
      </c>
      <c r="AC228" s="166">
        <v>-2218</v>
      </c>
      <c r="AD228" s="26">
        <v>-1544</v>
      </c>
      <c r="AE228" s="166" t="s">
        <v>46</v>
      </c>
      <c r="AF228" s="172" t="s">
        <v>179</v>
      </c>
      <c r="AG228" s="173">
        <v>68</v>
      </c>
      <c r="AH228" s="166" t="s">
        <v>46</v>
      </c>
      <c r="AI228" s="172" t="s">
        <v>138</v>
      </c>
      <c r="AJ228" s="179">
        <v>62</v>
      </c>
    </row>
    <row r="229" spans="1:36" x14ac:dyDescent="0.15">
      <c r="A229" s="199" t="s">
        <v>35</v>
      </c>
      <c r="B229" s="200" t="s">
        <v>22</v>
      </c>
      <c r="C229" s="173">
        <v>11</v>
      </c>
      <c r="D229" s="190">
        <v>39305.75</v>
      </c>
      <c r="E229" s="195">
        <v>16709</v>
      </c>
      <c r="F229" s="29">
        <v>30654</v>
      </c>
      <c r="G229" s="29">
        <v>560</v>
      </c>
      <c r="H229" s="29">
        <v>0</v>
      </c>
      <c r="I229" s="29">
        <v>2396</v>
      </c>
      <c r="J229" s="29">
        <v>8218</v>
      </c>
      <c r="K229" s="29">
        <v>1116</v>
      </c>
      <c r="L229" s="29">
        <v>330</v>
      </c>
      <c r="M229" s="29">
        <v>-132</v>
      </c>
      <c r="N229" s="29">
        <v>-416</v>
      </c>
      <c r="O229" s="29">
        <f t="shared" si="12"/>
        <v>898</v>
      </c>
      <c r="P229" s="29">
        <f>+F229+G229+H229-I229-J229-O229</f>
        <v>19702</v>
      </c>
      <c r="Q229" s="190">
        <v>39305.75</v>
      </c>
      <c r="R229" s="189">
        <v>16670</v>
      </c>
      <c r="S229" s="29">
        <v>18480</v>
      </c>
      <c r="T229" s="29">
        <f t="shared" si="11"/>
        <v>1222</v>
      </c>
      <c r="U229" s="29">
        <v>27355</v>
      </c>
      <c r="V229" s="29">
        <v>100</v>
      </c>
      <c r="W229" s="166">
        <v>1300</v>
      </c>
      <c r="X229" s="26">
        <v>1116</v>
      </c>
      <c r="Y229" s="166">
        <v>330</v>
      </c>
      <c r="Z229" s="26">
        <v>330</v>
      </c>
      <c r="AA229" s="166">
        <v>-400</v>
      </c>
      <c r="AB229" s="26">
        <v>-132</v>
      </c>
      <c r="AC229" s="166">
        <v>-1218</v>
      </c>
      <c r="AD229" s="26">
        <v>-416</v>
      </c>
      <c r="AE229" s="166" t="s">
        <v>42</v>
      </c>
      <c r="AF229" s="172" t="s">
        <v>122</v>
      </c>
      <c r="AG229" s="173">
        <v>77</v>
      </c>
      <c r="AH229" s="166" t="s">
        <v>42</v>
      </c>
      <c r="AI229" s="172" t="s">
        <v>192</v>
      </c>
      <c r="AJ229" s="179">
        <v>80</v>
      </c>
    </row>
    <row r="230" spans="1:36" x14ac:dyDescent="0.15">
      <c r="A230" s="199" t="s">
        <v>36</v>
      </c>
      <c r="B230" s="200" t="s">
        <v>22</v>
      </c>
      <c r="C230" s="173">
        <v>12</v>
      </c>
      <c r="D230" s="190">
        <v>39306.75</v>
      </c>
      <c r="E230" s="195">
        <v>19150</v>
      </c>
      <c r="F230" s="29">
        <v>30654</v>
      </c>
      <c r="G230" s="29">
        <v>509</v>
      </c>
      <c r="H230" s="29">
        <v>0</v>
      </c>
      <c r="I230" s="29">
        <v>2005</v>
      </c>
      <c r="J230" s="29">
        <v>5500</v>
      </c>
      <c r="K230" s="29">
        <v>361</v>
      </c>
      <c r="L230" s="29">
        <v>330</v>
      </c>
      <c r="M230" s="29">
        <v>-132</v>
      </c>
      <c r="N230" s="29">
        <v>-1036</v>
      </c>
      <c r="O230" s="29">
        <f t="shared" si="12"/>
        <v>-477</v>
      </c>
      <c r="P230" s="29">
        <f>+F230+G230+H230-I230-J230-O230</f>
        <v>24135</v>
      </c>
      <c r="Q230" s="190">
        <v>39306.75</v>
      </c>
      <c r="R230" s="189">
        <v>19080</v>
      </c>
      <c r="S230" s="29">
        <v>21073</v>
      </c>
      <c r="T230" s="29">
        <f t="shared" si="11"/>
        <v>3062</v>
      </c>
      <c r="U230" s="29">
        <v>27355</v>
      </c>
      <c r="V230" s="29">
        <v>100</v>
      </c>
      <c r="W230" s="166">
        <v>1300</v>
      </c>
      <c r="X230" s="26">
        <v>460</v>
      </c>
      <c r="Y230" s="166">
        <v>330</v>
      </c>
      <c r="Z230" s="26">
        <v>330</v>
      </c>
      <c r="AA230" s="166">
        <v>-400</v>
      </c>
      <c r="AB230" s="26">
        <v>17</v>
      </c>
      <c r="AC230" s="166">
        <v>-1218</v>
      </c>
      <c r="AD230" s="26">
        <v>-1036</v>
      </c>
      <c r="AE230" s="166" t="s">
        <v>46</v>
      </c>
      <c r="AF230" s="172" t="s">
        <v>122</v>
      </c>
      <c r="AG230" s="173">
        <v>82</v>
      </c>
      <c r="AH230" s="166" t="s">
        <v>43</v>
      </c>
      <c r="AI230" s="172" t="s">
        <v>72</v>
      </c>
      <c r="AJ230" s="179">
        <v>88</v>
      </c>
    </row>
    <row r="231" spans="1:36" x14ac:dyDescent="0.15">
      <c r="A231" s="199" t="s">
        <v>30</v>
      </c>
      <c r="B231" s="200" t="s">
        <v>22</v>
      </c>
      <c r="C231" s="173">
        <v>13</v>
      </c>
      <c r="D231" s="190">
        <v>39307.666666666664</v>
      </c>
      <c r="E231" s="195">
        <v>21895</v>
      </c>
      <c r="F231" s="29">
        <v>30654</v>
      </c>
      <c r="G231" s="29">
        <v>500</v>
      </c>
      <c r="H231" s="29">
        <v>0</v>
      </c>
      <c r="I231" s="29">
        <v>1272</v>
      </c>
      <c r="J231" s="29">
        <v>4075</v>
      </c>
      <c r="K231" s="29">
        <v>855</v>
      </c>
      <c r="L231" s="29">
        <v>330</v>
      </c>
      <c r="M231" s="29">
        <v>-335</v>
      </c>
      <c r="N231" s="29">
        <v>-1973</v>
      </c>
      <c r="O231" s="29">
        <f t="shared" si="12"/>
        <v>-1123</v>
      </c>
      <c r="P231" s="29">
        <f t="shared" ref="P231:P294" si="14">+F231+G231+H231-I231-J231-O231</f>
        <v>26930</v>
      </c>
      <c r="Q231" s="190">
        <v>39307.625</v>
      </c>
      <c r="R231" s="189">
        <v>22030</v>
      </c>
      <c r="S231" s="29">
        <v>24471</v>
      </c>
      <c r="T231" s="29">
        <f t="shared" si="11"/>
        <v>2459</v>
      </c>
      <c r="U231" s="29">
        <v>27355</v>
      </c>
      <c r="V231" s="29">
        <v>100</v>
      </c>
      <c r="W231" s="166">
        <v>1300</v>
      </c>
      <c r="X231" s="26">
        <v>691</v>
      </c>
      <c r="Y231" s="166">
        <v>330</v>
      </c>
      <c r="Z231" s="26">
        <v>330</v>
      </c>
      <c r="AA231" s="166">
        <v>-400</v>
      </c>
      <c r="AB231" s="26">
        <v>-235</v>
      </c>
      <c r="AC231" s="166">
        <v>-2218</v>
      </c>
      <c r="AD231" s="26">
        <v>-1973</v>
      </c>
      <c r="AE231" s="166" t="s">
        <v>375</v>
      </c>
      <c r="AF231" s="172" t="s">
        <v>65</v>
      </c>
      <c r="AG231" s="173">
        <v>84</v>
      </c>
      <c r="AH231" s="166" t="s">
        <v>146</v>
      </c>
      <c r="AI231" s="172" t="s">
        <v>178</v>
      </c>
      <c r="AJ231" s="179">
        <v>86</v>
      </c>
    </row>
    <row r="232" spans="1:36" x14ac:dyDescent="0.15">
      <c r="A232" s="199" t="s">
        <v>32</v>
      </c>
      <c r="B232" s="200" t="s">
        <v>22</v>
      </c>
      <c r="C232" s="173">
        <v>14</v>
      </c>
      <c r="D232" s="190">
        <v>39308.708333333336</v>
      </c>
      <c r="E232" s="195">
        <v>19319</v>
      </c>
      <c r="F232" s="29">
        <v>30654</v>
      </c>
      <c r="G232" s="29">
        <v>613</v>
      </c>
      <c r="H232" s="29">
        <v>0</v>
      </c>
      <c r="I232" s="29">
        <v>1058</v>
      </c>
      <c r="J232" s="29">
        <v>6538</v>
      </c>
      <c r="K232" s="29">
        <v>585</v>
      </c>
      <c r="L232" s="29">
        <v>330</v>
      </c>
      <c r="M232" s="29">
        <v>-252</v>
      </c>
      <c r="N232" s="29">
        <v>-1518</v>
      </c>
      <c r="O232" s="29">
        <f t="shared" si="12"/>
        <v>-855</v>
      </c>
      <c r="P232" s="29">
        <f t="shared" si="14"/>
        <v>24526</v>
      </c>
      <c r="Q232" s="190">
        <v>39308.666666666664</v>
      </c>
      <c r="R232" s="189">
        <v>19260</v>
      </c>
      <c r="S232" s="29">
        <v>21185</v>
      </c>
      <c r="T232" s="29">
        <f t="shared" si="11"/>
        <v>3341</v>
      </c>
      <c r="U232" s="27">
        <v>27355</v>
      </c>
      <c r="V232" s="29">
        <v>100</v>
      </c>
      <c r="W232" s="211">
        <v>1300</v>
      </c>
      <c r="X232" s="26">
        <v>421</v>
      </c>
      <c r="Y232" s="166">
        <v>330</v>
      </c>
      <c r="Z232" s="26">
        <v>330</v>
      </c>
      <c r="AA232" s="166">
        <v>-400</v>
      </c>
      <c r="AB232" s="26">
        <v>-103</v>
      </c>
      <c r="AC232" s="166">
        <v>-2218</v>
      </c>
      <c r="AD232" s="26">
        <v>-1249</v>
      </c>
      <c r="AE232" s="166" t="s">
        <v>42</v>
      </c>
      <c r="AF232" s="172" t="s">
        <v>168</v>
      </c>
      <c r="AG232" s="173">
        <v>76</v>
      </c>
      <c r="AH232" s="166" t="s">
        <v>42</v>
      </c>
      <c r="AI232" s="172" t="s">
        <v>50</v>
      </c>
      <c r="AJ232" s="179">
        <v>78</v>
      </c>
    </row>
    <row r="233" spans="1:36" x14ac:dyDescent="0.15">
      <c r="A233" s="199" t="s">
        <v>31</v>
      </c>
      <c r="B233" s="200" t="s">
        <v>22</v>
      </c>
      <c r="C233" s="173">
        <v>15</v>
      </c>
      <c r="D233" s="190">
        <v>39309.75</v>
      </c>
      <c r="E233" s="195">
        <v>20093</v>
      </c>
      <c r="F233" s="29">
        <v>30656</v>
      </c>
      <c r="G233" s="29">
        <v>519</v>
      </c>
      <c r="H233" s="29">
        <v>0</v>
      </c>
      <c r="I233" s="29">
        <v>824</v>
      </c>
      <c r="J233" s="29">
        <v>6872</v>
      </c>
      <c r="K233" s="29">
        <v>1072</v>
      </c>
      <c r="L233" s="29">
        <v>330</v>
      </c>
      <c r="M233" s="29">
        <v>-290</v>
      </c>
      <c r="N233" s="29">
        <v>-1736</v>
      </c>
      <c r="O233" s="29">
        <f t="shared" si="12"/>
        <v>-624</v>
      </c>
      <c r="P233" s="29">
        <f t="shared" si="14"/>
        <v>24103</v>
      </c>
      <c r="Q233" s="190">
        <v>39309.666666666664</v>
      </c>
      <c r="R233" s="189">
        <v>20230</v>
      </c>
      <c r="S233" s="29">
        <v>22373</v>
      </c>
      <c r="T233" s="29">
        <f t="shared" si="11"/>
        <v>1730</v>
      </c>
      <c r="U233" s="27">
        <v>27355</v>
      </c>
      <c r="V233" s="29">
        <v>100</v>
      </c>
      <c r="W233" s="166">
        <v>1300</v>
      </c>
      <c r="X233" s="26">
        <v>908</v>
      </c>
      <c r="Y233" s="166">
        <v>330</v>
      </c>
      <c r="Z233" s="26">
        <v>330</v>
      </c>
      <c r="AA233" s="166">
        <v>-400</v>
      </c>
      <c r="AB233" s="26">
        <v>-190</v>
      </c>
      <c r="AC233" s="166">
        <v>-2218</v>
      </c>
      <c r="AD233" s="26">
        <v>-1736</v>
      </c>
      <c r="AE233" s="166" t="s">
        <v>162</v>
      </c>
      <c r="AF233" s="172" t="s">
        <v>176</v>
      </c>
      <c r="AG233" s="173">
        <v>85</v>
      </c>
      <c r="AH233" s="166" t="s">
        <v>162</v>
      </c>
      <c r="AI233" s="172" t="s">
        <v>115</v>
      </c>
      <c r="AJ233" s="179">
        <v>84</v>
      </c>
    </row>
    <row r="234" spans="1:36" x14ac:dyDescent="0.15">
      <c r="A234" s="199" t="s">
        <v>33</v>
      </c>
      <c r="B234" s="200" t="s">
        <v>22</v>
      </c>
      <c r="C234" s="173">
        <v>16</v>
      </c>
      <c r="D234" s="190">
        <v>39310.708333333336</v>
      </c>
      <c r="E234" s="195">
        <v>22304</v>
      </c>
      <c r="F234" s="29">
        <v>30656</v>
      </c>
      <c r="G234" s="29">
        <v>541</v>
      </c>
      <c r="H234" s="29">
        <v>0</v>
      </c>
      <c r="I234" s="29">
        <v>1022</v>
      </c>
      <c r="J234" s="29">
        <v>5363</v>
      </c>
      <c r="K234" s="29">
        <v>1224</v>
      </c>
      <c r="L234" s="29">
        <v>330</v>
      </c>
      <c r="M234" s="29">
        <v>-274</v>
      </c>
      <c r="N234" s="29">
        <v>-1894</v>
      </c>
      <c r="O234" s="29">
        <f t="shared" si="12"/>
        <v>-614</v>
      </c>
      <c r="P234" s="29">
        <f t="shared" si="14"/>
        <v>25426</v>
      </c>
      <c r="Q234" s="190">
        <v>39310.708333333336</v>
      </c>
      <c r="R234" s="189">
        <v>21380</v>
      </c>
      <c r="S234" s="29">
        <v>23750</v>
      </c>
      <c r="T234" s="29">
        <f t="shared" ref="T234:T297" si="15">+P234-S234</f>
        <v>1676</v>
      </c>
      <c r="U234" s="27">
        <v>27355</v>
      </c>
      <c r="V234" s="29">
        <v>100</v>
      </c>
      <c r="W234" s="166">
        <v>1300</v>
      </c>
      <c r="X234" s="26">
        <v>1060</v>
      </c>
      <c r="Y234" s="166">
        <v>330</v>
      </c>
      <c r="Z234" s="26">
        <v>330</v>
      </c>
      <c r="AA234" s="166">
        <v>-400</v>
      </c>
      <c r="AB234" s="26">
        <v>-249</v>
      </c>
      <c r="AC234" s="166">
        <v>-2218</v>
      </c>
      <c r="AD234" s="26">
        <v>-1894</v>
      </c>
      <c r="AE234" s="166" t="s">
        <v>375</v>
      </c>
      <c r="AF234" s="172" t="s">
        <v>149</v>
      </c>
      <c r="AG234" s="173">
        <v>81</v>
      </c>
      <c r="AH234" s="166" t="s">
        <v>375</v>
      </c>
      <c r="AI234" s="172" t="s">
        <v>70</v>
      </c>
      <c r="AJ234" s="179">
        <v>81</v>
      </c>
    </row>
    <row r="235" spans="1:36" x14ac:dyDescent="0.15">
      <c r="A235" s="199" t="s">
        <v>34</v>
      </c>
      <c r="B235" s="200" t="s">
        <v>22</v>
      </c>
      <c r="C235" s="173">
        <v>17</v>
      </c>
      <c r="D235" s="190">
        <v>39311.583333333336</v>
      </c>
      <c r="E235" s="195">
        <v>20086</v>
      </c>
      <c r="F235" s="29">
        <v>30656</v>
      </c>
      <c r="G235" s="29">
        <v>538</v>
      </c>
      <c r="H235" s="29">
        <v>0</v>
      </c>
      <c r="I235" s="29">
        <v>1975</v>
      </c>
      <c r="J235" s="29">
        <v>6657</v>
      </c>
      <c r="K235" s="29">
        <v>987</v>
      </c>
      <c r="L235" s="29">
        <v>330</v>
      </c>
      <c r="M235" s="29">
        <v>-265</v>
      </c>
      <c r="N235" s="29">
        <v>-1658</v>
      </c>
      <c r="O235" s="29">
        <f>SUM(K235:N235)</f>
        <v>-606</v>
      </c>
      <c r="P235" s="29">
        <f t="shared" si="14"/>
        <v>23168</v>
      </c>
      <c r="Q235" s="190">
        <v>39311.625</v>
      </c>
      <c r="R235" s="189">
        <v>21030</v>
      </c>
      <c r="S235" s="29">
        <v>23094</v>
      </c>
      <c r="T235" s="29">
        <f t="shared" si="15"/>
        <v>74</v>
      </c>
      <c r="U235" s="27">
        <v>27355</v>
      </c>
      <c r="V235" s="29">
        <v>100</v>
      </c>
      <c r="W235" s="166">
        <v>1300</v>
      </c>
      <c r="X235" s="26">
        <v>797</v>
      </c>
      <c r="Y235" s="166">
        <v>330</v>
      </c>
      <c r="Z235" s="26">
        <v>330</v>
      </c>
      <c r="AA235" s="166">
        <v>-400</v>
      </c>
      <c r="AB235" s="26">
        <v>-265</v>
      </c>
      <c r="AC235" s="166">
        <v>-2218</v>
      </c>
      <c r="AD235" s="26">
        <v>-1727</v>
      </c>
      <c r="AE235" s="166" t="s">
        <v>42</v>
      </c>
      <c r="AF235" s="172" t="s">
        <v>51</v>
      </c>
      <c r="AG235" s="173">
        <v>81</v>
      </c>
      <c r="AH235" s="166" t="s">
        <v>42</v>
      </c>
      <c r="AI235" s="172" t="s">
        <v>51</v>
      </c>
      <c r="AJ235" s="179">
        <v>82</v>
      </c>
    </row>
    <row r="236" spans="1:36" x14ac:dyDescent="0.15">
      <c r="A236" s="199" t="s">
        <v>35</v>
      </c>
      <c r="B236" s="200" t="s">
        <v>22</v>
      </c>
      <c r="C236" s="173">
        <v>18</v>
      </c>
      <c r="D236" s="190">
        <v>39312.5</v>
      </c>
      <c r="E236" s="195">
        <v>15245</v>
      </c>
      <c r="F236" s="29">
        <v>30656</v>
      </c>
      <c r="G236" s="29">
        <v>613</v>
      </c>
      <c r="H236" s="29">
        <v>0</v>
      </c>
      <c r="I236" s="29">
        <v>169</v>
      </c>
      <c r="J236" s="29">
        <v>9195</v>
      </c>
      <c r="K236" s="3">
        <v>210</v>
      </c>
      <c r="L236" s="3">
        <v>330</v>
      </c>
      <c r="M236" s="3">
        <v>-316</v>
      </c>
      <c r="N236" s="29">
        <v>-337</v>
      </c>
      <c r="O236" s="29">
        <f t="shared" si="12"/>
        <v>-113</v>
      </c>
      <c r="P236" s="29">
        <f t="shared" si="14"/>
        <v>22018</v>
      </c>
      <c r="Q236" s="190">
        <v>39312.5</v>
      </c>
      <c r="R236" s="189">
        <v>15920</v>
      </c>
      <c r="S236" s="29">
        <v>17976</v>
      </c>
      <c r="T236" s="29">
        <f t="shared" si="15"/>
        <v>4042</v>
      </c>
      <c r="U236" s="27">
        <v>27355</v>
      </c>
      <c r="V236" s="29">
        <v>100</v>
      </c>
      <c r="W236" s="166">
        <v>1300</v>
      </c>
      <c r="X236" s="26">
        <v>46</v>
      </c>
      <c r="Y236" s="166">
        <v>330</v>
      </c>
      <c r="Z236" s="26">
        <v>330</v>
      </c>
      <c r="AA236" s="166">
        <v>-400</v>
      </c>
      <c r="AB236" s="26">
        <v>-266</v>
      </c>
      <c r="AC236" s="166">
        <v>-2218</v>
      </c>
      <c r="AD236" s="26">
        <v>-337</v>
      </c>
      <c r="AE236" s="166" t="s">
        <v>182</v>
      </c>
      <c r="AF236" s="172" t="s">
        <v>93</v>
      </c>
      <c r="AG236" s="173">
        <v>76</v>
      </c>
      <c r="AH236" s="166" t="s">
        <v>182</v>
      </c>
      <c r="AI236" s="172" t="s">
        <v>156</v>
      </c>
      <c r="AJ236" s="179">
        <v>71</v>
      </c>
    </row>
    <row r="237" spans="1:36" x14ac:dyDescent="0.15">
      <c r="A237" s="199" t="s">
        <v>36</v>
      </c>
      <c r="B237" s="200" t="s">
        <v>22</v>
      </c>
      <c r="C237" s="173">
        <v>19</v>
      </c>
      <c r="D237" s="190">
        <v>39313.875</v>
      </c>
      <c r="E237" s="195">
        <v>15343</v>
      </c>
      <c r="F237" s="29">
        <v>30656</v>
      </c>
      <c r="G237" s="29">
        <v>675</v>
      </c>
      <c r="H237" s="29">
        <v>0</v>
      </c>
      <c r="I237" s="29">
        <v>2050</v>
      </c>
      <c r="J237" s="29">
        <v>9954</v>
      </c>
      <c r="K237" s="29">
        <v>156</v>
      </c>
      <c r="L237" s="29">
        <v>330</v>
      </c>
      <c r="M237" s="29">
        <v>-166</v>
      </c>
      <c r="N237" s="29">
        <v>-337</v>
      </c>
      <c r="O237" s="29">
        <f t="shared" si="12"/>
        <v>-17</v>
      </c>
      <c r="P237" s="29">
        <f t="shared" si="14"/>
        <v>19344</v>
      </c>
      <c r="Q237" s="190">
        <v>39313.875</v>
      </c>
      <c r="R237" s="189">
        <v>15140</v>
      </c>
      <c r="S237" s="29">
        <v>16950</v>
      </c>
      <c r="T237" s="29">
        <f t="shared" si="15"/>
        <v>2394</v>
      </c>
      <c r="U237" s="27">
        <v>27355</v>
      </c>
      <c r="V237" s="29">
        <v>100</v>
      </c>
      <c r="W237" s="166">
        <v>1300</v>
      </c>
      <c r="X237" s="26">
        <v>92</v>
      </c>
      <c r="Y237" s="166">
        <v>330</v>
      </c>
      <c r="Z237" s="26">
        <v>330</v>
      </c>
      <c r="AA237" s="166">
        <v>-400</v>
      </c>
      <c r="AB237" s="26">
        <v>-315</v>
      </c>
      <c r="AC237" s="166">
        <v>-2218</v>
      </c>
      <c r="AD237" s="26">
        <v>-337</v>
      </c>
      <c r="AE237" s="166" t="s">
        <v>46</v>
      </c>
      <c r="AF237" s="172" t="s">
        <v>101</v>
      </c>
      <c r="AG237" s="173">
        <v>66</v>
      </c>
      <c r="AH237" s="166" t="s">
        <v>46</v>
      </c>
      <c r="AI237" s="172" t="s">
        <v>216</v>
      </c>
      <c r="AJ237" s="179">
        <v>65</v>
      </c>
    </row>
    <row r="238" spans="1:36" x14ac:dyDescent="0.15">
      <c r="A238" s="199" t="s">
        <v>30</v>
      </c>
      <c r="B238" s="200" t="s">
        <v>22</v>
      </c>
      <c r="C238" s="173">
        <v>20</v>
      </c>
      <c r="D238" s="190">
        <v>39314.541666666664</v>
      </c>
      <c r="E238" s="195">
        <v>17533</v>
      </c>
      <c r="F238" s="29">
        <v>30656</v>
      </c>
      <c r="G238" s="29">
        <v>673</v>
      </c>
      <c r="H238" s="29">
        <v>0</v>
      </c>
      <c r="I238" s="29">
        <v>683</v>
      </c>
      <c r="J238" s="29">
        <v>9403</v>
      </c>
      <c r="K238" s="29">
        <v>545</v>
      </c>
      <c r="L238" s="29">
        <v>330</v>
      </c>
      <c r="M238" s="29">
        <v>-359</v>
      </c>
      <c r="N238" s="29">
        <v>-1418</v>
      </c>
      <c r="O238" s="29">
        <f t="shared" si="12"/>
        <v>-902</v>
      </c>
      <c r="P238" s="29">
        <f t="shared" si="14"/>
        <v>22145</v>
      </c>
      <c r="Q238" s="190">
        <v>39314.583333333336</v>
      </c>
      <c r="R238" s="189">
        <v>17220</v>
      </c>
      <c r="S238" s="29">
        <v>19066</v>
      </c>
      <c r="T238" s="29">
        <f t="shared" si="15"/>
        <v>3079</v>
      </c>
      <c r="U238" s="27">
        <v>27355</v>
      </c>
      <c r="V238" s="29">
        <v>100</v>
      </c>
      <c r="W238" s="211">
        <v>1300</v>
      </c>
      <c r="X238" s="26">
        <v>441</v>
      </c>
      <c r="Y238" s="166">
        <v>330</v>
      </c>
      <c r="Z238" s="26">
        <v>330</v>
      </c>
      <c r="AA238" s="166">
        <v>-400</v>
      </c>
      <c r="AB238" s="26">
        <v>-210</v>
      </c>
      <c r="AC238" s="166">
        <v>-2218</v>
      </c>
      <c r="AD238" s="26">
        <v>-928</v>
      </c>
      <c r="AE238" s="166" t="s">
        <v>162</v>
      </c>
      <c r="AF238" s="172" t="s">
        <v>140</v>
      </c>
      <c r="AG238" s="173">
        <v>68</v>
      </c>
      <c r="AH238" s="166" t="s">
        <v>46</v>
      </c>
      <c r="AI238" s="172" t="s">
        <v>64</v>
      </c>
      <c r="AJ238" s="179">
        <v>73</v>
      </c>
    </row>
    <row r="239" spans="1:36" x14ac:dyDescent="0.15">
      <c r="A239" s="199" t="s">
        <v>32</v>
      </c>
      <c r="B239" s="200" t="s">
        <v>22</v>
      </c>
      <c r="C239" s="173">
        <v>21</v>
      </c>
      <c r="D239" s="190">
        <v>39315.5</v>
      </c>
      <c r="E239" s="195">
        <v>17112</v>
      </c>
      <c r="F239" s="29">
        <v>30656</v>
      </c>
      <c r="G239" s="29">
        <v>706</v>
      </c>
      <c r="H239" s="29">
        <v>0</v>
      </c>
      <c r="I239" s="29">
        <v>1175</v>
      </c>
      <c r="J239" s="29">
        <v>8109</v>
      </c>
      <c r="K239" s="29">
        <v>1036</v>
      </c>
      <c r="L239" s="29">
        <v>330</v>
      </c>
      <c r="M239" s="29">
        <v>-157</v>
      </c>
      <c r="N239" s="29">
        <v>-711</v>
      </c>
      <c r="O239" s="29">
        <f t="shared" si="12"/>
        <v>498</v>
      </c>
      <c r="P239" s="29">
        <f t="shared" si="14"/>
        <v>21580</v>
      </c>
      <c r="Q239" s="190">
        <v>39315.583333333336</v>
      </c>
      <c r="R239" s="189">
        <v>17280</v>
      </c>
      <c r="S239" s="29">
        <v>19090</v>
      </c>
      <c r="T239" s="29">
        <f t="shared" si="15"/>
        <v>2490</v>
      </c>
      <c r="U239" s="29">
        <v>27355</v>
      </c>
      <c r="V239" s="29">
        <v>100</v>
      </c>
      <c r="W239" s="166">
        <v>1300</v>
      </c>
      <c r="X239" s="26">
        <v>872</v>
      </c>
      <c r="Y239" s="166">
        <v>330</v>
      </c>
      <c r="Z239" s="26">
        <v>330</v>
      </c>
      <c r="AA239" s="166">
        <v>-400</v>
      </c>
      <c r="AB239" s="26">
        <v>-8</v>
      </c>
      <c r="AC239" s="166">
        <v>-2218</v>
      </c>
      <c r="AD239" s="26">
        <v>-563</v>
      </c>
      <c r="AE239" s="166" t="s">
        <v>100</v>
      </c>
      <c r="AF239" s="172" t="s">
        <v>179</v>
      </c>
      <c r="AG239" s="173">
        <v>66</v>
      </c>
      <c r="AH239" s="166" t="s">
        <v>100</v>
      </c>
      <c r="AI239" s="172" t="s">
        <v>138</v>
      </c>
      <c r="AJ239" s="179">
        <v>70</v>
      </c>
    </row>
    <row r="240" spans="1:36" x14ac:dyDescent="0.15">
      <c r="A240" s="199" t="s">
        <v>31</v>
      </c>
      <c r="B240" s="200" t="s">
        <v>22</v>
      </c>
      <c r="C240" s="173">
        <v>22</v>
      </c>
      <c r="D240" s="190">
        <v>39316.583333333336</v>
      </c>
      <c r="E240" s="195">
        <v>17152</v>
      </c>
      <c r="F240" s="29">
        <v>30656</v>
      </c>
      <c r="G240" s="29">
        <v>799</v>
      </c>
      <c r="H240" s="29">
        <v>0</v>
      </c>
      <c r="I240" s="29">
        <v>1704</v>
      </c>
      <c r="J240" s="29">
        <v>8462</v>
      </c>
      <c r="K240" s="29">
        <v>341</v>
      </c>
      <c r="L240" s="29">
        <v>330</v>
      </c>
      <c r="M240" s="29">
        <v>-157</v>
      </c>
      <c r="N240" s="29">
        <v>-495</v>
      </c>
      <c r="O240" s="29">
        <f t="shared" si="12"/>
        <v>19</v>
      </c>
      <c r="P240" s="29">
        <f t="shared" si="14"/>
        <v>21270</v>
      </c>
      <c r="Q240" s="190">
        <v>39316.583333333336</v>
      </c>
      <c r="R240" s="189">
        <v>17110</v>
      </c>
      <c r="S240" s="29">
        <v>18920</v>
      </c>
      <c r="T240" s="29">
        <f t="shared" si="15"/>
        <v>2350</v>
      </c>
      <c r="U240" s="29">
        <v>27355</v>
      </c>
      <c r="V240" s="29">
        <v>100</v>
      </c>
      <c r="W240" s="166">
        <v>1300</v>
      </c>
      <c r="X240" s="26">
        <v>177</v>
      </c>
      <c r="Y240" s="166">
        <v>330</v>
      </c>
      <c r="Z240" s="26">
        <v>330</v>
      </c>
      <c r="AA240" s="166">
        <v>-400</v>
      </c>
      <c r="AB240" s="26">
        <v>-8</v>
      </c>
      <c r="AC240" s="166">
        <v>-2218</v>
      </c>
      <c r="AD240" s="26">
        <v>-443</v>
      </c>
      <c r="AE240" s="166" t="s">
        <v>100</v>
      </c>
      <c r="AF240" s="172" t="s">
        <v>125</v>
      </c>
      <c r="AG240" s="173">
        <v>66</v>
      </c>
      <c r="AH240" s="166" t="s">
        <v>100</v>
      </c>
      <c r="AI240" s="172" t="s">
        <v>141</v>
      </c>
      <c r="AJ240" s="179">
        <v>69</v>
      </c>
    </row>
    <row r="241" spans="1:36" x14ac:dyDescent="0.15">
      <c r="A241" s="199" t="s">
        <v>33</v>
      </c>
      <c r="B241" s="200" t="s">
        <v>22</v>
      </c>
      <c r="C241" s="173">
        <v>23</v>
      </c>
      <c r="D241" s="190">
        <v>39317.875</v>
      </c>
      <c r="E241" s="195">
        <v>18026</v>
      </c>
      <c r="F241" s="29">
        <v>30656</v>
      </c>
      <c r="G241" s="29">
        <v>671</v>
      </c>
      <c r="H241" s="29">
        <v>0</v>
      </c>
      <c r="I241" s="29">
        <v>2392</v>
      </c>
      <c r="J241" s="29">
        <v>6762</v>
      </c>
      <c r="K241" s="29">
        <v>1075</v>
      </c>
      <c r="L241" s="29">
        <v>330</v>
      </c>
      <c r="M241" s="29">
        <v>-329</v>
      </c>
      <c r="N241" s="29">
        <v>-1418</v>
      </c>
      <c r="O241" s="29">
        <f t="shared" si="12"/>
        <v>-342</v>
      </c>
      <c r="P241" s="29">
        <f t="shared" si="14"/>
        <v>22515</v>
      </c>
      <c r="Q241" s="190">
        <v>39317.625</v>
      </c>
      <c r="R241" s="189">
        <v>18260</v>
      </c>
      <c r="S241" s="29">
        <v>20106</v>
      </c>
      <c r="T241" s="29">
        <f t="shared" si="15"/>
        <v>2409</v>
      </c>
      <c r="U241" s="29">
        <v>27355</v>
      </c>
      <c r="V241" s="29">
        <v>100</v>
      </c>
      <c r="W241" s="166">
        <v>1300</v>
      </c>
      <c r="X241" s="26">
        <v>911</v>
      </c>
      <c r="Y241" s="166">
        <v>330</v>
      </c>
      <c r="Z241" s="26">
        <v>330</v>
      </c>
      <c r="AA241" s="166">
        <v>-400</v>
      </c>
      <c r="AB241" s="26">
        <v>-180</v>
      </c>
      <c r="AC241" s="166">
        <v>-2218</v>
      </c>
      <c r="AD241" s="26">
        <v>-1418</v>
      </c>
      <c r="AE241" s="166" t="s">
        <v>43</v>
      </c>
      <c r="AF241" s="172" t="s">
        <v>134</v>
      </c>
      <c r="AG241" s="173">
        <v>69</v>
      </c>
      <c r="AH241" s="166" t="s">
        <v>43</v>
      </c>
      <c r="AI241" s="172" t="s">
        <v>102</v>
      </c>
      <c r="AJ241" s="179">
        <v>74</v>
      </c>
    </row>
    <row r="242" spans="1:36" x14ac:dyDescent="0.15">
      <c r="A242" s="199" t="s">
        <v>34</v>
      </c>
      <c r="B242" s="200" t="s">
        <v>22</v>
      </c>
      <c r="C242" s="173">
        <v>24</v>
      </c>
      <c r="D242" s="190">
        <v>39318.708333333336</v>
      </c>
      <c r="E242" s="195">
        <v>22573</v>
      </c>
      <c r="F242" s="29">
        <v>30656</v>
      </c>
      <c r="G242" s="29">
        <v>518</v>
      </c>
      <c r="H242" s="29">
        <v>0</v>
      </c>
      <c r="I242" s="29">
        <v>2048</v>
      </c>
      <c r="J242" s="29">
        <v>4332</v>
      </c>
      <c r="K242" s="29">
        <v>1068</v>
      </c>
      <c r="L242" s="29">
        <v>330</v>
      </c>
      <c r="M242" s="29">
        <v>-69</v>
      </c>
      <c r="N242" s="29">
        <v>-1802</v>
      </c>
      <c r="O242" s="29">
        <f t="shared" si="12"/>
        <v>-473</v>
      </c>
      <c r="P242" s="29">
        <f t="shared" si="14"/>
        <v>25267</v>
      </c>
      <c r="Q242" s="190">
        <v>39318.666666666664</v>
      </c>
      <c r="R242" s="189">
        <v>22100</v>
      </c>
      <c r="S242" s="29">
        <v>24309</v>
      </c>
      <c r="T242" s="29">
        <f t="shared" si="15"/>
        <v>958</v>
      </c>
      <c r="U242" s="29">
        <v>27355</v>
      </c>
      <c r="V242" s="29">
        <v>100</v>
      </c>
      <c r="W242" s="166">
        <v>1300</v>
      </c>
      <c r="X242" s="26">
        <v>904</v>
      </c>
      <c r="Y242" s="166">
        <v>330</v>
      </c>
      <c r="Z242" s="26">
        <v>330</v>
      </c>
      <c r="AA242" s="166">
        <v>-400</v>
      </c>
      <c r="AB242" s="26">
        <v>29</v>
      </c>
      <c r="AC242" s="166">
        <v>-2218</v>
      </c>
      <c r="AD242" s="26">
        <v>-1616</v>
      </c>
      <c r="AE242" s="166" t="s">
        <v>169</v>
      </c>
      <c r="AF242" s="172" t="s">
        <v>56</v>
      </c>
      <c r="AG242" s="173">
        <v>82</v>
      </c>
      <c r="AH242" s="166" t="s">
        <v>169</v>
      </c>
      <c r="AI242" s="172" t="s">
        <v>52</v>
      </c>
      <c r="AJ242" s="179">
        <v>86</v>
      </c>
    </row>
    <row r="243" spans="1:36" x14ac:dyDescent="0.15">
      <c r="A243" s="199" t="s">
        <v>35</v>
      </c>
      <c r="B243" s="200" t="s">
        <v>22</v>
      </c>
      <c r="C243" s="173">
        <v>25</v>
      </c>
      <c r="D243" s="190">
        <v>39319.708333333336</v>
      </c>
      <c r="E243" s="195">
        <v>22680</v>
      </c>
      <c r="F243" s="29">
        <v>30656</v>
      </c>
      <c r="G243" s="29">
        <v>507</v>
      </c>
      <c r="H243" s="29">
        <v>0</v>
      </c>
      <c r="I243" s="29">
        <v>1664</v>
      </c>
      <c r="J243" s="29">
        <v>4279</v>
      </c>
      <c r="K243" s="29">
        <v>100</v>
      </c>
      <c r="L243" s="29">
        <v>330</v>
      </c>
      <c r="M243" s="29">
        <v>-166</v>
      </c>
      <c r="N243" s="29">
        <v>-852</v>
      </c>
      <c r="O243" s="29">
        <f t="shared" si="12"/>
        <v>-588</v>
      </c>
      <c r="P243" s="29">
        <f t="shared" si="14"/>
        <v>25808</v>
      </c>
      <c r="Q243" s="190">
        <v>39319.75</v>
      </c>
      <c r="R243" s="189">
        <v>22310</v>
      </c>
      <c r="S243" s="29">
        <v>24273</v>
      </c>
      <c r="T243" s="29">
        <f t="shared" si="15"/>
        <v>1535</v>
      </c>
      <c r="U243" s="29">
        <v>27355</v>
      </c>
      <c r="V243" s="29">
        <v>100</v>
      </c>
      <c r="W243" s="166">
        <v>1300</v>
      </c>
      <c r="X243" s="26">
        <v>-164</v>
      </c>
      <c r="Y243" s="166">
        <v>330</v>
      </c>
      <c r="Z243" s="26">
        <v>330</v>
      </c>
      <c r="AA243" s="166">
        <v>-400</v>
      </c>
      <c r="AB243" s="26">
        <v>-66</v>
      </c>
      <c r="AC243" s="166">
        <v>-2218</v>
      </c>
      <c r="AD243" s="26">
        <v>-852</v>
      </c>
      <c r="AE243" s="166" t="s">
        <v>162</v>
      </c>
      <c r="AF243" s="172" t="s">
        <v>96</v>
      </c>
      <c r="AG243" s="173">
        <v>88</v>
      </c>
      <c r="AH243" s="166" t="s">
        <v>162</v>
      </c>
      <c r="AI243" s="172" t="s">
        <v>70</v>
      </c>
      <c r="AJ243" s="179">
        <v>92</v>
      </c>
    </row>
    <row r="244" spans="1:36" x14ac:dyDescent="0.15">
      <c r="A244" s="199" t="s">
        <v>36</v>
      </c>
      <c r="B244" s="200" t="s">
        <v>22</v>
      </c>
      <c r="C244" s="173">
        <v>26</v>
      </c>
      <c r="D244" s="190">
        <v>39320.541666666664</v>
      </c>
      <c r="E244" s="195">
        <v>19713</v>
      </c>
      <c r="F244" s="29">
        <v>30656</v>
      </c>
      <c r="G244" s="29">
        <v>423</v>
      </c>
      <c r="H244" s="29">
        <v>0</v>
      </c>
      <c r="I244" s="29">
        <v>1708</v>
      </c>
      <c r="J244" s="29">
        <v>4741</v>
      </c>
      <c r="K244" s="29">
        <v>100</v>
      </c>
      <c r="L244" s="29">
        <v>330</v>
      </c>
      <c r="M244" s="29">
        <v>-262</v>
      </c>
      <c r="N244" s="29">
        <v>-469</v>
      </c>
      <c r="O244" s="29">
        <f t="shared" si="12"/>
        <v>-301</v>
      </c>
      <c r="P244" s="29">
        <f t="shared" si="14"/>
        <v>24931</v>
      </c>
      <c r="Q244" s="190">
        <v>39320.625</v>
      </c>
      <c r="R244" s="189">
        <v>20900</v>
      </c>
      <c r="S244" s="29">
        <v>22889</v>
      </c>
      <c r="T244" s="29">
        <f t="shared" si="15"/>
        <v>2042</v>
      </c>
      <c r="U244" s="27">
        <v>27355</v>
      </c>
      <c r="V244" s="29">
        <v>100</v>
      </c>
      <c r="W244" s="211">
        <v>1300</v>
      </c>
      <c r="X244" s="26">
        <v>-400</v>
      </c>
      <c r="Y244" s="166">
        <v>330</v>
      </c>
      <c r="Z244" s="26">
        <v>330</v>
      </c>
      <c r="AA244" s="166">
        <v>-400</v>
      </c>
      <c r="AB244" s="26">
        <v>-153</v>
      </c>
      <c r="AC244" s="166">
        <v>-2218</v>
      </c>
      <c r="AD244" s="26">
        <v>-469</v>
      </c>
      <c r="AE244" s="166" t="s">
        <v>374</v>
      </c>
      <c r="AF244" s="172" t="s">
        <v>65</v>
      </c>
      <c r="AG244" s="173">
        <v>87</v>
      </c>
      <c r="AH244" s="166" t="s">
        <v>374</v>
      </c>
      <c r="AI244" s="172" t="s">
        <v>66</v>
      </c>
      <c r="AJ244" s="179">
        <v>97</v>
      </c>
    </row>
    <row r="245" spans="1:36" x14ac:dyDescent="0.15">
      <c r="A245" s="199" t="s">
        <v>30</v>
      </c>
      <c r="B245" s="200" t="s">
        <v>22</v>
      </c>
      <c r="C245" s="173">
        <v>27</v>
      </c>
      <c r="D245" s="190">
        <v>39321.666666666664</v>
      </c>
      <c r="E245" s="195">
        <v>21213</v>
      </c>
      <c r="F245" s="29">
        <v>30656</v>
      </c>
      <c r="G245" s="29">
        <v>655</v>
      </c>
      <c r="H245" s="29">
        <v>0</v>
      </c>
      <c r="I245" s="29">
        <v>1034</v>
      </c>
      <c r="J245" s="29">
        <v>4229</v>
      </c>
      <c r="K245" s="29">
        <v>767</v>
      </c>
      <c r="L245" s="29">
        <v>330</v>
      </c>
      <c r="M245" s="29">
        <v>-260</v>
      </c>
      <c r="N245" s="29">
        <v>-1418</v>
      </c>
      <c r="O245" s="29">
        <f t="shared" si="12"/>
        <v>-581</v>
      </c>
      <c r="P245" s="29">
        <f t="shared" si="14"/>
        <v>26629</v>
      </c>
      <c r="Q245" s="190">
        <v>39321.666666666664</v>
      </c>
      <c r="R245" s="189">
        <v>21990</v>
      </c>
      <c r="S245" s="29">
        <v>24045</v>
      </c>
      <c r="T245" s="29">
        <f t="shared" si="15"/>
        <v>2584</v>
      </c>
      <c r="U245" s="29">
        <v>27355</v>
      </c>
      <c r="V245" s="29">
        <v>100</v>
      </c>
      <c r="W245" s="166">
        <v>1300</v>
      </c>
      <c r="X245" s="26">
        <v>603</v>
      </c>
      <c r="Y245" s="166">
        <v>330</v>
      </c>
      <c r="Z245" s="26">
        <v>330</v>
      </c>
      <c r="AA245" s="166">
        <v>-400</v>
      </c>
      <c r="AB245" s="26">
        <v>-160</v>
      </c>
      <c r="AC245" s="166">
        <v>-2218</v>
      </c>
      <c r="AD245" s="26">
        <v>-1418</v>
      </c>
      <c r="AE245" s="166" t="s">
        <v>42</v>
      </c>
      <c r="AF245" s="172" t="s">
        <v>117</v>
      </c>
      <c r="AG245" s="173">
        <v>74</v>
      </c>
      <c r="AH245" s="166" t="s">
        <v>169</v>
      </c>
      <c r="AI245" s="172" t="s">
        <v>181</v>
      </c>
      <c r="AJ245" s="179">
        <v>84</v>
      </c>
    </row>
    <row r="246" spans="1:36" x14ac:dyDescent="0.15">
      <c r="A246" s="199" t="s">
        <v>32</v>
      </c>
      <c r="B246" s="200" t="s">
        <v>22</v>
      </c>
      <c r="C246" s="173">
        <v>28</v>
      </c>
      <c r="D246" s="190">
        <v>39322.625</v>
      </c>
      <c r="E246" s="195">
        <v>21024</v>
      </c>
      <c r="F246" s="29">
        <v>30672</v>
      </c>
      <c r="G246" s="29">
        <v>615</v>
      </c>
      <c r="H246" s="29">
        <v>0</v>
      </c>
      <c r="I246" s="29">
        <v>1580</v>
      </c>
      <c r="J246" s="29">
        <v>4011</v>
      </c>
      <c r="K246" s="29">
        <v>1300</v>
      </c>
      <c r="L246" s="29">
        <v>330</v>
      </c>
      <c r="M246" s="29">
        <v>-261</v>
      </c>
      <c r="N246" s="29">
        <v>-1418</v>
      </c>
      <c r="O246" s="29">
        <f t="shared" si="12"/>
        <v>-49</v>
      </c>
      <c r="P246" s="29">
        <f t="shared" si="14"/>
        <v>25745</v>
      </c>
      <c r="Q246" s="190">
        <v>39322.708333333336</v>
      </c>
      <c r="R246" s="189">
        <v>20470</v>
      </c>
      <c r="S246" s="29">
        <v>22507</v>
      </c>
      <c r="T246" s="29">
        <f t="shared" si="15"/>
        <v>3238</v>
      </c>
      <c r="U246" s="29">
        <v>27355</v>
      </c>
      <c r="V246" s="29">
        <v>100</v>
      </c>
      <c r="W246" s="166">
        <v>1300</v>
      </c>
      <c r="X246" s="26">
        <v>1136</v>
      </c>
      <c r="Y246" s="166">
        <v>330</v>
      </c>
      <c r="Z246" s="26">
        <v>330</v>
      </c>
      <c r="AA246" s="166">
        <v>-400</v>
      </c>
      <c r="AB246" s="26">
        <v>-112</v>
      </c>
      <c r="AC246" s="166">
        <v>-2218</v>
      </c>
      <c r="AD246" s="26">
        <v>-928</v>
      </c>
      <c r="AE246" s="166" t="s">
        <v>42</v>
      </c>
      <c r="AF246" s="172" t="s">
        <v>138</v>
      </c>
      <c r="AG246" s="173">
        <v>76</v>
      </c>
      <c r="AH246" s="166" t="s">
        <v>169</v>
      </c>
      <c r="AI246" s="172" t="s">
        <v>195</v>
      </c>
      <c r="AJ246" s="179">
        <v>84</v>
      </c>
    </row>
    <row r="247" spans="1:36" x14ac:dyDescent="0.15">
      <c r="A247" s="199" t="s">
        <v>31</v>
      </c>
      <c r="B247" s="200" t="s">
        <v>22</v>
      </c>
      <c r="C247" s="173">
        <v>29</v>
      </c>
      <c r="D247" s="190">
        <v>39323.708333333336</v>
      </c>
      <c r="E247" s="195">
        <v>22081</v>
      </c>
      <c r="F247" s="29">
        <v>30672</v>
      </c>
      <c r="G247" s="29">
        <v>637</v>
      </c>
      <c r="H247" s="29">
        <v>0</v>
      </c>
      <c r="I247" s="29">
        <v>2188</v>
      </c>
      <c r="J247" s="29">
        <v>3864</v>
      </c>
      <c r="K247" s="29">
        <v>121</v>
      </c>
      <c r="L247" s="29">
        <v>330</v>
      </c>
      <c r="M247" s="29">
        <v>-268</v>
      </c>
      <c r="N247" s="29">
        <v>-216</v>
      </c>
      <c r="O247" s="29">
        <f t="shared" si="12"/>
        <v>-33</v>
      </c>
      <c r="P247" s="29">
        <f t="shared" si="14"/>
        <v>25290</v>
      </c>
      <c r="Q247" s="190">
        <v>39323.708333333336</v>
      </c>
      <c r="R247" s="189">
        <v>21550</v>
      </c>
      <c r="S247" s="29">
        <v>23567</v>
      </c>
      <c r="T247" s="29">
        <f t="shared" si="15"/>
        <v>1723</v>
      </c>
      <c r="U247" s="29">
        <v>27355</v>
      </c>
      <c r="V247" s="29">
        <v>100</v>
      </c>
      <c r="W247" s="166">
        <v>1300</v>
      </c>
      <c r="X247" s="26">
        <v>-43</v>
      </c>
      <c r="Y247" s="166">
        <v>330</v>
      </c>
      <c r="Z247" s="26">
        <v>330</v>
      </c>
      <c r="AA247" s="166">
        <v>-400</v>
      </c>
      <c r="AB247" s="26">
        <v>-119</v>
      </c>
      <c r="AC247" s="166">
        <v>-2218</v>
      </c>
      <c r="AD247" s="26">
        <v>-998</v>
      </c>
      <c r="AE247" s="166" t="s">
        <v>42</v>
      </c>
      <c r="AF247" s="172" t="s">
        <v>70</v>
      </c>
      <c r="AG247" s="173">
        <v>80</v>
      </c>
      <c r="AH247" s="166" t="s">
        <v>42</v>
      </c>
      <c r="AI247" s="172" t="s">
        <v>102</v>
      </c>
      <c r="AJ247" s="179">
        <v>87</v>
      </c>
    </row>
    <row r="248" spans="1:36" x14ac:dyDescent="0.15">
      <c r="A248" s="199" t="s">
        <v>33</v>
      </c>
      <c r="B248" s="200" t="s">
        <v>22</v>
      </c>
      <c r="C248" s="173">
        <v>30</v>
      </c>
      <c r="D248" s="190">
        <v>39324.666666666664</v>
      </c>
      <c r="E248" s="195">
        <v>22966</v>
      </c>
      <c r="F248" s="29">
        <v>30672</v>
      </c>
      <c r="G248" s="29">
        <v>450</v>
      </c>
      <c r="H248" s="29">
        <v>0</v>
      </c>
      <c r="I248" s="29">
        <v>2248</v>
      </c>
      <c r="J248" s="29">
        <v>3800</v>
      </c>
      <c r="K248" s="29">
        <v>22</v>
      </c>
      <c r="L248" s="29">
        <v>150</v>
      </c>
      <c r="M248" s="29">
        <v>-121</v>
      </c>
      <c r="N248" s="29">
        <v>-1246</v>
      </c>
      <c r="O248" s="29">
        <f t="shared" si="12"/>
        <v>-1195</v>
      </c>
      <c r="P248" s="29">
        <f t="shared" si="14"/>
        <v>26269</v>
      </c>
      <c r="Q248" s="190">
        <v>39324.666666666664</v>
      </c>
      <c r="R248" s="189">
        <v>22080</v>
      </c>
      <c r="S248" s="29">
        <v>24087</v>
      </c>
      <c r="T248" s="29">
        <f t="shared" si="15"/>
        <v>2182</v>
      </c>
      <c r="U248" s="29">
        <v>27355</v>
      </c>
      <c r="V248" s="29">
        <v>100</v>
      </c>
      <c r="W248" s="166">
        <v>1300</v>
      </c>
      <c r="X248" s="26">
        <v>-105</v>
      </c>
      <c r="Y248" s="166">
        <v>330</v>
      </c>
      <c r="Z248" s="26">
        <v>330</v>
      </c>
      <c r="AA248" s="166">
        <v>-400</v>
      </c>
      <c r="AB248" s="26">
        <v>-121</v>
      </c>
      <c r="AC248" s="166">
        <v>-2218</v>
      </c>
      <c r="AD248" s="26">
        <v>-928</v>
      </c>
      <c r="AE248" s="166" t="s">
        <v>169</v>
      </c>
      <c r="AF248" s="172" t="s">
        <v>64</v>
      </c>
      <c r="AG248" s="173">
        <v>80</v>
      </c>
      <c r="AH248" s="166" t="s">
        <v>374</v>
      </c>
      <c r="AI248" s="172" t="s">
        <v>216</v>
      </c>
      <c r="AJ248" s="179">
        <v>87</v>
      </c>
    </row>
    <row r="249" spans="1:36" x14ac:dyDescent="0.15">
      <c r="A249" s="201" t="s">
        <v>34</v>
      </c>
      <c r="B249" s="202" t="s">
        <v>22</v>
      </c>
      <c r="C249" s="175">
        <v>31</v>
      </c>
      <c r="D249" s="191">
        <v>39325.583333333336</v>
      </c>
      <c r="E249" s="196">
        <v>21032</v>
      </c>
      <c r="F249" s="35">
        <v>30702</v>
      </c>
      <c r="G249" s="35">
        <v>509</v>
      </c>
      <c r="H249" s="35">
        <v>0</v>
      </c>
      <c r="I249" s="35">
        <v>2028</v>
      </c>
      <c r="J249" s="35">
        <v>6885</v>
      </c>
      <c r="K249" s="35">
        <v>51</v>
      </c>
      <c r="L249" s="35">
        <v>200</v>
      </c>
      <c r="M249" s="35">
        <v>-283</v>
      </c>
      <c r="N249" s="35">
        <v>-1441</v>
      </c>
      <c r="O249" s="35">
        <f t="shared" si="12"/>
        <v>-1473</v>
      </c>
      <c r="P249" s="35">
        <f t="shared" si="14"/>
        <v>23771</v>
      </c>
      <c r="Q249" s="191">
        <v>39325.625</v>
      </c>
      <c r="R249" s="192">
        <v>20360</v>
      </c>
      <c r="S249" s="35">
        <v>22218</v>
      </c>
      <c r="T249" s="35">
        <f t="shared" si="15"/>
        <v>1553</v>
      </c>
      <c r="U249" s="36">
        <v>27355</v>
      </c>
      <c r="V249" s="35">
        <v>100</v>
      </c>
      <c r="W249" s="216">
        <v>1300</v>
      </c>
      <c r="X249" s="43">
        <v>-263</v>
      </c>
      <c r="Y249" s="167">
        <v>330</v>
      </c>
      <c r="Z249" s="43">
        <v>200</v>
      </c>
      <c r="AA249" s="167">
        <v>-400</v>
      </c>
      <c r="AB249" s="43">
        <v>-138</v>
      </c>
      <c r="AC249" s="167">
        <v>-2218</v>
      </c>
      <c r="AD249" s="43">
        <v>-1441</v>
      </c>
      <c r="AE249" s="167" t="s">
        <v>46</v>
      </c>
      <c r="AF249" s="174" t="s">
        <v>164</v>
      </c>
      <c r="AG249" s="175">
        <v>74</v>
      </c>
      <c r="AH249" s="167" t="s">
        <v>46</v>
      </c>
      <c r="AI249" s="174" t="s">
        <v>90</v>
      </c>
      <c r="AJ249" s="180">
        <v>81</v>
      </c>
    </row>
    <row r="250" spans="1:36" x14ac:dyDescent="0.15">
      <c r="A250" s="199" t="s">
        <v>35</v>
      </c>
      <c r="B250" s="200" t="s">
        <v>23</v>
      </c>
      <c r="C250" s="173">
        <v>1</v>
      </c>
      <c r="D250" s="190">
        <v>39326.541666666664</v>
      </c>
      <c r="E250" s="195">
        <v>16061</v>
      </c>
      <c r="F250" s="29">
        <v>30714</v>
      </c>
      <c r="G250" s="29">
        <v>569</v>
      </c>
      <c r="H250" s="29">
        <v>0</v>
      </c>
      <c r="I250" s="29">
        <v>2962</v>
      </c>
      <c r="J250" s="29">
        <v>7217</v>
      </c>
      <c r="K250" s="29">
        <v>99</v>
      </c>
      <c r="L250" s="29">
        <v>175</v>
      </c>
      <c r="M250" s="29">
        <v>-200</v>
      </c>
      <c r="N250" s="29">
        <v>-479</v>
      </c>
      <c r="O250" s="29">
        <f t="shared" si="12"/>
        <v>-405</v>
      </c>
      <c r="P250" s="29">
        <f t="shared" si="14"/>
        <v>21509</v>
      </c>
      <c r="Q250" s="190">
        <v>39326.541666666664</v>
      </c>
      <c r="R250" s="189">
        <v>16250</v>
      </c>
      <c r="S250" s="29">
        <v>18060</v>
      </c>
      <c r="T250" s="29">
        <f t="shared" si="15"/>
        <v>3449</v>
      </c>
      <c r="U250" s="29">
        <v>27355</v>
      </c>
      <c r="V250" s="29">
        <v>1100</v>
      </c>
      <c r="W250" s="166">
        <v>1300</v>
      </c>
      <c r="X250" s="26">
        <v>-246</v>
      </c>
      <c r="Y250" s="166">
        <v>330</v>
      </c>
      <c r="Z250" s="26">
        <v>175</v>
      </c>
      <c r="AA250" s="166">
        <v>-400</v>
      </c>
      <c r="AB250" s="26">
        <v>-202</v>
      </c>
      <c r="AC250" s="166">
        <v>-2218</v>
      </c>
      <c r="AD250" s="26">
        <v>391</v>
      </c>
      <c r="AE250" s="166" t="s">
        <v>42</v>
      </c>
      <c r="AF250" s="172" t="s">
        <v>106</v>
      </c>
      <c r="AG250" s="173">
        <v>74</v>
      </c>
      <c r="AH250" s="166" t="s">
        <v>42</v>
      </c>
      <c r="AI250" s="172" t="s">
        <v>184</v>
      </c>
      <c r="AJ250" s="179">
        <v>76</v>
      </c>
    </row>
    <row r="251" spans="1:36" x14ac:dyDescent="0.15">
      <c r="A251" s="199" t="s">
        <v>36</v>
      </c>
      <c r="B251" s="200" t="s">
        <v>23</v>
      </c>
      <c r="C251" s="173">
        <v>2</v>
      </c>
      <c r="D251" s="190">
        <v>39327.875</v>
      </c>
      <c r="E251" s="195">
        <v>14944</v>
      </c>
      <c r="F251" s="29">
        <v>30714</v>
      </c>
      <c r="G251" s="29">
        <v>641</v>
      </c>
      <c r="H251" s="29">
        <v>0</v>
      </c>
      <c r="I251" s="29">
        <v>2672</v>
      </c>
      <c r="J251" s="29">
        <v>7986</v>
      </c>
      <c r="K251" s="29">
        <v>253</v>
      </c>
      <c r="L251" s="29">
        <v>330</v>
      </c>
      <c r="M251" s="29">
        <v>-118</v>
      </c>
      <c r="N251" s="29">
        <v>165</v>
      </c>
      <c r="O251" s="29">
        <f t="shared" si="12"/>
        <v>630</v>
      </c>
      <c r="P251" s="29">
        <f t="shared" si="14"/>
        <v>20067</v>
      </c>
      <c r="Q251" s="190">
        <v>39327.875</v>
      </c>
      <c r="R251" s="189">
        <v>15800</v>
      </c>
      <c r="S251" s="29">
        <v>17610</v>
      </c>
      <c r="T251" s="29">
        <f t="shared" si="15"/>
        <v>2457</v>
      </c>
      <c r="U251" s="29">
        <v>27355</v>
      </c>
      <c r="V251" s="29">
        <v>1100</v>
      </c>
      <c r="W251" s="166">
        <v>1300</v>
      </c>
      <c r="X251" s="26">
        <v>253</v>
      </c>
      <c r="Y251" s="166">
        <v>330</v>
      </c>
      <c r="Z251" s="26">
        <v>330</v>
      </c>
      <c r="AA251" s="166">
        <v>-400</v>
      </c>
      <c r="AB251" s="26">
        <v>-117</v>
      </c>
      <c r="AC251" s="166">
        <v>-2218</v>
      </c>
      <c r="AD251" s="26">
        <v>572</v>
      </c>
      <c r="AE251" s="166" t="s">
        <v>42</v>
      </c>
      <c r="AF251" s="172" t="s">
        <v>70</v>
      </c>
      <c r="AG251" s="173">
        <v>68</v>
      </c>
      <c r="AH251" s="166" t="s">
        <v>42</v>
      </c>
      <c r="AI251" s="172" t="s">
        <v>89</v>
      </c>
      <c r="AJ251" s="179">
        <v>68</v>
      </c>
    </row>
    <row r="252" spans="1:36" x14ac:dyDescent="0.15">
      <c r="A252" s="199" t="s">
        <v>30</v>
      </c>
      <c r="B252" s="200" t="s">
        <v>23</v>
      </c>
      <c r="C252" s="173">
        <v>3</v>
      </c>
      <c r="D252" s="190">
        <v>39328.875</v>
      </c>
      <c r="E252" s="195">
        <v>18229</v>
      </c>
      <c r="F252" s="29">
        <v>30714</v>
      </c>
      <c r="G252" s="29">
        <v>526</v>
      </c>
      <c r="H252" s="29">
        <v>0</v>
      </c>
      <c r="I252" s="29">
        <v>2075</v>
      </c>
      <c r="J252" s="29">
        <v>7913</v>
      </c>
      <c r="K252" s="29">
        <v>173</v>
      </c>
      <c r="L252" s="29">
        <v>330</v>
      </c>
      <c r="M252" s="29">
        <v>-209</v>
      </c>
      <c r="N252" s="29">
        <v>-139</v>
      </c>
      <c r="O252" s="29">
        <f t="shared" si="12"/>
        <v>155</v>
      </c>
      <c r="P252" s="29">
        <f t="shared" si="14"/>
        <v>21097</v>
      </c>
      <c r="Q252" s="190">
        <v>39328.875</v>
      </c>
      <c r="R252" s="189">
        <v>17210</v>
      </c>
      <c r="S252" s="29">
        <v>19020</v>
      </c>
      <c r="T252" s="29">
        <f t="shared" si="15"/>
        <v>2077</v>
      </c>
      <c r="U252" s="29">
        <v>25156</v>
      </c>
      <c r="V252" s="29">
        <v>1100</v>
      </c>
      <c r="W252" s="166">
        <v>1300</v>
      </c>
      <c r="X252" s="26">
        <v>9</v>
      </c>
      <c r="Y252" s="166">
        <v>330</v>
      </c>
      <c r="Z252" s="26">
        <v>330</v>
      </c>
      <c r="AA252" s="166">
        <v>-400</v>
      </c>
      <c r="AB252" s="26">
        <v>-209</v>
      </c>
      <c r="AC252" s="166">
        <v>1200</v>
      </c>
      <c r="AD252" s="26">
        <v>275</v>
      </c>
      <c r="AE252" s="166" t="s">
        <v>42</v>
      </c>
      <c r="AF252" s="172" t="s">
        <v>56</v>
      </c>
      <c r="AG252" s="173">
        <v>74</v>
      </c>
      <c r="AH252" s="166" t="s">
        <v>42</v>
      </c>
      <c r="AI252" s="172" t="s">
        <v>72</v>
      </c>
      <c r="AJ252" s="179">
        <v>72</v>
      </c>
    </row>
    <row r="253" spans="1:36" x14ac:dyDescent="0.15">
      <c r="A253" s="199" t="s">
        <v>32</v>
      </c>
      <c r="B253" s="200" t="s">
        <v>23</v>
      </c>
      <c r="C253" s="173">
        <v>4</v>
      </c>
      <c r="D253" s="190">
        <v>39329.583333333336</v>
      </c>
      <c r="E253" s="195">
        <v>19159</v>
      </c>
      <c r="F253" s="29">
        <v>30714</v>
      </c>
      <c r="G253" s="29">
        <v>506</v>
      </c>
      <c r="H253" s="29">
        <v>0</v>
      </c>
      <c r="I253" s="29">
        <v>2918</v>
      </c>
      <c r="J253" s="29">
        <v>7094</v>
      </c>
      <c r="K253" s="29">
        <v>75</v>
      </c>
      <c r="L253" s="29">
        <v>330</v>
      </c>
      <c r="M253" s="29">
        <v>-296</v>
      </c>
      <c r="N253" s="29">
        <v>-1272</v>
      </c>
      <c r="O253" s="29">
        <f t="shared" si="12"/>
        <v>-1163</v>
      </c>
      <c r="P253" s="29">
        <f t="shared" si="14"/>
        <v>22371</v>
      </c>
      <c r="Q253" s="190">
        <v>39329.625</v>
      </c>
      <c r="R253" s="189">
        <v>19080</v>
      </c>
      <c r="S253" s="29">
        <v>20890</v>
      </c>
      <c r="T253" s="29">
        <f t="shared" si="15"/>
        <v>1481</v>
      </c>
      <c r="U253" s="27">
        <v>25156</v>
      </c>
      <c r="V253" s="29">
        <v>1100</v>
      </c>
      <c r="W253" s="211">
        <v>1300</v>
      </c>
      <c r="X253" s="26">
        <v>-128</v>
      </c>
      <c r="Y253" s="166">
        <v>330</v>
      </c>
      <c r="Z253" s="26">
        <v>330</v>
      </c>
      <c r="AA253" s="166">
        <v>-400</v>
      </c>
      <c r="AB253" s="26">
        <v>-196</v>
      </c>
      <c r="AC253" s="166">
        <v>-2218</v>
      </c>
      <c r="AD253" s="26">
        <v>-1272</v>
      </c>
      <c r="AE253" s="166" t="s">
        <v>42</v>
      </c>
      <c r="AF253" s="172" t="s">
        <v>70</v>
      </c>
      <c r="AG253" s="173">
        <v>75</v>
      </c>
      <c r="AH253" s="166" t="s">
        <v>42</v>
      </c>
      <c r="AI253" s="172" t="s">
        <v>50</v>
      </c>
      <c r="AJ253" s="179">
        <v>79</v>
      </c>
    </row>
    <row r="254" spans="1:36" x14ac:dyDescent="0.15">
      <c r="A254" s="199" t="s">
        <v>31</v>
      </c>
      <c r="B254" s="200" t="s">
        <v>23</v>
      </c>
      <c r="C254" s="173">
        <v>5</v>
      </c>
      <c r="D254" s="190">
        <v>39330.666666666664</v>
      </c>
      <c r="E254" s="195">
        <v>17953</v>
      </c>
      <c r="F254" s="29">
        <v>30714</v>
      </c>
      <c r="G254" s="29">
        <v>600</v>
      </c>
      <c r="H254" s="29">
        <v>0</v>
      </c>
      <c r="I254" s="29">
        <v>2725</v>
      </c>
      <c r="J254" s="29">
        <v>5577</v>
      </c>
      <c r="K254" s="29">
        <v>1069</v>
      </c>
      <c r="L254" s="29">
        <v>330</v>
      </c>
      <c r="M254" s="29">
        <v>-400</v>
      </c>
      <c r="N254" s="29">
        <v>-884</v>
      </c>
      <c r="O254" s="29">
        <f t="shared" si="12"/>
        <v>115</v>
      </c>
      <c r="P254" s="29">
        <f t="shared" si="14"/>
        <v>22897</v>
      </c>
      <c r="Q254" s="190">
        <v>39330.708333333336</v>
      </c>
      <c r="R254" s="189">
        <v>17850</v>
      </c>
      <c r="S254" s="29">
        <v>19660</v>
      </c>
      <c r="T254" s="29">
        <f t="shared" si="15"/>
        <v>3237</v>
      </c>
      <c r="U254" s="29">
        <v>25156</v>
      </c>
      <c r="V254" s="29">
        <v>1100</v>
      </c>
      <c r="W254" s="166">
        <v>1300</v>
      </c>
      <c r="X254" s="26">
        <v>1069</v>
      </c>
      <c r="Y254" s="166">
        <v>330</v>
      </c>
      <c r="Z254" s="26">
        <v>330</v>
      </c>
      <c r="AA254" s="166">
        <v>-400</v>
      </c>
      <c r="AB254" s="26">
        <v>-400</v>
      </c>
      <c r="AC254" s="166">
        <v>-2218</v>
      </c>
      <c r="AD254" s="26">
        <v>-204</v>
      </c>
      <c r="AE254" s="166" t="s">
        <v>42</v>
      </c>
      <c r="AF254" s="172" t="s">
        <v>111</v>
      </c>
      <c r="AG254" s="173">
        <v>71</v>
      </c>
      <c r="AH254" s="166" t="s">
        <v>42</v>
      </c>
      <c r="AI254" s="172" t="s">
        <v>180</v>
      </c>
      <c r="AJ254" s="179">
        <v>75</v>
      </c>
    </row>
    <row r="255" spans="1:36" x14ac:dyDescent="0.15">
      <c r="A255" s="199" t="s">
        <v>33</v>
      </c>
      <c r="B255" s="200" t="s">
        <v>23</v>
      </c>
      <c r="C255" s="173">
        <v>6</v>
      </c>
      <c r="D255" s="190">
        <v>39331.666666666664</v>
      </c>
      <c r="E255" s="195">
        <v>18218</v>
      </c>
      <c r="F255" s="29">
        <v>30714</v>
      </c>
      <c r="G255" s="29">
        <v>527</v>
      </c>
      <c r="H255" s="29">
        <v>0</v>
      </c>
      <c r="I255" s="29">
        <v>3014</v>
      </c>
      <c r="J255" s="29">
        <v>5957</v>
      </c>
      <c r="K255" s="29">
        <v>332</v>
      </c>
      <c r="L255" s="29">
        <v>330</v>
      </c>
      <c r="M255" s="29">
        <v>-315</v>
      </c>
      <c r="N255" s="29">
        <v>-922</v>
      </c>
      <c r="O255" s="29">
        <f t="shared" si="12"/>
        <v>-575</v>
      </c>
      <c r="P255" s="29">
        <f t="shared" si="14"/>
        <v>22845</v>
      </c>
      <c r="Q255" s="190">
        <v>39331.708333333336</v>
      </c>
      <c r="R255" s="189">
        <v>18370</v>
      </c>
      <c r="S255" s="29">
        <v>20180</v>
      </c>
      <c r="T255" s="29">
        <f t="shared" si="15"/>
        <v>2665</v>
      </c>
      <c r="U255" s="29">
        <v>25156</v>
      </c>
      <c r="V255" s="29">
        <v>1100</v>
      </c>
      <c r="W255" s="166">
        <v>1300</v>
      </c>
      <c r="X255" s="26">
        <v>168</v>
      </c>
      <c r="Y255" s="166">
        <v>30</v>
      </c>
      <c r="Z255" s="26">
        <v>330</v>
      </c>
      <c r="AA255" s="166">
        <v>-400</v>
      </c>
      <c r="AB255" s="26">
        <v>-315</v>
      </c>
      <c r="AC255" s="166">
        <v>-2218</v>
      </c>
      <c r="AD255" s="26">
        <v>-512</v>
      </c>
      <c r="AE255" s="166" t="s">
        <v>42</v>
      </c>
      <c r="AF255" s="172" t="s">
        <v>120</v>
      </c>
      <c r="AG255" s="173">
        <v>75</v>
      </c>
      <c r="AH255" s="166" t="s">
        <v>42</v>
      </c>
      <c r="AI255" s="172" t="s">
        <v>91</v>
      </c>
      <c r="AJ255" s="179">
        <v>79</v>
      </c>
    </row>
    <row r="256" spans="1:36" x14ac:dyDescent="0.15">
      <c r="A256" s="199" t="s">
        <v>34</v>
      </c>
      <c r="B256" s="200" t="s">
        <v>23</v>
      </c>
      <c r="C256" s="173">
        <v>7</v>
      </c>
      <c r="D256" s="190">
        <v>39332.708333333336</v>
      </c>
      <c r="E256" s="195">
        <v>22738</v>
      </c>
      <c r="F256" s="29">
        <v>30714</v>
      </c>
      <c r="G256" s="29">
        <v>404</v>
      </c>
      <c r="H256" s="29">
        <v>0</v>
      </c>
      <c r="I256" s="29">
        <v>3141</v>
      </c>
      <c r="J256" s="29">
        <v>3979</v>
      </c>
      <c r="K256" s="29">
        <v>859</v>
      </c>
      <c r="L256" s="29">
        <v>330</v>
      </c>
      <c r="M256" s="29">
        <v>-317</v>
      </c>
      <c r="N256" s="29">
        <v>-922</v>
      </c>
      <c r="O256" s="29">
        <f t="shared" si="12"/>
        <v>-50</v>
      </c>
      <c r="P256" s="29">
        <f t="shared" si="14"/>
        <v>24048</v>
      </c>
      <c r="Q256" s="190">
        <v>39332.666666666664</v>
      </c>
      <c r="R256" s="189">
        <v>21145</v>
      </c>
      <c r="S256" s="29">
        <v>22955</v>
      </c>
      <c r="T256" s="29">
        <f t="shared" si="15"/>
        <v>1093</v>
      </c>
      <c r="U256" s="29">
        <v>25156</v>
      </c>
      <c r="V256" s="29">
        <v>1100</v>
      </c>
      <c r="W256" s="166">
        <v>1300</v>
      </c>
      <c r="X256" s="26">
        <v>695</v>
      </c>
      <c r="Y256" s="166">
        <v>330</v>
      </c>
      <c r="Z256" s="26">
        <v>330</v>
      </c>
      <c r="AA256" s="166">
        <v>-400</v>
      </c>
      <c r="AB256" s="26">
        <v>-317</v>
      </c>
      <c r="AC256" s="166">
        <v>-2218</v>
      </c>
      <c r="AD256" s="26">
        <v>-922</v>
      </c>
      <c r="AE256" s="166" t="s">
        <v>42</v>
      </c>
      <c r="AF256" s="172" t="s">
        <v>109</v>
      </c>
      <c r="AG256" s="173">
        <v>89</v>
      </c>
      <c r="AH256" s="166" t="s">
        <v>42</v>
      </c>
      <c r="AI256" s="172" t="s">
        <v>99</v>
      </c>
      <c r="AJ256" s="179">
        <v>89</v>
      </c>
    </row>
    <row r="257" spans="1:36" x14ac:dyDescent="0.15">
      <c r="A257" s="199" t="s">
        <v>35</v>
      </c>
      <c r="B257" s="200" t="s">
        <v>23</v>
      </c>
      <c r="C257" s="173">
        <v>8</v>
      </c>
      <c r="D257" s="190">
        <v>39333.625</v>
      </c>
      <c r="E257" s="195">
        <v>21876</v>
      </c>
      <c r="F257" s="29">
        <v>30714</v>
      </c>
      <c r="G257" s="29">
        <v>362</v>
      </c>
      <c r="H257" s="29">
        <v>0</v>
      </c>
      <c r="I257" s="29">
        <v>4318</v>
      </c>
      <c r="J257" s="29">
        <v>4492</v>
      </c>
      <c r="K257" s="29">
        <v>100</v>
      </c>
      <c r="L257" s="29">
        <v>330</v>
      </c>
      <c r="M257" s="29">
        <v>-321</v>
      </c>
      <c r="N257" s="29">
        <v>-1085</v>
      </c>
      <c r="O257" s="29">
        <f t="shared" si="12"/>
        <v>-976</v>
      </c>
      <c r="P257" s="29">
        <f t="shared" si="14"/>
        <v>23242</v>
      </c>
      <c r="Q257" s="190">
        <v>39333.708333333336</v>
      </c>
      <c r="R257" s="189">
        <v>20350</v>
      </c>
      <c r="S257" s="29">
        <v>22160</v>
      </c>
      <c r="T257" s="29">
        <f t="shared" si="15"/>
        <v>1082</v>
      </c>
      <c r="U257" s="29">
        <v>23796</v>
      </c>
      <c r="V257" s="29">
        <v>2200</v>
      </c>
      <c r="W257" s="166">
        <v>1300</v>
      </c>
      <c r="X257" s="26">
        <v>-321</v>
      </c>
      <c r="Y257" s="166">
        <v>330</v>
      </c>
      <c r="Z257" s="26">
        <v>330</v>
      </c>
      <c r="AA257" s="166">
        <v>-400</v>
      </c>
      <c r="AB257" s="26">
        <v>-321</v>
      </c>
      <c r="AC257" s="166">
        <v>-2218</v>
      </c>
      <c r="AD257" s="26">
        <v>-1085</v>
      </c>
      <c r="AE257" s="166" t="s">
        <v>169</v>
      </c>
      <c r="AF257" s="172" t="s">
        <v>109</v>
      </c>
      <c r="AG257" s="173">
        <v>94</v>
      </c>
      <c r="AH257" s="166" t="s">
        <v>144</v>
      </c>
      <c r="AI257" s="172" t="s">
        <v>52</v>
      </c>
      <c r="AJ257" s="179">
        <v>92</v>
      </c>
    </row>
    <row r="258" spans="1:36" x14ac:dyDescent="0.15">
      <c r="A258" s="199" t="s">
        <v>36</v>
      </c>
      <c r="B258" s="200" t="s">
        <v>23</v>
      </c>
      <c r="C258" s="173">
        <v>9</v>
      </c>
      <c r="D258" s="190">
        <v>39334.833333333336</v>
      </c>
      <c r="E258" s="195">
        <v>17548</v>
      </c>
      <c r="F258" s="29">
        <v>30714</v>
      </c>
      <c r="G258" s="29">
        <v>475</v>
      </c>
      <c r="H258" s="29">
        <v>0</v>
      </c>
      <c r="I258" s="29">
        <v>4719</v>
      </c>
      <c r="J258" s="29">
        <v>5793</v>
      </c>
      <c r="K258" s="29">
        <v>75</v>
      </c>
      <c r="L258" s="29">
        <v>330</v>
      </c>
      <c r="M258" s="29">
        <v>-389</v>
      </c>
      <c r="N258" s="29">
        <v>-574</v>
      </c>
      <c r="O258" s="29">
        <f t="shared" si="12"/>
        <v>-558</v>
      </c>
      <c r="P258" s="29">
        <f t="shared" si="14"/>
        <v>21235</v>
      </c>
      <c r="Q258" s="190">
        <v>39334.708333333336</v>
      </c>
      <c r="R258" s="189">
        <v>18600</v>
      </c>
      <c r="S258" s="29">
        <v>20410</v>
      </c>
      <c r="T258" s="29">
        <f t="shared" si="15"/>
        <v>825</v>
      </c>
      <c r="U258" s="29">
        <v>23796</v>
      </c>
      <c r="V258" s="29">
        <v>2200</v>
      </c>
      <c r="W258" s="166">
        <v>1300</v>
      </c>
      <c r="X258" s="26">
        <v>-629</v>
      </c>
      <c r="Y258" s="166">
        <v>330</v>
      </c>
      <c r="Z258" s="26">
        <v>330</v>
      </c>
      <c r="AA258" s="166">
        <v>-400</v>
      </c>
      <c r="AB258" s="26">
        <v>-373</v>
      </c>
      <c r="AC258" s="166">
        <v>-2218</v>
      </c>
      <c r="AD258" s="26">
        <v>-474</v>
      </c>
      <c r="AE258" s="166" t="s">
        <v>46</v>
      </c>
      <c r="AF258" s="172" t="s">
        <v>138</v>
      </c>
      <c r="AG258" s="173">
        <v>70</v>
      </c>
      <c r="AH258" s="166" t="s">
        <v>43</v>
      </c>
      <c r="AI258" s="172" t="s">
        <v>89</v>
      </c>
      <c r="AJ258" s="179">
        <v>79</v>
      </c>
    </row>
    <row r="259" spans="1:36" x14ac:dyDescent="0.15">
      <c r="A259" s="199" t="s">
        <v>30</v>
      </c>
      <c r="B259" s="200" t="s">
        <v>23</v>
      </c>
      <c r="C259" s="173">
        <v>10</v>
      </c>
      <c r="D259" s="190">
        <v>39335.833333333336</v>
      </c>
      <c r="E259" s="195">
        <v>18600</v>
      </c>
      <c r="F259" s="29">
        <v>30714</v>
      </c>
      <c r="G259" s="29">
        <v>462</v>
      </c>
      <c r="H259" s="29">
        <v>0</v>
      </c>
      <c r="I259" s="29">
        <v>4173</v>
      </c>
      <c r="J259" s="29">
        <v>3496</v>
      </c>
      <c r="K259" s="29">
        <v>0</v>
      </c>
      <c r="L259" s="29">
        <v>330</v>
      </c>
      <c r="M259" s="29">
        <v>-100</v>
      </c>
      <c r="N259" s="29">
        <v>-967</v>
      </c>
      <c r="O259" s="29">
        <f t="shared" si="12"/>
        <v>-737</v>
      </c>
      <c r="P259" s="29">
        <f t="shared" si="14"/>
        <v>24244</v>
      </c>
      <c r="Q259" s="190">
        <v>39335.708333333336</v>
      </c>
      <c r="R259" s="189">
        <v>20300</v>
      </c>
      <c r="S259" s="29">
        <v>22110</v>
      </c>
      <c r="T259" s="29">
        <f t="shared" si="15"/>
        <v>2134</v>
      </c>
      <c r="U259" s="29">
        <v>23796</v>
      </c>
      <c r="V259" s="29">
        <v>2200</v>
      </c>
      <c r="W259" s="166">
        <v>-800</v>
      </c>
      <c r="X259" s="26">
        <v>-800</v>
      </c>
      <c r="Y259" s="166">
        <v>330</v>
      </c>
      <c r="Z259" s="26">
        <v>330</v>
      </c>
      <c r="AA259" s="166">
        <v>-400</v>
      </c>
      <c r="AB259" s="26">
        <v>-100</v>
      </c>
      <c r="AC259" s="166">
        <v>-2218</v>
      </c>
      <c r="AD259" s="26">
        <v>-287</v>
      </c>
      <c r="AE259" s="166" t="s">
        <v>46</v>
      </c>
      <c r="AF259" s="172" t="s">
        <v>118</v>
      </c>
      <c r="AG259" s="173">
        <v>67</v>
      </c>
      <c r="AH259" s="166" t="s">
        <v>46</v>
      </c>
      <c r="AI259" s="172" t="s">
        <v>89</v>
      </c>
      <c r="AJ259" s="179">
        <v>75</v>
      </c>
    </row>
    <row r="260" spans="1:36" x14ac:dyDescent="0.15">
      <c r="A260" s="199" t="s">
        <v>32</v>
      </c>
      <c r="B260" s="200" t="s">
        <v>23</v>
      </c>
      <c r="C260" s="173">
        <v>11</v>
      </c>
      <c r="D260" s="190">
        <v>39336.583333333336</v>
      </c>
      <c r="E260" s="195">
        <v>17974</v>
      </c>
      <c r="F260" s="29">
        <v>30708</v>
      </c>
      <c r="G260" s="29">
        <v>494</v>
      </c>
      <c r="H260" s="29">
        <v>0</v>
      </c>
      <c r="I260" s="29">
        <v>4001</v>
      </c>
      <c r="J260" s="29">
        <v>5235</v>
      </c>
      <c r="K260" s="29">
        <v>0</v>
      </c>
      <c r="L260" s="29">
        <v>330</v>
      </c>
      <c r="M260" s="29">
        <v>-204</v>
      </c>
      <c r="N260" s="29">
        <v>-882</v>
      </c>
      <c r="O260" s="29">
        <f t="shared" si="12"/>
        <v>-756</v>
      </c>
      <c r="P260" s="29">
        <f t="shared" si="14"/>
        <v>22722</v>
      </c>
      <c r="Q260" s="190">
        <v>39336.833333333336</v>
      </c>
      <c r="R260" s="189">
        <v>18440</v>
      </c>
      <c r="S260" s="29">
        <v>20250</v>
      </c>
      <c r="T260" s="29">
        <f t="shared" si="15"/>
        <v>2472</v>
      </c>
      <c r="U260" s="27">
        <v>23796</v>
      </c>
      <c r="V260" s="29">
        <v>2200</v>
      </c>
      <c r="W260" s="211">
        <v>-800</v>
      </c>
      <c r="X260" s="26">
        <v>-800</v>
      </c>
      <c r="Y260" s="166">
        <v>330</v>
      </c>
      <c r="Z260" s="26">
        <v>330</v>
      </c>
      <c r="AA260" s="166">
        <v>-400</v>
      </c>
      <c r="AB260" s="26">
        <v>-204</v>
      </c>
      <c r="AC260" s="166">
        <v>-2218</v>
      </c>
      <c r="AD260" s="26">
        <v>-882</v>
      </c>
      <c r="AE260" s="166" t="s">
        <v>374</v>
      </c>
      <c r="AF260" s="172" t="s">
        <v>91</v>
      </c>
      <c r="AG260" s="173">
        <v>66</v>
      </c>
      <c r="AH260" s="166" t="s">
        <v>374</v>
      </c>
      <c r="AI260" s="172" t="s">
        <v>131</v>
      </c>
      <c r="AJ260" s="179">
        <v>69</v>
      </c>
    </row>
    <row r="261" spans="1:36" x14ac:dyDescent="0.15">
      <c r="A261" s="199" t="s">
        <v>31</v>
      </c>
      <c r="B261" s="200" t="s">
        <v>23</v>
      </c>
      <c r="C261" s="173">
        <v>12</v>
      </c>
      <c r="D261" s="190">
        <v>39337.833333333336</v>
      </c>
      <c r="E261" s="195">
        <v>17255</v>
      </c>
      <c r="F261" s="29">
        <v>30708</v>
      </c>
      <c r="G261" s="29">
        <v>542</v>
      </c>
      <c r="H261" s="29">
        <v>0</v>
      </c>
      <c r="I261" s="29">
        <v>4096</v>
      </c>
      <c r="J261" s="29">
        <v>5989</v>
      </c>
      <c r="K261" s="29">
        <v>0</v>
      </c>
      <c r="L261" s="29">
        <v>330</v>
      </c>
      <c r="M261" s="29">
        <v>-242</v>
      </c>
      <c r="N261" s="29">
        <v>-831</v>
      </c>
      <c r="O261" s="29">
        <f t="shared" si="12"/>
        <v>-743</v>
      </c>
      <c r="P261" s="29">
        <f t="shared" si="14"/>
        <v>21908</v>
      </c>
      <c r="Q261" s="190">
        <v>39337.708333333336</v>
      </c>
      <c r="R261" s="189">
        <v>17400</v>
      </c>
      <c r="S261" s="29">
        <v>19210</v>
      </c>
      <c r="T261" s="29">
        <f t="shared" si="15"/>
        <v>2698</v>
      </c>
      <c r="U261" s="29">
        <v>23796</v>
      </c>
      <c r="V261" s="29">
        <v>2200</v>
      </c>
      <c r="W261" s="166">
        <v>-1000</v>
      </c>
      <c r="X261" s="26">
        <v>-694</v>
      </c>
      <c r="Y261" s="166">
        <v>330</v>
      </c>
      <c r="Z261" s="26">
        <v>330</v>
      </c>
      <c r="AA261" s="166">
        <v>-400</v>
      </c>
      <c r="AB261" s="26">
        <v>-142</v>
      </c>
      <c r="AC261" s="166">
        <v>-2218</v>
      </c>
      <c r="AD261" s="26">
        <v>-214</v>
      </c>
      <c r="AE261" s="166" t="s">
        <v>42</v>
      </c>
      <c r="AF261" s="172" t="s">
        <v>88</v>
      </c>
      <c r="AG261" s="173">
        <v>74</v>
      </c>
      <c r="AH261" s="166" t="s">
        <v>42</v>
      </c>
      <c r="AI261" s="172" t="s">
        <v>61</v>
      </c>
      <c r="AJ261" s="179">
        <v>72</v>
      </c>
    </row>
    <row r="262" spans="1:36" x14ac:dyDescent="0.15">
      <c r="A262" s="199" t="s">
        <v>33</v>
      </c>
      <c r="B262" s="200" t="s">
        <v>23</v>
      </c>
      <c r="C262" s="173">
        <v>13</v>
      </c>
      <c r="D262" s="190">
        <v>39338.833333333336</v>
      </c>
      <c r="E262" s="195">
        <v>17161</v>
      </c>
      <c r="F262" s="29">
        <v>30708</v>
      </c>
      <c r="G262" s="29">
        <v>516</v>
      </c>
      <c r="H262" s="29">
        <v>0</v>
      </c>
      <c r="I262" s="29">
        <v>4204</v>
      </c>
      <c r="J262" s="29">
        <v>6403</v>
      </c>
      <c r="K262" s="29">
        <v>362</v>
      </c>
      <c r="L262" s="29">
        <v>200</v>
      </c>
      <c r="M262" s="29">
        <v>-185</v>
      </c>
      <c r="N262" s="29">
        <v>-734</v>
      </c>
      <c r="O262" s="29">
        <f t="shared" si="12"/>
        <v>-357</v>
      </c>
      <c r="P262" s="29">
        <f t="shared" si="14"/>
        <v>20974</v>
      </c>
      <c r="Q262" s="190">
        <v>39338.666666666664</v>
      </c>
      <c r="R262" s="189">
        <v>17150</v>
      </c>
      <c r="S262" s="29">
        <v>18960</v>
      </c>
      <c r="T262" s="29">
        <f t="shared" si="15"/>
        <v>2014</v>
      </c>
      <c r="U262" s="29">
        <v>23796</v>
      </c>
      <c r="V262" s="29">
        <v>2200</v>
      </c>
      <c r="W262" s="166">
        <v>1200</v>
      </c>
      <c r="X262" s="26">
        <v>198</v>
      </c>
      <c r="Y262" s="166">
        <v>330</v>
      </c>
      <c r="Z262" s="26">
        <v>330</v>
      </c>
      <c r="AA262" s="166">
        <v>-400</v>
      </c>
      <c r="AB262" s="26">
        <v>-95</v>
      </c>
      <c r="AC262" s="166">
        <v>-2218</v>
      </c>
      <c r="AD262" s="26">
        <v>-734</v>
      </c>
      <c r="AE262" s="166" t="s">
        <v>162</v>
      </c>
      <c r="AF262" s="172" t="s">
        <v>138</v>
      </c>
      <c r="AG262" s="173">
        <v>69</v>
      </c>
      <c r="AH262" s="166" t="s">
        <v>169</v>
      </c>
      <c r="AI262" s="172" t="s">
        <v>103</v>
      </c>
      <c r="AJ262" s="179">
        <v>75</v>
      </c>
    </row>
    <row r="263" spans="1:36" x14ac:dyDescent="0.15">
      <c r="A263" s="199" t="s">
        <v>34</v>
      </c>
      <c r="B263" s="200" t="s">
        <v>23</v>
      </c>
      <c r="C263" s="173">
        <v>14</v>
      </c>
      <c r="D263" s="190">
        <v>39339.583333333336</v>
      </c>
      <c r="E263" s="195">
        <v>17177</v>
      </c>
      <c r="F263" s="29">
        <v>30708</v>
      </c>
      <c r="G263" s="29">
        <v>548</v>
      </c>
      <c r="H263" s="29">
        <v>0</v>
      </c>
      <c r="I263" s="29">
        <v>3943</v>
      </c>
      <c r="J263" s="29">
        <v>6362</v>
      </c>
      <c r="K263" s="29">
        <v>0</v>
      </c>
      <c r="L263" s="29">
        <v>100</v>
      </c>
      <c r="M263" s="29">
        <v>-204</v>
      </c>
      <c r="N263" s="29">
        <v>-677</v>
      </c>
      <c r="O263" s="29">
        <f t="shared" si="12"/>
        <v>-781</v>
      </c>
      <c r="P263" s="29">
        <f t="shared" si="14"/>
        <v>21732</v>
      </c>
      <c r="Q263" s="190">
        <v>39339.583333333336</v>
      </c>
      <c r="R263" s="189">
        <v>17400</v>
      </c>
      <c r="S263" s="29">
        <v>19210</v>
      </c>
      <c r="T263" s="29">
        <f t="shared" si="15"/>
        <v>2522</v>
      </c>
      <c r="U263" s="29">
        <v>23796</v>
      </c>
      <c r="V263" s="29">
        <v>2200</v>
      </c>
      <c r="W263" s="166">
        <v>-1000</v>
      </c>
      <c r="X263" s="26">
        <v>-254</v>
      </c>
      <c r="Y263" s="166">
        <v>330</v>
      </c>
      <c r="Z263" s="26">
        <v>100</v>
      </c>
      <c r="AA263" s="166">
        <v>-400</v>
      </c>
      <c r="AB263" s="26">
        <v>-104</v>
      </c>
      <c r="AC263" s="166">
        <v>-2218</v>
      </c>
      <c r="AD263" s="26">
        <v>-585</v>
      </c>
      <c r="AE263" s="166" t="s">
        <v>162</v>
      </c>
      <c r="AF263" s="172" t="s">
        <v>165</v>
      </c>
      <c r="AG263" s="173">
        <v>72</v>
      </c>
      <c r="AH263" s="166" t="s">
        <v>169</v>
      </c>
      <c r="AI263" s="172" t="s">
        <v>70</v>
      </c>
      <c r="AJ263" s="179">
        <v>74</v>
      </c>
    </row>
    <row r="264" spans="1:36" x14ac:dyDescent="0.15">
      <c r="A264" s="199" t="s">
        <v>35</v>
      </c>
      <c r="B264" s="200" t="s">
        <v>23</v>
      </c>
      <c r="C264" s="173">
        <v>15</v>
      </c>
      <c r="D264" s="190">
        <v>39340.5</v>
      </c>
      <c r="E264" s="195">
        <v>15531</v>
      </c>
      <c r="F264" s="29">
        <v>30708</v>
      </c>
      <c r="G264" s="29">
        <v>619</v>
      </c>
      <c r="H264" s="29">
        <v>0</v>
      </c>
      <c r="I264" s="29">
        <v>4886</v>
      </c>
      <c r="J264" s="29">
        <v>6302</v>
      </c>
      <c r="K264" s="29">
        <v>0</v>
      </c>
      <c r="L264" s="29">
        <v>0</v>
      </c>
      <c r="M264" s="29">
        <v>0</v>
      </c>
      <c r="N264" s="29">
        <v>-155</v>
      </c>
      <c r="O264" s="29">
        <f t="shared" si="12"/>
        <v>-155</v>
      </c>
      <c r="P264" s="29">
        <f t="shared" si="14"/>
        <v>20294</v>
      </c>
      <c r="Q264" s="190">
        <v>39340.5</v>
      </c>
      <c r="R264" s="189">
        <v>15850</v>
      </c>
      <c r="S264" s="29">
        <v>17660</v>
      </c>
      <c r="T264" s="29">
        <f t="shared" si="15"/>
        <v>2634</v>
      </c>
      <c r="U264" s="29">
        <v>23435</v>
      </c>
      <c r="V264" s="29">
        <v>2200</v>
      </c>
      <c r="W264" s="166">
        <v>-1000</v>
      </c>
      <c r="X264" s="26">
        <v>-301</v>
      </c>
      <c r="Y264" s="166">
        <v>330</v>
      </c>
      <c r="Z264" s="26">
        <v>0</v>
      </c>
      <c r="AA264" s="166">
        <v>280</v>
      </c>
      <c r="AB264" s="26">
        <v>100</v>
      </c>
      <c r="AC264" s="166">
        <v>-2218</v>
      </c>
      <c r="AD264" s="26">
        <v>48</v>
      </c>
      <c r="AE264" s="166" t="s">
        <v>46</v>
      </c>
      <c r="AF264" s="172" t="s">
        <v>51</v>
      </c>
      <c r="AG264" s="173">
        <v>68</v>
      </c>
      <c r="AH264" s="166" t="s">
        <v>46</v>
      </c>
      <c r="AI264" s="172" t="s">
        <v>184</v>
      </c>
      <c r="AJ264" s="179">
        <v>64</v>
      </c>
    </row>
    <row r="265" spans="1:36" x14ac:dyDescent="0.15">
      <c r="A265" s="199" t="s">
        <v>36</v>
      </c>
      <c r="B265" s="200" t="s">
        <v>23</v>
      </c>
      <c r="C265" s="173">
        <v>16</v>
      </c>
      <c r="D265" s="190">
        <v>39341.833333333336</v>
      </c>
      <c r="E265" s="195">
        <v>15245</v>
      </c>
      <c r="F265" s="29">
        <v>30708</v>
      </c>
      <c r="G265" s="29">
        <v>735</v>
      </c>
      <c r="H265" s="29">
        <v>0</v>
      </c>
      <c r="I265" s="29">
        <v>4179</v>
      </c>
      <c r="J265" s="29">
        <v>8084</v>
      </c>
      <c r="K265" s="29">
        <v>0</v>
      </c>
      <c r="L265" s="29">
        <v>50</v>
      </c>
      <c r="M265" s="29">
        <v>-30</v>
      </c>
      <c r="N265" s="29">
        <v>-155</v>
      </c>
      <c r="O265" s="29">
        <f t="shared" si="12"/>
        <v>-135</v>
      </c>
      <c r="P265" s="29">
        <f t="shared" si="14"/>
        <v>19315</v>
      </c>
      <c r="Q265" s="190">
        <v>39341.833333333336</v>
      </c>
      <c r="R265" s="189">
        <v>15010</v>
      </c>
      <c r="S265" s="29">
        <v>16820</v>
      </c>
      <c r="T265" s="29">
        <f t="shared" si="15"/>
        <v>2495</v>
      </c>
      <c r="U265" s="27">
        <v>23435</v>
      </c>
      <c r="V265" s="29">
        <v>2200</v>
      </c>
      <c r="W265" s="211">
        <v>-1000</v>
      </c>
      <c r="X265" s="26">
        <v>-301</v>
      </c>
      <c r="Y265" s="166">
        <v>330</v>
      </c>
      <c r="Z265" s="26">
        <v>50</v>
      </c>
      <c r="AA265" s="166">
        <v>280</v>
      </c>
      <c r="AB265" s="26">
        <v>70</v>
      </c>
      <c r="AC265" s="166">
        <v>-2218</v>
      </c>
      <c r="AD265" s="26">
        <v>438</v>
      </c>
      <c r="AE265" s="166" t="s">
        <v>42</v>
      </c>
      <c r="AF265" s="172" t="s">
        <v>141</v>
      </c>
      <c r="AG265" s="173">
        <v>57</v>
      </c>
      <c r="AH265" s="166" t="s">
        <v>42</v>
      </c>
      <c r="AI265" s="172" t="s">
        <v>77</v>
      </c>
      <c r="AJ265" s="179">
        <v>56</v>
      </c>
    </row>
    <row r="266" spans="1:36" x14ac:dyDescent="0.15">
      <c r="A266" s="199" t="s">
        <v>30</v>
      </c>
      <c r="B266" s="200" t="s">
        <v>23</v>
      </c>
      <c r="C266" s="173">
        <v>17</v>
      </c>
      <c r="D266" s="190">
        <v>39342.833333333336</v>
      </c>
      <c r="E266" s="195">
        <v>16804</v>
      </c>
      <c r="F266" s="29">
        <v>30708</v>
      </c>
      <c r="G266" s="29">
        <v>699</v>
      </c>
      <c r="H266" s="29">
        <v>0</v>
      </c>
      <c r="I266" s="29">
        <v>3560</v>
      </c>
      <c r="J266" s="29">
        <v>7666</v>
      </c>
      <c r="K266" s="29">
        <v>0</v>
      </c>
      <c r="L266" s="29">
        <v>100</v>
      </c>
      <c r="M266" s="29">
        <v>-239</v>
      </c>
      <c r="N266" s="29">
        <v>-218</v>
      </c>
      <c r="O266" s="29">
        <f t="shared" si="12"/>
        <v>-357</v>
      </c>
      <c r="P266" s="29">
        <f t="shared" si="14"/>
        <v>20538</v>
      </c>
      <c r="Q266" s="190">
        <v>39342.833333333336</v>
      </c>
      <c r="R266" s="189">
        <v>16720</v>
      </c>
      <c r="S266" s="29">
        <v>18530</v>
      </c>
      <c r="T266" s="29">
        <f t="shared" si="15"/>
        <v>2008</v>
      </c>
      <c r="U266" s="29">
        <v>23435</v>
      </c>
      <c r="V266" s="29">
        <v>2200</v>
      </c>
      <c r="W266" s="166">
        <v>-1000</v>
      </c>
      <c r="X266" s="26">
        <v>-200</v>
      </c>
      <c r="Y266" s="166">
        <v>330</v>
      </c>
      <c r="Z266" s="26">
        <v>100</v>
      </c>
      <c r="AA266" s="166">
        <v>-400</v>
      </c>
      <c r="AB266" s="26">
        <v>-139</v>
      </c>
      <c r="AC266" s="166">
        <v>-218</v>
      </c>
      <c r="AD266" s="26">
        <v>-218</v>
      </c>
      <c r="AE266" s="166" t="s">
        <v>42</v>
      </c>
      <c r="AF266" s="172" t="s">
        <v>138</v>
      </c>
      <c r="AG266" s="173">
        <v>58</v>
      </c>
      <c r="AH266" s="166" t="s">
        <v>42</v>
      </c>
      <c r="AI266" s="172" t="s">
        <v>208</v>
      </c>
      <c r="AJ266" s="179">
        <v>58</v>
      </c>
    </row>
    <row r="267" spans="1:36" x14ac:dyDescent="0.15">
      <c r="A267" s="199" t="s">
        <v>32</v>
      </c>
      <c r="B267" s="200" t="s">
        <v>23</v>
      </c>
      <c r="C267" s="173">
        <v>18</v>
      </c>
      <c r="D267" s="190">
        <v>39343.833333333336</v>
      </c>
      <c r="E267" s="195">
        <v>16924</v>
      </c>
      <c r="F267" s="29">
        <v>30705</v>
      </c>
      <c r="G267" s="29">
        <v>727</v>
      </c>
      <c r="H267" s="29">
        <v>0</v>
      </c>
      <c r="I267" s="29">
        <v>3297</v>
      </c>
      <c r="J267" s="29">
        <v>7623</v>
      </c>
      <c r="K267" s="29">
        <v>232</v>
      </c>
      <c r="L267" s="29">
        <v>100</v>
      </c>
      <c r="M267" s="29">
        <v>-232</v>
      </c>
      <c r="N267" s="29">
        <v>-218</v>
      </c>
      <c r="O267" s="29">
        <f t="shared" si="12"/>
        <v>-118</v>
      </c>
      <c r="P267" s="29">
        <f t="shared" si="14"/>
        <v>20630</v>
      </c>
      <c r="Q267" s="190">
        <v>39343.833333333336</v>
      </c>
      <c r="R267" s="189">
        <v>16850</v>
      </c>
      <c r="S267" s="29">
        <v>18660</v>
      </c>
      <c r="T267" s="29">
        <f t="shared" si="15"/>
        <v>1970</v>
      </c>
      <c r="U267" s="29">
        <v>23435</v>
      </c>
      <c r="V267" s="29">
        <v>2200</v>
      </c>
      <c r="W267" s="166">
        <v>1200</v>
      </c>
      <c r="X267" s="26">
        <v>68</v>
      </c>
      <c r="Y267" s="166">
        <v>330</v>
      </c>
      <c r="Z267" s="26">
        <v>100</v>
      </c>
      <c r="AA267" s="166">
        <v>-400</v>
      </c>
      <c r="AB267" s="26">
        <v>-132</v>
      </c>
      <c r="AC267" s="166">
        <v>-218</v>
      </c>
      <c r="AD267" s="26">
        <v>-218</v>
      </c>
      <c r="AE267" s="166" t="s">
        <v>42</v>
      </c>
      <c r="AF267" s="172" t="s">
        <v>138</v>
      </c>
      <c r="AG267" s="173">
        <v>58</v>
      </c>
      <c r="AH267" s="166" t="s">
        <v>42</v>
      </c>
      <c r="AI267" s="172" t="s">
        <v>124</v>
      </c>
      <c r="AJ267" s="179">
        <v>60</v>
      </c>
    </row>
    <row r="268" spans="1:36" x14ac:dyDescent="0.15">
      <c r="A268" s="199" t="s">
        <v>31</v>
      </c>
      <c r="B268" s="200" t="s">
        <v>23</v>
      </c>
      <c r="C268" s="173">
        <v>19</v>
      </c>
      <c r="D268" s="190">
        <v>39344.833333333336</v>
      </c>
      <c r="E268" s="195">
        <v>17191</v>
      </c>
      <c r="F268" s="29">
        <v>30671</v>
      </c>
      <c r="G268" s="29">
        <v>660</v>
      </c>
      <c r="H268" s="29">
        <v>0</v>
      </c>
      <c r="I268" s="29">
        <v>4166</v>
      </c>
      <c r="J268" s="29">
        <v>6910</v>
      </c>
      <c r="K268" s="29">
        <v>270</v>
      </c>
      <c r="L268" s="29">
        <v>330</v>
      </c>
      <c r="M268" s="29">
        <v>-191</v>
      </c>
      <c r="N268" s="29">
        <v>-218</v>
      </c>
      <c r="O268" s="29">
        <f t="shared" si="12"/>
        <v>191</v>
      </c>
      <c r="P268" s="29">
        <f t="shared" si="14"/>
        <v>20064</v>
      </c>
      <c r="Q268" s="190">
        <v>39344.833333333336</v>
      </c>
      <c r="R268" s="189">
        <v>17050</v>
      </c>
      <c r="S268" s="29">
        <v>18860</v>
      </c>
      <c r="T268" s="29">
        <f t="shared" si="15"/>
        <v>1204</v>
      </c>
      <c r="U268" s="29">
        <v>23435</v>
      </c>
      <c r="V268" s="29">
        <v>2200</v>
      </c>
      <c r="W268" s="166">
        <v>1200</v>
      </c>
      <c r="X268" s="26">
        <v>106</v>
      </c>
      <c r="Y268" s="166">
        <v>330</v>
      </c>
      <c r="Z268" s="26">
        <v>300</v>
      </c>
      <c r="AA268" s="166">
        <v>-400</v>
      </c>
      <c r="AB268" s="26">
        <v>-91</v>
      </c>
      <c r="AC268" s="166">
        <v>-218</v>
      </c>
      <c r="AD268" s="26">
        <v>-218</v>
      </c>
      <c r="AE268" s="166" t="s">
        <v>42</v>
      </c>
      <c r="AF268" s="172" t="s">
        <v>173</v>
      </c>
      <c r="AG268" s="173">
        <v>63</v>
      </c>
      <c r="AH268" s="166" t="s">
        <v>42</v>
      </c>
      <c r="AI268" s="172" t="s">
        <v>216</v>
      </c>
      <c r="AJ268" s="179">
        <v>65</v>
      </c>
    </row>
    <row r="269" spans="1:36" x14ac:dyDescent="0.15">
      <c r="A269" s="199" t="s">
        <v>33</v>
      </c>
      <c r="B269" s="200" t="s">
        <v>23</v>
      </c>
      <c r="C269" s="173">
        <v>20</v>
      </c>
      <c r="D269" s="190">
        <v>39345.833333333336</v>
      </c>
      <c r="E269" s="195">
        <v>18128</v>
      </c>
      <c r="F269" s="29">
        <v>30671</v>
      </c>
      <c r="G269" s="29">
        <v>514</v>
      </c>
      <c r="H269" s="29">
        <v>0</v>
      </c>
      <c r="I269" s="29">
        <v>4096</v>
      </c>
      <c r="J269" s="29">
        <v>5087</v>
      </c>
      <c r="K269" s="29">
        <v>596</v>
      </c>
      <c r="L269" s="29">
        <v>330</v>
      </c>
      <c r="M269" s="29">
        <v>-195</v>
      </c>
      <c r="N269" s="29">
        <v>-218</v>
      </c>
      <c r="O269" s="29">
        <f t="shared" si="12"/>
        <v>513</v>
      </c>
      <c r="P269" s="29">
        <f t="shared" si="14"/>
        <v>21489</v>
      </c>
      <c r="Q269" s="190">
        <v>39345.833333333336</v>
      </c>
      <c r="R269" s="189">
        <v>17940</v>
      </c>
      <c r="S269" s="29">
        <v>19750</v>
      </c>
      <c r="T269" s="29">
        <f t="shared" si="15"/>
        <v>1739</v>
      </c>
      <c r="U269" s="29">
        <v>23435</v>
      </c>
      <c r="V269" s="29">
        <v>2200</v>
      </c>
      <c r="W269" s="166">
        <v>1200</v>
      </c>
      <c r="X269" s="26">
        <v>596</v>
      </c>
      <c r="Y269" s="166">
        <v>330</v>
      </c>
      <c r="Z269" s="26">
        <v>330</v>
      </c>
      <c r="AA269" s="166">
        <v>-400</v>
      </c>
      <c r="AB269" s="26">
        <v>-195</v>
      </c>
      <c r="AC269" s="166">
        <v>-218</v>
      </c>
      <c r="AD269" s="26">
        <v>-218</v>
      </c>
      <c r="AE269" s="166" t="s">
        <v>42</v>
      </c>
      <c r="AF269" s="172" t="s">
        <v>102</v>
      </c>
      <c r="AG269" s="173">
        <v>72</v>
      </c>
      <c r="AH269" s="166" t="s">
        <v>42</v>
      </c>
      <c r="AI269" s="172" t="s">
        <v>151</v>
      </c>
      <c r="AJ269" s="179">
        <v>72</v>
      </c>
    </row>
    <row r="270" spans="1:36" x14ac:dyDescent="0.15">
      <c r="A270" s="199" t="s">
        <v>34</v>
      </c>
      <c r="B270" s="200" t="s">
        <v>23</v>
      </c>
      <c r="C270" s="173">
        <v>21</v>
      </c>
      <c r="D270" s="190">
        <v>39346.625</v>
      </c>
      <c r="E270" s="195">
        <v>18290</v>
      </c>
      <c r="F270" s="29">
        <v>30661</v>
      </c>
      <c r="G270" s="29">
        <v>499</v>
      </c>
      <c r="H270" s="29">
        <v>0</v>
      </c>
      <c r="I270" s="29">
        <v>4232</v>
      </c>
      <c r="J270" s="29">
        <v>5198</v>
      </c>
      <c r="K270" s="29">
        <v>319</v>
      </c>
      <c r="L270" s="29">
        <v>330</v>
      </c>
      <c r="M270" s="29">
        <v>-192</v>
      </c>
      <c r="N270" s="29">
        <v>-218</v>
      </c>
      <c r="O270" s="29">
        <f t="shared" si="12"/>
        <v>239</v>
      </c>
      <c r="P270" s="29">
        <f t="shared" si="14"/>
        <v>21491</v>
      </c>
      <c r="Q270" s="190">
        <v>39346.625</v>
      </c>
      <c r="R270" s="189">
        <v>18300</v>
      </c>
      <c r="S270" s="29">
        <v>20110</v>
      </c>
      <c r="T270" s="29">
        <f t="shared" si="15"/>
        <v>1381</v>
      </c>
      <c r="U270" s="27">
        <v>23435</v>
      </c>
      <c r="V270" s="29">
        <v>2200</v>
      </c>
      <c r="W270" s="211">
        <v>1200</v>
      </c>
      <c r="X270" s="26">
        <v>155</v>
      </c>
      <c r="Y270" s="166">
        <v>330</v>
      </c>
      <c r="Z270" s="26">
        <v>330</v>
      </c>
      <c r="AA270" s="166">
        <v>-400</v>
      </c>
      <c r="AB270" s="26">
        <v>-92</v>
      </c>
      <c r="AC270" s="166">
        <v>-218</v>
      </c>
      <c r="AD270" s="26">
        <v>-218</v>
      </c>
      <c r="AE270" s="166" t="s">
        <v>42</v>
      </c>
      <c r="AF270" s="172" t="s">
        <v>138</v>
      </c>
      <c r="AG270" s="173">
        <v>71</v>
      </c>
      <c r="AH270" s="166" t="s">
        <v>42</v>
      </c>
      <c r="AI270" s="172" t="s">
        <v>172</v>
      </c>
      <c r="AJ270" s="179">
        <v>82</v>
      </c>
    </row>
    <row r="271" spans="1:36" x14ac:dyDescent="0.15">
      <c r="A271" s="199" t="s">
        <v>35</v>
      </c>
      <c r="B271" s="200" t="s">
        <v>23</v>
      </c>
      <c r="C271" s="173">
        <v>22</v>
      </c>
      <c r="D271" s="190">
        <v>39347.833333333336</v>
      </c>
      <c r="E271" s="195">
        <v>16754</v>
      </c>
      <c r="F271" s="29">
        <v>30661</v>
      </c>
      <c r="G271" s="29">
        <v>519</v>
      </c>
      <c r="H271" s="29">
        <v>0</v>
      </c>
      <c r="I271" s="29">
        <v>3901</v>
      </c>
      <c r="J271" s="29">
        <v>6191</v>
      </c>
      <c r="K271" s="29">
        <v>0</v>
      </c>
      <c r="L271" s="29">
        <v>250</v>
      </c>
      <c r="M271" s="29">
        <v>-111</v>
      </c>
      <c r="N271" s="29">
        <v>-384</v>
      </c>
      <c r="O271" s="29">
        <f t="shared" ref="O271:O334" si="16">SUM(K271:N271)</f>
        <v>-245</v>
      </c>
      <c r="P271" s="29">
        <f t="shared" si="14"/>
        <v>21333</v>
      </c>
      <c r="Q271" s="190">
        <v>39347.833333333336</v>
      </c>
      <c r="R271" s="189">
        <v>17220</v>
      </c>
      <c r="S271" s="29">
        <v>19030</v>
      </c>
      <c r="T271" s="29">
        <f t="shared" si="15"/>
        <v>2303</v>
      </c>
      <c r="U271" s="29">
        <v>23435</v>
      </c>
      <c r="V271" s="29">
        <v>2600</v>
      </c>
      <c r="W271" s="166">
        <v>-1000</v>
      </c>
      <c r="X271" s="26">
        <v>-129</v>
      </c>
      <c r="Y271" s="166">
        <v>330</v>
      </c>
      <c r="Z271" s="26">
        <v>330</v>
      </c>
      <c r="AA271" s="166">
        <v>-400</v>
      </c>
      <c r="AB271" s="26">
        <v>-11</v>
      </c>
      <c r="AC271" s="166">
        <v>-2218</v>
      </c>
      <c r="AD271" s="26">
        <v>296</v>
      </c>
      <c r="AE271" s="166" t="s">
        <v>42</v>
      </c>
      <c r="AF271" s="172" t="s">
        <v>99</v>
      </c>
      <c r="AG271" s="173">
        <v>72</v>
      </c>
      <c r="AH271" s="166" t="s">
        <v>42</v>
      </c>
      <c r="AI271" s="172" t="s">
        <v>89</v>
      </c>
      <c r="AJ271" s="179">
        <v>71</v>
      </c>
    </row>
    <row r="272" spans="1:36" x14ac:dyDescent="0.15">
      <c r="A272" s="199" t="s">
        <v>36</v>
      </c>
      <c r="B272" s="200" t="s">
        <v>23</v>
      </c>
      <c r="C272" s="173">
        <v>23</v>
      </c>
      <c r="D272" s="190">
        <v>39348.833333333336</v>
      </c>
      <c r="E272" s="195">
        <v>16404</v>
      </c>
      <c r="F272" s="29">
        <v>30661</v>
      </c>
      <c r="G272" s="29">
        <v>508</v>
      </c>
      <c r="H272" s="29">
        <v>0</v>
      </c>
      <c r="I272" s="29">
        <v>3910</v>
      </c>
      <c r="J272" s="29">
        <v>6242</v>
      </c>
      <c r="K272" s="29">
        <v>0</v>
      </c>
      <c r="L272" s="29">
        <v>330</v>
      </c>
      <c r="M272" s="29">
        <v>-90</v>
      </c>
      <c r="N272" s="29">
        <v>-384</v>
      </c>
      <c r="O272" s="29">
        <f t="shared" si="16"/>
        <v>-144</v>
      </c>
      <c r="P272" s="29">
        <f t="shared" si="14"/>
        <v>21161</v>
      </c>
      <c r="Q272" s="190">
        <v>39348.833333333336</v>
      </c>
      <c r="R272" s="189">
        <v>16450</v>
      </c>
      <c r="S272" s="29">
        <v>18260</v>
      </c>
      <c r="T272" s="29">
        <f t="shared" si="15"/>
        <v>2901</v>
      </c>
      <c r="U272" s="29">
        <v>23435</v>
      </c>
      <c r="V272" s="29">
        <v>2600</v>
      </c>
      <c r="W272" s="166">
        <v>-300</v>
      </c>
      <c r="X272" s="26">
        <v>-300</v>
      </c>
      <c r="Y272" s="166">
        <v>330</v>
      </c>
      <c r="Z272" s="26">
        <v>330</v>
      </c>
      <c r="AA272" s="166">
        <v>-400</v>
      </c>
      <c r="AB272" s="26">
        <v>10</v>
      </c>
      <c r="AC272" s="166">
        <v>-2218</v>
      </c>
      <c r="AD272" s="26">
        <v>296</v>
      </c>
      <c r="AE272" s="166" t="s">
        <v>42</v>
      </c>
      <c r="AF272" s="172" t="s">
        <v>98</v>
      </c>
      <c r="AG272" s="173">
        <v>67</v>
      </c>
      <c r="AH272" s="166" t="s">
        <v>42</v>
      </c>
      <c r="AI272" s="172" t="s">
        <v>202</v>
      </c>
      <c r="AJ272" s="179">
        <v>68</v>
      </c>
    </row>
    <row r="273" spans="1:36" x14ac:dyDescent="0.15">
      <c r="A273" s="199" t="s">
        <v>30</v>
      </c>
      <c r="B273" s="200" t="s">
        <v>23</v>
      </c>
      <c r="C273" s="173">
        <v>24</v>
      </c>
      <c r="D273" s="190">
        <v>39349.833333333336</v>
      </c>
      <c r="E273" s="195">
        <v>18330</v>
      </c>
      <c r="F273" s="29">
        <v>30660</v>
      </c>
      <c r="G273" s="29">
        <v>601</v>
      </c>
      <c r="H273" s="29">
        <v>0</v>
      </c>
      <c r="I273" s="29">
        <v>4153</v>
      </c>
      <c r="J273" s="29">
        <v>5400</v>
      </c>
      <c r="K273" s="29">
        <v>309</v>
      </c>
      <c r="L273" s="29">
        <v>150</v>
      </c>
      <c r="M273" s="29">
        <v>-306</v>
      </c>
      <c r="N273" s="29">
        <v>-822</v>
      </c>
      <c r="O273" s="29">
        <f t="shared" si="16"/>
        <v>-669</v>
      </c>
      <c r="P273" s="29">
        <f t="shared" si="14"/>
        <v>22377</v>
      </c>
      <c r="Q273" s="190">
        <v>39349.833333333336</v>
      </c>
      <c r="R273" s="189">
        <v>17880</v>
      </c>
      <c r="S273" s="29">
        <v>19690</v>
      </c>
      <c r="T273" s="29">
        <f t="shared" si="15"/>
        <v>2687</v>
      </c>
      <c r="U273" s="29">
        <v>23435</v>
      </c>
      <c r="V273" s="29">
        <v>2600</v>
      </c>
      <c r="W273" s="166">
        <v>600</v>
      </c>
      <c r="X273" s="26">
        <v>145</v>
      </c>
      <c r="Y273" s="166">
        <v>330</v>
      </c>
      <c r="Z273" s="26">
        <v>150</v>
      </c>
      <c r="AA273" s="166">
        <v>-400</v>
      </c>
      <c r="AB273" s="26">
        <v>-206</v>
      </c>
      <c r="AC273" s="166">
        <v>-2218</v>
      </c>
      <c r="AD273" s="26">
        <v>-759</v>
      </c>
      <c r="AE273" s="166" t="s">
        <v>42</v>
      </c>
      <c r="AF273" s="172" t="s">
        <v>69</v>
      </c>
      <c r="AG273" s="173">
        <v>73</v>
      </c>
      <c r="AH273" s="166" t="s">
        <v>42</v>
      </c>
      <c r="AI273" s="172" t="s">
        <v>89</v>
      </c>
      <c r="AJ273" s="179">
        <v>68</v>
      </c>
    </row>
    <row r="274" spans="1:36" x14ac:dyDescent="0.15">
      <c r="A274" s="199" t="s">
        <v>32</v>
      </c>
      <c r="B274" s="200" t="s">
        <v>23</v>
      </c>
      <c r="C274" s="173">
        <v>25</v>
      </c>
      <c r="D274" s="190">
        <v>39350.833333333336</v>
      </c>
      <c r="E274" s="195">
        <v>19676</v>
      </c>
      <c r="F274" s="29">
        <v>30660</v>
      </c>
      <c r="G274" s="29">
        <v>467</v>
      </c>
      <c r="H274" s="29">
        <v>0</v>
      </c>
      <c r="I274" s="29">
        <v>3687</v>
      </c>
      <c r="J274" s="29">
        <v>4893</v>
      </c>
      <c r="K274" s="29">
        <v>581</v>
      </c>
      <c r="L274" s="29">
        <v>200</v>
      </c>
      <c r="M274" s="29">
        <v>180</v>
      </c>
      <c r="N274" s="29">
        <v>-1067</v>
      </c>
      <c r="O274" s="29">
        <f t="shared" si="16"/>
        <v>-106</v>
      </c>
      <c r="P274" s="29">
        <f t="shared" si="14"/>
        <v>22653</v>
      </c>
      <c r="Q274" s="190">
        <v>39350.75</v>
      </c>
      <c r="R274" s="189">
        <v>19600</v>
      </c>
      <c r="S274" s="29">
        <v>21410</v>
      </c>
      <c r="T274" s="29">
        <f t="shared" si="15"/>
        <v>1243</v>
      </c>
      <c r="U274" s="29">
        <v>23435</v>
      </c>
      <c r="V274" s="29">
        <v>2600</v>
      </c>
      <c r="W274" s="166">
        <v>600</v>
      </c>
      <c r="X274" s="26">
        <v>417</v>
      </c>
      <c r="Y274" s="166">
        <v>330</v>
      </c>
      <c r="Z274" s="26">
        <v>200</v>
      </c>
      <c r="AA274" s="166">
        <v>280</v>
      </c>
      <c r="AB274" s="26">
        <v>180</v>
      </c>
      <c r="AC274" s="166">
        <v>-2218</v>
      </c>
      <c r="AD274" s="26">
        <v>-1067</v>
      </c>
      <c r="AE274" s="166" t="s">
        <v>42</v>
      </c>
      <c r="AF274" s="172" t="s">
        <v>109</v>
      </c>
      <c r="AG274" s="173">
        <v>85</v>
      </c>
      <c r="AH274" s="166" t="s">
        <v>42</v>
      </c>
      <c r="AI274" s="172" t="s">
        <v>52</v>
      </c>
      <c r="AJ274" s="179">
        <v>83</v>
      </c>
    </row>
    <row r="275" spans="1:36" x14ac:dyDescent="0.15">
      <c r="A275" s="199" t="s">
        <v>31</v>
      </c>
      <c r="B275" s="200" t="s">
        <v>23</v>
      </c>
      <c r="C275" s="173">
        <v>26</v>
      </c>
      <c r="D275" s="190">
        <v>39351.666666666664</v>
      </c>
      <c r="E275" s="195">
        <v>22331</v>
      </c>
      <c r="F275" s="29">
        <v>30664</v>
      </c>
      <c r="G275" s="29">
        <v>366</v>
      </c>
      <c r="H275" s="29">
        <v>0</v>
      </c>
      <c r="I275" s="29">
        <v>3626</v>
      </c>
      <c r="J275" s="29">
        <v>3682</v>
      </c>
      <c r="K275" s="29">
        <v>0</v>
      </c>
      <c r="L275" s="29">
        <v>330</v>
      </c>
      <c r="M275" s="29">
        <v>31</v>
      </c>
      <c r="N275" s="29">
        <v>-1284</v>
      </c>
      <c r="O275" s="29">
        <f t="shared" si="16"/>
        <v>-923</v>
      </c>
      <c r="P275" s="29">
        <f t="shared" si="14"/>
        <v>24645</v>
      </c>
      <c r="Q275" s="190">
        <v>39351.708333333336</v>
      </c>
      <c r="R275" s="189">
        <v>21400</v>
      </c>
      <c r="S275" s="29">
        <v>23210</v>
      </c>
      <c r="T275" s="29">
        <f t="shared" si="15"/>
        <v>1435</v>
      </c>
      <c r="U275" s="29">
        <v>23435</v>
      </c>
      <c r="V275" s="29">
        <v>2600</v>
      </c>
      <c r="W275" s="166">
        <v>-1000</v>
      </c>
      <c r="X275" s="26">
        <v>-410</v>
      </c>
      <c r="Y275" s="166">
        <v>330</v>
      </c>
      <c r="Z275" s="26">
        <v>330</v>
      </c>
      <c r="AA275" s="166">
        <v>280</v>
      </c>
      <c r="AB275" s="26">
        <v>31</v>
      </c>
      <c r="AC275" s="166">
        <v>-2218</v>
      </c>
      <c r="AD275" s="26">
        <v>-768</v>
      </c>
      <c r="AE275" s="166" t="s">
        <v>42</v>
      </c>
      <c r="AF275" s="172" t="s">
        <v>176</v>
      </c>
      <c r="AG275" s="173">
        <v>88</v>
      </c>
      <c r="AH275" s="166" t="s">
        <v>42</v>
      </c>
      <c r="AI275" s="172" t="s">
        <v>115</v>
      </c>
      <c r="AJ275" s="179">
        <v>89</v>
      </c>
    </row>
    <row r="276" spans="1:36" x14ac:dyDescent="0.15">
      <c r="A276" s="199" t="s">
        <v>33</v>
      </c>
      <c r="B276" s="200" t="s">
        <v>23</v>
      </c>
      <c r="C276" s="173">
        <v>27</v>
      </c>
      <c r="D276" s="190">
        <v>39352.625</v>
      </c>
      <c r="E276" s="195">
        <v>20991</v>
      </c>
      <c r="F276" s="29">
        <v>30664</v>
      </c>
      <c r="G276" s="29">
        <v>503</v>
      </c>
      <c r="H276" s="29">
        <v>0</v>
      </c>
      <c r="I276" s="29">
        <v>3743</v>
      </c>
      <c r="J276" s="29">
        <v>4037</v>
      </c>
      <c r="K276" s="29">
        <v>115</v>
      </c>
      <c r="L276" s="29">
        <v>330</v>
      </c>
      <c r="M276" s="29">
        <v>126</v>
      </c>
      <c r="N276" s="29">
        <v>-1701</v>
      </c>
      <c r="O276" s="29">
        <f t="shared" si="16"/>
        <v>-1130</v>
      </c>
      <c r="P276" s="29">
        <f t="shared" si="14"/>
        <v>24517</v>
      </c>
      <c r="Q276" s="190">
        <v>39352.666666666664</v>
      </c>
      <c r="R276" s="189">
        <v>21430</v>
      </c>
      <c r="S276" s="29">
        <v>23538</v>
      </c>
      <c r="T276" s="29">
        <f t="shared" si="15"/>
        <v>979</v>
      </c>
      <c r="U276" s="27">
        <v>23435</v>
      </c>
      <c r="V276" s="29">
        <v>2600</v>
      </c>
      <c r="W276" s="211">
        <v>600</v>
      </c>
      <c r="X276" s="26">
        <v>-49</v>
      </c>
      <c r="Y276" s="166">
        <v>330</v>
      </c>
      <c r="Z276" s="26">
        <v>330</v>
      </c>
      <c r="AA276" s="166">
        <v>280</v>
      </c>
      <c r="AB276" s="26">
        <v>126</v>
      </c>
      <c r="AC276" s="166">
        <v>-2218</v>
      </c>
      <c r="AD276" s="26">
        <v>-1701</v>
      </c>
      <c r="AE276" s="166" t="s">
        <v>169</v>
      </c>
      <c r="AF276" s="172" t="s">
        <v>149</v>
      </c>
      <c r="AG276" s="173">
        <v>82</v>
      </c>
      <c r="AH276" s="166" t="s">
        <v>374</v>
      </c>
      <c r="AI276" s="172" t="s">
        <v>70</v>
      </c>
      <c r="AJ276" s="179">
        <v>85</v>
      </c>
    </row>
    <row r="277" spans="1:36" x14ac:dyDescent="0.15">
      <c r="A277" s="199" t="s">
        <v>34</v>
      </c>
      <c r="B277" s="200" t="s">
        <v>23</v>
      </c>
      <c r="C277" s="173">
        <v>28</v>
      </c>
      <c r="D277" s="190">
        <v>39353.583333333336</v>
      </c>
      <c r="E277" s="195">
        <v>18956</v>
      </c>
      <c r="F277" s="29">
        <v>30658</v>
      </c>
      <c r="G277" s="29">
        <v>584</v>
      </c>
      <c r="H277" s="29">
        <v>0</v>
      </c>
      <c r="I277" s="29">
        <v>3769</v>
      </c>
      <c r="J277" s="29">
        <v>5660</v>
      </c>
      <c r="K277" s="29">
        <v>273</v>
      </c>
      <c r="L277" s="29">
        <v>250</v>
      </c>
      <c r="M277" s="29">
        <v>-100</v>
      </c>
      <c r="N277" s="29">
        <v>-1283</v>
      </c>
      <c r="O277" s="29">
        <f t="shared" si="16"/>
        <v>-860</v>
      </c>
      <c r="P277" s="29">
        <f t="shared" si="14"/>
        <v>22673</v>
      </c>
      <c r="Q277" s="190">
        <v>39353.583333333336</v>
      </c>
      <c r="R277" s="189">
        <v>18900</v>
      </c>
      <c r="S277" s="29">
        <v>20710</v>
      </c>
      <c r="T277" s="29">
        <f t="shared" si="15"/>
        <v>1963</v>
      </c>
      <c r="U277" s="29">
        <v>23435</v>
      </c>
      <c r="V277" s="29">
        <v>2600</v>
      </c>
      <c r="W277" s="166">
        <v>600</v>
      </c>
      <c r="X277" s="26">
        <v>109</v>
      </c>
      <c r="Y277" s="166">
        <v>330</v>
      </c>
      <c r="Z277" s="26">
        <v>250</v>
      </c>
      <c r="AA277" s="166">
        <v>-400</v>
      </c>
      <c r="AB277" s="26">
        <v>-100</v>
      </c>
      <c r="AC277" s="166">
        <v>-2218</v>
      </c>
      <c r="AD277" s="26">
        <v>-1283</v>
      </c>
      <c r="AE277" s="166" t="s">
        <v>374</v>
      </c>
      <c r="AF277" s="172" t="s">
        <v>92</v>
      </c>
      <c r="AG277" s="173">
        <v>74</v>
      </c>
      <c r="AH277" s="166" t="s">
        <v>43</v>
      </c>
      <c r="AI277" s="172" t="s">
        <v>98</v>
      </c>
      <c r="AJ277" s="179">
        <v>72</v>
      </c>
    </row>
    <row r="278" spans="1:36" x14ac:dyDescent="0.15">
      <c r="A278" s="199" t="s">
        <v>35</v>
      </c>
      <c r="B278" s="200" t="s">
        <v>23</v>
      </c>
      <c r="C278" s="173">
        <v>29</v>
      </c>
      <c r="D278" s="190">
        <v>39354.833333333336</v>
      </c>
      <c r="E278" s="195">
        <v>15354</v>
      </c>
      <c r="F278" s="29">
        <v>30658</v>
      </c>
      <c r="G278" s="29">
        <v>644</v>
      </c>
      <c r="H278" s="29">
        <v>0</v>
      </c>
      <c r="I278" s="29">
        <v>5146</v>
      </c>
      <c r="J278" s="29">
        <v>6987</v>
      </c>
      <c r="K278" s="29">
        <v>0</v>
      </c>
      <c r="L278" s="29">
        <v>330</v>
      </c>
      <c r="M278" s="29">
        <v>54</v>
      </c>
      <c r="N278" s="29">
        <v>-1124</v>
      </c>
      <c r="O278" s="29">
        <f t="shared" si="16"/>
        <v>-740</v>
      </c>
      <c r="P278" s="29">
        <f t="shared" si="14"/>
        <v>19909</v>
      </c>
      <c r="Q278" s="190">
        <v>39354.833333333336</v>
      </c>
      <c r="R278" s="189">
        <v>15340</v>
      </c>
      <c r="S278" s="29">
        <v>17150</v>
      </c>
      <c r="T278" s="29">
        <f t="shared" si="15"/>
        <v>2759</v>
      </c>
      <c r="U278" s="29">
        <v>17936</v>
      </c>
      <c r="V278" s="29">
        <v>3400</v>
      </c>
      <c r="W278" s="166">
        <v>-1000</v>
      </c>
      <c r="X278" s="26">
        <v>-158</v>
      </c>
      <c r="Y278" s="166">
        <v>330</v>
      </c>
      <c r="Z278" s="26">
        <v>330</v>
      </c>
      <c r="AA278" s="166">
        <v>280</v>
      </c>
      <c r="AB278" s="26">
        <v>154</v>
      </c>
      <c r="AC278" s="166">
        <v>-2218</v>
      </c>
      <c r="AD278" s="26">
        <v>-444</v>
      </c>
      <c r="AE278" s="166" t="s">
        <v>42</v>
      </c>
      <c r="AF278" s="172" t="s">
        <v>178</v>
      </c>
      <c r="AG278" s="173">
        <v>62</v>
      </c>
      <c r="AH278" s="166" t="s">
        <v>42</v>
      </c>
      <c r="AI278" s="172" t="s">
        <v>202</v>
      </c>
      <c r="AJ278" s="179">
        <v>62</v>
      </c>
    </row>
    <row r="279" spans="1:36" x14ac:dyDescent="0.15">
      <c r="A279" s="201" t="s">
        <v>36</v>
      </c>
      <c r="B279" s="202" t="s">
        <v>23</v>
      </c>
      <c r="C279" s="175">
        <v>30</v>
      </c>
      <c r="D279" s="191">
        <v>39355.833333333336</v>
      </c>
      <c r="E279" s="196">
        <v>15606</v>
      </c>
      <c r="F279" s="35">
        <v>30664</v>
      </c>
      <c r="G279" s="35">
        <v>766</v>
      </c>
      <c r="H279" s="35">
        <v>0</v>
      </c>
      <c r="I279" s="35">
        <v>5271</v>
      </c>
      <c r="J279" s="35">
        <v>7997</v>
      </c>
      <c r="K279" s="35">
        <v>0</v>
      </c>
      <c r="L279" s="35">
        <v>0</v>
      </c>
      <c r="M279" s="35">
        <v>125</v>
      </c>
      <c r="N279" s="35">
        <v>-1124</v>
      </c>
      <c r="O279" s="35">
        <f t="shared" si="16"/>
        <v>-999</v>
      </c>
      <c r="P279" s="35">
        <f t="shared" si="14"/>
        <v>19161</v>
      </c>
      <c r="Q279" s="191">
        <v>39355.833333333336</v>
      </c>
      <c r="R279" s="192">
        <v>15150</v>
      </c>
      <c r="S279" s="35">
        <v>16960</v>
      </c>
      <c r="T279" s="35">
        <f t="shared" si="15"/>
        <v>2201</v>
      </c>
      <c r="U279" s="35">
        <v>17936</v>
      </c>
      <c r="V279" s="35">
        <v>3400</v>
      </c>
      <c r="W279" s="167">
        <v>-1000</v>
      </c>
      <c r="X279" s="43">
        <v>-381</v>
      </c>
      <c r="Y279" s="167">
        <v>330</v>
      </c>
      <c r="Z279" s="43">
        <v>0</v>
      </c>
      <c r="AA279" s="167">
        <v>280</v>
      </c>
      <c r="AB279" s="43">
        <v>225</v>
      </c>
      <c r="AC279" s="167">
        <v>-2218</v>
      </c>
      <c r="AD279" s="43">
        <v>-444</v>
      </c>
      <c r="AE279" s="167" t="s">
        <v>162</v>
      </c>
      <c r="AF279" s="174" t="s">
        <v>173</v>
      </c>
      <c r="AG279" s="175">
        <v>59</v>
      </c>
      <c r="AH279" s="167" t="s">
        <v>182</v>
      </c>
      <c r="AI279" s="174" t="s">
        <v>195</v>
      </c>
      <c r="AJ279" s="180">
        <v>59</v>
      </c>
    </row>
    <row r="280" spans="1:36" x14ac:dyDescent="0.15">
      <c r="A280" s="199" t="s">
        <v>30</v>
      </c>
      <c r="B280" s="200" t="s">
        <v>24</v>
      </c>
      <c r="C280" s="173">
        <v>1</v>
      </c>
      <c r="D280" s="190">
        <v>39356.833333333336</v>
      </c>
      <c r="E280" s="195">
        <v>17174</v>
      </c>
      <c r="F280" s="29">
        <v>30664</v>
      </c>
      <c r="G280" s="29">
        <v>1003</v>
      </c>
      <c r="H280" s="29">
        <v>0</v>
      </c>
      <c r="I280" s="29">
        <v>4210</v>
      </c>
      <c r="J280" s="29">
        <v>6279</v>
      </c>
      <c r="K280" s="29">
        <v>503</v>
      </c>
      <c r="L280" s="29">
        <v>0</v>
      </c>
      <c r="M280" s="29">
        <v>256</v>
      </c>
      <c r="N280" s="29">
        <v>-1021</v>
      </c>
      <c r="O280" s="29">
        <f t="shared" si="16"/>
        <v>-262</v>
      </c>
      <c r="P280" s="29">
        <f t="shared" si="14"/>
        <v>21440</v>
      </c>
      <c r="Q280" s="190">
        <v>39356.833333333336</v>
      </c>
      <c r="R280" s="189">
        <v>16920</v>
      </c>
      <c r="S280" s="29">
        <v>18730</v>
      </c>
      <c r="T280" s="29">
        <f t="shared" si="15"/>
        <v>2710</v>
      </c>
      <c r="U280" s="27">
        <v>17936</v>
      </c>
      <c r="V280" s="29">
        <v>3400</v>
      </c>
      <c r="W280" s="211">
        <v>-1000</v>
      </c>
      <c r="X280" s="26">
        <v>503</v>
      </c>
      <c r="Y280" s="166">
        <v>330</v>
      </c>
      <c r="Z280" s="26">
        <v>0</v>
      </c>
      <c r="AA280" s="166">
        <v>280</v>
      </c>
      <c r="AB280" s="26">
        <v>242</v>
      </c>
      <c r="AC280" s="166">
        <v>-2218</v>
      </c>
      <c r="AD280" s="26">
        <v>-1021</v>
      </c>
      <c r="AE280" s="166" t="s">
        <v>162</v>
      </c>
      <c r="AF280" s="172" t="s">
        <v>64</v>
      </c>
      <c r="AG280" s="173">
        <v>60</v>
      </c>
      <c r="AH280" s="166" t="s">
        <v>162</v>
      </c>
      <c r="AI280" s="172" t="s">
        <v>195</v>
      </c>
      <c r="AJ280" s="179">
        <v>61</v>
      </c>
    </row>
    <row r="281" spans="1:36" x14ac:dyDescent="0.15">
      <c r="A281" s="199" t="s">
        <v>32</v>
      </c>
      <c r="B281" s="200" t="s">
        <v>24</v>
      </c>
      <c r="C281" s="173">
        <v>2</v>
      </c>
      <c r="D281" s="190">
        <v>39357.833333333336</v>
      </c>
      <c r="E281" s="195">
        <v>17529</v>
      </c>
      <c r="F281" s="29">
        <v>33253</v>
      </c>
      <c r="G281" s="29">
        <v>130</v>
      </c>
      <c r="H281" s="29">
        <v>0</v>
      </c>
      <c r="I281" s="29">
        <v>6526</v>
      </c>
      <c r="J281" s="29">
        <v>5970</v>
      </c>
      <c r="K281" s="29">
        <v>362</v>
      </c>
      <c r="L281" s="29">
        <v>0</v>
      </c>
      <c r="M281" s="29">
        <v>211</v>
      </c>
      <c r="N281" s="29">
        <v>-1502</v>
      </c>
      <c r="O281" s="29">
        <f t="shared" si="16"/>
        <v>-929</v>
      </c>
      <c r="P281" s="29">
        <f t="shared" si="14"/>
        <v>21816</v>
      </c>
      <c r="Q281" s="190">
        <v>39357.833333333336</v>
      </c>
      <c r="R281" s="189">
        <v>17270</v>
      </c>
      <c r="S281" s="29">
        <v>19179</v>
      </c>
      <c r="T281" s="29">
        <f t="shared" si="15"/>
        <v>2637</v>
      </c>
      <c r="U281" s="27">
        <v>17936</v>
      </c>
      <c r="V281" s="29">
        <v>3400</v>
      </c>
      <c r="W281" s="211">
        <v>850</v>
      </c>
      <c r="X281" s="26">
        <v>324</v>
      </c>
      <c r="Y281" s="166">
        <v>0</v>
      </c>
      <c r="Z281" s="26">
        <v>0</v>
      </c>
      <c r="AA281" s="166">
        <v>280</v>
      </c>
      <c r="AB281" s="26">
        <v>211</v>
      </c>
      <c r="AC281" s="166">
        <v>-2218</v>
      </c>
      <c r="AD281" s="26">
        <v>-941</v>
      </c>
      <c r="AE281" s="166" t="s">
        <v>169</v>
      </c>
      <c r="AF281" s="172" t="s">
        <v>64</v>
      </c>
      <c r="AG281" s="173">
        <v>62</v>
      </c>
      <c r="AH281" s="166" t="s">
        <v>100</v>
      </c>
      <c r="AI281" s="172" t="s">
        <v>195</v>
      </c>
      <c r="AJ281" s="179">
        <v>65</v>
      </c>
    </row>
    <row r="282" spans="1:36" x14ac:dyDescent="0.15">
      <c r="A282" s="199" t="s">
        <v>31</v>
      </c>
      <c r="B282" s="200" t="s">
        <v>24</v>
      </c>
      <c r="C282" s="173">
        <v>3</v>
      </c>
      <c r="D282" s="190">
        <v>39358.833333333336</v>
      </c>
      <c r="E282" s="195">
        <v>18268</v>
      </c>
      <c r="F282" s="29">
        <v>33253</v>
      </c>
      <c r="G282" s="29">
        <v>130</v>
      </c>
      <c r="H282" s="29">
        <v>0</v>
      </c>
      <c r="I282" s="29">
        <v>6530</v>
      </c>
      <c r="J282" s="29">
        <v>6050</v>
      </c>
      <c r="K282" s="29">
        <v>173</v>
      </c>
      <c r="L282" s="29">
        <v>0</v>
      </c>
      <c r="M282" s="29">
        <v>124</v>
      </c>
      <c r="N282" s="29">
        <v>-1502</v>
      </c>
      <c r="O282" s="29">
        <f t="shared" si="16"/>
        <v>-1205</v>
      </c>
      <c r="P282" s="29">
        <f t="shared" si="14"/>
        <v>22008</v>
      </c>
      <c r="Q282" s="190">
        <v>39358.833333333336</v>
      </c>
      <c r="R282" s="189">
        <v>17880</v>
      </c>
      <c r="S282" s="29">
        <v>19789</v>
      </c>
      <c r="T282" s="29">
        <f t="shared" si="15"/>
        <v>2219</v>
      </c>
      <c r="U282" s="27">
        <v>17936</v>
      </c>
      <c r="V282" s="29">
        <v>3400</v>
      </c>
      <c r="W282" s="211">
        <v>250</v>
      </c>
      <c r="X282" s="26">
        <v>250</v>
      </c>
      <c r="Y282" s="166">
        <v>0</v>
      </c>
      <c r="Z282" s="26">
        <v>0</v>
      </c>
      <c r="AA282" s="166">
        <v>280</v>
      </c>
      <c r="AB282" s="26">
        <v>124</v>
      </c>
      <c r="AC282" s="166">
        <v>-2218</v>
      </c>
      <c r="AD282" s="26">
        <v>-941</v>
      </c>
      <c r="AE282" s="166" t="s">
        <v>144</v>
      </c>
      <c r="AF282" s="172" t="s">
        <v>91</v>
      </c>
      <c r="AG282" s="173">
        <v>67</v>
      </c>
      <c r="AH282" s="166" t="s">
        <v>144</v>
      </c>
      <c r="AI282" s="172" t="s">
        <v>89</v>
      </c>
      <c r="AJ282" s="179">
        <v>69</v>
      </c>
    </row>
    <row r="283" spans="1:36" x14ac:dyDescent="0.15">
      <c r="A283" s="199" t="s">
        <v>33</v>
      </c>
      <c r="B283" s="200" t="s">
        <v>24</v>
      </c>
      <c r="C283" s="173">
        <v>4</v>
      </c>
      <c r="D283" s="190">
        <v>39359.833333333336</v>
      </c>
      <c r="E283" s="195">
        <v>19469</v>
      </c>
      <c r="F283" s="29">
        <v>33253</v>
      </c>
      <c r="G283" s="29">
        <v>139</v>
      </c>
      <c r="H283" s="29">
        <v>0</v>
      </c>
      <c r="I283" s="29">
        <v>6930</v>
      </c>
      <c r="J283" s="29">
        <v>3414</v>
      </c>
      <c r="K283" s="29">
        <v>850</v>
      </c>
      <c r="L283" s="29">
        <v>0</v>
      </c>
      <c r="M283" s="29">
        <v>7</v>
      </c>
      <c r="N283" s="29">
        <v>-1111</v>
      </c>
      <c r="O283" s="29">
        <f t="shared" si="16"/>
        <v>-254</v>
      </c>
      <c r="P283" s="29">
        <f t="shared" si="14"/>
        <v>23302</v>
      </c>
      <c r="Q283" s="190">
        <v>39359.708333333336</v>
      </c>
      <c r="R283" s="189">
        <v>20270</v>
      </c>
      <c r="S283" s="29">
        <v>22080</v>
      </c>
      <c r="T283" s="29">
        <f t="shared" si="15"/>
        <v>1222</v>
      </c>
      <c r="U283" s="27">
        <v>17936</v>
      </c>
      <c r="V283" s="29">
        <v>3400</v>
      </c>
      <c r="W283" s="211">
        <v>850</v>
      </c>
      <c r="X283" s="26">
        <v>645</v>
      </c>
      <c r="Y283" s="166">
        <v>0</v>
      </c>
      <c r="Z283" s="26">
        <v>0</v>
      </c>
      <c r="AA283" s="166">
        <v>408</v>
      </c>
      <c r="AB283" s="26">
        <v>7</v>
      </c>
      <c r="AC283" s="166">
        <v>-2218</v>
      </c>
      <c r="AD283" s="26">
        <v>-1111</v>
      </c>
      <c r="AE283" s="166" t="s">
        <v>42</v>
      </c>
      <c r="AF283" s="172" t="s">
        <v>102</v>
      </c>
      <c r="AG283" s="173">
        <v>77</v>
      </c>
      <c r="AH283" s="166" t="s">
        <v>146</v>
      </c>
      <c r="AI283" s="172" t="s">
        <v>72</v>
      </c>
      <c r="AJ283" s="179">
        <v>84</v>
      </c>
    </row>
    <row r="284" spans="1:36" x14ac:dyDescent="0.15">
      <c r="A284" s="199" t="s">
        <v>34</v>
      </c>
      <c r="B284" s="200" t="s">
        <v>24</v>
      </c>
      <c r="C284" s="173">
        <v>5</v>
      </c>
      <c r="D284" s="190">
        <v>39360.625</v>
      </c>
      <c r="E284" s="195">
        <v>19493</v>
      </c>
      <c r="F284" s="29">
        <v>33253</v>
      </c>
      <c r="G284" s="29">
        <v>140</v>
      </c>
      <c r="H284" s="29">
        <v>0</v>
      </c>
      <c r="I284" s="29">
        <v>6450</v>
      </c>
      <c r="J284" s="29">
        <v>3137</v>
      </c>
      <c r="K284" s="29">
        <v>1200</v>
      </c>
      <c r="L284" s="29">
        <v>0</v>
      </c>
      <c r="M284" s="29">
        <v>121</v>
      </c>
      <c r="N284" s="29">
        <v>-1143</v>
      </c>
      <c r="O284" s="29">
        <f t="shared" si="16"/>
        <v>178</v>
      </c>
      <c r="P284" s="29">
        <f t="shared" si="14"/>
        <v>23628</v>
      </c>
      <c r="Q284" s="190">
        <v>39360.666666666664</v>
      </c>
      <c r="R284" s="189">
        <v>19800</v>
      </c>
      <c r="S284" s="29">
        <v>21617</v>
      </c>
      <c r="T284" s="29">
        <f t="shared" si="15"/>
        <v>2011</v>
      </c>
      <c r="U284" s="27">
        <v>17936</v>
      </c>
      <c r="V284" s="29">
        <v>3400</v>
      </c>
      <c r="W284" s="211">
        <v>1200</v>
      </c>
      <c r="X284" s="26">
        <v>1036</v>
      </c>
      <c r="Y284" s="166">
        <v>0</v>
      </c>
      <c r="Z284" s="26">
        <v>0</v>
      </c>
      <c r="AA284" s="166">
        <v>408</v>
      </c>
      <c r="AB284" s="26">
        <v>121</v>
      </c>
      <c r="AC284" s="166">
        <v>-2218</v>
      </c>
      <c r="AD284" s="26">
        <v>-1143</v>
      </c>
      <c r="AE284" s="166" t="s">
        <v>42</v>
      </c>
      <c r="AF284" s="172" t="s">
        <v>168</v>
      </c>
      <c r="AG284" s="173">
        <v>79</v>
      </c>
      <c r="AH284" s="166" t="s">
        <v>146</v>
      </c>
      <c r="AI284" s="172" t="s">
        <v>62</v>
      </c>
      <c r="AJ284" s="179">
        <v>87</v>
      </c>
    </row>
    <row r="285" spans="1:36" x14ac:dyDescent="0.15">
      <c r="A285" s="199" t="s">
        <v>35</v>
      </c>
      <c r="B285" s="200" t="s">
        <v>24</v>
      </c>
      <c r="C285" s="173">
        <v>6</v>
      </c>
      <c r="D285" s="190">
        <v>39361.833333333336</v>
      </c>
      <c r="E285" s="195">
        <v>17421</v>
      </c>
      <c r="F285" s="29">
        <v>33253</v>
      </c>
      <c r="G285" s="29">
        <v>136</v>
      </c>
      <c r="H285" s="29">
        <v>0</v>
      </c>
      <c r="I285" s="29">
        <v>7261</v>
      </c>
      <c r="J285" s="29">
        <v>4834</v>
      </c>
      <c r="K285" s="29">
        <v>648</v>
      </c>
      <c r="L285" s="29">
        <v>0</v>
      </c>
      <c r="M285" s="29">
        <v>217</v>
      </c>
      <c r="N285" s="29">
        <v>-830</v>
      </c>
      <c r="O285" s="29">
        <f t="shared" si="16"/>
        <v>35</v>
      </c>
      <c r="P285" s="29">
        <f t="shared" si="14"/>
        <v>21259</v>
      </c>
      <c r="Q285" s="190">
        <v>39361.791666666664</v>
      </c>
      <c r="R285" s="189">
        <v>17460</v>
      </c>
      <c r="S285" s="29">
        <v>19270</v>
      </c>
      <c r="T285" s="29">
        <f t="shared" si="15"/>
        <v>1989</v>
      </c>
      <c r="U285" s="27">
        <v>17972</v>
      </c>
      <c r="V285" s="29">
        <v>4300</v>
      </c>
      <c r="W285" s="211">
        <v>1200</v>
      </c>
      <c r="X285" s="26">
        <v>484</v>
      </c>
      <c r="Y285" s="166">
        <v>0</v>
      </c>
      <c r="Z285" s="26">
        <v>0</v>
      </c>
      <c r="AA285" s="166">
        <v>400</v>
      </c>
      <c r="AB285" s="26">
        <v>217</v>
      </c>
      <c r="AC285" s="166">
        <v>-2000</v>
      </c>
      <c r="AD285" s="26">
        <v>-830</v>
      </c>
      <c r="AE285" s="166" t="s">
        <v>146</v>
      </c>
      <c r="AF285" s="172" t="s">
        <v>72</v>
      </c>
      <c r="AG285" s="173">
        <v>71</v>
      </c>
      <c r="AH285" s="166" t="s">
        <v>100</v>
      </c>
      <c r="AI285" s="172" t="s">
        <v>103</v>
      </c>
      <c r="AJ285" s="179">
        <v>78</v>
      </c>
    </row>
    <row r="286" spans="1:36" x14ac:dyDescent="0.15">
      <c r="A286" s="199" t="s">
        <v>36</v>
      </c>
      <c r="B286" s="200" t="s">
        <v>24</v>
      </c>
      <c r="C286" s="173">
        <v>7</v>
      </c>
      <c r="D286" s="190">
        <v>39362.833333333336</v>
      </c>
      <c r="E286" s="195">
        <v>15693</v>
      </c>
      <c r="F286" s="29">
        <v>33253</v>
      </c>
      <c r="G286" s="29">
        <v>137</v>
      </c>
      <c r="H286" s="29">
        <v>0</v>
      </c>
      <c r="I286" s="29">
        <v>6959</v>
      </c>
      <c r="J286" s="29">
        <v>6354</v>
      </c>
      <c r="K286" s="29">
        <v>703</v>
      </c>
      <c r="L286" s="29">
        <v>0</v>
      </c>
      <c r="M286" s="29">
        <v>162</v>
      </c>
      <c r="N286" s="29">
        <v>-830</v>
      </c>
      <c r="O286" s="29">
        <f t="shared" si="16"/>
        <v>35</v>
      </c>
      <c r="P286" s="29">
        <f t="shared" si="14"/>
        <v>20042</v>
      </c>
      <c r="Q286" s="190">
        <v>39362.833333333336</v>
      </c>
      <c r="R286" s="189">
        <v>16260</v>
      </c>
      <c r="S286" s="29">
        <v>18070</v>
      </c>
      <c r="T286" s="29">
        <f t="shared" si="15"/>
        <v>1972</v>
      </c>
      <c r="U286" s="27">
        <v>17972</v>
      </c>
      <c r="V286" s="29">
        <v>4300</v>
      </c>
      <c r="W286" s="211">
        <v>1200</v>
      </c>
      <c r="X286" s="26">
        <v>539</v>
      </c>
      <c r="Y286" s="166">
        <v>0</v>
      </c>
      <c r="Z286" s="26">
        <v>0</v>
      </c>
      <c r="AA286" s="166">
        <v>400</v>
      </c>
      <c r="AB286" s="26">
        <v>162</v>
      </c>
      <c r="AC286" s="166">
        <v>-2000</v>
      </c>
      <c r="AD286" s="26">
        <v>-830</v>
      </c>
      <c r="AE286" s="166" t="s">
        <v>42</v>
      </c>
      <c r="AF286" s="172" t="s">
        <v>79</v>
      </c>
      <c r="AG286" s="173">
        <v>58</v>
      </c>
      <c r="AH286" s="166" t="s">
        <v>42</v>
      </c>
      <c r="AI286" s="172" t="s">
        <v>77</v>
      </c>
      <c r="AJ286" s="179">
        <v>61</v>
      </c>
    </row>
    <row r="287" spans="1:36" x14ac:dyDescent="0.15">
      <c r="A287" s="199" t="s">
        <v>30</v>
      </c>
      <c r="B287" s="200" t="s">
        <v>24</v>
      </c>
      <c r="C287" s="173">
        <v>8</v>
      </c>
      <c r="D287" s="190">
        <v>39363.833333333336</v>
      </c>
      <c r="E287" s="195">
        <v>18154</v>
      </c>
      <c r="F287" s="29">
        <v>33253</v>
      </c>
      <c r="G287" s="29">
        <v>143</v>
      </c>
      <c r="H287" s="29">
        <v>0</v>
      </c>
      <c r="I287" s="29">
        <v>7228</v>
      </c>
      <c r="J287" s="29">
        <v>5380</v>
      </c>
      <c r="K287" s="29">
        <v>1012</v>
      </c>
      <c r="L287" s="29">
        <v>0</v>
      </c>
      <c r="M287" s="29">
        <v>265</v>
      </c>
      <c r="N287" s="29">
        <v>-1103</v>
      </c>
      <c r="O287" s="29">
        <f t="shared" si="16"/>
        <v>174</v>
      </c>
      <c r="P287" s="29">
        <f t="shared" si="14"/>
        <v>20614</v>
      </c>
      <c r="Q287" s="190">
        <v>39363.833333333336</v>
      </c>
      <c r="R287" s="189">
        <v>17150</v>
      </c>
      <c r="S287" s="29">
        <v>18960</v>
      </c>
      <c r="T287" s="29">
        <f t="shared" si="15"/>
        <v>1654</v>
      </c>
      <c r="U287" s="29">
        <v>17972</v>
      </c>
      <c r="V287" s="29">
        <v>4300</v>
      </c>
      <c r="W287" s="166">
        <v>1200</v>
      </c>
      <c r="X287" s="26">
        <v>848</v>
      </c>
      <c r="Y287" s="166">
        <v>0</v>
      </c>
      <c r="Z287" s="26">
        <v>0</v>
      </c>
      <c r="AA287" s="166">
        <v>400</v>
      </c>
      <c r="AB287" s="26">
        <v>265</v>
      </c>
      <c r="AC287" s="166">
        <v>-2000</v>
      </c>
      <c r="AD287" s="26">
        <v>-1103</v>
      </c>
      <c r="AE287" s="166" t="s">
        <v>374</v>
      </c>
      <c r="AF287" s="172" t="s">
        <v>124</v>
      </c>
      <c r="AG287" s="173">
        <v>62</v>
      </c>
      <c r="AH287" s="166" t="s">
        <v>374</v>
      </c>
      <c r="AI287" s="172" t="s">
        <v>195</v>
      </c>
      <c r="AJ287" s="179">
        <v>71</v>
      </c>
    </row>
    <row r="288" spans="1:36" x14ac:dyDescent="0.15">
      <c r="A288" s="199" t="s">
        <v>32</v>
      </c>
      <c r="B288" s="200" t="s">
        <v>24</v>
      </c>
      <c r="C288" s="173">
        <v>9</v>
      </c>
      <c r="D288" s="190">
        <v>39364.833333333336</v>
      </c>
      <c r="E288" s="195">
        <v>17155</v>
      </c>
      <c r="F288" s="29">
        <v>33253</v>
      </c>
      <c r="G288" s="29">
        <v>132</v>
      </c>
      <c r="H288" s="29">
        <v>0</v>
      </c>
      <c r="I288" s="29">
        <v>6805</v>
      </c>
      <c r="J288" s="29">
        <v>5964</v>
      </c>
      <c r="K288" s="29">
        <v>1200</v>
      </c>
      <c r="L288" s="29">
        <v>0</v>
      </c>
      <c r="M288" s="29">
        <v>-29</v>
      </c>
      <c r="N288" s="29">
        <v>-1183</v>
      </c>
      <c r="O288" s="29">
        <f t="shared" si="16"/>
        <v>-12</v>
      </c>
      <c r="P288" s="29">
        <f t="shared" si="14"/>
        <v>20628</v>
      </c>
      <c r="Q288" s="190">
        <v>39364.791666666664</v>
      </c>
      <c r="R288" s="189">
        <v>17200</v>
      </c>
      <c r="S288" s="29">
        <v>19010</v>
      </c>
      <c r="T288" s="29">
        <f t="shared" si="15"/>
        <v>1618</v>
      </c>
      <c r="U288" s="29">
        <v>17972</v>
      </c>
      <c r="V288" s="29">
        <v>4300</v>
      </c>
      <c r="W288" s="166">
        <v>1200</v>
      </c>
      <c r="X288" s="26">
        <v>1036</v>
      </c>
      <c r="Y288" s="166">
        <v>0</v>
      </c>
      <c r="Z288" s="26">
        <v>0</v>
      </c>
      <c r="AA288" s="166">
        <v>-400</v>
      </c>
      <c r="AB288" s="26">
        <v>-29</v>
      </c>
      <c r="AC288" s="166">
        <v>-2218</v>
      </c>
      <c r="AD288" s="26">
        <v>-1183</v>
      </c>
      <c r="AE288" s="166" t="s">
        <v>100</v>
      </c>
      <c r="AF288" s="172" t="s">
        <v>138</v>
      </c>
      <c r="AG288" s="173">
        <v>56</v>
      </c>
      <c r="AH288" s="166" t="s">
        <v>100</v>
      </c>
      <c r="AI288" s="172" t="s">
        <v>175</v>
      </c>
      <c r="AJ288" s="179">
        <v>62</v>
      </c>
    </row>
    <row r="289" spans="1:36" x14ac:dyDescent="0.15">
      <c r="A289" s="199" t="s">
        <v>31</v>
      </c>
      <c r="B289" s="200" t="s">
        <v>24</v>
      </c>
      <c r="C289" s="173">
        <v>10</v>
      </c>
      <c r="D289" s="190">
        <v>39365.791666666664</v>
      </c>
      <c r="E289" s="195">
        <v>17288</v>
      </c>
      <c r="F289" s="29">
        <v>33253</v>
      </c>
      <c r="G289" s="29">
        <v>138</v>
      </c>
      <c r="H289" s="29">
        <v>0</v>
      </c>
      <c r="I289" s="29">
        <v>6653</v>
      </c>
      <c r="J289" s="29">
        <v>6281</v>
      </c>
      <c r="K289" s="29">
        <v>399</v>
      </c>
      <c r="L289" s="29">
        <v>0</v>
      </c>
      <c r="M289" s="29">
        <v>69</v>
      </c>
      <c r="N289" s="29">
        <v>-1183</v>
      </c>
      <c r="O289" s="29">
        <f t="shared" si="16"/>
        <v>-715</v>
      </c>
      <c r="P289" s="29">
        <f t="shared" si="14"/>
        <v>21172</v>
      </c>
      <c r="Q289" s="190">
        <v>39365.791666666664</v>
      </c>
      <c r="R289" s="189">
        <v>17020</v>
      </c>
      <c r="S289" s="29">
        <v>18830</v>
      </c>
      <c r="T289" s="29">
        <f t="shared" si="15"/>
        <v>2342</v>
      </c>
      <c r="U289" s="29">
        <v>17972</v>
      </c>
      <c r="V289" s="29">
        <v>4300</v>
      </c>
      <c r="W289" s="166">
        <v>1200</v>
      </c>
      <c r="X289" s="26">
        <v>399</v>
      </c>
      <c r="Y289" s="166">
        <v>0</v>
      </c>
      <c r="Z289" s="26">
        <v>0</v>
      </c>
      <c r="AA289" s="166">
        <v>-400</v>
      </c>
      <c r="AB289" s="26">
        <v>69</v>
      </c>
      <c r="AC289" s="166">
        <v>-2218</v>
      </c>
      <c r="AD289" s="26">
        <v>-1112</v>
      </c>
      <c r="AE289" s="166" t="s">
        <v>374</v>
      </c>
      <c r="AF289" s="172" t="s">
        <v>189</v>
      </c>
      <c r="AG289" s="173">
        <v>57</v>
      </c>
      <c r="AH289" s="166" t="s">
        <v>46</v>
      </c>
      <c r="AI289" s="172" t="s">
        <v>133</v>
      </c>
      <c r="AJ289" s="179">
        <v>61</v>
      </c>
    </row>
    <row r="290" spans="1:36" x14ac:dyDescent="0.15">
      <c r="A290" s="199" t="s">
        <v>33</v>
      </c>
      <c r="B290" s="200" t="s">
        <v>24</v>
      </c>
      <c r="C290" s="173">
        <v>11</v>
      </c>
      <c r="D290" s="190">
        <v>39366.791666666664</v>
      </c>
      <c r="E290" s="195">
        <v>17405</v>
      </c>
      <c r="F290" s="29">
        <v>33253</v>
      </c>
      <c r="G290" s="29">
        <v>142</v>
      </c>
      <c r="H290" s="29">
        <v>0</v>
      </c>
      <c r="I290" s="29">
        <v>7773</v>
      </c>
      <c r="J290" s="29">
        <v>6486</v>
      </c>
      <c r="K290" s="29">
        <v>207</v>
      </c>
      <c r="L290" s="29">
        <v>0</v>
      </c>
      <c r="M290" s="29">
        <v>82</v>
      </c>
      <c r="N290" s="29">
        <v>-1416</v>
      </c>
      <c r="O290" s="29">
        <f t="shared" si="16"/>
        <v>-1127</v>
      </c>
      <c r="P290" s="29">
        <f t="shared" si="14"/>
        <v>20263</v>
      </c>
      <c r="Q290" s="190">
        <v>39366.833333333336</v>
      </c>
      <c r="R290" s="189">
        <v>16910</v>
      </c>
      <c r="S290" s="29">
        <v>18755</v>
      </c>
      <c r="T290" s="29">
        <f t="shared" si="15"/>
        <v>1508</v>
      </c>
      <c r="U290" s="29">
        <v>17972</v>
      </c>
      <c r="V290" s="29">
        <v>4300</v>
      </c>
      <c r="W290" s="166">
        <v>1200</v>
      </c>
      <c r="X290" s="26">
        <v>207</v>
      </c>
      <c r="Y290" s="166">
        <v>0</v>
      </c>
      <c r="Z290" s="26">
        <v>0</v>
      </c>
      <c r="AA290" s="166">
        <v>-400</v>
      </c>
      <c r="AB290" s="26">
        <v>64</v>
      </c>
      <c r="AC290" s="166">
        <v>-2218</v>
      </c>
      <c r="AD290" s="26">
        <v>-1183</v>
      </c>
      <c r="AE290" s="166" t="s">
        <v>374</v>
      </c>
      <c r="AF290" s="172" t="s">
        <v>117</v>
      </c>
      <c r="AG290" s="173">
        <v>58</v>
      </c>
      <c r="AH290" s="166" t="s">
        <v>374</v>
      </c>
      <c r="AI290" s="172" t="s">
        <v>138</v>
      </c>
      <c r="AJ290" s="179">
        <v>58</v>
      </c>
    </row>
    <row r="291" spans="1:36" x14ac:dyDescent="0.15">
      <c r="A291" s="199" t="s">
        <v>34</v>
      </c>
      <c r="B291" s="200" t="s">
        <v>24</v>
      </c>
      <c r="C291" s="173">
        <v>12</v>
      </c>
      <c r="D291" s="190">
        <v>39367.458333333336</v>
      </c>
      <c r="E291" s="195">
        <v>16388</v>
      </c>
      <c r="F291" s="29">
        <v>33253</v>
      </c>
      <c r="G291" s="29">
        <v>139</v>
      </c>
      <c r="H291" s="29">
        <v>0</v>
      </c>
      <c r="I291" s="29">
        <v>6584</v>
      </c>
      <c r="J291" s="29">
        <v>6581</v>
      </c>
      <c r="K291" s="29">
        <v>0</v>
      </c>
      <c r="L291" s="29">
        <v>0</v>
      </c>
      <c r="M291" s="29">
        <v>166</v>
      </c>
      <c r="N291" s="29">
        <v>-1183</v>
      </c>
      <c r="O291" s="29">
        <f t="shared" si="16"/>
        <v>-1017</v>
      </c>
      <c r="P291" s="29">
        <f t="shared" si="14"/>
        <v>21244</v>
      </c>
      <c r="Q291" s="190">
        <v>39367.791666666664</v>
      </c>
      <c r="R291" s="189">
        <v>16490</v>
      </c>
      <c r="S291" s="29">
        <v>18300</v>
      </c>
      <c r="T291" s="29">
        <f t="shared" si="15"/>
        <v>2944</v>
      </c>
      <c r="U291" s="29">
        <v>17972</v>
      </c>
      <c r="V291" s="29">
        <v>4300</v>
      </c>
      <c r="W291" s="166">
        <v>-1000</v>
      </c>
      <c r="X291" s="26">
        <v>-541</v>
      </c>
      <c r="Y291" s="166">
        <v>0</v>
      </c>
      <c r="Z291" s="26">
        <v>0</v>
      </c>
      <c r="AA291" s="166">
        <v>280</v>
      </c>
      <c r="AB291" s="26">
        <v>266</v>
      </c>
      <c r="AC291" s="166">
        <v>-2218</v>
      </c>
      <c r="AD291" s="26">
        <v>-622</v>
      </c>
      <c r="AE291" s="166" t="s">
        <v>42</v>
      </c>
      <c r="AF291" s="172" t="s">
        <v>48</v>
      </c>
      <c r="AG291" s="173">
        <v>55</v>
      </c>
      <c r="AH291" s="166" t="s">
        <v>42</v>
      </c>
      <c r="AI291" s="172" t="s">
        <v>97</v>
      </c>
      <c r="AJ291" s="179">
        <v>55</v>
      </c>
    </row>
    <row r="292" spans="1:36" x14ac:dyDescent="0.15">
      <c r="A292" s="199" t="s">
        <v>35</v>
      </c>
      <c r="B292" s="200" t="s">
        <v>24</v>
      </c>
      <c r="C292" s="173">
        <v>13</v>
      </c>
      <c r="D292" s="190">
        <v>39368.833333333336</v>
      </c>
      <c r="E292" s="195">
        <v>14949</v>
      </c>
      <c r="F292" s="29">
        <v>33253</v>
      </c>
      <c r="G292" s="29">
        <v>140</v>
      </c>
      <c r="H292" s="29">
        <v>0</v>
      </c>
      <c r="I292" s="29">
        <v>8500</v>
      </c>
      <c r="J292" s="29">
        <v>6640</v>
      </c>
      <c r="K292" s="29">
        <v>0</v>
      </c>
      <c r="L292" s="29">
        <v>330</v>
      </c>
      <c r="M292" s="29">
        <v>-56</v>
      </c>
      <c r="N292" s="29">
        <v>-849</v>
      </c>
      <c r="O292" s="29">
        <f t="shared" si="16"/>
        <v>-575</v>
      </c>
      <c r="P292" s="29">
        <f t="shared" si="14"/>
        <v>18828</v>
      </c>
      <c r="Q292" s="190">
        <v>39368.791666666664</v>
      </c>
      <c r="R292" s="189">
        <v>14890</v>
      </c>
      <c r="S292" s="29">
        <v>16700</v>
      </c>
      <c r="T292" s="29">
        <f t="shared" si="15"/>
        <v>2128</v>
      </c>
      <c r="U292" s="27">
        <v>18921</v>
      </c>
      <c r="V292" s="29">
        <v>3000</v>
      </c>
      <c r="W292" s="211">
        <v>-1000</v>
      </c>
      <c r="X292" s="26">
        <v>-338</v>
      </c>
      <c r="Y292" s="166">
        <v>330</v>
      </c>
      <c r="Z292" s="26">
        <v>330</v>
      </c>
      <c r="AA292" s="166">
        <v>280</v>
      </c>
      <c r="AB292" s="26">
        <v>44</v>
      </c>
      <c r="AC292" s="166">
        <v>-2218</v>
      </c>
      <c r="AD292" s="26">
        <v>-288</v>
      </c>
      <c r="AE292" s="166" t="s">
        <v>42</v>
      </c>
      <c r="AF292" s="172" t="s">
        <v>65</v>
      </c>
      <c r="AG292" s="173">
        <v>56</v>
      </c>
      <c r="AH292" s="166" t="s">
        <v>42</v>
      </c>
      <c r="AI292" s="172" t="s">
        <v>101</v>
      </c>
      <c r="AJ292" s="179">
        <v>54</v>
      </c>
    </row>
    <row r="293" spans="1:36" x14ac:dyDescent="0.15">
      <c r="A293" s="199" t="s">
        <v>36</v>
      </c>
      <c r="B293" s="200" t="s">
        <v>24</v>
      </c>
      <c r="C293" s="173">
        <v>14</v>
      </c>
      <c r="D293" s="190">
        <v>39369.833333333336</v>
      </c>
      <c r="E293" s="195">
        <v>15444</v>
      </c>
      <c r="F293" s="29">
        <v>33253</v>
      </c>
      <c r="G293" s="29">
        <v>147</v>
      </c>
      <c r="H293" s="29">
        <v>0</v>
      </c>
      <c r="I293" s="29">
        <v>6681</v>
      </c>
      <c r="J293" s="29">
        <v>7874</v>
      </c>
      <c r="K293" s="29">
        <v>0</v>
      </c>
      <c r="L293" s="29">
        <v>330</v>
      </c>
      <c r="M293" s="29">
        <v>-51</v>
      </c>
      <c r="N293" s="29">
        <v>-849</v>
      </c>
      <c r="O293" s="29">
        <f t="shared" si="16"/>
        <v>-570</v>
      </c>
      <c r="P293" s="29">
        <f t="shared" si="14"/>
        <v>19415</v>
      </c>
      <c r="Q293" s="190">
        <v>39369.833333333336</v>
      </c>
      <c r="R293" s="189">
        <v>15100</v>
      </c>
      <c r="S293" s="29">
        <v>16910</v>
      </c>
      <c r="T293" s="29">
        <f t="shared" si="15"/>
        <v>2505</v>
      </c>
      <c r="U293" s="29">
        <v>18921</v>
      </c>
      <c r="V293" s="29">
        <v>3000</v>
      </c>
      <c r="W293" s="166">
        <v>-1000</v>
      </c>
      <c r="X293" s="26">
        <v>-192</v>
      </c>
      <c r="Y293" s="166">
        <v>330</v>
      </c>
      <c r="Z293" s="26">
        <v>330</v>
      </c>
      <c r="AA293" s="166">
        <v>280</v>
      </c>
      <c r="AB293" s="26">
        <v>49</v>
      </c>
      <c r="AC293" s="166">
        <v>-2218</v>
      </c>
      <c r="AD293" s="26">
        <v>-288</v>
      </c>
      <c r="AE293" s="166" t="s">
        <v>42</v>
      </c>
      <c r="AF293" s="172" t="s">
        <v>98</v>
      </c>
      <c r="AG293" s="173">
        <v>52</v>
      </c>
      <c r="AH293" s="166" t="s">
        <v>42</v>
      </c>
      <c r="AI293" s="172" t="s">
        <v>150</v>
      </c>
      <c r="AJ293" s="179">
        <v>50</v>
      </c>
    </row>
    <row r="294" spans="1:36" x14ac:dyDescent="0.15">
      <c r="A294" s="199" t="s">
        <v>30</v>
      </c>
      <c r="B294" s="200" t="s">
        <v>24</v>
      </c>
      <c r="C294" s="173">
        <v>15</v>
      </c>
      <c r="D294" s="190">
        <v>39370.791666666664</v>
      </c>
      <c r="E294" s="195">
        <v>17221</v>
      </c>
      <c r="F294" s="29">
        <v>33253</v>
      </c>
      <c r="G294" s="29">
        <v>137</v>
      </c>
      <c r="H294" s="29">
        <v>0</v>
      </c>
      <c r="I294" s="29">
        <v>6548</v>
      </c>
      <c r="J294" s="29">
        <v>6611</v>
      </c>
      <c r="K294" s="29">
        <v>785</v>
      </c>
      <c r="L294" s="29">
        <v>330</v>
      </c>
      <c r="M294" s="29">
        <v>100</v>
      </c>
      <c r="N294" s="29">
        <v>-1176</v>
      </c>
      <c r="O294" s="29">
        <f t="shared" si="16"/>
        <v>39</v>
      </c>
      <c r="P294" s="29">
        <f t="shared" si="14"/>
        <v>20192</v>
      </c>
      <c r="Q294" s="190">
        <v>39370.833333333336</v>
      </c>
      <c r="R294" s="189">
        <v>16850</v>
      </c>
      <c r="S294" s="29">
        <v>18660</v>
      </c>
      <c r="T294" s="29">
        <f t="shared" si="15"/>
        <v>1532</v>
      </c>
      <c r="U294" s="29">
        <v>18921</v>
      </c>
      <c r="V294" s="29">
        <v>3000</v>
      </c>
      <c r="W294" s="166">
        <v>1200</v>
      </c>
      <c r="X294" s="26">
        <v>621</v>
      </c>
      <c r="Y294" s="166">
        <v>330</v>
      </c>
      <c r="Z294" s="26">
        <v>330</v>
      </c>
      <c r="AA294" s="166">
        <v>200</v>
      </c>
      <c r="AB294" s="26">
        <v>100</v>
      </c>
      <c r="AC294" s="166">
        <v>-2218</v>
      </c>
      <c r="AD294" s="26">
        <v>-1176</v>
      </c>
      <c r="AE294" s="166" t="s">
        <v>42</v>
      </c>
      <c r="AF294" s="172" t="s">
        <v>178</v>
      </c>
      <c r="AG294" s="173">
        <v>53</v>
      </c>
      <c r="AH294" s="166" t="s">
        <v>42</v>
      </c>
      <c r="AI294" s="172" t="s">
        <v>202</v>
      </c>
      <c r="AJ294" s="179">
        <v>54</v>
      </c>
    </row>
    <row r="295" spans="1:36" x14ac:dyDescent="0.15">
      <c r="A295" s="199" t="s">
        <v>32</v>
      </c>
      <c r="B295" s="200" t="s">
        <v>24</v>
      </c>
      <c r="C295" s="173">
        <v>16</v>
      </c>
      <c r="D295" s="190">
        <v>39371.833333333336</v>
      </c>
      <c r="E295" s="195">
        <v>17165</v>
      </c>
      <c r="F295" s="29">
        <v>33253</v>
      </c>
      <c r="G295" s="29">
        <v>142</v>
      </c>
      <c r="H295" s="29">
        <v>0</v>
      </c>
      <c r="I295" s="29">
        <v>5862</v>
      </c>
      <c r="J295" s="29">
        <v>6718</v>
      </c>
      <c r="K295" s="29">
        <v>1064</v>
      </c>
      <c r="L295" s="29">
        <v>330</v>
      </c>
      <c r="M295" s="29">
        <v>166</v>
      </c>
      <c r="N295" s="29">
        <v>-1603</v>
      </c>
      <c r="O295" s="29">
        <f t="shared" si="16"/>
        <v>-43</v>
      </c>
      <c r="P295" s="29">
        <f t="shared" ref="P295:P341" si="17">+F295+G295+H295-I295-J295-O295</f>
        <v>20858</v>
      </c>
      <c r="Q295" s="190">
        <v>39371.833333333336</v>
      </c>
      <c r="R295" s="189">
        <v>16730</v>
      </c>
      <c r="S295" s="29">
        <v>18740</v>
      </c>
      <c r="T295" s="29">
        <f t="shared" si="15"/>
        <v>2118</v>
      </c>
      <c r="U295" s="29">
        <v>18921</v>
      </c>
      <c r="V295" s="29">
        <v>3000</v>
      </c>
      <c r="W295" s="166">
        <v>1200</v>
      </c>
      <c r="X295" s="26">
        <v>1064</v>
      </c>
      <c r="Y295" s="166">
        <v>330</v>
      </c>
      <c r="Z295" s="26">
        <v>330</v>
      </c>
      <c r="AA295" s="166">
        <v>280</v>
      </c>
      <c r="AB295" s="26">
        <v>166</v>
      </c>
      <c r="AC295" s="166">
        <v>-2218</v>
      </c>
      <c r="AD295" s="26">
        <v>-1603</v>
      </c>
      <c r="AE295" s="166" t="s">
        <v>42</v>
      </c>
      <c r="AF295" s="172" t="s">
        <v>150</v>
      </c>
      <c r="AG295" s="173">
        <v>53</v>
      </c>
      <c r="AH295" s="166" t="s">
        <v>42</v>
      </c>
      <c r="AI295" s="172" t="s">
        <v>216</v>
      </c>
      <c r="AJ295" s="179">
        <v>53</v>
      </c>
    </row>
    <row r="296" spans="1:36" x14ac:dyDescent="0.15">
      <c r="A296" s="199" t="s">
        <v>31</v>
      </c>
      <c r="B296" s="200" t="s">
        <v>24</v>
      </c>
      <c r="C296" s="173">
        <v>17</v>
      </c>
      <c r="D296" s="190">
        <v>39372.833333333336</v>
      </c>
      <c r="E296" s="195">
        <v>17263</v>
      </c>
      <c r="F296" s="29">
        <v>33253</v>
      </c>
      <c r="G296" s="29">
        <v>134</v>
      </c>
      <c r="H296" s="29">
        <v>0</v>
      </c>
      <c r="I296" s="29">
        <v>5904</v>
      </c>
      <c r="J296" s="29">
        <v>6618</v>
      </c>
      <c r="K296" s="29">
        <v>885</v>
      </c>
      <c r="L296" s="29">
        <v>330</v>
      </c>
      <c r="M296" s="29">
        <v>0</v>
      </c>
      <c r="N296" s="29">
        <v>-1103</v>
      </c>
      <c r="O296" s="29">
        <f t="shared" si="16"/>
        <v>112</v>
      </c>
      <c r="P296" s="29">
        <f t="shared" si="17"/>
        <v>20753</v>
      </c>
      <c r="Q296" s="190">
        <v>39372.791666666664</v>
      </c>
      <c r="R296" s="189">
        <v>17080</v>
      </c>
      <c r="S296" s="29">
        <v>18890</v>
      </c>
      <c r="T296" s="29">
        <f t="shared" si="15"/>
        <v>1863</v>
      </c>
      <c r="U296" s="29">
        <v>18921</v>
      </c>
      <c r="V296" s="29">
        <v>3000</v>
      </c>
      <c r="W296" s="166">
        <v>1200</v>
      </c>
      <c r="X296" s="26">
        <v>885</v>
      </c>
      <c r="Y296" s="166">
        <v>330</v>
      </c>
      <c r="Z296" s="26">
        <v>330</v>
      </c>
      <c r="AA296" s="166">
        <v>280</v>
      </c>
      <c r="AB296" s="26">
        <v>0</v>
      </c>
      <c r="AC296" s="166">
        <v>-2218</v>
      </c>
      <c r="AD296" s="26">
        <v>-1103</v>
      </c>
      <c r="AE296" s="166" t="s">
        <v>43</v>
      </c>
      <c r="AF296" s="172" t="s">
        <v>102</v>
      </c>
      <c r="AG296" s="173">
        <v>62</v>
      </c>
      <c r="AH296" s="166" t="s">
        <v>43</v>
      </c>
      <c r="AI296" s="172" t="s">
        <v>195</v>
      </c>
      <c r="AJ296" s="179">
        <v>64</v>
      </c>
    </row>
    <row r="297" spans="1:36" x14ac:dyDescent="0.15">
      <c r="A297" s="199" t="s">
        <v>33</v>
      </c>
      <c r="B297" s="200" t="s">
        <v>24</v>
      </c>
      <c r="C297" s="173">
        <v>18</v>
      </c>
      <c r="D297" s="190">
        <v>39373.791666666664</v>
      </c>
      <c r="E297" s="195">
        <v>17757</v>
      </c>
      <c r="F297" s="29">
        <v>33253</v>
      </c>
      <c r="G297" s="29">
        <v>136</v>
      </c>
      <c r="H297" s="29">
        <v>0</v>
      </c>
      <c r="I297" s="29">
        <v>6607</v>
      </c>
      <c r="J297" s="29">
        <v>6147</v>
      </c>
      <c r="K297" s="29">
        <v>1080</v>
      </c>
      <c r="L297" s="29">
        <v>330</v>
      </c>
      <c r="M297" s="29">
        <v>0</v>
      </c>
      <c r="N297" s="29">
        <v>-1123</v>
      </c>
      <c r="O297" s="29">
        <f t="shared" si="16"/>
        <v>287</v>
      </c>
      <c r="P297" s="29">
        <f t="shared" si="17"/>
        <v>20348</v>
      </c>
      <c r="Q297" s="190">
        <v>39373.791666666664</v>
      </c>
      <c r="R297" s="189">
        <v>17570</v>
      </c>
      <c r="S297" s="29">
        <v>19380</v>
      </c>
      <c r="T297" s="29">
        <f t="shared" si="15"/>
        <v>968</v>
      </c>
      <c r="U297" s="27">
        <v>18921</v>
      </c>
      <c r="V297" s="29">
        <v>3000</v>
      </c>
      <c r="W297" s="211">
        <v>1200</v>
      </c>
      <c r="X297" s="26">
        <v>1080</v>
      </c>
      <c r="Y297" s="166">
        <v>330</v>
      </c>
      <c r="Z297" s="26">
        <v>330</v>
      </c>
      <c r="AA297" s="166">
        <v>280</v>
      </c>
      <c r="AB297" s="26">
        <v>0</v>
      </c>
      <c r="AC297" s="166">
        <v>-2218</v>
      </c>
      <c r="AD297" s="26">
        <v>-1123</v>
      </c>
      <c r="AE297" s="166" t="s">
        <v>43</v>
      </c>
      <c r="AF297" s="172" t="s">
        <v>90</v>
      </c>
      <c r="AG297" s="173">
        <v>65</v>
      </c>
      <c r="AH297" s="166" t="s">
        <v>43</v>
      </c>
      <c r="AI297" s="172" t="s">
        <v>89</v>
      </c>
      <c r="AJ297" s="179">
        <v>69</v>
      </c>
    </row>
    <row r="298" spans="1:36" x14ac:dyDescent="0.15">
      <c r="A298" s="199" t="s">
        <v>34</v>
      </c>
      <c r="B298" s="200" t="s">
        <v>24</v>
      </c>
      <c r="C298" s="173">
        <v>19</v>
      </c>
      <c r="D298" s="190">
        <v>39374.791666666664</v>
      </c>
      <c r="E298" s="195">
        <v>17872</v>
      </c>
      <c r="F298" s="29">
        <v>33253</v>
      </c>
      <c r="G298" s="29">
        <v>139</v>
      </c>
      <c r="H298" s="29">
        <v>0</v>
      </c>
      <c r="I298" s="29">
        <v>5988</v>
      </c>
      <c r="J298" s="29">
        <v>5904</v>
      </c>
      <c r="K298" s="29">
        <v>1200</v>
      </c>
      <c r="L298" s="29">
        <v>330</v>
      </c>
      <c r="M298" s="29">
        <v>-130</v>
      </c>
      <c r="N298" s="29">
        <v>-1087</v>
      </c>
      <c r="O298" s="29">
        <f t="shared" si="16"/>
        <v>313</v>
      </c>
      <c r="P298" s="29">
        <f t="shared" si="17"/>
        <v>21187</v>
      </c>
      <c r="Q298" s="190">
        <v>39374.791666666664</v>
      </c>
      <c r="R298" s="189">
        <v>17680</v>
      </c>
      <c r="S298" s="29">
        <v>19490</v>
      </c>
      <c r="T298" s="29">
        <f t="shared" ref="T298:T361" si="18">+P298-S298</f>
        <v>1697</v>
      </c>
      <c r="U298" s="29">
        <v>18921</v>
      </c>
      <c r="V298" s="29">
        <v>3000</v>
      </c>
      <c r="W298" s="166">
        <v>1200</v>
      </c>
      <c r="X298" s="26">
        <v>1200</v>
      </c>
      <c r="Y298" s="166">
        <v>330</v>
      </c>
      <c r="Z298" s="26">
        <v>330</v>
      </c>
      <c r="AA298" s="166">
        <v>-400</v>
      </c>
      <c r="AB298" s="26">
        <v>-58</v>
      </c>
      <c r="AC298" s="166">
        <v>-2218</v>
      </c>
      <c r="AD298" s="26">
        <v>-1087</v>
      </c>
      <c r="AE298" s="166" t="s">
        <v>46</v>
      </c>
      <c r="AF298" s="172" t="s">
        <v>120</v>
      </c>
      <c r="AG298" s="173">
        <v>66</v>
      </c>
      <c r="AH298" s="166" t="s">
        <v>46</v>
      </c>
      <c r="AI298" s="172" t="s">
        <v>99</v>
      </c>
      <c r="AJ298" s="179">
        <v>68</v>
      </c>
    </row>
    <row r="299" spans="1:36" x14ac:dyDescent="0.15">
      <c r="A299" s="199" t="s">
        <v>35</v>
      </c>
      <c r="B299" s="200" t="s">
        <v>24</v>
      </c>
      <c r="C299" s="173">
        <v>20</v>
      </c>
      <c r="D299" s="190">
        <v>39375.791666666664</v>
      </c>
      <c r="E299" s="195">
        <v>15478</v>
      </c>
      <c r="F299" s="29">
        <v>33253</v>
      </c>
      <c r="G299" s="29">
        <v>149</v>
      </c>
      <c r="H299" s="29">
        <v>0</v>
      </c>
      <c r="I299" s="29">
        <v>8441</v>
      </c>
      <c r="J299" s="29">
        <v>6347</v>
      </c>
      <c r="K299" s="29">
        <v>0</v>
      </c>
      <c r="L299" s="29">
        <v>330</v>
      </c>
      <c r="M299" s="29">
        <v>-171</v>
      </c>
      <c r="N299" s="29">
        <v>-868</v>
      </c>
      <c r="O299" s="29">
        <f t="shared" si="16"/>
        <v>-709</v>
      </c>
      <c r="P299" s="29">
        <f t="shared" si="17"/>
        <v>19323</v>
      </c>
      <c r="Q299" s="190">
        <v>39375.791666666664</v>
      </c>
      <c r="R299" s="189">
        <v>15810</v>
      </c>
      <c r="S299" s="29">
        <v>17620</v>
      </c>
      <c r="T299" s="29">
        <f t="shared" si="18"/>
        <v>1703</v>
      </c>
      <c r="U299" s="29">
        <v>19259</v>
      </c>
      <c r="V299" s="29">
        <v>4300</v>
      </c>
      <c r="W299" s="166">
        <v>-1000</v>
      </c>
      <c r="X299" s="26">
        <v>-229</v>
      </c>
      <c r="Y299" s="166">
        <v>330</v>
      </c>
      <c r="Z299" s="26">
        <v>330</v>
      </c>
      <c r="AA299" s="166">
        <v>-700</v>
      </c>
      <c r="AB299" s="26">
        <v>-171</v>
      </c>
      <c r="AC299" s="166">
        <v>-2218</v>
      </c>
      <c r="AD299" s="26">
        <v>-868</v>
      </c>
      <c r="AE299" s="166" t="s">
        <v>146</v>
      </c>
      <c r="AF299" s="172" t="s">
        <v>92</v>
      </c>
      <c r="AG299" s="173">
        <v>67</v>
      </c>
      <c r="AH299" s="166" t="s">
        <v>169</v>
      </c>
      <c r="AI299" s="172" t="s">
        <v>51</v>
      </c>
      <c r="AJ299" s="179">
        <v>64</v>
      </c>
    </row>
    <row r="300" spans="1:36" x14ac:dyDescent="0.15">
      <c r="A300" s="199" t="s">
        <v>36</v>
      </c>
      <c r="B300" s="200" t="s">
        <v>24</v>
      </c>
      <c r="C300" s="173">
        <v>21</v>
      </c>
      <c r="D300" s="190">
        <v>39376.833333333336</v>
      </c>
      <c r="E300" s="195">
        <v>15834</v>
      </c>
      <c r="F300" s="29">
        <v>33253</v>
      </c>
      <c r="G300" s="29">
        <v>150</v>
      </c>
      <c r="H300" s="29">
        <v>0</v>
      </c>
      <c r="I300" s="29">
        <v>8660</v>
      </c>
      <c r="J300" s="29">
        <v>6733</v>
      </c>
      <c r="K300" s="29">
        <v>414</v>
      </c>
      <c r="L300" s="29">
        <v>330</v>
      </c>
      <c r="M300" s="29">
        <v>-136</v>
      </c>
      <c r="N300" s="29">
        <v>-816</v>
      </c>
      <c r="O300" s="29">
        <f t="shared" si="16"/>
        <v>-208</v>
      </c>
      <c r="P300" s="29">
        <f t="shared" si="17"/>
        <v>18218</v>
      </c>
      <c r="Q300" s="190">
        <v>39376.833333333336</v>
      </c>
      <c r="R300" s="189">
        <v>18510</v>
      </c>
      <c r="S300" s="29">
        <v>17620</v>
      </c>
      <c r="T300" s="29">
        <f t="shared" si="18"/>
        <v>598</v>
      </c>
      <c r="U300" s="29">
        <v>19295</v>
      </c>
      <c r="V300" s="29">
        <v>4300</v>
      </c>
      <c r="W300" s="166">
        <v>1200</v>
      </c>
      <c r="X300" s="26">
        <v>250</v>
      </c>
      <c r="Y300" s="166">
        <v>330</v>
      </c>
      <c r="Z300" s="26">
        <v>330</v>
      </c>
      <c r="AA300" s="166">
        <v>-700</v>
      </c>
      <c r="AB300" s="26">
        <v>-136</v>
      </c>
      <c r="AC300" s="166">
        <v>-2218</v>
      </c>
      <c r="AD300" s="26">
        <v>-816</v>
      </c>
      <c r="AE300" s="166" t="s">
        <v>42</v>
      </c>
      <c r="AF300" s="172" t="s">
        <v>115</v>
      </c>
      <c r="AG300" s="173">
        <v>67</v>
      </c>
      <c r="AH300" s="166" t="s">
        <v>42</v>
      </c>
      <c r="AI300" s="172" t="s">
        <v>89</v>
      </c>
      <c r="AJ300" s="179">
        <v>63</v>
      </c>
    </row>
    <row r="301" spans="1:36" x14ac:dyDescent="0.15">
      <c r="A301" s="199" t="s">
        <v>30</v>
      </c>
      <c r="B301" s="200" t="s">
        <v>24</v>
      </c>
      <c r="C301" s="173">
        <v>22</v>
      </c>
      <c r="D301" s="190">
        <v>39377.791666666664</v>
      </c>
      <c r="E301" s="195">
        <v>17798</v>
      </c>
      <c r="F301" s="29">
        <v>33253</v>
      </c>
      <c r="G301" s="29">
        <v>136</v>
      </c>
      <c r="H301" s="29">
        <v>0</v>
      </c>
      <c r="I301" s="29">
        <v>7975</v>
      </c>
      <c r="J301" s="29">
        <v>5061</v>
      </c>
      <c r="K301" s="29">
        <v>768</v>
      </c>
      <c r="L301" s="29">
        <v>330</v>
      </c>
      <c r="M301" s="29">
        <v>-122</v>
      </c>
      <c r="N301" s="29">
        <v>-1603</v>
      </c>
      <c r="O301" s="29">
        <f t="shared" si="16"/>
        <v>-627</v>
      </c>
      <c r="P301" s="29">
        <f t="shared" si="17"/>
        <v>20980</v>
      </c>
      <c r="Q301" s="190">
        <v>39377.791666666664</v>
      </c>
      <c r="R301" s="189">
        <v>18010</v>
      </c>
      <c r="S301" s="29">
        <v>20019</v>
      </c>
      <c r="T301" s="29">
        <f t="shared" si="18"/>
        <v>961</v>
      </c>
      <c r="U301" s="29">
        <v>19295</v>
      </c>
      <c r="V301" s="29">
        <v>4300</v>
      </c>
      <c r="W301" s="166">
        <v>1200</v>
      </c>
      <c r="X301" s="26">
        <v>604</v>
      </c>
      <c r="Y301" s="166">
        <v>330</v>
      </c>
      <c r="Z301" s="26">
        <v>330</v>
      </c>
      <c r="AA301" s="166">
        <v>-700</v>
      </c>
      <c r="AB301" s="26">
        <v>-122</v>
      </c>
      <c r="AC301" s="166">
        <v>-2218</v>
      </c>
      <c r="AD301" s="26">
        <v>-1603</v>
      </c>
      <c r="AE301" s="166" t="s">
        <v>42</v>
      </c>
      <c r="AF301" s="172" t="s">
        <v>115</v>
      </c>
      <c r="AG301" s="173">
        <v>72</v>
      </c>
      <c r="AH301" s="166" t="s">
        <v>146</v>
      </c>
      <c r="AI301" s="172" t="s">
        <v>90</v>
      </c>
      <c r="AJ301" s="179">
        <v>72</v>
      </c>
    </row>
    <row r="302" spans="1:36" x14ac:dyDescent="0.15">
      <c r="A302" s="199" t="s">
        <v>32</v>
      </c>
      <c r="B302" s="200" t="s">
        <v>24</v>
      </c>
      <c r="C302" s="173">
        <v>23</v>
      </c>
      <c r="D302" s="190">
        <v>39378.791666666664</v>
      </c>
      <c r="E302" s="195">
        <v>18246</v>
      </c>
      <c r="F302" s="29">
        <v>33253</v>
      </c>
      <c r="G302" s="29">
        <v>126</v>
      </c>
      <c r="H302" s="29">
        <v>0</v>
      </c>
      <c r="I302" s="29">
        <v>8036</v>
      </c>
      <c r="J302" s="29">
        <v>5169</v>
      </c>
      <c r="K302" s="29">
        <v>440</v>
      </c>
      <c r="L302" s="29">
        <v>330</v>
      </c>
      <c r="M302" s="29">
        <v>-47</v>
      </c>
      <c r="N302" s="29">
        <v>-1201</v>
      </c>
      <c r="O302" s="29">
        <f t="shared" si="16"/>
        <v>-478</v>
      </c>
      <c r="P302" s="29">
        <f t="shared" si="17"/>
        <v>20652</v>
      </c>
      <c r="Q302" s="190">
        <v>39378.791666666664</v>
      </c>
      <c r="R302" s="189">
        <v>17680</v>
      </c>
      <c r="S302" s="29">
        <v>19490</v>
      </c>
      <c r="T302" s="29">
        <f t="shared" si="18"/>
        <v>1162</v>
      </c>
      <c r="U302" s="27">
        <v>23435</v>
      </c>
      <c r="V302" s="29">
        <v>4300</v>
      </c>
      <c r="W302" s="211">
        <v>1200</v>
      </c>
      <c r="X302" s="26">
        <v>276</v>
      </c>
      <c r="Y302" s="166">
        <v>330</v>
      </c>
      <c r="Z302" s="26">
        <v>330</v>
      </c>
      <c r="AA302" s="166">
        <v>-700</v>
      </c>
      <c r="AB302" s="26">
        <v>-47</v>
      </c>
      <c r="AC302" s="166">
        <v>-2218</v>
      </c>
      <c r="AD302" s="26">
        <v>-1201</v>
      </c>
      <c r="AE302" s="166" t="s">
        <v>46</v>
      </c>
      <c r="AF302" s="172" t="s">
        <v>78</v>
      </c>
      <c r="AG302" s="173">
        <v>68</v>
      </c>
      <c r="AH302" s="166" t="s">
        <v>46</v>
      </c>
      <c r="AI302" s="172" t="s">
        <v>129</v>
      </c>
      <c r="AJ302" s="179">
        <v>69</v>
      </c>
    </row>
    <row r="303" spans="1:36" x14ac:dyDescent="0.15">
      <c r="A303" s="199" t="s">
        <v>31</v>
      </c>
      <c r="B303" s="200" t="s">
        <v>24</v>
      </c>
      <c r="C303" s="173">
        <v>24</v>
      </c>
      <c r="D303" s="190">
        <v>39379.791666666664</v>
      </c>
      <c r="E303" s="195">
        <v>17319</v>
      </c>
      <c r="F303" s="29">
        <v>33253</v>
      </c>
      <c r="G303" s="29">
        <v>135</v>
      </c>
      <c r="H303" s="29">
        <v>0</v>
      </c>
      <c r="I303" s="29">
        <v>8055</v>
      </c>
      <c r="J303" s="29">
        <v>5403</v>
      </c>
      <c r="K303" s="29">
        <v>0</v>
      </c>
      <c r="L303" s="29">
        <v>330</v>
      </c>
      <c r="M303" s="29">
        <v>-33</v>
      </c>
      <c r="N303" s="29">
        <v>-1103</v>
      </c>
      <c r="O303" s="29">
        <f t="shared" si="16"/>
        <v>-806</v>
      </c>
      <c r="P303" s="29">
        <f t="shared" si="17"/>
        <v>20736</v>
      </c>
      <c r="Q303" s="190">
        <v>39379.791666666664</v>
      </c>
      <c r="R303" s="189">
        <v>17280</v>
      </c>
      <c r="S303" s="29">
        <v>19090</v>
      </c>
      <c r="T303" s="29">
        <f t="shared" si="18"/>
        <v>1646</v>
      </c>
      <c r="U303" s="29">
        <v>23435</v>
      </c>
      <c r="V303" s="29">
        <v>4300</v>
      </c>
      <c r="W303" s="166">
        <v>-1000</v>
      </c>
      <c r="X303" s="26">
        <v>-211</v>
      </c>
      <c r="Y303" s="166">
        <v>330</v>
      </c>
      <c r="Z303" s="26">
        <v>330</v>
      </c>
      <c r="AA303" s="166">
        <v>-700</v>
      </c>
      <c r="AB303" s="26">
        <v>-33</v>
      </c>
      <c r="AC303" s="166">
        <v>-2218</v>
      </c>
      <c r="AD303" s="26">
        <v>-1103</v>
      </c>
      <c r="AE303" s="166" t="s">
        <v>46</v>
      </c>
      <c r="AF303" s="172" t="s">
        <v>58</v>
      </c>
      <c r="AG303" s="173">
        <v>54</v>
      </c>
      <c r="AH303" s="166" t="s">
        <v>46</v>
      </c>
      <c r="AI303" s="172" t="s">
        <v>180</v>
      </c>
      <c r="AJ303" s="179">
        <v>53</v>
      </c>
    </row>
    <row r="304" spans="1:36" x14ac:dyDescent="0.15">
      <c r="A304" s="199" t="s">
        <v>33</v>
      </c>
      <c r="B304" s="200" t="s">
        <v>24</v>
      </c>
      <c r="C304" s="173">
        <v>25</v>
      </c>
      <c r="D304" s="190">
        <v>39380.791666666664</v>
      </c>
      <c r="E304" s="195">
        <v>16940</v>
      </c>
      <c r="F304" s="29">
        <v>33253</v>
      </c>
      <c r="G304" s="29">
        <v>138</v>
      </c>
      <c r="H304" s="29">
        <v>0</v>
      </c>
      <c r="I304" s="29">
        <v>7682</v>
      </c>
      <c r="J304" s="29">
        <v>5301</v>
      </c>
      <c r="K304" s="29">
        <v>519</v>
      </c>
      <c r="L304" s="29">
        <v>330</v>
      </c>
      <c r="M304" s="29">
        <v>-38</v>
      </c>
      <c r="N304" s="29">
        <v>-1196</v>
      </c>
      <c r="O304" s="29">
        <f t="shared" si="16"/>
        <v>-385</v>
      </c>
      <c r="P304" s="29">
        <f t="shared" si="17"/>
        <v>20793</v>
      </c>
      <c r="Q304" s="190">
        <v>39380.791666666664</v>
      </c>
      <c r="R304" s="189">
        <v>17550</v>
      </c>
      <c r="S304" s="29">
        <v>19360</v>
      </c>
      <c r="T304" s="29">
        <f t="shared" si="18"/>
        <v>1433</v>
      </c>
      <c r="U304" s="29">
        <v>23435</v>
      </c>
      <c r="V304" s="29">
        <v>4300</v>
      </c>
      <c r="W304" s="166">
        <v>1200</v>
      </c>
      <c r="X304" s="26">
        <v>519</v>
      </c>
      <c r="Y304" s="166">
        <v>330</v>
      </c>
      <c r="Z304" s="26">
        <v>330</v>
      </c>
      <c r="AA304" s="166">
        <v>-700</v>
      </c>
      <c r="AB304" s="26">
        <v>-38</v>
      </c>
      <c r="AC304" s="166">
        <v>-2218</v>
      </c>
      <c r="AD304" s="26">
        <v>-1196</v>
      </c>
      <c r="AE304" s="166" t="s">
        <v>169</v>
      </c>
      <c r="AF304" s="172" t="s">
        <v>118</v>
      </c>
      <c r="AG304" s="173">
        <v>52</v>
      </c>
      <c r="AH304" s="166" t="s">
        <v>100</v>
      </c>
      <c r="AI304" s="172" t="s">
        <v>79</v>
      </c>
      <c r="AJ304" s="179">
        <v>52</v>
      </c>
    </row>
    <row r="305" spans="1:36" x14ac:dyDescent="0.15">
      <c r="A305" s="199" t="s">
        <v>34</v>
      </c>
      <c r="B305" s="200" t="s">
        <v>24</v>
      </c>
      <c r="C305" s="173">
        <v>26</v>
      </c>
      <c r="D305" s="190">
        <v>39381.791666666664</v>
      </c>
      <c r="E305" s="195">
        <v>16436</v>
      </c>
      <c r="F305" s="29">
        <v>33253</v>
      </c>
      <c r="G305" s="29">
        <v>136</v>
      </c>
      <c r="H305" s="29">
        <v>0</v>
      </c>
      <c r="I305" s="29">
        <v>7107</v>
      </c>
      <c r="J305" s="29">
        <v>6281</v>
      </c>
      <c r="K305" s="29">
        <v>77</v>
      </c>
      <c r="L305" s="29">
        <v>330</v>
      </c>
      <c r="M305" s="29">
        <v>-45</v>
      </c>
      <c r="N305" s="29">
        <v>-1183</v>
      </c>
      <c r="O305" s="29">
        <f t="shared" si="16"/>
        <v>-821</v>
      </c>
      <c r="P305" s="29">
        <f t="shared" si="17"/>
        <v>20822</v>
      </c>
      <c r="Q305" s="190">
        <v>39381.791666666664</v>
      </c>
      <c r="R305" s="189">
        <v>16290</v>
      </c>
      <c r="S305" s="29">
        <v>18100</v>
      </c>
      <c r="T305" s="29">
        <f t="shared" si="18"/>
        <v>2722</v>
      </c>
      <c r="U305" s="29">
        <v>23435</v>
      </c>
      <c r="V305" s="29">
        <v>4300</v>
      </c>
      <c r="W305" s="166">
        <v>1200</v>
      </c>
      <c r="X305" s="26">
        <v>77</v>
      </c>
      <c r="Y305" s="166">
        <v>330</v>
      </c>
      <c r="Z305" s="26">
        <v>330</v>
      </c>
      <c r="AA305" s="166">
        <v>-700</v>
      </c>
      <c r="AB305" s="26">
        <v>55</v>
      </c>
      <c r="AC305" s="166">
        <v>-2218</v>
      </c>
      <c r="AD305" s="26">
        <v>-1183</v>
      </c>
      <c r="AE305" s="166" t="s">
        <v>45</v>
      </c>
      <c r="AF305" s="172" t="s">
        <v>179</v>
      </c>
      <c r="AG305" s="173">
        <v>54</v>
      </c>
      <c r="AH305" s="166" t="s">
        <v>46</v>
      </c>
      <c r="AI305" s="172" t="s">
        <v>118</v>
      </c>
      <c r="AJ305" s="179">
        <v>56</v>
      </c>
    </row>
    <row r="306" spans="1:36" x14ac:dyDescent="0.15">
      <c r="A306" s="199" t="s">
        <v>35</v>
      </c>
      <c r="B306" s="200" t="s">
        <v>24</v>
      </c>
      <c r="C306" s="173">
        <v>27</v>
      </c>
      <c r="D306" s="190">
        <v>39382.791666666664</v>
      </c>
      <c r="E306" s="195">
        <v>15932</v>
      </c>
      <c r="F306" s="29">
        <v>33253</v>
      </c>
      <c r="G306" s="29">
        <v>142</v>
      </c>
      <c r="H306" s="29">
        <v>0</v>
      </c>
      <c r="I306" s="29">
        <v>8998</v>
      </c>
      <c r="J306" s="29">
        <v>5829</v>
      </c>
      <c r="K306" s="29">
        <v>0</v>
      </c>
      <c r="L306" s="29">
        <v>0</v>
      </c>
      <c r="M306" s="29">
        <v>-80</v>
      </c>
      <c r="N306" s="29">
        <v>-816</v>
      </c>
      <c r="O306" s="29">
        <f t="shared" si="16"/>
        <v>-896</v>
      </c>
      <c r="P306" s="29">
        <f t="shared" si="17"/>
        <v>19464</v>
      </c>
      <c r="Q306" s="190">
        <v>39382.791666666664</v>
      </c>
      <c r="R306" s="189">
        <v>18150</v>
      </c>
      <c r="S306" s="29">
        <v>16960</v>
      </c>
      <c r="T306" s="29">
        <f t="shared" si="18"/>
        <v>2504</v>
      </c>
      <c r="U306" s="29">
        <v>19507</v>
      </c>
      <c r="V306" s="29">
        <v>3300</v>
      </c>
      <c r="W306" s="166">
        <v>-1000</v>
      </c>
      <c r="X306" s="26">
        <v>-101</v>
      </c>
      <c r="Y306" s="166">
        <v>0</v>
      </c>
      <c r="Z306" s="26">
        <v>0</v>
      </c>
      <c r="AA306" s="166">
        <v>280</v>
      </c>
      <c r="AB306" s="26">
        <v>20</v>
      </c>
      <c r="AC306" s="166">
        <v>-2218</v>
      </c>
      <c r="AD306" s="26">
        <v>-496</v>
      </c>
      <c r="AE306" s="166" t="s">
        <v>46</v>
      </c>
      <c r="AF306" s="172" t="s">
        <v>119</v>
      </c>
      <c r="AG306" s="173">
        <v>64</v>
      </c>
      <c r="AH306" s="166" t="s">
        <v>46</v>
      </c>
      <c r="AI306" s="172" t="s">
        <v>91</v>
      </c>
      <c r="AJ306" s="179">
        <v>63</v>
      </c>
    </row>
    <row r="307" spans="1:36" x14ac:dyDescent="0.15">
      <c r="A307" s="199" t="s">
        <v>36</v>
      </c>
      <c r="B307" s="200" t="s">
        <v>24</v>
      </c>
      <c r="C307" s="173">
        <v>28</v>
      </c>
      <c r="D307" s="190">
        <v>39383.791666666664</v>
      </c>
      <c r="E307" s="195">
        <v>15666</v>
      </c>
      <c r="F307" s="29">
        <v>33253</v>
      </c>
      <c r="G307" s="29">
        <v>143</v>
      </c>
      <c r="H307" s="29">
        <v>0</v>
      </c>
      <c r="I307" s="29">
        <v>8885</v>
      </c>
      <c r="J307" s="29">
        <v>6123</v>
      </c>
      <c r="K307" s="29">
        <v>0</v>
      </c>
      <c r="L307" s="29">
        <v>330</v>
      </c>
      <c r="M307" s="29">
        <v>-63</v>
      </c>
      <c r="N307" s="29">
        <v>-816</v>
      </c>
      <c r="O307" s="29">
        <f t="shared" si="16"/>
        <v>-549</v>
      </c>
      <c r="P307" s="29">
        <f t="shared" si="17"/>
        <v>18937</v>
      </c>
      <c r="Q307" s="190">
        <v>39383.833333333336</v>
      </c>
      <c r="R307" s="189">
        <v>15190</v>
      </c>
      <c r="S307" s="29">
        <v>17000</v>
      </c>
      <c r="T307" s="29">
        <f t="shared" si="18"/>
        <v>1937</v>
      </c>
      <c r="U307" s="29">
        <v>19507</v>
      </c>
      <c r="V307" s="29">
        <v>3300</v>
      </c>
      <c r="W307" s="166">
        <v>-1000</v>
      </c>
      <c r="X307" s="26">
        <v>-401</v>
      </c>
      <c r="Y307" s="166">
        <v>330</v>
      </c>
      <c r="Z307" s="26">
        <v>330</v>
      </c>
      <c r="AA307" s="166">
        <v>280</v>
      </c>
      <c r="AB307" s="26">
        <v>37</v>
      </c>
      <c r="AC307" s="166">
        <v>-2218</v>
      </c>
      <c r="AD307" s="26">
        <v>-816</v>
      </c>
      <c r="AE307" s="166" t="s">
        <v>42</v>
      </c>
      <c r="AF307" s="172" t="s">
        <v>71</v>
      </c>
      <c r="AG307" s="173">
        <v>48</v>
      </c>
      <c r="AH307" s="166" t="s">
        <v>42</v>
      </c>
      <c r="AI307" s="172" t="s">
        <v>178</v>
      </c>
      <c r="AJ307" s="179">
        <v>46</v>
      </c>
    </row>
    <row r="308" spans="1:36" x14ac:dyDescent="0.15">
      <c r="A308" s="199" t="s">
        <v>30</v>
      </c>
      <c r="B308" s="200" t="s">
        <v>24</v>
      </c>
      <c r="C308" s="173">
        <v>29</v>
      </c>
      <c r="D308" s="190">
        <v>39384.791666666664</v>
      </c>
      <c r="E308" s="195">
        <v>17668</v>
      </c>
      <c r="F308" s="29">
        <v>33253</v>
      </c>
      <c r="G308" s="29">
        <v>142</v>
      </c>
      <c r="H308" s="29">
        <v>0</v>
      </c>
      <c r="I308" s="29">
        <v>6336</v>
      </c>
      <c r="J308" s="29">
        <v>5518</v>
      </c>
      <c r="K308" s="29">
        <v>937</v>
      </c>
      <c r="L308" s="29">
        <v>330</v>
      </c>
      <c r="M308" s="29">
        <v>-66</v>
      </c>
      <c r="N308" s="29">
        <v>-1552</v>
      </c>
      <c r="O308" s="29">
        <f t="shared" si="16"/>
        <v>-351</v>
      </c>
      <c r="P308" s="29">
        <f t="shared" si="17"/>
        <v>21892</v>
      </c>
      <c r="Q308" s="190">
        <v>39384.791666666664</v>
      </c>
      <c r="R308" s="189">
        <v>16950</v>
      </c>
      <c r="S308" s="29">
        <v>18760</v>
      </c>
      <c r="T308" s="29">
        <f t="shared" si="18"/>
        <v>3132</v>
      </c>
      <c r="U308" s="27">
        <v>19507</v>
      </c>
      <c r="V308" s="29">
        <v>3300</v>
      </c>
      <c r="W308" s="211">
        <v>1200</v>
      </c>
      <c r="X308" s="26">
        <v>937</v>
      </c>
      <c r="Y308" s="166">
        <v>330</v>
      </c>
      <c r="Z308" s="26">
        <v>330</v>
      </c>
      <c r="AA308" s="166">
        <v>-700</v>
      </c>
      <c r="AB308" s="26">
        <v>34</v>
      </c>
      <c r="AC308" s="166">
        <v>-2218</v>
      </c>
      <c r="AD308" s="26">
        <v>-991</v>
      </c>
      <c r="AE308" s="166" t="s">
        <v>42</v>
      </c>
      <c r="AF308" s="172" t="s">
        <v>122</v>
      </c>
      <c r="AG308" s="173">
        <v>45</v>
      </c>
      <c r="AH308" s="166" t="s">
        <v>169</v>
      </c>
      <c r="AI308" s="172" t="s">
        <v>103</v>
      </c>
      <c r="AJ308" s="179">
        <v>45</v>
      </c>
    </row>
    <row r="309" spans="1:36" x14ac:dyDescent="0.15">
      <c r="A309" s="199" t="s">
        <v>32</v>
      </c>
      <c r="B309" s="200" t="s">
        <v>24</v>
      </c>
      <c r="C309" s="173">
        <v>30</v>
      </c>
      <c r="D309" s="190">
        <v>39385.791666666664</v>
      </c>
      <c r="E309" s="195">
        <v>17304</v>
      </c>
      <c r="F309" s="29">
        <v>33253</v>
      </c>
      <c r="G309" s="29">
        <v>150</v>
      </c>
      <c r="H309" s="29">
        <v>0</v>
      </c>
      <c r="I309" s="29">
        <v>6314</v>
      </c>
      <c r="J309" s="29">
        <v>5883</v>
      </c>
      <c r="K309" s="29">
        <v>953</v>
      </c>
      <c r="L309" s="29">
        <v>330</v>
      </c>
      <c r="M309" s="29">
        <v>-154</v>
      </c>
      <c r="N309" s="29">
        <v>-1552</v>
      </c>
      <c r="O309" s="29">
        <f t="shared" si="16"/>
        <v>-423</v>
      </c>
      <c r="P309" s="29">
        <f t="shared" si="17"/>
        <v>21629</v>
      </c>
      <c r="Q309" s="190">
        <v>39385.833333333336</v>
      </c>
      <c r="R309" s="189">
        <v>16810</v>
      </c>
      <c r="S309" s="29">
        <v>18769</v>
      </c>
      <c r="T309" s="29">
        <f t="shared" si="18"/>
        <v>2860</v>
      </c>
      <c r="U309" s="29">
        <v>19507</v>
      </c>
      <c r="V309" s="29">
        <v>3300</v>
      </c>
      <c r="W309" s="166">
        <v>1200</v>
      </c>
      <c r="X309" s="26">
        <v>789</v>
      </c>
      <c r="Y309" s="166">
        <v>330</v>
      </c>
      <c r="Z309" s="26">
        <v>330</v>
      </c>
      <c r="AA309" s="166">
        <v>-700</v>
      </c>
      <c r="AB309" s="26">
        <v>-54</v>
      </c>
      <c r="AC309" s="166">
        <v>-22188</v>
      </c>
      <c r="AD309" s="26">
        <v>-1552</v>
      </c>
      <c r="AE309" s="166" t="s">
        <v>42</v>
      </c>
      <c r="AF309" s="172" t="s">
        <v>101</v>
      </c>
      <c r="AG309" s="173">
        <v>53</v>
      </c>
      <c r="AH309" s="166" t="s">
        <v>169</v>
      </c>
      <c r="AI309" s="172" t="s">
        <v>197</v>
      </c>
      <c r="AJ309" s="179">
        <v>52</v>
      </c>
    </row>
    <row r="310" spans="1:36" x14ac:dyDescent="0.15">
      <c r="A310" s="201" t="s">
        <v>31</v>
      </c>
      <c r="B310" s="202" t="s">
        <v>24</v>
      </c>
      <c r="C310" s="175">
        <v>31</v>
      </c>
      <c r="D310" s="191">
        <v>39386.791666666664</v>
      </c>
      <c r="E310" s="196">
        <v>16592</v>
      </c>
      <c r="F310" s="35">
        <v>33261</v>
      </c>
      <c r="G310" s="35">
        <v>152</v>
      </c>
      <c r="H310" s="35">
        <v>0</v>
      </c>
      <c r="I310" s="35">
        <v>5978</v>
      </c>
      <c r="J310" s="35">
        <v>8547</v>
      </c>
      <c r="K310" s="35">
        <v>476</v>
      </c>
      <c r="L310" s="35">
        <v>330</v>
      </c>
      <c r="M310" s="35">
        <v>-78</v>
      </c>
      <c r="N310" s="35">
        <v>-1678</v>
      </c>
      <c r="O310" s="35">
        <f t="shared" si="16"/>
        <v>-950</v>
      </c>
      <c r="P310" s="35">
        <f t="shared" si="17"/>
        <v>19838</v>
      </c>
      <c r="Q310" s="191">
        <v>39386.791666666664</v>
      </c>
      <c r="R310" s="192">
        <v>16930</v>
      </c>
      <c r="S310" s="35">
        <v>19015</v>
      </c>
      <c r="T310" s="35">
        <f t="shared" si="18"/>
        <v>823</v>
      </c>
      <c r="U310" s="35">
        <v>19507</v>
      </c>
      <c r="V310" s="35">
        <v>1200</v>
      </c>
      <c r="W310" s="167">
        <v>1200</v>
      </c>
      <c r="X310" s="43">
        <v>476</v>
      </c>
      <c r="Y310" s="167">
        <v>330</v>
      </c>
      <c r="Z310" s="43">
        <v>330</v>
      </c>
      <c r="AA310" s="167">
        <v>-700</v>
      </c>
      <c r="AB310" s="43">
        <v>-78</v>
      </c>
      <c r="AC310" s="167">
        <v>-2218</v>
      </c>
      <c r="AD310" s="43">
        <v>-1678</v>
      </c>
      <c r="AE310" s="167" t="s">
        <v>370</v>
      </c>
      <c r="AF310" s="174" t="s">
        <v>92</v>
      </c>
      <c r="AG310" s="175">
        <v>55</v>
      </c>
      <c r="AH310" s="167" t="s">
        <v>43</v>
      </c>
      <c r="AI310" s="174" t="s">
        <v>51</v>
      </c>
      <c r="AJ310" s="180">
        <v>53</v>
      </c>
    </row>
    <row r="311" spans="1:36" x14ac:dyDescent="0.15">
      <c r="A311" s="199" t="s">
        <v>33</v>
      </c>
      <c r="B311" s="200" t="s">
        <v>25</v>
      </c>
      <c r="C311" s="173">
        <v>1</v>
      </c>
      <c r="D311" s="190">
        <v>39387.791666666664</v>
      </c>
      <c r="E311" s="195">
        <v>17324</v>
      </c>
      <c r="F311" s="29">
        <v>33261</v>
      </c>
      <c r="G311" s="29">
        <v>148</v>
      </c>
      <c r="H311" s="29">
        <v>0</v>
      </c>
      <c r="I311" s="29">
        <v>5842</v>
      </c>
      <c r="J311" s="29">
        <v>8634</v>
      </c>
      <c r="K311" s="29">
        <v>861</v>
      </c>
      <c r="L311" s="29">
        <v>325</v>
      </c>
      <c r="M311" s="29">
        <v>10</v>
      </c>
      <c r="N311" s="29">
        <v>-1664</v>
      </c>
      <c r="O311" s="29">
        <f t="shared" si="16"/>
        <v>-468</v>
      </c>
      <c r="P311" s="29">
        <f t="shared" si="17"/>
        <v>19401</v>
      </c>
      <c r="Q311" s="190">
        <v>39387.791666666664</v>
      </c>
      <c r="R311" s="189">
        <v>17050</v>
      </c>
      <c r="S311" s="29">
        <v>19121</v>
      </c>
      <c r="T311" s="29">
        <f t="shared" si="18"/>
        <v>280</v>
      </c>
      <c r="U311" s="29">
        <v>19507</v>
      </c>
      <c r="V311" s="29">
        <v>3300</v>
      </c>
      <c r="W311" s="166">
        <v>1200</v>
      </c>
      <c r="X311" s="26">
        <v>861</v>
      </c>
      <c r="Y311" s="166">
        <v>330</v>
      </c>
      <c r="Z311" s="26">
        <v>325</v>
      </c>
      <c r="AA311" s="166">
        <v>-700</v>
      </c>
      <c r="AB311" s="26">
        <v>-190</v>
      </c>
      <c r="AC311" s="166">
        <v>-2218</v>
      </c>
      <c r="AD311" s="26">
        <v>-1664</v>
      </c>
      <c r="AE311" s="166" t="s">
        <v>100</v>
      </c>
      <c r="AF311" s="172" t="s">
        <v>61</v>
      </c>
      <c r="AG311" s="173">
        <v>56</v>
      </c>
      <c r="AH311" s="166" t="s">
        <v>218</v>
      </c>
      <c r="AI311" s="172" t="s">
        <v>178</v>
      </c>
      <c r="AJ311" s="179">
        <v>56</v>
      </c>
    </row>
    <row r="312" spans="1:36" x14ac:dyDescent="0.15">
      <c r="A312" s="199" t="s">
        <v>34</v>
      </c>
      <c r="B312" s="200" t="s">
        <v>25</v>
      </c>
      <c r="C312" s="173">
        <v>2</v>
      </c>
      <c r="D312" s="190">
        <v>39388.791666666664</v>
      </c>
      <c r="E312" s="195">
        <v>16812</v>
      </c>
      <c r="F312" s="29">
        <v>33263</v>
      </c>
      <c r="G312" s="29">
        <v>126</v>
      </c>
      <c r="H312" s="29">
        <v>0</v>
      </c>
      <c r="I312" s="29">
        <v>4634</v>
      </c>
      <c r="J312" s="29">
        <v>8428</v>
      </c>
      <c r="K312" s="29">
        <v>370</v>
      </c>
      <c r="L312" s="29">
        <v>300</v>
      </c>
      <c r="M312" s="29">
        <v>35</v>
      </c>
      <c r="N312" s="29">
        <v>-1670</v>
      </c>
      <c r="O312" s="29">
        <f t="shared" si="16"/>
        <v>-965</v>
      </c>
      <c r="P312" s="29">
        <f t="shared" si="17"/>
        <v>21292</v>
      </c>
      <c r="Q312" s="190">
        <v>39388.791666666664</v>
      </c>
      <c r="R312" s="189">
        <v>16470</v>
      </c>
      <c r="S312" s="29">
        <v>18546</v>
      </c>
      <c r="T312" s="29">
        <f t="shared" si="18"/>
        <v>2746</v>
      </c>
      <c r="U312" s="29">
        <v>19507</v>
      </c>
      <c r="V312" s="29">
        <v>3300</v>
      </c>
      <c r="W312" s="166">
        <v>1200</v>
      </c>
      <c r="X312" s="26">
        <v>370</v>
      </c>
      <c r="Y312" s="166">
        <v>330</v>
      </c>
      <c r="Z312" s="26">
        <v>300</v>
      </c>
      <c r="AA312" s="166">
        <v>280</v>
      </c>
      <c r="AB312" s="26">
        <v>35</v>
      </c>
      <c r="AC312" s="166">
        <v>-2218</v>
      </c>
      <c r="AD312" s="26">
        <v>-1670</v>
      </c>
      <c r="AE312" s="166" t="s">
        <v>42</v>
      </c>
      <c r="AF312" s="172" t="s">
        <v>117</v>
      </c>
      <c r="AG312" s="173">
        <v>48</v>
      </c>
      <c r="AH312" s="166" t="s">
        <v>42</v>
      </c>
      <c r="AI312" s="172" t="s">
        <v>171</v>
      </c>
      <c r="AJ312" s="179">
        <v>48</v>
      </c>
    </row>
    <row r="313" spans="1:36" x14ac:dyDescent="0.15">
      <c r="A313" s="199" t="s">
        <v>35</v>
      </c>
      <c r="B313" s="200" t="s">
        <v>25</v>
      </c>
      <c r="C313" s="173">
        <v>3</v>
      </c>
      <c r="D313" s="190">
        <v>39389.791666666664</v>
      </c>
      <c r="E313" s="195">
        <v>16189</v>
      </c>
      <c r="F313" s="29">
        <v>33263</v>
      </c>
      <c r="G313" s="29">
        <v>119</v>
      </c>
      <c r="H313" s="29">
        <v>0</v>
      </c>
      <c r="I313" s="29">
        <v>8439</v>
      </c>
      <c r="J313" s="29">
        <v>6762</v>
      </c>
      <c r="K313" s="29">
        <v>0</v>
      </c>
      <c r="L313" s="29">
        <v>330</v>
      </c>
      <c r="M313" s="29">
        <v>86</v>
      </c>
      <c r="N313" s="29">
        <v>-1516</v>
      </c>
      <c r="O313" s="29">
        <f t="shared" si="16"/>
        <v>-1100</v>
      </c>
      <c r="P313" s="29">
        <f t="shared" si="17"/>
        <v>19281</v>
      </c>
      <c r="Q313" s="190">
        <v>39389.791666666664</v>
      </c>
      <c r="R313" s="189">
        <v>16130</v>
      </c>
      <c r="S313" s="29">
        <v>18052</v>
      </c>
      <c r="T313" s="29">
        <f t="shared" si="18"/>
        <v>1229</v>
      </c>
      <c r="U313" s="27">
        <v>19626</v>
      </c>
      <c r="V313" s="29">
        <v>3500</v>
      </c>
      <c r="W313" s="211">
        <v>-1200</v>
      </c>
      <c r="X313" s="26">
        <v>-187</v>
      </c>
      <c r="Y313" s="166">
        <v>330</v>
      </c>
      <c r="Z313" s="26">
        <v>330</v>
      </c>
      <c r="AA313" s="166">
        <v>280</v>
      </c>
      <c r="AB313" s="26">
        <v>86</v>
      </c>
      <c r="AC313" s="166">
        <v>-2218</v>
      </c>
      <c r="AD313" s="26">
        <v>-1516</v>
      </c>
      <c r="AE313" s="166" t="s">
        <v>46</v>
      </c>
      <c r="AF313" s="172" t="s">
        <v>306</v>
      </c>
      <c r="AG313" s="173">
        <v>45</v>
      </c>
      <c r="AH313" s="166" t="s">
        <v>46</v>
      </c>
      <c r="AI313" s="172" t="s">
        <v>73</v>
      </c>
      <c r="AJ313" s="179">
        <v>43</v>
      </c>
    </row>
    <row r="314" spans="1:36" x14ac:dyDescent="0.15">
      <c r="A314" s="199" t="s">
        <v>36</v>
      </c>
      <c r="B314" s="200" t="s">
        <v>25</v>
      </c>
      <c r="C314" s="173">
        <v>4</v>
      </c>
      <c r="D314" s="190">
        <v>39390.75</v>
      </c>
      <c r="E314" s="195">
        <v>16175</v>
      </c>
      <c r="F314" s="29">
        <v>33263</v>
      </c>
      <c r="G314" s="29">
        <v>121</v>
      </c>
      <c r="H314" s="29">
        <v>0</v>
      </c>
      <c r="I314" s="29">
        <v>7426</v>
      </c>
      <c r="J314" s="29">
        <v>7379</v>
      </c>
      <c r="K314" s="29">
        <v>0</v>
      </c>
      <c r="L314" s="29">
        <v>330</v>
      </c>
      <c r="M314" s="29">
        <v>-121</v>
      </c>
      <c r="N314" s="29">
        <v>-1516</v>
      </c>
      <c r="O314" s="29">
        <f t="shared" si="16"/>
        <v>-1307</v>
      </c>
      <c r="P314" s="29">
        <f t="shared" si="17"/>
        <v>19886</v>
      </c>
      <c r="Q314" s="190">
        <v>39390.75</v>
      </c>
      <c r="R314" s="189">
        <v>16280</v>
      </c>
      <c r="S314" s="29">
        <v>18202</v>
      </c>
      <c r="T314" s="29">
        <f t="shared" si="18"/>
        <v>1684</v>
      </c>
      <c r="U314" s="29">
        <v>19626</v>
      </c>
      <c r="V314" s="29">
        <v>3500</v>
      </c>
      <c r="W314" s="166">
        <v>-1200</v>
      </c>
      <c r="X314" s="26">
        <v>-209</v>
      </c>
      <c r="Y314" s="166">
        <v>330</v>
      </c>
      <c r="Z314" s="26">
        <v>330</v>
      </c>
      <c r="AA314" s="166">
        <v>-700</v>
      </c>
      <c r="AB314" s="26">
        <v>-121</v>
      </c>
      <c r="AC314" s="166">
        <v>-2218</v>
      </c>
      <c r="AD314" s="26">
        <v>-1516</v>
      </c>
      <c r="AE314" s="166" t="s">
        <v>42</v>
      </c>
      <c r="AF314" s="172" t="s">
        <v>50</v>
      </c>
      <c r="AG314" s="173">
        <v>52</v>
      </c>
      <c r="AH314" s="166" t="s">
        <v>42</v>
      </c>
      <c r="AI314" s="172" t="s">
        <v>192</v>
      </c>
      <c r="AJ314" s="179">
        <v>53</v>
      </c>
    </row>
    <row r="315" spans="1:36" x14ac:dyDescent="0.15">
      <c r="A315" s="199" t="s">
        <v>30</v>
      </c>
      <c r="B315" s="200" t="s">
        <v>25</v>
      </c>
      <c r="C315" s="173">
        <v>5</v>
      </c>
      <c r="D315" s="190">
        <v>39391.75</v>
      </c>
      <c r="E315" s="195">
        <v>17868</v>
      </c>
      <c r="F315" s="29">
        <v>33263</v>
      </c>
      <c r="G315" s="29">
        <v>119</v>
      </c>
      <c r="H315" s="29">
        <v>0</v>
      </c>
      <c r="I315" s="29">
        <v>6777</v>
      </c>
      <c r="J315" s="29">
        <v>6098</v>
      </c>
      <c r="K315" s="29">
        <v>456</v>
      </c>
      <c r="L315" s="29">
        <v>330</v>
      </c>
      <c r="M315" s="29">
        <v>-220</v>
      </c>
      <c r="N315" s="29">
        <v>-1714</v>
      </c>
      <c r="O315" s="29">
        <f t="shared" si="16"/>
        <v>-1148</v>
      </c>
      <c r="P315" s="29">
        <f t="shared" si="17"/>
        <v>21655</v>
      </c>
      <c r="Q315" s="190">
        <v>39391.75</v>
      </c>
      <c r="R315" s="189">
        <v>17850</v>
      </c>
      <c r="S315" s="29">
        <v>19971</v>
      </c>
      <c r="T315" s="29">
        <f t="shared" si="18"/>
        <v>1684</v>
      </c>
      <c r="U315" s="29">
        <v>19626</v>
      </c>
      <c r="V315" s="29">
        <v>3500</v>
      </c>
      <c r="W315" s="166">
        <v>1200</v>
      </c>
      <c r="X315" s="26">
        <v>456</v>
      </c>
      <c r="Y315" s="166">
        <v>330</v>
      </c>
      <c r="Z315" s="26">
        <v>330</v>
      </c>
      <c r="AA315" s="166">
        <v>-700</v>
      </c>
      <c r="AB315" s="26">
        <v>0</v>
      </c>
      <c r="AC315" s="166">
        <v>-2218</v>
      </c>
      <c r="AD315" s="26">
        <v>-1714</v>
      </c>
      <c r="AE315" s="166" t="s">
        <v>43</v>
      </c>
      <c r="AF315" s="172" t="s">
        <v>64</v>
      </c>
      <c r="AG315" s="173">
        <v>50</v>
      </c>
      <c r="AH315" s="166" t="s">
        <v>43</v>
      </c>
      <c r="AI315" s="172" t="s">
        <v>89</v>
      </c>
      <c r="AJ315" s="179">
        <v>51</v>
      </c>
    </row>
    <row r="316" spans="1:36" x14ac:dyDescent="0.15">
      <c r="A316" s="199" t="s">
        <v>32</v>
      </c>
      <c r="B316" s="200" t="s">
        <v>25</v>
      </c>
      <c r="C316" s="173">
        <v>6</v>
      </c>
      <c r="D316" s="190">
        <v>39392.75</v>
      </c>
      <c r="E316" s="195">
        <v>17965</v>
      </c>
      <c r="F316" s="29">
        <v>33263</v>
      </c>
      <c r="G316" s="29">
        <v>90</v>
      </c>
      <c r="H316" s="29">
        <v>0</v>
      </c>
      <c r="I316" s="29">
        <v>6278</v>
      </c>
      <c r="J316" s="29">
        <v>6189</v>
      </c>
      <c r="K316" s="29">
        <v>752</v>
      </c>
      <c r="L316" s="29">
        <v>330</v>
      </c>
      <c r="M316" s="29">
        <v>-121</v>
      </c>
      <c r="N316" s="29">
        <v>-1743</v>
      </c>
      <c r="O316" s="29">
        <f t="shared" si="16"/>
        <v>-782</v>
      </c>
      <c r="P316" s="29">
        <f t="shared" si="17"/>
        <v>21668</v>
      </c>
      <c r="Q316" s="190">
        <v>39392.75</v>
      </c>
      <c r="R316" s="189">
        <v>18280</v>
      </c>
      <c r="S316" s="29">
        <v>20430</v>
      </c>
      <c r="T316" s="29">
        <f t="shared" si="18"/>
        <v>1238</v>
      </c>
      <c r="U316" s="29">
        <v>19626</v>
      </c>
      <c r="V316" s="29">
        <v>3500</v>
      </c>
      <c r="W316" s="166">
        <v>1200</v>
      </c>
      <c r="X316" s="26">
        <v>752</v>
      </c>
      <c r="Y316" s="166">
        <v>330</v>
      </c>
      <c r="Z316" s="26">
        <v>330</v>
      </c>
      <c r="AA316" s="166">
        <v>-700</v>
      </c>
      <c r="AB316" s="26">
        <v>-121</v>
      </c>
      <c r="AC316" s="166">
        <v>-2218</v>
      </c>
      <c r="AD316" s="26">
        <v>-1743</v>
      </c>
      <c r="AE316" s="166" t="s">
        <v>169</v>
      </c>
      <c r="AF316" s="172" t="s">
        <v>61</v>
      </c>
      <c r="AG316" s="173">
        <v>49</v>
      </c>
      <c r="AH316" s="166" t="s">
        <v>169</v>
      </c>
      <c r="AI316" s="172" t="s">
        <v>122</v>
      </c>
      <c r="AJ316" s="179">
        <v>46</v>
      </c>
    </row>
    <row r="317" spans="1:36" x14ac:dyDescent="0.15">
      <c r="A317" s="199" t="s">
        <v>31</v>
      </c>
      <c r="B317" s="200" t="s">
        <v>25</v>
      </c>
      <c r="C317" s="173">
        <v>7</v>
      </c>
      <c r="D317" s="190">
        <v>39393.75</v>
      </c>
      <c r="E317" s="195">
        <v>18170</v>
      </c>
      <c r="F317" s="29">
        <v>33263</v>
      </c>
      <c r="G317" s="29">
        <v>88</v>
      </c>
      <c r="H317" s="29">
        <v>0</v>
      </c>
      <c r="I317" s="29">
        <v>7322</v>
      </c>
      <c r="J317" s="29">
        <v>5481</v>
      </c>
      <c r="K317" s="29">
        <v>959</v>
      </c>
      <c r="L317" s="29">
        <v>330</v>
      </c>
      <c r="M317" s="29">
        <v>-173</v>
      </c>
      <c r="N317" s="29">
        <v>-1365</v>
      </c>
      <c r="O317" s="29">
        <f t="shared" si="16"/>
        <v>-249</v>
      </c>
      <c r="P317" s="29">
        <f t="shared" si="17"/>
        <v>20797</v>
      </c>
      <c r="Q317" s="190">
        <v>39393.75</v>
      </c>
      <c r="R317" s="189">
        <v>18200</v>
      </c>
      <c r="S317" s="29">
        <v>20020</v>
      </c>
      <c r="T317" s="29">
        <f t="shared" si="18"/>
        <v>777</v>
      </c>
      <c r="U317" s="29">
        <v>19626</v>
      </c>
      <c r="V317" s="29">
        <v>3500</v>
      </c>
      <c r="W317" s="166">
        <v>1200</v>
      </c>
      <c r="X317" s="26">
        <v>806</v>
      </c>
      <c r="Y317" s="166">
        <v>330</v>
      </c>
      <c r="Z317" s="26">
        <v>330</v>
      </c>
      <c r="AA317" s="166">
        <v>-700</v>
      </c>
      <c r="AB317" s="26">
        <v>-173</v>
      </c>
      <c r="AC317" s="166">
        <v>-2218</v>
      </c>
      <c r="AD317" s="26">
        <v>-1380</v>
      </c>
      <c r="AE317" s="166" t="s">
        <v>162</v>
      </c>
      <c r="AF317" s="172" t="s">
        <v>61</v>
      </c>
      <c r="AG317" s="173">
        <v>43</v>
      </c>
      <c r="AH317" s="166" t="s">
        <v>169</v>
      </c>
      <c r="AI317" s="172" t="s">
        <v>50</v>
      </c>
      <c r="AJ317" s="179">
        <v>41</v>
      </c>
    </row>
    <row r="318" spans="1:36" x14ac:dyDescent="0.15">
      <c r="A318" s="199" t="s">
        <v>33</v>
      </c>
      <c r="B318" s="200" t="s">
        <v>25</v>
      </c>
      <c r="C318" s="173">
        <v>8</v>
      </c>
      <c r="D318" s="190">
        <v>39394.75</v>
      </c>
      <c r="E318" s="195">
        <v>18420</v>
      </c>
      <c r="F318" s="29">
        <v>33263</v>
      </c>
      <c r="G318" s="29">
        <v>97</v>
      </c>
      <c r="H318" s="29">
        <v>0</v>
      </c>
      <c r="I318" s="29">
        <v>7110</v>
      </c>
      <c r="J318" s="29">
        <v>5096</v>
      </c>
      <c r="K318" s="29">
        <v>731</v>
      </c>
      <c r="L318" s="29">
        <v>330</v>
      </c>
      <c r="M318" s="29">
        <f>-106</f>
        <v>-106</v>
      </c>
      <c r="N318" s="29">
        <v>-1792</v>
      </c>
      <c r="O318" s="29">
        <f t="shared" si="16"/>
        <v>-837</v>
      </c>
      <c r="P318" s="29">
        <f t="shared" si="17"/>
        <v>21991</v>
      </c>
      <c r="Q318" s="190">
        <v>39394.75</v>
      </c>
      <c r="R318" s="189">
        <v>18340</v>
      </c>
      <c r="S318" s="29">
        <v>20540</v>
      </c>
      <c r="T318" s="29">
        <f t="shared" si="18"/>
        <v>1451</v>
      </c>
      <c r="U318" s="27">
        <v>19626</v>
      </c>
      <c r="V318" s="29">
        <v>3500</v>
      </c>
      <c r="W318" s="211">
        <v>1200</v>
      </c>
      <c r="X318" s="26">
        <v>731</v>
      </c>
      <c r="Y318" s="166">
        <v>330</v>
      </c>
      <c r="Z318" s="26">
        <v>330</v>
      </c>
      <c r="AA318" s="166">
        <v>-700</v>
      </c>
      <c r="AB318" s="26">
        <v>-106</v>
      </c>
      <c r="AC318" s="166">
        <v>-2218</v>
      </c>
      <c r="AD318" s="26">
        <v>-1792</v>
      </c>
      <c r="AE318" s="166" t="s">
        <v>169</v>
      </c>
      <c r="AF318" s="172" t="s">
        <v>94</v>
      </c>
      <c r="AG318" s="173">
        <v>39</v>
      </c>
      <c r="AH318" s="166" t="s">
        <v>169</v>
      </c>
      <c r="AI318" s="172" t="s">
        <v>74</v>
      </c>
      <c r="AJ318" s="179">
        <v>40</v>
      </c>
    </row>
    <row r="319" spans="1:36" x14ac:dyDescent="0.15">
      <c r="A319" s="199" t="s">
        <v>34</v>
      </c>
      <c r="B319" s="200" t="s">
        <v>25</v>
      </c>
      <c r="C319" s="173">
        <v>9</v>
      </c>
      <c r="D319" s="190">
        <v>39395.75</v>
      </c>
      <c r="E319" s="195">
        <v>17983</v>
      </c>
      <c r="F319" s="29">
        <v>33263</v>
      </c>
      <c r="G319" s="29">
        <v>110</v>
      </c>
      <c r="H319" s="29">
        <v>0</v>
      </c>
      <c r="I319" s="29">
        <v>6198</v>
      </c>
      <c r="J319" s="29">
        <v>6216</v>
      </c>
      <c r="K319" s="29">
        <v>1070</v>
      </c>
      <c r="L319" s="29">
        <v>330</v>
      </c>
      <c r="M319" s="29">
        <v>-301</v>
      </c>
      <c r="N319" s="29">
        <v>-1786</v>
      </c>
      <c r="O319" s="29">
        <f t="shared" si="16"/>
        <v>-687</v>
      </c>
      <c r="P319" s="29">
        <f t="shared" si="17"/>
        <v>21646</v>
      </c>
      <c r="Q319" s="190">
        <v>39395.75</v>
      </c>
      <c r="R319" s="189">
        <v>18140</v>
      </c>
      <c r="S319" s="29">
        <v>20399</v>
      </c>
      <c r="T319" s="29">
        <f t="shared" si="18"/>
        <v>1247</v>
      </c>
      <c r="U319" s="29">
        <v>19626</v>
      </c>
      <c r="V319" s="29">
        <v>3500</v>
      </c>
      <c r="W319" s="166">
        <v>1200</v>
      </c>
      <c r="X319" s="26">
        <v>1070</v>
      </c>
      <c r="Y319" s="166">
        <v>330</v>
      </c>
      <c r="Z319" s="26">
        <v>330</v>
      </c>
      <c r="AA319" s="166">
        <v>-700</v>
      </c>
      <c r="AB319" s="26">
        <v>-301</v>
      </c>
      <c r="AC319" s="166">
        <v>-2218</v>
      </c>
      <c r="AD319" s="26">
        <v>-1786</v>
      </c>
      <c r="AE319" s="166" t="s">
        <v>169</v>
      </c>
      <c r="AF319" s="172" t="s">
        <v>189</v>
      </c>
      <c r="AG319" s="173">
        <v>42</v>
      </c>
      <c r="AH319" s="166" t="s">
        <v>169</v>
      </c>
      <c r="AI319" s="172" t="s">
        <v>133</v>
      </c>
      <c r="AJ319" s="179">
        <v>42</v>
      </c>
    </row>
    <row r="320" spans="1:36" x14ac:dyDescent="0.15">
      <c r="A320" s="199" t="s">
        <v>35</v>
      </c>
      <c r="B320" s="200" t="s">
        <v>25</v>
      </c>
      <c r="C320" s="173">
        <v>10</v>
      </c>
      <c r="D320" s="190">
        <v>39396.75</v>
      </c>
      <c r="E320" s="195">
        <v>16750</v>
      </c>
      <c r="F320" s="29">
        <v>33263</v>
      </c>
      <c r="G320" s="29">
        <v>133</v>
      </c>
      <c r="H320" s="29">
        <v>0</v>
      </c>
      <c r="I320" s="29">
        <v>7009</v>
      </c>
      <c r="J320" s="29">
        <v>6818</v>
      </c>
      <c r="K320" s="29">
        <v>174</v>
      </c>
      <c r="L320" s="29">
        <v>330</v>
      </c>
      <c r="M320" s="29">
        <v>-325</v>
      </c>
      <c r="N320" s="29">
        <v>-1899</v>
      </c>
      <c r="O320" s="29">
        <f t="shared" si="16"/>
        <v>-1720</v>
      </c>
      <c r="P320" s="29">
        <f t="shared" si="17"/>
        <v>21289</v>
      </c>
      <c r="Q320" s="190">
        <v>39396.75</v>
      </c>
      <c r="R320" s="189">
        <v>16740</v>
      </c>
      <c r="S320" s="29">
        <v>19046</v>
      </c>
      <c r="T320" s="29">
        <f t="shared" si="18"/>
        <v>2243</v>
      </c>
      <c r="U320" s="29">
        <v>19979</v>
      </c>
      <c r="V320" s="29">
        <v>1400</v>
      </c>
      <c r="W320" s="166">
        <v>1200</v>
      </c>
      <c r="X320" s="26">
        <v>174</v>
      </c>
      <c r="Y320" s="166">
        <v>330</v>
      </c>
      <c r="Z320" s="26">
        <v>330</v>
      </c>
      <c r="AA320" s="166">
        <v>-700</v>
      </c>
      <c r="AB320" s="26">
        <v>-325</v>
      </c>
      <c r="AC320" s="166">
        <v>-2218</v>
      </c>
      <c r="AD320" s="26">
        <v>-1899</v>
      </c>
      <c r="AE320" s="166" t="s">
        <v>169</v>
      </c>
      <c r="AF320" s="172" t="s">
        <v>154</v>
      </c>
      <c r="AG320" s="173">
        <v>38</v>
      </c>
      <c r="AH320" s="166" t="s">
        <v>162</v>
      </c>
      <c r="AI320" s="172" t="s">
        <v>102</v>
      </c>
      <c r="AJ320" s="179">
        <v>38</v>
      </c>
    </row>
    <row r="321" spans="1:36" x14ac:dyDescent="0.15">
      <c r="A321" s="199" t="s">
        <v>36</v>
      </c>
      <c r="B321" s="200" t="s">
        <v>25</v>
      </c>
      <c r="C321" s="173">
        <v>11</v>
      </c>
      <c r="D321" s="190">
        <v>39397.75</v>
      </c>
      <c r="E321" s="195">
        <v>16873</v>
      </c>
      <c r="F321" s="29">
        <v>33263</v>
      </c>
      <c r="G321" s="29">
        <v>125</v>
      </c>
      <c r="H321" s="29">
        <v>0</v>
      </c>
      <c r="I321" s="29">
        <v>6541</v>
      </c>
      <c r="J321" s="29">
        <v>7551</v>
      </c>
      <c r="K321" s="29">
        <v>25</v>
      </c>
      <c r="L321" s="29">
        <v>330</v>
      </c>
      <c r="M321" s="29">
        <v>-381</v>
      </c>
      <c r="N321" s="29">
        <v>-1899</v>
      </c>
      <c r="O321" s="29">
        <f t="shared" si="16"/>
        <v>-1925</v>
      </c>
      <c r="P321" s="29">
        <f t="shared" si="17"/>
        <v>21221</v>
      </c>
      <c r="Q321" s="190">
        <v>39397.791666666664</v>
      </c>
      <c r="R321" s="189">
        <v>16720</v>
      </c>
      <c r="S321" s="29">
        <v>19026</v>
      </c>
      <c r="T321" s="29">
        <f t="shared" si="18"/>
        <v>2195</v>
      </c>
      <c r="U321" s="29">
        <v>19979</v>
      </c>
      <c r="V321" s="29">
        <v>1400</v>
      </c>
      <c r="W321" s="166">
        <v>1200</v>
      </c>
      <c r="X321" s="26">
        <v>25</v>
      </c>
      <c r="Y321" s="166">
        <v>330</v>
      </c>
      <c r="Z321" s="26">
        <v>330</v>
      </c>
      <c r="AA321" s="166">
        <v>-700</v>
      </c>
      <c r="AB321" s="26">
        <v>-381</v>
      </c>
      <c r="AC321" s="166">
        <v>-2218</v>
      </c>
      <c r="AD321" s="26">
        <v>-1899</v>
      </c>
      <c r="AE321" s="166" t="s">
        <v>42</v>
      </c>
      <c r="AF321" s="172" t="s">
        <v>195</v>
      </c>
      <c r="AG321" s="173">
        <v>35</v>
      </c>
      <c r="AH321" s="166" t="s">
        <v>146</v>
      </c>
      <c r="AI321" s="172" t="s">
        <v>216</v>
      </c>
      <c r="AJ321" s="179">
        <v>39</v>
      </c>
    </row>
    <row r="322" spans="1:36" x14ac:dyDescent="0.15">
      <c r="A322" s="199" t="s">
        <v>30</v>
      </c>
      <c r="B322" s="200" t="s">
        <v>25</v>
      </c>
      <c r="C322" s="173">
        <v>12</v>
      </c>
      <c r="D322" s="190">
        <v>39398.75</v>
      </c>
      <c r="E322" s="195">
        <v>18624</v>
      </c>
      <c r="F322" s="29">
        <v>33263</v>
      </c>
      <c r="G322" s="29">
        <v>133</v>
      </c>
      <c r="H322" s="29">
        <v>0</v>
      </c>
      <c r="I322" s="29">
        <v>6137</v>
      </c>
      <c r="J322" s="29">
        <v>6595</v>
      </c>
      <c r="K322" s="29">
        <v>748</v>
      </c>
      <c r="L322" s="29">
        <v>330</v>
      </c>
      <c r="M322" s="29">
        <v>145</v>
      </c>
      <c r="N322" s="29">
        <v>-1591</v>
      </c>
      <c r="O322" s="29">
        <f t="shared" si="16"/>
        <v>-368</v>
      </c>
      <c r="P322" s="29">
        <f t="shared" si="17"/>
        <v>21032</v>
      </c>
      <c r="Q322" s="190">
        <v>39398.75</v>
      </c>
      <c r="R322" s="189">
        <v>18230</v>
      </c>
      <c r="S322" s="29">
        <v>20229</v>
      </c>
      <c r="T322" s="29">
        <f t="shared" si="18"/>
        <v>803</v>
      </c>
      <c r="U322" s="29">
        <v>19979</v>
      </c>
      <c r="V322" s="29">
        <v>1400</v>
      </c>
      <c r="W322" s="166">
        <v>1200</v>
      </c>
      <c r="X322" s="26">
        <v>748</v>
      </c>
      <c r="Y322" s="166">
        <v>330</v>
      </c>
      <c r="Z322" s="26">
        <v>330</v>
      </c>
      <c r="AA322" s="166">
        <v>280</v>
      </c>
      <c r="AB322" s="26">
        <v>145</v>
      </c>
      <c r="AC322" s="166">
        <v>-2068</v>
      </c>
      <c r="AD322" s="26">
        <v>-1591</v>
      </c>
      <c r="AE322" s="166" t="s">
        <v>162</v>
      </c>
      <c r="AF322" s="172" t="s">
        <v>90</v>
      </c>
      <c r="AG322" s="173">
        <v>42</v>
      </c>
      <c r="AH322" s="166" t="s">
        <v>100</v>
      </c>
      <c r="AI322" s="172" t="s">
        <v>89</v>
      </c>
      <c r="AJ322" s="179">
        <v>46</v>
      </c>
    </row>
    <row r="323" spans="1:36" x14ac:dyDescent="0.15">
      <c r="A323" s="199" t="s">
        <v>32</v>
      </c>
      <c r="B323" s="200" t="s">
        <v>25</v>
      </c>
      <c r="C323" s="173">
        <v>13</v>
      </c>
      <c r="D323" s="190">
        <v>39399.75</v>
      </c>
      <c r="E323" s="195">
        <v>18008</v>
      </c>
      <c r="F323" s="29">
        <v>33263</v>
      </c>
      <c r="G323" s="29">
        <v>138</v>
      </c>
      <c r="H323" s="29">
        <v>0</v>
      </c>
      <c r="I323" s="29">
        <v>5636</v>
      </c>
      <c r="J323" s="29">
        <v>7536</v>
      </c>
      <c r="K323" s="29">
        <v>446</v>
      </c>
      <c r="L323" s="29">
        <v>330</v>
      </c>
      <c r="M323" s="29">
        <v>48</v>
      </c>
      <c r="N323" s="29">
        <v>-1615</v>
      </c>
      <c r="O323" s="29">
        <f t="shared" si="16"/>
        <v>-791</v>
      </c>
      <c r="P323" s="29">
        <f t="shared" si="17"/>
        <v>21020</v>
      </c>
      <c r="Q323" s="190">
        <v>39399.75</v>
      </c>
      <c r="R323" s="189">
        <v>18110</v>
      </c>
      <c r="S323" s="29">
        <v>20133</v>
      </c>
      <c r="T323" s="29">
        <f t="shared" si="18"/>
        <v>887</v>
      </c>
      <c r="U323" s="29">
        <v>19979</v>
      </c>
      <c r="V323" s="29">
        <v>1400</v>
      </c>
      <c r="W323" s="166">
        <v>1200</v>
      </c>
      <c r="X323" s="26">
        <v>446</v>
      </c>
      <c r="Y323" s="166">
        <v>330</v>
      </c>
      <c r="Z323" s="26">
        <v>330</v>
      </c>
      <c r="AA323" s="166">
        <v>280</v>
      </c>
      <c r="AB323" s="26">
        <v>48</v>
      </c>
      <c r="AC323" s="166">
        <v>-2068</v>
      </c>
      <c r="AD323" s="26">
        <v>-1615</v>
      </c>
      <c r="AE323" s="166" t="s">
        <v>42</v>
      </c>
      <c r="AF323" s="172" t="s">
        <v>178</v>
      </c>
      <c r="AG323" s="173">
        <v>49</v>
      </c>
      <c r="AH323" s="166" t="s">
        <v>146</v>
      </c>
      <c r="AI323" s="172" t="s">
        <v>202</v>
      </c>
      <c r="AJ323" s="179">
        <v>51</v>
      </c>
    </row>
    <row r="324" spans="1:36" x14ac:dyDescent="0.15">
      <c r="A324" s="199" t="s">
        <v>31</v>
      </c>
      <c r="B324" s="200" t="s">
        <v>25</v>
      </c>
      <c r="C324" s="173">
        <v>14</v>
      </c>
      <c r="D324" s="190">
        <v>39400.75</v>
      </c>
      <c r="E324" s="195">
        <v>18066</v>
      </c>
      <c r="F324" s="29">
        <v>33263</v>
      </c>
      <c r="G324" s="29">
        <v>170</v>
      </c>
      <c r="H324" s="29">
        <v>0</v>
      </c>
      <c r="I324" s="29">
        <v>5340</v>
      </c>
      <c r="J324" s="29">
        <v>7610</v>
      </c>
      <c r="K324" s="29">
        <v>60</v>
      </c>
      <c r="L324" s="29">
        <v>330</v>
      </c>
      <c r="M324" s="29">
        <v>-100</v>
      </c>
      <c r="N324" s="29">
        <v>-1616</v>
      </c>
      <c r="O324" s="29">
        <f t="shared" si="16"/>
        <v>-1326</v>
      </c>
      <c r="P324" s="29">
        <f t="shared" si="17"/>
        <v>21809</v>
      </c>
      <c r="Q324" s="190">
        <v>39400.75</v>
      </c>
      <c r="R324" s="189">
        <v>18040</v>
      </c>
      <c r="S324" s="29">
        <v>20063</v>
      </c>
      <c r="T324" s="29">
        <f t="shared" si="18"/>
        <v>1746</v>
      </c>
      <c r="U324" s="27">
        <v>19979</v>
      </c>
      <c r="V324" s="29">
        <v>1400</v>
      </c>
      <c r="W324" s="211">
        <v>1200</v>
      </c>
      <c r="X324" s="26">
        <v>60</v>
      </c>
      <c r="Y324" s="166">
        <v>330</v>
      </c>
      <c r="Z324" s="26">
        <v>330</v>
      </c>
      <c r="AA324" s="166">
        <v>-700</v>
      </c>
      <c r="AB324" s="26">
        <v>-100</v>
      </c>
      <c r="AC324" s="166">
        <v>-2068</v>
      </c>
      <c r="AD324" s="26">
        <v>-1740</v>
      </c>
      <c r="AE324" s="166" t="s">
        <v>100</v>
      </c>
      <c r="AF324" s="172" t="s">
        <v>149</v>
      </c>
      <c r="AG324" s="173">
        <v>57</v>
      </c>
      <c r="AH324" s="166" t="s">
        <v>46</v>
      </c>
      <c r="AI324" s="172" t="s">
        <v>70</v>
      </c>
      <c r="AJ324" s="179">
        <v>54</v>
      </c>
    </row>
    <row r="325" spans="1:36" x14ac:dyDescent="0.15">
      <c r="A325" s="199" t="s">
        <v>33</v>
      </c>
      <c r="B325" s="200" t="s">
        <v>25</v>
      </c>
      <c r="C325" s="173">
        <v>15</v>
      </c>
      <c r="D325" s="190">
        <v>39401.75</v>
      </c>
      <c r="E325" s="195">
        <v>18666</v>
      </c>
      <c r="F325" s="29">
        <v>33263</v>
      </c>
      <c r="G325" s="29">
        <v>168</v>
      </c>
      <c r="H325" s="29">
        <v>0</v>
      </c>
      <c r="I325" s="29">
        <v>5371</v>
      </c>
      <c r="J325" s="29">
        <v>7411</v>
      </c>
      <c r="K325" s="29">
        <v>266</v>
      </c>
      <c r="L325" s="29">
        <v>330</v>
      </c>
      <c r="M325" s="29">
        <v>-100</v>
      </c>
      <c r="N325" s="29">
        <v>-1739</v>
      </c>
      <c r="O325" s="29">
        <f t="shared" si="16"/>
        <v>-1243</v>
      </c>
      <c r="P325" s="29">
        <f t="shared" si="17"/>
        <v>21892</v>
      </c>
      <c r="Q325" s="190">
        <v>39401.75</v>
      </c>
      <c r="R325" s="189">
        <v>18390</v>
      </c>
      <c r="S325" s="29">
        <v>20537</v>
      </c>
      <c r="T325" s="29">
        <f t="shared" si="18"/>
        <v>1355</v>
      </c>
      <c r="U325" s="29">
        <v>19979</v>
      </c>
      <c r="V325" s="29">
        <v>1400</v>
      </c>
      <c r="W325" s="166">
        <v>1200</v>
      </c>
      <c r="X325" s="26">
        <v>53</v>
      </c>
      <c r="Y325" s="166">
        <v>330</v>
      </c>
      <c r="Z325" s="26">
        <v>330</v>
      </c>
      <c r="AA325" s="166">
        <v>-700</v>
      </c>
      <c r="AB325" s="26">
        <v>-100</v>
      </c>
      <c r="AC325" s="166">
        <v>-2068</v>
      </c>
      <c r="AD325" s="26">
        <v>-1754</v>
      </c>
      <c r="AE325" s="166" t="s">
        <v>46</v>
      </c>
      <c r="AF325" s="172" t="s">
        <v>120</v>
      </c>
      <c r="AG325" s="173">
        <v>56</v>
      </c>
      <c r="AH325" s="166" t="s">
        <v>46</v>
      </c>
      <c r="AI325" s="172" t="s">
        <v>50</v>
      </c>
      <c r="AJ325" s="179">
        <v>46</v>
      </c>
    </row>
    <row r="326" spans="1:36" x14ac:dyDescent="0.15">
      <c r="A326" s="199" t="s">
        <v>34</v>
      </c>
      <c r="B326" s="200" t="s">
        <v>25</v>
      </c>
      <c r="C326" s="173">
        <v>16</v>
      </c>
      <c r="D326" s="190">
        <v>39402.75</v>
      </c>
      <c r="E326" s="195">
        <v>18035</v>
      </c>
      <c r="F326" s="29">
        <v>33263</v>
      </c>
      <c r="G326" s="29">
        <v>168</v>
      </c>
      <c r="H326" s="29">
        <v>0</v>
      </c>
      <c r="I326" s="29">
        <v>5336</v>
      </c>
      <c r="J326" s="29">
        <v>7564</v>
      </c>
      <c r="K326" s="29">
        <v>558</v>
      </c>
      <c r="L326" s="29">
        <v>330</v>
      </c>
      <c r="M326" s="29">
        <v>-100</v>
      </c>
      <c r="N326" s="29">
        <v>-1654</v>
      </c>
      <c r="O326" s="29">
        <f t="shared" si="16"/>
        <v>-866</v>
      </c>
      <c r="P326" s="29">
        <f t="shared" si="17"/>
        <v>21397</v>
      </c>
      <c r="Q326" s="190">
        <v>39402.75</v>
      </c>
      <c r="R326" s="189">
        <v>18090</v>
      </c>
      <c r="S326" s="29">
        <v>20153</v>
      </c>
      <c r="T326" s="29">
        <f t="shared" si="18"/>
        <v>1244</v>
      </c>
      <c r="U326" s="29">
        <v>19979</v>
      </c>
      <c r="V326" s="29">
        <v>1400</v>
      </c>
      <c r="W326" s="166">
        <v>1200</v>
      </c>
      <c r="X326" s="26">
        <v>446</v>
      </c>
      <c r="Y326" s="166">
        <v>330</v>
      </c>
      <c r="Z326" s="26">
        <v>330</v>
      </c>
      <c r="AA326" s="166">
        <v>-400</v>
      </c>
      <c r="AB326" s="26">
        <v>-100</v>
      </c>
      <c r="AC326" s="166">
        <v>-2068</v>
      </c>
      <c r="AD326" s="26">
        <v>-1669</v>
      </c>
      <c r="AE326" s="166" t="s">
        <v>42</v>
      </c>
      <c r="AF326" s="172" t="s">
        <v>93</v>
      </c>
      <c r="AG326" s="173">
        <v>40</v>
      </c>
      <c r="AH326" s="166" t="s">
        <v>146</v>
      </c>
      <c r="AI326" s="172" t="s">
        <v>97</v>
      </c>
      <c r="AJ326" s="179">
        <v>35</v>
      </c>
    </row>
    <row r="327" spans="1:36" x14ac:dyDescent="0.15">
      <c r="A327" s="199" t="s">
        <v>35</v>
      </c>
      <c r="B327" s="200" t="s">
        <v>25</v>
      </c>
      <c r="C327" s="173">
        <v>17</v>
      </c>
      <c r="D327" s="190">
        <v>39403.75</v>
      </c>
      <c r="E327" s="195">
        <v>17024</v>
      </c>
      <c r="F327" s="29">
        <v>33263</v>
      </c>
      <c r="G327" s="29">
        <v>157</v>
      </c>
      <c r="H327" s="29">
        <v>0</v>
      </c>
      <c r="I327" s="29">
        <v>6135</v>
      </c>
      <c r="J327" s="29">
        <v>8546</v>
      </c>
      <c r="K327" s="29">
        <v>0</v>
      </c>
      <c r="L327" s="29">
        <v>330</v>
      </c>
      <c r="M327" s="29">
        <v>-30</v>
      </c>
      <c r="N327" s="29">
        <v>-1961</v>
      </c>
      <c r="O327" s="29">
        <f t="shared" si="16"/>
        <v>-1661</v>
      </c>
      <c r="P327" s="29">
        <f t="shared" si="17"/>
        <v>20400</v>
      </c>
      <c r="Q327" s="190">
        <v>39403.75</v>
      </c>
      <c r="R327" s="189">
        <v>16790</v>
      </c>
      <c r="S327" s="29">
        <v>19159</v>
      </c>
      <c r="T327" s="29">
        <f t="shared" si="18"/>
        <v>1241</v>
      </c>
      <c r="U327" s="29">
        <v>20737</v>
      </c>
      <c r="V327" s="29">
        <v>2300</v>
      </c>
      <c r="W327" s="166">
        <v>-1200</v>
      </c>
      <c r="X327" s="26">
        <v>-136</v>
      </c>
      <c r="Y327" s="166">
        <v>330</v>
      </c>
      <c r="Z327" s="26">
        <v>330</v>
      </c>
      <c r="AA327" s="166">
        <v>-700</v>
      </c>
      <c r="AB327" s="26">
        <v>-180</v>
      </c>
      <c r="AC327" s="166">
        <v>-2068</v>
      </c>
      <c r="AD327" s="26">
        <v>-1961</v>
      </c>
      <c r="AE327" s="166" t="s">
        <v>146</v>
      </c>
      <c r="AF327" s="172" t="s">
        <v>61</v>
      </c>
      <c r="AG327" s="173">
        <v>40</v>
      </c>
      <c r="AH327" s="166" t="s">
        <v>169</v>
      </c>
      <c r="AI327" s="172" t="s">
        <v>101</v>
      </c>
      <c r="AJ327" s="179">
        <v>39</v>
      </c>
    </row>
    <row r="328" spans="1:36" x14ac:dyDescent="0.15">
      <c r="A328" s="199" t="s">
        <v>36</v>
      </c>
      <c r="B328" s="200" t="s">
        <v>25</v>
      </c>
      <c r="C328" s="173">
        <v>18</v>
      </c>
      <c r="D328" s="190">
        <v>39404.75</v>
      </c>
      <c r="E328" s="195">
        <v>17386</v>
      </c>
      <c r="F328" s="29">
        <v>33263</v>
      </c>
      <c r="G328" s="29">
        <v>167</v>
      </c>
      <c r="H328" s="29">
        <v>0</v>
      </c>
      <c r="I328" s="29">
        <v>6171</v>
      </c>
      <c r="J328" s="29">
        <v>6987</v>
      </c>
      <c r="K328" s="29">
        <v>0</v>
      </c>
      <c r="L328" s="29">
        <v>330</v>
      </c>
      <c r="M328" s="29">
        <v>-13</v>
      </c>
      <c r="N328" s="29">
        <v>-1961</v>
      </c>
      <c r="O328" s="29">
        <f t="shared" si="16"/>
        <v>-1644</v>
      </c>
      <c r="P328" s="29">
        <f t="shared" si="17"/>
        <v>21916</v>
      </c>
      <c r="Q328" s="190">
        <v>39404.75</v>
      </c>
      <c r="R328" s="189">
        <v>17000</v>
      </c>
      <c r="S328" s="29">
        <v>19369</v>
      </c>
      <c r="T328" s="29">
        <f t="shared" si="18"/>
        <v>2547</v>
      </c>
      <c r="U328" s="29">
        <v>20737</v>
      </c>
      <c r="V328" s="29">
        <v>2300</v>
      </c>
      <c r="W328" s="166">
        <v>-1200</v>
      </c>
      <c r="X328" s="26">
        <v>-658</v>
      </c>
      <c r="Y328" s="166">
        <v>330</v>
      </c>
      <c r="Z328" s="26">
        <v>330</v>
      </c>
      <c r="AA328" s="166">
        <v>-700</v>
      </c>
      <c r="AB328" s="26">
        <v>-13</v>
      </c>
      <c r="AC328" s="166">
        <v>-2068</v>
      </c>
      <c r="AD328" s="26">
        <v>-1961</v>
      </c>
      <c r="AE328" s="166" t="s">
        <v>146</v>
      </c>
      <c r="AF328" s="172" t="s">
        <v>171</v>
      </c>
      <c r="AG328" s="173">
        <v>37</v>
      </c>
      <c r="AH328" s="166" t="s">
        <v>146</v>
      </c>
      <c r="AI328" s="172" t="s">
        <v>181</v>
      </c>
      <c r="AJ328" s="179">
        <v>38</v>
      </c>
    </row>
    <row r="329" spans="1:36" x14ac:dyDescent="0.15">
      <c r="A329" s="199" t="s">
        <v>30</v>
      </c>
      <c r="B329" s="200" t="s">
        <v>25</v>
      </c>
      <c r="C329" s="173">
        <v>19</v>
      </c>
      <c r="D329" s="190">
        <v>39405.75</v>
      </c>
      <c r="E329" s="195">
        <v>19021</v>
      </c>
      <c r="F329" s="29">
        <v>33263</v>
      </c>
      <c r="G329" s="29">
        <v>164</v>
      </c>
      <c r="H329" s="29">
        <v>0</v>
      </c>
      <c r="I329" s="29">
        <v>5534</v>
      </c>
      <c r="J329" s="29">
        <v>6047</v>
      </c>
      <c r="K329" s="29">
        <v>53</v>
      </c>
      <c r="L329" s="29">
        <v>330</v>
      </c>
      <c r="M329" s="29">
        <v>-6</v>
      </c>
      <c r="N329" s="29">
        <v>-1741</v>
      </c>
      <c r="O329" s="29">
        <f t="shared" si="16"/>
        <v>-1364</v>
      </c>
      <c r="P329" s="29">
        <f t="shared" si="17"/>
        <v>23210</v>
      </c>
      <c r="Q329" s="190">
        <v>39405.75</v>
      </c>
      <c r="R329" s="189">
        <v>19130</v>
      </c>
      <c r="S329" s="29">
        <v>21281</v>
      </c>
      <c r="T329" s="29">
        <f t="shared" si="18"/>
        <v>1929</v>
      </c>
      <c r="U329" s="27">
        <v>20737</v>
      </c>
      <c r="V329" s="29">
        <v>2300</v>
      </c>
      <c r="W329" s="211">
        <v>1200</v>
      </c>
      <c r="X329" s="26">
        <v>53</v>
      </c>
      <c r="Y329" s="166">
        <v>330</v>
      </c>
      <c r="Z329" s="26">
        <v>330</v>
      </c>
      <c r="AA329" s="166">
        <v>-400</v>
      </c>
      <c r="AB329" s="26">
        <v>-6</v>
      </c>
      <c r="AC329" s="166">
        <v>-2218</v>
      </c>
      <c r="AD329" s="26">
        <v>-1741</v>
      </c>
      <c r="AE329" s="166" t="s">
        <v>100</v>
      </c>
      <c r="AF329" s="172" t="s">
        <v>111</v>
      </c>
      <c r="AG329" s="173">
        <v>37</v>
      </c>
      <c r="AH329" s="166" t="s">
        <v>100</v>
      </c>
      <c r="AI329" s="172" t="s">
        <v>181</v>
      </c>
      <c r="AJ329" s="179">
        <v>36</v>
      </c>
    </row>
    <row r="330" spans="1:36" x14ac:dyDescent="0.15">
      <c r="A330" s="199" t="s">
        <v>32</v>
      </c>
      <c r="B330" s="200" t="s">
        <v>25</v>
      </c>
      <c r="C330" s="173">
        <v>20</v>
      </c>
      <c r="D330" s="190">
        <v>39406.75</v>
      </c>
      <c r="E330" s="195">
        <v>18909</v>
      </c>
      <c r="F330" s="29">
        <v>33263</v>
      </c>
      <c r="G330" s="29">
        <v>171</v>
      </c>
      <c r="H330" s="29">
        <v>0</v>
      </c>
      <c r="I330" s="29">
        <v>4197</v>
      </c>
      <c r="J330" s="29">
        <v>7390</v>
      </c>
      <c r="K330" s="29">
        <v>46</v>
      </c>
      <c r="L330" s="29">
        <v>330</v>
      </c>
      <c r="M330" s="29">
        <v>101</v>
      </c>
      <c r="N330" s="29">
        <v>-1741</v>
      </c>
      <c r="O330" s="29">
        <f t="shared" si="16"/>
        <v>-1264</v>
      </c>
      <c r="P330" s="29">
        <f t="shared" si="17"/>
        <v>23111</v>
      </c>
      <c r="Q330" s="190">
        <v>39406.75</v>
      </c>
      <c r="R330" s="189">
        <v>18900</v>
      </c>
      <c r="S330" s="29">
        <v>21051</v>
      </c>
      <c r="T330" s="29">
        <f t="shared" si="18"/>
        <v>2060</v>
      </c>
      <c r="U330" s="29">
        <v>20737</v>
      </c>
      <c r="V330" s="29">
        <v>2300</v>
      </c>
      <c r="W330" s="166">
        <v>1200</v>
      </c>
      <c r="X330" s="26">
        <v>46</v>
      </c>
      <c r="Y330" s="166">
        <v>330</v>
      </c>
      <c r="Z330" s="26">
        <v>330</v>
      </c>
      <c r="AA330" s="166">
        <v>280</v>
      </c>
      <c r="AB330" s="26">
        <v>101</v>
      </c>
      <c r="AC330" s="166">
        <v>-2218</v>
      </c>
      <c r="AD330" s="26">
        <v>-1741</v>
      </c>
      <c r="AE330" s="166" t="s">
        <v>144</v>
      </c>
      <c r="AF330" s="172" t="s">
        <v>90</v>
      </c>
      <c r="AG330" s="173">
        <v>39</v>
      </c>
      <c r="AH330" s="166" t="s">
        <v>100</v>
      </c>
      <c r="AI330" s="172" t="s">
        <v>77</v>
      </c>
      <c r="AJ330" s="179">
        <v>40</v>
      </c>
    </row>
    <row r="331" spans="1:36" x14ac:dyDescent="0.15">
      <c r="A331" s="199" t="s">
        <v>31</v>
      </c>
      <c r="B331" s="200" t="s">
        <v>25</v>
      </c>
      <c r="C331" s="173">
        <v>21</v>
      </c>
      <c r="D331" s="190">
        <v>39407.75</v>
      </c>
      <c r="E331" s="195">
        <v>18267</v>
      </c>
      <c r="F331" s="29">
        <v>33264</v>
      </c>
      <c r="G331" s="29">
        <v>166</v>
      </c>
      <c r="H331" s="29">
        <v>0</v>
      </c>
      <c r="I331" s="29">
        <v>4465</v>
      </c>
      <c r="J331" s="29">
        <v>8053</v>
      </c>
      <c r="K331" s="29">
        <v>0</v>
      </c>
      <c r="L331" s="29">
        <v>330</v>
      </c>
      <c r="M331" s="29">
        <v>-203</v>
      </c>
      <c r="N331" s="29">
        <v>-1663</v>
      </c>
      <c r="O331" s="29">
        <f t="shared" si="16"/>
        <v>-1536</v>
      </c>
      <c r="P331" s="29">
        <f t="shared" si="17"/>
        <v>22448</v>
      </c>
      <c r="Q331" s="190">
        <v>39407.75</v>
      </c>
      <c r="R331" s="189">
        <v>18380</v>
      </c>
      <c r="S331" s="29">
        <v>20452</v>
      </c>
      <c r="T331" s="29">
        <f t="shared" si="18"/>
        <v>1996</v>
      </c>
      <c r="U331" s="29">
        <v>20737</v>
      </c>
      <c r="V331" s="29">
        <v>2300</v>
      </c>
      <c r="W331" s="166">
        <v>-1200</v>
      </c>
      <c r="X331" s="26">
        <v>-419</v>
      </c>
      <c r="Y331" s="166">
        <v>330</v>
      </c>
      <c r="Z331" s="26">
        <v>330</v>
      </c>
      <c r="AA331" s="166">
        <v>-700</v>
      </c>
      <c r="AB331" s="26">
        <v>-203</v>
      </c>
      <c r="AC331" s="166">
        <v>-2218</v>
      </c>
      <c r="AD331" s="26">
        <v>-1663</v>
      </c>
      <c r="AE331" s="166" t="s">
        <v>100</v>
      </c>
      <c r="AF331" s="172" t="s">
        <v>127</v>
      </c>
      <c r="AG331" s="173">
        <v>44</v>
      </c>
      <c r="AH331" s="166" t="s">
        <v>46</v>
      </c>
      <c r="AI331" s="172" t="s">
        <v>195</v>
      </c>
      <c r="AJ331" s="179">
        <v>43</v>
      </c>
    </row>
    <row r="332" spans="1:36" x14ac:dyDescent="0.15">
      <c r="A332" s="199" t="s">
        <v>33</v>
      </c>
      <c r="B332" s="200" t="s">
        <v>25</v>
      </c>
      <c r="C332" s="173">
        <v>22</v>
      </c>
      <c r="D332" s="190">
        <v>39408.5</v>
      </c>
      <c r="E332" s="195">
        <v>15307</v>
      </c>
      <c r="F332" s="29">
        <v>33264</v>
      </c>
      <c r="G332" s="29">
        <v>230</v>
      </c>
      <c r="H332" s="29">
        <v>0</v>
      </c>
      <c r="I332" s="29">
        <v>5473</v>
      </c>
      <c r="J332" s="29">
        <v>10270</v>
      </c>
      <c r="K332" s="29">
        <v>0</v>
      </c>
      <c r="L332" s="29">
        <v>330</v>
      </c>
      <c r="M332" s="29">
        <v>-213</v>
      </c>
      <c r="N332" s="29">
        <v>-1554</v>
      </c>
      <c r="O332" s="29">
        <f t="shared" si="16"/>
        <v>-1437</v>
      </c>
      <c r="P332" s="29">
        <f t="shared" si="17"/>
        <v>19188</v>
      </c>
      <c r="Q332" s="190">
        <v>39408.5</v>
      </c>
      <c r="R332" s="189">
        <v>15440</v>
      </c>
      <c r="S332" s="29">
        <v>17662</v>
      </c>
      <c r="T332" s="29">
        <f t="shared" si="18"/>
        <v>1526</v>
      </c>
      <c r="U332" s="29">
        <v>20737</v>
      </c>
      <c r="V332" s="29">
        <v>2300</v>
      </c>
      <c r="W332" s="166">
        <v>-1200</v>
      </c>
      <c r="X332" s="26">
        <v>-851</v>
      </c>
      <c r="Y332" s="166">
        <v>330</v>
      </c>
      <c r="Z332" s="26">
        <v>330</v>
      </c>
      <c r="AA332" s="166">
        <v>-700</v>
      </c>
      <c r="AB332" s="26">
        <v>-213</v>
      </c>
      <c r="AC332" s="166">
        <v>-1818</v>
      </c>
      <c r="AD332" s="26">
        <v>-1673</v>
      </c>
      <c r="AE332" s="166" t="s">
        <v>100</v>
      </c>
      <c r="AF332" s="172" t="s">
        <v>129</v>
      </c>
      <c r="AG332" s="173">
        <v>58</v>
      </c>
      <c r="AH332" s="166" t="s">
        <v>100</v>
      </c>
      <c r="AI332" s="172" t="s">
        <v>90</v>
      </c>
      <c r="AJ332" s="179">
        <v>56</v>
      </c>
    </row>
    <row r="333" spans="1:36" x14ac:dyDescent="0.15">
      <c r="A333" s="199" t="s">
        <v>34</v>
      </c>
      <c r="B333" s="200" t="s">
        <v>25</v>
      </c>
      <c r="C333" s="173">
        <v>23</v>
      </c>
      <c r="D333" s="190">
        <v>39409.75</v>
      </c>
      <c r="E333" s="195">
        <v>17398</v>
      </c>
      <c r="F333" s="29">
        <v>33264</v>
      </c>
      <c r="G333" s="29">
        <v>178</v>
      </c>
      <c r="H333" s="29">
        <v>0</v>
      </c>
      <c r="I333" s="29">
        <v>4465</v>
      </c>
      <c r="J333" s="29">
        <v>9642</v>
      </c>
      <c r="K333" s="29">
        <v>631</v>
      </c>
      <c r="L333" s="29">
        <v>330</v>
      </c>
      <c r="M333" s="29">
        <v>-220</v>
      </c>
      <c r="N333" s="29">
        <v>-1681</v>
      </c>
      <c r="O333" s="29">
        <f t="shared" si="16"/>
        <v>-940</v>
      </c>
      <c r="P333" s="29">
        <f t="shared" si="17"/>
        <v>20275</v>
      </c>
      <c r="Q333" s="190">
        <v>39409.75</v>
      </c>
      <c r="R333" s="189">
        <v>17410</v>
      </c>
      <c r="S333" s="29">
        <v>19486</v>
      </c>
      <c r="T333" s="29">
        <f t="shared" si="18"/>
        <v>789</v>
      </c>
      <c r="U333" s="29">
        <v>20737</v>
      </c>
      <c r="V333" s="29">
        <v>2300</v>
      </c>
      <c r="W333" s="166">
        <v>1200</v>
      </c>
      <c r="X333" s="26">
        <v>631</v>
      </c>
      <c r="Y333" s="166">
        <v>330</v>
      </c>
      <c r="Z333" s="26">
        <v>330</v>
      </c>
      <c r="AA333" s="166">
        <v>-700</v>
      </c>
      <c r="AB333" s="26">
        <v>-220</v>
      </c>
      <c r="AC333" s="166">
        <v>-1818</v>
      </c>
      <c r="AD333" s="26">
        <v>-1681</v>
      </c>
      <c r="AE333" s="166" t="s">
        <v>42</v>
      </c>
      <c r="AF333" s="172" t="s">
        <v>71</v>
      </c>
      <c r="AG333" s="173">
        <v>33</v>
      </c>
      <c r="AH333" s="166" t="s">
        <v>42</v>
      </c>
      <c r="AI333" s="172" t="s">
        <v>178</v>
      </c>
      <c r="AJ333" s="179">
        <v>30</v>
      </c>
    </row>
    <row r="334" spans="1:36" x14ac:dyDescent="0.15">
      <c r="A334" s="199" t="s">
        <v>35</v>
      </c>
      <c r="B334" s="200" t="s">
        <v>25</v>
      </c>
      <c r="C334" s="173">
        <v>24</v>
      </c>
      <c r="D334" s="190">
        <v>39410.75</v>
      </c>
      <c r="E334" s="195">
        <v>17428</v>
      </c>
      <c r="F334" s="29">
        <v>33264</v>
      </c>
      <c r="G334" s="29">
        <v>150</v>
      </c>
      <c r="H334" s="29">
        <v>0</v>
      </c>
      <c r="I334" s="29">
        <v>4989</v>
      </c>
      <c r="J334" s="29">
        <v>9632</v>
      </c>
      <c r="K334" s="29">
        <v>232</v>
      </c>
      <c r="L334" s="29">
        <v>330</v>
      </c>
      <c r="M334" s="29">
        <v>-205</v>
      </c>
      <c r="N334" s="29">
        <v>-1814</v>
      </c>
      <c r="O334" s="29">
        <f t="shared" si="16"/>
        <v>-1457</v>
      </c>
      <c r="P334" s="29">
        <f t="shared" si="17"/>
        <v>20250</v>
      </c>
      <c r="Q334" s="190">
        <v>39410.75</v>
      </c>
      <c r="R334" s="189">
        <v>17630</v>
      </c>
      <c r="S334" s="29">
        <v>19852</v>
      </c>
      <c r="T334" s="29">
        <f t="shared" si="18"/>
        <v>398</v>
      </c>
      <c r="U334" s="27">
        <v>21720</v>
      </c>
      <c r="V334" s="29">
        <v>3300</v>
      </c>
      <c r="W334" s="211">
        <v>1200</v>
      </c>
      <c r="X334" s="26">
        <v>-32</v>
      </c>
      <c r="Y334" s="166">
        <v>330</v>
      </c>
      <c r="Z334" s="26">
        <v>330</v>
      </c>
      <c r="AA334" s="166">
        <v>-700</v>
      </c>
      <c r="AB334" s="26">
        <v>-205</v>
      </c>
      <c r="AC334" s="166">
        <v>-1818</v>
      </c>
      <c r="AD334" s="26">
        <v>-1814</v>
      </c>
      <c r="AE334" s="166" t="s">
        <v>42</v>
      </c>
      <c r="AF334" s="172" t="s">
        <v>72</v>
      </c>
      <c r="AG334" s="173">
        <v>31</v>
      </c>
      <c r="AH334" s="166" t="s">
        <v>42</v>
      </c>
      <c r="AI334" s="172" t="s">
        <v>77</v>
      </c>
      <c r="AJ334" s="179">
        <v>30</v>
      </c>
    </row>
    <row r="335" spans="1:36" x14ac:dyDescent="0.15">
      <c r="A335" s="199" t="s">
        <v>36</v>
      </c>
      <c r="B335" s="200" t="s">
        <v>25</v>
      </c>
      <c r="C335" s="173">
        <v>25</v>
      </c>
      <c r="D335" s="190">
        <v>39411.75</v>
      </c>
      <c r="E335" s="195">
        <v>17396</v>
      </c>
      <c r="F335" s="29">
        <v>33264</v>
      </c>
      <c r="G335" s="29">
        <v>149</v>
      </c>
      <c r="H335" s="29">
        <v>0</v>
      </c>
      <c r="I335" s="29">
        <v>5190</v>
      </c>
      <c r="J335" s="29">
        <v>9886</v>
      </c>
      <c r="K335" s="29">
        <v>0</v>
      </c>
      <c r="L335" s="29">
        <v>330</v>
      </c>
      <c r="M335" s="29">
        <v>-21</v>
      </c>
      <c r="N335" s="29">
        <v>-1814</v>
      </c>
      <c r="O335" s="29">
        <f t="shared" ref="O335:O342" si="19">SUM(K335:N335)</f>
        <v>-1505</v>
      </c>
      <c r="P335" s="29">
        <f t="shared" si="17"/>
        <v>19842</v>
      </c>
      <c r="Q335" s="190">
        <v>39411.75</v>
      </c>
      <c r="R335" s="189">
        <v>17300</v>
      </c>
      <c r="S335" s="29">
        <v>19522</v>
      </c>
      <c r="T335" s="29">
        <f t="shared" si="18"/>
        <v>320</v>
      </c>
      <c r="U335" s="29">
        <v>21720</v>
      </c>
      <c r="V335" s="29">
        <v>3300</v>
      </c>
      <c r="W335" s="166">
        <v>-1200</v>
      </c>
      <c r="X335" s="26">
        <v>-395</v>
      </c>
      <c r="Y335" s="166">
        <v>330</v>
      </c>
      <c r="Z335" s="26">
        <v>330</v>
      </c>
      <c r="AA335" s="166">
        <v>-700</v>
      </c>
      <c r="AB335" s="26">
        <v>-21</v>
      </c>
      <c r="AC335" s="166">
        <v>-1818</v>
      </c>
      <c r="AD335" s="26">
        <v>-1814</v>
      </c>
      <c r="AE335" s="166" t="s">
        <v>42</v>
      </c>
      <c r="AF335" s="172" t="s">
        <v>115</v>
      </c>
      <c r="AG335" s="173">
        <v>41</v>
      </c>
      <c r="AH335" s="166" t="s">
        <v>42</v>
      </c>
      <c r="AI335" s="172" t="s">
        <v>72</v>
      </c>
      <c r="AJ335" s="179">
        <v>41</v>
      </c>
    </row>
    <row r="336" spans="1:36" x14ac:dyDescent="0.15">
      <c r="A336" s="199" t="s">
        <v>30</v>
      </c>
      <c r="B336" s="200" t="s">
        <v>25</v>
      </c>
      <c r="C336" s="173">
        <v>26</v>
      </c>
      <c r="D336" s="190">
        <v>39412.75</v>
      </c>
      <c r="E336" s="195">
        <v>18876</v>
      </c>
      <c r="F336" s="29">
        <v>33264</v>
      </c>
      <c r="G336" s="29">
        <v>127</v>
      </c>
      <c r="H336" s="29">
        <v>0</v>
      </c>
      <c r="I336" s="29">
        <v>6394</v>
      </c>
      <c r="J336" s="29">
        <v>6193</v>
      </c>
      <c r="K336" s="29">
        <v>560</v>
      </c>
      <c r="L336" s="29">
        <v>330</v>
      </c>
      <c r="M336" s="29">
        <v>85</v>
      </c>
      <c r="N336" s="29">
        <v>-1663</v>
      </c>
      <c r="O336" s="29">
        <f t="shared" si="19"/>
        <v>-688</v>
      </c>
      <c r="P336" s="29">
        <f t="shared" si="17"/>
        <v>21492</v>
      </c>
      <c r="Q336" s="190">
        <v>39412.75</v>
      </c>
      <c r="R336" s="189">
        <v>19020</v>
      </c>
      <c r="S336" s="29">
        <v>21092</v>
      </c>
      <c r="T336" s="29">
        <f t="shared" si="18"/>
        <v>400</v>
      </c>
      <c r="U336" s="29">
        <v>21720</v>
      </c>
      <c r="V336" s="29">
        <v>3300</v>
      </c>
      <c r="W336" s="166">
        <v>1100</v>
      </c>
      <c r="X336" s="26">
        <v>560</v>
      </c>
      <c r="Y336" s="166">
        <v>330</v>
      </c>
      <c r="Z336" s="26">
        <v>330</v>
      </c>
      <c r="AA336" s="166">
        <v>280</v>
      </c>
      <c r="AB336" s="26">
        <v>85</v>
      </c>
      <c r="AC336" s="166">
        <v>-1818</v>
      </c>
      <c r="AD336" s="26">
        <v>-1663</v>
      </c>
      <c r="AE336" s="166" t="s">
        <v>46</v>
      </c>
      <c r="AF336" s="172" t="s">
        <v>173</v>
      </c>
      <c r="AG336" s="173">
        <v>45</v>
      </c>
      <c r="AH336" s="166" t="s">
        <v>46</v>
      </c>
      <c r="AI336" s="172" t="s">
        <v>124</v>
      </c>
      <c r="AJ336" s="179">
        <v>41</v>
      </c>
    </row>
    <row r="337" spans="1:36" x14ac:dyDescent="0.15">
      <c r="A337" s="199" t="s">
        <v>32</v>
      </c>
      <c r="B337" s="200" t="s">
        <v>25</v>
      </c>
      <c r="C337" s="173">
        <v>27</v>
      </c>
      <c r="D337" s="190">
        <v>39413.75</v>
      </c>
      <c r="E337" s="195">
        <v>18455</v>
      </c>
      <c r="F337" s="29">
        <v>33264</v>
      </c>
      <c r="G337" s="29">
        <v>121</v>
      </c>
      <c r="H337" s="29">
        <v>0</v>
      </c>
      <c r="I337" s="29">
        <v>6327</v>
      </c>
      <c r="J337" s="29">
        <v>6482</v>
      </c>
      <c r="K337" s="29">
        <v>529</v>
      </c>
      <c r="L337" s="29">
        <v>330</v>
      </c>
      <c r="M337" s="29">
        <v>-113</v>
      </c>
      <c r="N337" s="29">
        <v>-1663</v>
      </c>
      <c r="O337" s="29">
        <f t="shared" si="19"/>
        <v>-917</v>
      </c>
      <c r="P337" s="29">
        <f t="shared" si="17"/>
        <v>21493</v>
      </c>
      <c r="Q337" s="190">
        <v>39413.75</v>
      </c>
      <c r="R337" s="189">
        <v>18800</v>
      </c>
      <c r="S337" s="29">
        <v>20873</v>
      </c>
      <c r="T337" s="29">
        <f t="shared" si="18"/>
        <v>620</v>
      </c>
      <c r="U337" s="29">
        <v>21720</v>
      </c>
      <c r="V337" s="29">
        <v>3300</v>
      </c>
      <c r="W337" s="166">
        <v>1100</v>
      </c>
      <c r="X337" s="26">
        <v>529</v>
      </c>
      <c r="Y337" s="166">
        <v>330</v>
      </c>
      <c r="Z337" s="26">
        <v>330</v>
      </c>
      <c r="AA337" s="166">
        <v>-250</v>
      </c>
      <c r="AB337" s="26">
        <v>-113</v>
      </c>
      <c r="AC337" s="166">
        <v>-1818</v>
      </c>
      <c r="AD337" s="26">
        <v>-1663</v>
      </c>
      <c r="AE337" s="166" t="s">
        <v>42</v>
      </c>
      <c r="AF337" s="172" t="s">
        <v>48</v>
      </c>
      <c r="AG337" s="173">
        <v>47</v>
      </c>
      <c r="AH337" s="166" t="s">
        <v>42</v>
      </c>
      <c r="AI337" s="172" t="s">
        <v>51</v>
      </c>
      <c r="AJ337" s="179">
        <v>45</v>
      </c>
    </row>
    <row r="338" spans="1:36" x14ac:dyDescent="0.15">
      <c r="A338" s="199" t="s">
        <v>31</v>
      </c>
      <c r="B338" s="200" t="s">
        <v>25</v>
      </c>
      <c r="C338" s="173">
        <v>28</v>
      </c>
      <c r="D338" s="190">
        <v>39414.75</v>
      </c>
      <c r="E338" s="195">
        <v>19103</v>
      </c>
      <c r="F338" s="29">
        <v>33254</v>
      </c>
      <c r="G338" s="29">
        <v>126</v>
      </c>
      <c r="H338" s="29">
        <v>0</v>
      </c>
      <c r="I338" s="29">
        <v>5658</v>
      </c>
      <c r="J338" s="29">
        <v>6527</v>
      </c>
      <c r="K338" s="29">
        <v>542</v>
      </c>
      <c r="L338" s="29">
        <v>330</v>
      </c>
      <c r="M338" s="29">
        <v>35</v>
      </c>
      <c r="N338" s="29">
        <v>-1663</v>
      </c>
      <c r="O338" s="29">
        <f t="shared" si="19"/>
        <v>-756</v>
      </c>
      <c r="P338" s="29">
        <f>+F338+G338+H338-I338-J338-O338</f>
        <v>21951</v>
      </c>
      <c r="Q338" s="190">
        <v>39414.75</v>
      </c>
      <c r="R338" s="189">
        <v>18920</v>
      </c>
      <c r="S338" s="29">
        <v>20995</v>
      </c>
      <c r="T338" s="29">
        <f t="shared" si="18"/>
        <v>956</v>
      </c>
      <c r="U338" s="29">
        <v>21720</v>
      </c>
      <c r="V338" s="29">
        <v>3300</v>
      </c>
      <c r="W338" s="166">
        <v>1100</v>
      </c>
      <c r="X338" s="26">
        <v>542</v>
      </c>
      <c r="Y338" s="166">
        <v>330</v>
      </c>
      <c r="Z338" s="26">
        <v>330</v>
      </c>
      <c r="AA338" s="166">
        <v>-250</v>
      </c>
      <c r="AB338" s="26">
        <v>-115</v>
      </c>
      <c r="AC338" s="166">
        <v>-1818</v>
      </c>
      <c r="AD338" s="26">
        <v>-1663</v>
      </c>
      <c r="AE338" s="166" t="s">
        <v>146</v>
      </c>
      <c r="AF338" s="172" t="s">
        <v>141</v>
      </c>
      <c r="AG338" s="173">
        <v>35</v>
      </c>
      <c r="AH338" s="166" t="s">
        <v>169</v>
      </c>
      <c r="AI338" s="172" t="s">
        <v>77</v>
      </c>
      <c r="AJ338" s="179">
        <v>35</v>
      </c>
    </row>
    <row r="339" spans="1:36" x14ac:dyDescent="0.15">
      <c r="A339" s="199" t="s">
        <v>33</v>
      </c>
      <c r="B339" s="200" t="s">
        <v>25</v>
      </c>
      <c r="C339" s="173">
        <v>29</v>
      </c>
      <c r="D339" s="190">
        <v>39415.75</v>
      </c>
      <c r="E339" s="195">
        <v>18830</v>
      </c>
      <c r="F339" s="29">
        <v>33252</v>
      </c>
      <c r="G339" s="29">
        <v>124</v>
      </c>
      <c r="H339" s="29">
        <v>0</v>
      </c>
      <c r="I339" s="29">
        <v>5982</v>
      </c>
      <c r="J339" s="29">
        <v>6523</v>
      </c>
      <c r="K339" s="29">
        <v>563</v>
      </c>
      <c r="L339" s="29">
        <v>330</v>
      </c>
      <c r="M339" s="29">
        <v>29</v>
      </c>
      <c r="N339" s="29">
        <v>-1664</v>
      </c>
      <c r="O339" s="29">
        <f t="shared" si="19"/>
        <v>-742</v>
      </c>
      <c r="P339" s="29">
        <f>+F339+G339+H339-I339-J339-O339</f>
        <v>21613</v>
      </c>
      <c r="Q339" s="190">
        <v>39415.75</v>
      </c>
      <c r="R339" s="189">
        <v>18750</v>
      </c>
      <c r="S339" s="29">
        <v>20825</v>
      </c>
      <c r="T339" s="29">
        <f t="shared" si="18"/>
        <v>788</v>
      </c>
      <c r="U339" s="29">
        <v>21720</v>
      </c>
      <c r="V339" s="29">
        <v>3300</v>
      </c>
      <c r="W339" s="166">
        <v>1100</v>
      </c>
      <c r="X339" s="26">
        <v>563</v>
      </c>
      <c r="Y339" s="166">
        <v>330</v>
      </c>
      <c r="Z339" s="26">
        <v>330</v>
      </c>
      <c r="AA339" s="166">
        <v>-250</v>
      </c>
      <c r="AB339" s="26">
        <v>-121</v>
      </c>
      <c r="AC339" s="166">
        <v>-1818</v>
      </c>
      <c r="AD339" s="26">
        <v>-1664</v>
      </c>
      <c r="AE339" s="166" t="s">
        <v>146</v>
      </c>
      <c r="AF339" s="172" t="s">
        <v>153</v>
      </c>
      <c r="AG339" s="173">
        <v>44</v>
      </c>
      <c r="AH339" s="166" t="s">
        <v>169</v>
      </c>
      <c r="AI339" s="172" t="s">
        <v>51</v>
      </c>
      <c r="AJ339" s="179">
        <v>41</v>
      </c>
    </row>
    <row r="340" spans="1:36" x14ac:dyDescent="0.15">
      <c r="A340" s="201" t="s">
        <v>34</v>
      </c>
      <c r="B340" s="202" t="s">
        <v>25</v>
      </c>
      <c r="C340" s="175">
        <v>30</v>
      </c>
      <c r="D340" s="191">
        <v>39416.75</v>
      </c>
      <c r="E340" s="196">
        <v>18681</v>
      </c>
      <c r="F340" s="35">
        <v>33252</v>
      </c>
      <c r="G340" s="35">
        <v>132</v>
      </c>
      <c r="H340" s="35">
        <v>0</v>
      </c>
      <c r="I340" s="35">
        <v>5265</v>
      </c>
      <c r="J340" s="35">
        <v>7236</v>
      </c>
      <c r="K340" s="35">
        <v>466</v>
      </c>
      <c r="L340" s="35">
        <v>330</v>
      </c>
      <c r="M340" s="35">
        <v>31</v>
      </c>
      <c r="N340" s="35">
        <v>-1664</v>
      </c>
      <c r="O340" s="35">
        <f t="shared" si="19"/>
        <v>-837</v>
      </c>
      <c r="P340" s="35">
        <f>+F340+G340+H340-I340-J340-O340</f>
        <v>21720</v>
      </c>
      <c r="Q340" s="191">
        <v>39416.75</v>
      </c>
      <c r="R340" s="192">
        <v>18560</v>
      </c>
      <c r="S340" s="35">
        <v>20634</v>
      </c>
      <c r="T340" s="35">
        <f t="shared" si="18"/>
        <v>1086</v>
      </c>
      <c r="U340" s="36">
        <v>21720</v>
      </c>
      <c r="V340" s="29">
        <v>3300</v>
      </c>
      <c r="W340" s="216">
        <v>1100</v>
      </c>
      <c r="X340" s="43">
        <v>466</v>
      </c>
      <c r="Y340" s="167">
        <v>330</v>
      </c>
      <c r="Z340" s="43">
        <v>330</v>
      </c>
      <c r="AA340" s="167">
        <v>280</v>
      </c>
      <c r="AB340" s="43">
        <v>31</v>
      </c>
      <c r="AC340" s="167">
        <v>-1818</v>
      </c>
      <c r="AD340" s="43">
        <v>-1664</v>
      </c>
      <c r="AE340" s="167" t="s">
        <v>146</v>
      </c>
      <c r="AF340" s="174" t="s">
        <v>115</v>
      </c>
      <c r="AG340" s="175">
        <v>38</v>
      </c>
      <c r="AH340" s="167" t="s">
        <v>169</v>
      </c>
      <c r="AI340" s="174" t="s">
        <v>122</v>
      </c>
      <c r="AJ340" s="180">
        <v>35</v>
      </c>
    </row>
    <row r="341" spans="1:36" x14ac:dyDescent="0.15">
      <c r="A341" s="199" t="s">
        <v>35</v>
      </c>
      <c r="B341" s="200" t="s">
        <v>26</v>
      </c>
      <c r="C341" s="173">
        <v>1</v>
      </c>
      <c r="D341" s="190">
        <v>39417.75</v>
      </c>
      <c r="E341" s="195">
        <v>18791</v>
      </c>
      <c r="F341" s="29">
        <v>33252</v>
      </c>
      <c r="G341" s="29">
        <v>117</v>
      </c>
      <c r="H341" s="29">
        <v>0</v>
      </c>
      <c r="I341" s="29">
        <v>7085</v>
      </c>
      <c r="J341" s="29">
        <v>5742</v>
      </c>
      <c r="K341" s="29">
        <v>0</v>
      </c>
      <c r="L341" s="29">
        <v>330</v>
      </c>
      <c r="M341" s="29">
        <v>229</v>
      </c>
      <c r="N341" s="29">
        <v>-283</v>
      </c>
      <c r="O341" s="29">
        <f t="shared" si="19"/>
        <v>276</v>
      </c>
      <c r="P341" s="29">
        <f t="shared" si="17"/>
        <v>20266</v>
      </c>
      <c r="Q341" s="190">
        <v>39417.75</v>
      </c>
      <c r="R341" s="189">
        <v>18000</v>
      </c>
      <c r="S341" s="29">
        <v>19816</v>
      </c>
      <c r="T341" s="29">
        <f t="shared" si="18"/>
        <v>450</v>
      </c>
      <c r="U341" s="29">
        <v>21928</v>
      </c>
      <c r="V341" s="29">
        <v>2800</v>
      </c>
      <c r="W341" s="166">
        <v>1100</v>
      </c>
      <c r="X341" s="26">
        <v>0</v>
      </c>
      <c r="Y341" s="166">
        <v>330</v>
      </c>
      <c r="Z341" s="26">
        <v>330</v>
      </c>
      <c r="AA341" s="166">
        <v>280</v>
      </c>
      <c r="AB341" s="26">
        <v>229</v>
      </c>
      <c r="AC341" s="166">
        <v>-1818</v>
      </c>
      <c r="AD341" s="26">
        <v>-283</v>
      </c>
      <c r="AE341" s="166" t="s">
        <v>42</v>
      </c>
      <c r="AF341" s="172" t="s">
        <v>71</v>
      </c>
      <c r="AG341" s="173">
        <v>25</v>
      </c>
      <c r="AH341" s="166" t="s">
        <v>169</v>
      </c>
      <c r="AI341" s="172" t="s">
        <v>98</v>
      </c>
      <c r="AJ341" s="179">
        <v>23</v>
      </c>
    </row>
    <row r="342" spans="1:36" x14ac:dyDescent="0.15">
      <c r="A342" s="199" t="s">
        <v>36</v>
      </c>
      <c r="B342" s="200" t="s">
        <v>26</v>
      </c>
      <c r="C342" s="173">
        <v>2</v>
      </c>
      <c r="D342" s="190">
        <v>39418.75</v>
      </c>
      <c r="E342" s="195">
        <v>19416</v>
      </c>
      <c r="F342" s="29">
        <v>33252</v>
      </c>
      <c r="G342" s="29">
        <v>144</v>
      </c>
      <c r="H342" s="29">
        <v>0</v>
      </c>
      <c r="I342" s="29">
        <v>8588</v>
      </c>
      <c r="J342" s="29">
        <v>2710</v>
      </c>
      <c r="K342" s="29">
        <v>0</v>
      </c>
      <c r="L342" s="29">
        <v>330</v>
      </c>
      <c r="M342" s="29">
        <v>129</v>
      </c>
      <c r="N342" s="29">
        <v>-787</v>
      </c>
      <c r="O342" s="29">
        <f t="shared" si="19"/>
        <v>-328</v>
      </c>
      <c r="P342" s="29">
        <f>+F342+G342+H342-I342-J342-O342</f>
        <v>22426</v>
      </c>
      <c r="Q342" s="190">
        <v>39418.75</v>
      </c>
      <c r="R342" s="189">
        <v>19550</v>
      </c>
      <c r="S342" s="29">
        <v>21366</v>
      </c>
      <c r="T342" s="29">
        <f t="shared" si="18"/>
        <v>1060</v>
      </c>
      <c r="U342" s="29">
        <v>21928</v>
      </c>
      <c r="V342" s="29">
        <v>2800</v>
      </c>
      <c r="W342" s="166">
        <v>-1200</v>
      </c>
      <c r="X342" s="26">
        <v>-1120</v>
      </c>
      <c r="Y342" s="166">
        <v>330</v>
      </c>
      <c r="Z342" s="26">
        <v>330</v>
      </c>
      <c r="AA342" s="166">
        <v>280</v>
      </c>
      <c r="AB342" s="26">
        <v>129</v>
      </c>
      <c r="AC342" s="166">
        <v>-1818</v>
      </c>
      <c r="AD342" s="26">
        <v>-787</v>
      </c>
      <c r="AE342" s="166" t="s">
        <v>43</v>
      </c>
      <c r="AF342" s="172" t="s">
        <v>151</v>
      </c>
      <c r="AG342" s="173">
        <v>33</v>
      </c>
      <c r="AH342" s="166" t="s">
        <v>44</v>
      </c>
      <c r="AI342" s="172" t="s">
        <v>216</v>
      </c>
      <c r="AJ342" s="179">
        <v>27</v>
      </c>
    </row>
    <row r="343" spans="1:36" x14ac:dyDescent="0.15">
      <c r="A343" s="199" t="s">
        <v>30</v>
      </c>
      <c r="B343" s="200" t="s">
        <v>26</v>
      </c>
      <c r="C343" s="173">
        <v>3</v>
      </c>
      <c r="D343" s="190">
        <v>39419.75</v>
      </c>
      <c r="E343" s="195">
        <v>20143</v>
      </c>
      <c r="F343" s="29">
        <v>33251</v>
      </c>
      <c r="G343" s="29">
        <v>136</v>
      </c>
      <c r="H343" s="29">
        <v>0</v>
      </c>
      <c r="I343" s="29">
        <v>8493</v>
      </c>
      <c r="J343" s="29">
        <v>1250</v>
      </c>
      <c r="K343" s="29">
        <v>0</v>
      </c>
      <c r="L343" s="29">
        <v>330</v>
      </c>
      <c r="M343" s="29">
        <v>179</v>
      </c>
      <c r="N343" s="29">
        <v>-895</v>
      </c>
      <c r="O343" s="29">
        <f t="shared" ref="O343:O370" si="20">SUM(K343:N343)</f>
        <v>-386</v>
      </c>
      <c r="P343" s="29">
        <f t="shared" ref="P343:P370" si="21">+F343+G343+H343-I343-J343-O343</f>
        <v>24030</v>
      </c>
      <c r="Q343" s="190">
        <v>39419.75</v>
      </c>
      <c r="R343" s="189">
        <v>20720</v>
      </c>
      <c r="S343" s="29">
        <v>22536</v>
      </c>
      <c r="T343" s="29">
        <f t="shared" si="18"/>
        <v>1494</v>
      </c>
      <c r="U343" s="29">
        <v>21928</v>
      </c>
      <c r="V343" s="29">
        <v>2800</v>
      </c>
      <c r="W343" s="166">
        <v>-1200</v>
      </c>
      <c r="X343" s="26">
        <v>-344</v>
      </c>
      <c r="Y343" s="166">
        <v>330</v>
      </c>
      <c r="Z343" s="26">
        <v>330</v>
      </c>
      <c r="AA343" s="166">
        <v>175</v>
      </c>
      <c r="AB343" s="26">
        <v>231</v>
      </c>
      <c r="AC343" s="166">
        <v>-1818</v>
      </c>
      <c r="AD343" s="26">
        <v>-895</v>
      </c>
      <c r="AE343" s="166" t="s">
        <v>44</v>
      </c>
      <c r="AF343" s="172" t="s">
        <v>93</v>
      </c>
      <c r="AG343" s="173">
        <v>35</v>
      </c>
      <c r="AH343" s="166" t="s">
        <v>44</v>
      </c>
      <c r="AI343" s="172" t="s">
        <v>108</v>
      </c>
      <c r="AJ343" s="179">
        <v>31</v>
      </c>
    </row>
    <row r="344" spans="1:36" x14ac:dyDescent="0.15">
      <c r="A344" s="199" t="s">
        <v>32</v>
      </c>
      <c r="B344" s="200" t="s">
        <v>26</v>
      </c>
      <c r="C344" s="173">
        <v>4</v>
      </c>
      <c r="D344" s="190">
        <v>39420.75</v>
      </c>
      <c r="E344" s="195">
        <v>20534</v>
      </c>
      <c r="F344" s="29">
        <v>33251</v>
      </c>
      <c r="G344" s="29">
        <v>127</v>
      </c>
      <c r="H344" s="29">
        <v>0</v>
      </c>
      <c r="I344" s="29">
        <v>8147</v>
      </c>
      <c r="J344" s="29">
        <v>2886</v>
      </c>
      <c r="K344" s="29">
        <v>0</v>
      </c>
      <c r="L344" s="29">
        <v>330</v>
      </c>
      <c r="M344" s="29">
        <v>138</v>
      </c>
      <c r="N344" s="29">
        <v>-1722</v>
      </c>
      <c r="O344" s="29">
        <f t="shared" si="20"/>
        <v>-1254</v>
      </c>
      <c r="P344" s="29">
        <f t="shared" si="21"/>
        <v>23599</v>
      </c>
      <c r="Q344" s="190">
        <v>39420.75</v>
      </c>
      <c r="R344" s="189">
        <v>20740</v>
      </c>
      <c r="S344" s="29">
        <v>23077</v>
      </c>
      <c r="T344" s="29">
        <f t="shared" si="18"/>
        <v>522</v>
      </c>
      <c r="U344" s="29">
        <v>21928</v>
      </c>
      <c r="V344" s="29">
        <v>2800</v>
      </c>
      <c r="W344" s="166">
        <v>-1200</v>
      </c>
      <c r="X344" s="26">
        <v>-1200</v>
      </c>
      <c r="Y344" s="166">
        <v>330</v>
      </c>
      <c r="Z344" s="26">
        <v>330</v>
      </c>
      <c r="AA344" s="166">
        <v>209</v>
      </c>
      <c r="AB344" s="26">
        <v>209</v>
      </c>
      <c r="AC344" s="166">
        <v>-1760</v>
      </c>
      <c r="AD344" s="26">
        <v>-1722</v>
      </c>
      <c r="AE344" s="166" t="s">
        <v>100</v>
      </c>
      <c r="AF344" s="172" t="s">
        <v>97</v>
      </c>
      <c r="AG344" s="173">
        <v>31</v>
      </c>
      <c r="AH344" s="166" t="s">
        <v>100</v>
      </c>
      <c r="AI344" s="172" t="s">
        <v>178</v>
      </c>
      <c r="AJ344" s="179">
        <v>29</v>
      </c>
    </row>
    <row r="345" spans="1:36" x14ac:dyDescent="0.15">
      <c r="A345" s="199" t="s">
        <v>31</v>
      </c>
      <c r="B345" s="200" t="s">
        <v>26</v>
      </c>
      <c r="C345" s="173">
        <v>5</v>
      </c>
      <c r="D345" s="190">
        <v>39421.75</v>
      </c>
      <c r="E345" s="195">
        <v>20402</v>
      </c>
      <c r="F345" s="29">
        <v>33251</v>
      </c>
      <c r="G345" s="29">
        <v>112</v>
      </c>
      <c r="H345" s="29">
        <v>0</v>
      </c>
      <c r="I345" s="29">
        <v>6892</v>
      </c>
      <c r="J345" s="29">
        <v>4243</v>
      </c>
      <c r="K345" s="29">
        <v>0</v>
      </c>
      <c r="L345" s="29">
        <v>330</v>
      </c>
      <c r="M345" s="29">
        <v>189</v>
      </c>
      <c r="N345" s="29">
        <v>-1390</v>
      </c>
      <c r="O345" s="29">
        <f t="shared" si="20"/>
        <v>-871</v>
      </c>
      <c r="P345" s="29">
        <f t="shared" si="21"/>
        <v>23099</v>
      </c>
      <c r="Q345" s="190">
        <v>39421.75</v>
      </c>
      <c r="R345" s="189">
        <v>20490</v>
      </c>
      <c r="S345" s="29">
        <v>22653</v>
      </c>
      <c r="T345" s="29">
        <f t="shared" si="18"/>
        <v>446</v>
      </c>
      <c r="U345" s="27">
        <v>21928</v>
      </c>
      <c r="V345" s="29">
        <v>2800</v>
      </c>
      <c r="W345" s="211">
        <v>-1200</v>
      </c>
      <c r="X345" s="26">
        <v>-1200</v>
      </c>
      <c r="Y345" s="166">
        <v>330</v>
      </c>
      <c r="Z345" s="26">
        <v>330</v>
      </c>
      <c r="AA345" s="166">
        <v>204</v>
      </c>
      <c r="AB345" s="26">
        <v>39</v>
      </c>
      <c r="AC345" s="166">
        <v>-1760</v>
      </c>
      <c r="AD345" s="26">
        <v>-1390</v>
      </c>
      <c r="AE345" s="166" t="s">
        <v>100</v>
      </c>
      <c r="AF345" s="172" t="s">
        <v>66</v>
      </c>
      <c r="AG345" s="173">
        <v>30</v>
      </c>
      <c r="AH345" s="166" t="s">
        <v>100</v>
      </c>
      <c r="AI345" s="172" t="s">
        <v>207</v>
      </c>
      <c r="AJ345" s="179">
        <v>29</v>
      </c>
    </row>
    <row r="346" spans="1:36" x14ac:dyDescent="0.15">
      <c r="A346" s="199" t="s">
        <v>33</v>
      </c>
      <c r="B346" s="200" t="s">
        <v>26</v>
      </c>
      <c r="C346" s="173">
        <v>6</v>
      </c>
      <c r="D346" s="190">
        <v>39422.75</v>
      </c>
      <c r="E346" s="195">
        <v>20401</v>
      </c>
      <c r="F346" s="29">
        <v>33251</v>
      </c>
      <c r="G346" s="29">
        <v>115</v>
      </c>
      <c r="H346" s="29">
        <v>0</v>
      </c>
      <c r="I346" s="29">
        <v>6755</v>
      </c>
      <c r="J346" s="29">
        <v>4638</v>
      </c>
      <c r="K346" s="29">
        <v>0</v>
      </c>
      <c r="L346" s="29">
        <v>0</v>
      </c>
      <c r="M346" s="29">
        <v>189</v>
      </c>
      <c r="N346" s="29">
        <v>-1418</v>
      </c>
      <c r="O346" s="29">
        <f t="shared" si="20"/>
        <v>-1229</v>
      </c>
      <c r="P346" s="29">
        <f t="shared" si="21"/>
        <v>23202</v>
      </c>
      <c r="Q346" s="190">
        <v>39422.75</v>
      </c>
      <c r="R346" s="189">
        <v>20620</v>
      </c>
      <c r="S346" s="29">
        <v>22829</v>
      </c>
      <c r="T346" s="29">
        <f t="shared" si="18"/>
        <v>373</v>
      </c>
      <c r="U346" s="29">
        <v>21928</v>
      </c>
      <c r="V346" s="29">
        <v>2800</v>
      </c>
      <c r="W346" s="166">
        <v>-1200</v>
      </c>
      <c r="X346" s="26">
        <v>-434</v>
      </c>
      <c r="Y346" s="166">
        <v>330</v>
      </c>
      <c r="Z346" s="26">
        <v>0</v>
      </c>
      <c r="AA346" s="166">
        <v>280</v>
      </c>
      <c r="AB346" s="26">
        <v>39</v>
      </c>
      <c r="AC346" s="166">
        <v>-1760</v>
      </c>
      <c r="AD346" s="26">
        <v>-1418</v>
      </c>
      <c r="AE346" s="166" t="s">
        <v>42</v>
      </c>
      <c r="AF346" s="172" t="s">
        <v>66</v>
      </c>
      <c r="AG346" s="173">
        <v>28</v>
      </c>
      <c r="AH346" s="166" t="s">
        <v>42</v>
      </c>
      <c r="AI346" s="172" t="s">
        <v>193</v>
      </c>
      <c r="AJ346" s="179">
        <v>27</v>
      </c>
    </row>
    <row r="347" spans="1:36" x14ac:dyDescent="0.15">
      <c r="A347" s="199" t="s">
        <v>34</v>
      </c>
      <c r="B347" s="200" t="s">
        <v>26</v>
      </c>
      <c r="C347" s="173">
        <v>7</v>
      </c>
      <c r="D347" s="190">
        <v>39423.75</v>
      </c>
      <c r="E347" s="195">
        <v>19910</v>
      </c>
      <c r="F347" s="29">
        <v>33251</v>
      </c>
      <c r="G347" s="29">
        <v>114</v>
      </c>
      <c r="H347" s="29">
        <v>0</v>
      </c>
      <c r="I347" s="29">
        <v>6981</v>
      </c>
      <c r="J347" s="29">
        <v>3845</v>
      </c>
      <c r="K347" s="29">
        <v>0</v>
      </c>
      <c r="L347" s="29">
        <v>150</v>
      </c>
      <c r="M347" s="29">
        <v>57</v>
      </c>
      <c r="N347" s="29">
        <v>-1294</v>
      </c>
      <c r="O347" s="29">
        <f t="shared" si="20"/>
        <v>-1087</v>
      </c>
      <c r="P347" s="29">
        <f t="shared" si="21"/>
        <v>23626</v>
      </c>
      <c r="Q347" s="190">
        <v>39423.75</v>
      </c>
      <c r="R347" s="189">
        <v>19970</v>
      </c>
      <c r="S347" s="29">
        <v>21973</v>
      </c>
      <c r="T347" s="29">
        <f t="shared" si="18"/>
        <v>1653</v>
      </c>
      <c r="U347" s="29">
        <v>21928</v>
      </c>
      <c r="V347" s="29">
        <v>2800</v>
      </c>
      <c r="W347" s="166">
        <v>-1200</v>
      </c>
      <c r="X347" s="26">
        <v>-757</v>
      </c>
      <c r="Y347" s="166">
        <v>330</v>
      </c>
      <c r="Z347" s="26">
        <v>150</v>
      </c>
      <c r="AA347" s="166">
        <v>280</v>
      </c>
      <c r="AB347" s="26">
        <v>57</v>
      </c>
      <c r="AC347" s="166">
        <v>-1760</v>
      </c>
      <c r="AD347" s="26">
        <v>-1294</v>
      </c>
      <c r="AE347" s="166" t="s">
        <v>376</v>
      </c>
      <c r="AF347" s="172" t="s">
        <v>131</v>
      </c>
      <c r="AG347" s="173">
        <v>35</v>
      </c>
      <c r="AH347" s="166" t="s">
        <v>377</v>
      </c>
      <c r="AI347" s="172" t="s">
        <v>378</v>
      </c>
      <c r="AJ347" s="179">
        <v>32</v>
      </c>
    </row>
    <row r="348" spans="1:36" x14ac:dyDescent="0.15">
      <c r="A348" s="199" t="s">
        <v>35</v>
      </c>
      <c r="B348" s="200" t="s">
        <v>26</v>
      </c>
      <c r="C348" s="173">
        <v>8</v>
      </c>
      <c r="D348" s="190">
        <v>39424.75</v>
      </c>
      <c r="E348" s="195">
        <v>18163</v>
      </c>
      <c r="F348" s="29">
        <v>33249</v>
      </c>
      <c r="G348" s="29">
        <v>162</v>
      </c>
      <c r="H348" s="29">
        <v>0</v>
      </c>
      <c r="I348" s="29">
        <v>7034</v>
      </c>
      <c r="J348" s="29">
        <v>5667</v>
      </c>
      <c r="K348" s="29">
        <v>0</v>
      </c>
      <c r="L348" s="29">
        <v>330</v>
      </c>
      <c r="M348" s="29">
        <v>24</v>
      </c>
      <c r="N348" s="29">
        <v>-1292</v>
      </c>
      <c r="O348" s="29">
        <f t="shared" si="20"/>
        <v>-938</v>
      </c>
      <c r="P348" s="29">
        <f t="shared" si="21"/>
        <v>21648</v>
      </c>
      <c r="Q348" s="190">
        <v>39424.75</v>
      </c>
      <c r="R348" s="189">
        <v>18400</v>
      </c>
      <c r="S348" s="29">
        <v>20216</v>
      </c>
      <c r="T348" s="29">
        <f t="shared" si="18"/>
        <v>1432</v>
      </c>
      <c r="U348" s="29">
        <v>22228</v>
      </c>
      <c r="V348" s="29">
        <v>1900</v>
      </c>
      <c r="W348" s="166">
        <v>1200</v>
      </c>
      <c r="X348" s="26">
        <v>-72</v>
      </c>
      <c r="Y348" s="166">
        <v>330</v>
      </c>
      <c r="Z348" s="26">
        <v>330</v>
      </c>
      <c r="AA348" s="166">
        <v>280</v>
      </c>
      <c r="AB348" s="26">
        <v>24</v>
      </c>
      <c r="AC348" s="166">
        <v>-1818</v>
      </c>
      <c r="AD348" s="26">
        <v>-1292</v>
      </c>
      <c r="AE348" s="166" t="s">
        <v>42</v>
      </c>
      <c r="AF348" s="172" t="s">
        <v>61</v>
      </c>
      <c r="AG348" s="173">
        <v>34</v>
      </c>
      <c r="AH348" s="166" t="s">
        <v>169</v>
      </c>
      <c r="AI348" s="172" t="s">
        <v>150</v>
      </c>
      <c r="AJ348" s="179">
        <v>31</v>
      </c>
    </row>
    <row r="349" spans="1:36" x14ac:dyDescent="0.15">
      <c r="A349" s="199" t="s">
        <v>36</v>
      </c>
      <c r="B349" s="200" t="s">
        <v>26</v>
      </c>
      <c r="C349" s="173">
        <v>9</v>
      </c>
      <c r="D349" s="190">
        <v>39425.75</v>
      </c>
      <c r="E349" s="195">
        <v>18969</v>
      </c>
      <c r="F349" s="29">
        <v>33249</v>
      </c>
      <c r="G349" s="29">
        <v>166</v>
      </c>
      <c r="H349" s="29">
        <v>0</v>
      </c>
      <c r="I349" s="29">
        <v>7013</v>
      </c>
      <c r="J349" s="29">
        <v>5475</v>
      </c>
      <c r="K349" s="29">
        <v>0</v>
      </c>
      <c r="L349" s="29">
        <v>330</v>
      </c>
      <c r="M349" s="29">
        <v>38</v>
      </c>
      <c r="N349" s="29">
        <v>-1356</v>
      </c>
      <c r="O349" s="29">
        <f t="shared" si="20"/>
        <v>-988</v>
      </c>
      <c r="P349" s="29">
        <f t="shared" si="21"/>
        <v>21915</v>
      </c>
      <c r="Q349" s="190">
        <v>39425.75</v>
      </c>
      <c r="R349" s="189">
        <v>19000</v>
      </c>
      <c r="S349" s="29">
        <v>20816</v>
      </c>
      <c r="T349" s="29">
        <f t="shared" si="18"/>
        <v>1099</v>
      </c>
      <c r="U349" s="29">
        <v>22228</v>
      </c>
      <c r="V349" s="29">
        <v>1900</v>
      </c>
      <c r="W349" s="166">
        <v>-1200</v>
      </c>
      <c r="X349" s="26">
        <v>-592</v>
      </c>
      <c r="Y349" s="166">
        <v>330</v>
      </c>
      <c r="Z349" s="26">
        <v>330</v>
      </c>
      <c r="AA349" s="166">
        <v>280</v>
      </c>
      <c r="AB349" s="26">
        <v>38</v>
      </c>
      <c r="AC349" s="166">
        <v>-1818</v>
      </c>
      <c r="AD349" s="26">
        <v>-1356</v>
      </c>
      <c r="AE349" s="166" t="s">
        <v>43</v>
      </c>
      <c r="AF349" s="172" t="s">
        <v>68</v>
      </c>
      <c r="AG349" s="173">
        <v>33</v>
      </c>
      <c r="AH349" s="166" t="s">
        <v>43</v>
      </c>
      <c r="AI349" s="172" t="s">
        <v>368</v>
      </c>
      <c r="AJ349" s="179">
        <v>31</v>
      </c>
    </row>
    <row r="350" spans="1:36" x14ac:dyDescent="0.15">
      <c r="A350" s="199" t="s">
        <v>30</v>
      </c>
      <c r="B350" s="200" t="s">
        <v>26</v>
      </c>
      <c r="C350" s="173">
        <v>10</v>
      </c>
      <c r="D350" s="190">
        <v>39426.75</v>
      </c>
      <c r="E350" s="195">
        <v>20437</v>
      </c>
      <c r="F350" s="29">
        <v>33249</v>
      </c>
      <c r="G350" s="29">
        <v>183</v>
      </c>
      <c r="H350" s="29">
        <v>0</v>
      </c>
      <c r="I350" s="29">
        <v>7359</v>
      </c>
      <c r="J350" s="29">
        <v>4124</v>
      </c>
      <c r="K350" s="29">
        <v>0</v>
      </c>
      <c r="L350" s="29">
        <v>330</v>
      </c>
      <c r="M350" s="29">
        <v>44</v>
      </c>
      <c r="N350" s="29">
        <v>-1450</v>
      </c>
      <c r="O350" s="29">
        <f t="shared" si="20"/>
        <v>-1076</v>
      </c>
      <c r="P350" s="29">
        <f t="shared" si="21"/>
        <v>23025</v>
      </c>
      <c r="Q350" s="190">
        <v>39426.75</v>
      </c>
      <c r="R350" s="189">
        <v>20510</v>
      </c>
      <c r="S350" s="29">
        <v>22374</v>
      </c>
      <c r="T350" s="29">
        <f t="shared" si="18"/>
        <v>651</v>
      </c>
      <c r="U350" s="27">
        <v>22228</v>
      </c>
      <c r="V350" s="29">
        <v>1900</v>
      </c>
      <c r="W350" s="211">
        <v>-1200</v>
      </c>
      <c r="X350" s="26">
        <v>-440</v>
      </c>
      <c r="Y350" s="166">
        <v>330</v>
      </c>
      <c r="Z350" s="26">
        <v>330</v>
      </c>
      <c r="AA350" s="166">
        <v>280</v>
      </c>
      <c r="AB350" s="26">
        <v>44</v>
      </c>
      <c r="AC350" s="166">
        <v>-1818</v>
      </c>
      <c r="AD350" s="26">
        <v>-1450</v>
      </c>
      <c r="AE350" s="166" t="s">
        <v>100</v>
      </c>
      <c r="AF350" s="172" t="s">
        <v>62</v>
      </c>
      <c r="AG350" s="173">
        <v>36</v>
      </c>
      <c r="AH350" s="166" t="s">
        <v>379</v>
      </c>
      <c r="AI350" s="172" t="s">
        <v>113</v>
      </c>
      <c r="AJ350" s="179">
        <v>33</v>
      </c>
    </row>
    <row r="351" spans="1:36" x14ac:dyDescent="0.15">
      <c r="A351" s="199" t="s">
        <v>32</v>
      </c>
      <c r="B351" s="200" t="s">
        <v>26</v>
      </c>
      <c r="C351" s="173">
        <v>11</v>
      </c>
      <c r="D351" s="190">
        <v>39427.75</v>
      </c>
      <c r="E351" s="195">
        <v>20150</v>
      </c>
      <c r="F351" s="29">
        <v>33249</v>
      </c>
      <c r="G351" s="29">
        <v>155</v>
      </c>
      <c r="H351" s="29">
        <v>0</v>
      </c>
      <c r="I351" s="29">
        <v>6888</v>
      </c>
      <c r="J351" s="29">
        <v>4419</v>
      </c>
      <c r="K351" s="29">
        <v>0</v>
      </c>
      <c r="L351" s="29">
        <v>330</v>
      </c>
      <c r="M351" s="29">
        <v>44</v>
      </c>
      <c r="N351" s="29">
        <v>-1650</v>
      </c>
      <c r="O351" s="29">
        <f t="shared" si="20"/>
        <v>-1276</v>
      </c>
      <c r="P351" s="29">
        <f t="shared" si="21"/>
        <v>23373</v>
      </c>
      <c r="Q351" s="190">
        <v>39427.75</v>
      </c>
      <c r="R351" s="189">
        <v>20200</v>
      </c>
      <c r="S351" s="29">
        <v>22261</v>
      </c>
      <c r="T351" s="29">
        <f t="shared" si="18"/>
        <v>1112</v>
      </c>
      <c r="U351" s="29">
        <v>22228</v>
      </c>
      <c r="V351" s="29">
        <v>1900</v>
      </c>
      <c r="W351" s="166">
        <v>-1200</v>
      </c>
      <c r="X351" s="26">
        <v>-747</v>
      </c>
      <c r="Y351" s="166">
        <v>330</v>
      </c>
      <c r="Z351" s="26">
        <v>330</v>
      </c>
      <c r="AA351" s="166">
        <v>280</v>
      </c>
      <c r="AB351" s="26">
        <v>44</v>
      </c>
      <c r="AC351" s="166">
        <v>-1818</v>
      </c>
      <c r="AD351" s="26">
        <v>-1650</v>
      </c>
      <c r="AE351" s="166" t="s">
        <v>100</v>
      </c>
      <c r="AF351" s="172" t="s">
        <v>102</v>
      </c>
      <c r="AG351" s="173">
        <v>37</v>
      </c>
      <c r="AH351" s="166" t="s">
        <v>46</v>
      </c>
      <c r="AI351" s="172" t="s">
        <v>195</v>
      </c>
      <c r="AJ351" s="179">
        <v>34</v>
      </c>
    </row>
    <row r="352" spans="1:36" x14ac:dyDescent="0.15">
      <c r="A352" s="199" t="s">
        <v>31</v>
      </c>
      <c r="B352" s="200" t="s">
        <v>26</v>
      </c>
      <c r="C352" s="173">
        <v>12</v>
      </c>
      <c r="D352" s="190">
        <v>39428.791666666664</v>
      </c>
      <c r="E352" s="195">
        <v>19807</v>
      </c>
      <c r="F352" s="29">
        <v>33249</v>
      </c>
      <c r="G352" s="29">
        <v>175</v>
      </c>
      <c r="H352" s="29">
        <v>0</v>
      </c>
      <c r="I352" s="29">
        <v>6524</v>
      </c>
      <c r="J352" s="29">
        <v>4790</v>
      </c>
      <c r="K352" s="29">
        <v>0</v>
      </c>
      <c r="L352" s="29">
        <v>330</v>
      </c>
      <c r="M352" s="29">
        <v>-61</v>
      </c>
      <c r="N352" s="29">
        <v>-1609</v>
      </c>
      <c r="O352" s="29">
        <f t="shared" si="20"/>
        <v>-1340</v>
      </c>
      <c r="P352" s="29">
        <f t="shared" si="21"/>
        <v>23450</v>
      </c>
      <c r="Q352" s="190">
        <v>39428.75</v>
      </c>
      <c r="R352" s="189">
        <v>19910</v>
      </c>
      <c r="S352" s="29">
        <v>21930</v>
      </c>
      <c r="T352" s="29">
        <f t="shared" si="18"/>
        <v>1520</v>
      </c>
      <c r="U352" s="29">
        <v>22228</v>
      </c>
      <c r="V352" s="29">
        <v>1900</v>
      </c>
      <c r="W352" s="166">
        <v>-1200</v>
      </c>
      <c r="X352" s="26">
        <v>-747</v>
      </c>
      <c r="Y352" s="166">
        <v>330</v>
      </c>
      <c r="Z352" s="26">
        <v>330</v>
      </c>
      <c r="AA352" s="166">
        <v>280</v>
      </c>
      <c r="AB352" s="26">
        <v>-61</v>
      </c>
      <c r="AC352" s="166">
        <v>-1818</v>
      </c>
      <c r="AD352" s="26">
        <v>-1609</v>
      </c>
      <c r="AE352" s="166" t="s">
        <v>42</v>
      </c>
      <c r="AF352" s="172" t="s">
        <v>92</v>
      </c>
      <c r="AG352" s="173">
        <v>37</v>
      </c>
      <c r="AH352" s="166" t="s">
        <v>100</v>
      </c>
      <c r="AI352" s="172" t="s">
        <v>98</v>
      </c>
      <c r="AJ352" s="179">
        <v>33</v>
      </c>
    </row>
    <row r="353" spans="1:36" x14ac:dyDescent="0.15">
      <c r="A353" s="199" t="s">
        <v>33</v>
      </c>
      <c r="B353" s="200" t="s">
        <v>26</v>
      </c>
      <c r="C353" s="173">
        <v>13</v>
      </c>
      <c r="D353" s="190">
        <v>39429.75</v>
      </c>
      <c r="E353" s="195">
        <v>21347</v>
      </c>
      <c r="F353" s="29">
        <v>33249</v>
      </c>
      <c r="G353" s="29">
        <v>175</v>
      </c>
      <c r="H353" s="29">
        <v>0</v>
      </c>
      <c r="I353" s="29">
        <v>5037</v>
      </c>
      <c r="J353" s="29">
        <v>5343</v>
      </c>
      <c r="K353" s="29">
        <v>0</v>
      </c>
      <c r="L353" s="29">
        <v>250</v>
      </c>
      <c r="M353" s="29">
        <v>54</v>
      </c>
      <c r="N353" s="29">
        <v>-1034</v>
      </c>
      <c r="O353" s="29">
        <f t="shared" si="20"/>
        <v>-730</v>
      </c>
      <c r="P353" s="29">
        <f t="shared" si="21"/>
        <v>23774</v>
      </c>
      <c r="Q353" s="190">
        <v>39429.75</v>
      </c>
      <c r="R353" s="189">
        <v>20800</v>
      </c>
      <c r="S353" s="29">
        <v>23053</v>
      </c>
      <c r="T353" s="29">
        <f t="shared" si="18"/>
        <v>721</v>
      </c>
      <c r="U353" s="29">
        <v>22228</v>
      </c>
      <c r="V353" s="29">
        <v>1900</v>
      </c>
      <c r="W353" s="166">
        <v>-1200</v>
      </c>
      <c r="X353" s="26">
        <v>-190</v>
      </c>
      <c r="Y353" s="166">
        <v>330</v>
      </c>
      <c r="Z353" s="26">
        <v>250</v>
      </c>
      <c r="AA353" s="166">
        <v>280</v>
      </c>
      <c r="AB353" s="26">
        <v>54</v>
      </c>
      <c r="AC353" s="166">
        <v>-2218</v>
      </c>
      <c r="AD353" s="26">
        <v>-1034</v>
      </c>
      <c r="AE353" s="166" t="s">
        <v>44</v>
      </c>
      <c r="AF353" s="172" t="s">
        <v>118</v>
      </c>
      <c r="AG353" s="173">
        <v>25</v>
      </c>
      <c r="AH353" s="166" t="s">
        <v>44</v>
      </c>
      <c r="AI353" s="172" t="s">
        <v>181</v>
      </c>
      <c r="AJ353" s="179">
        <v>23</v>
      </c>
    </row>
    <row r="354" spans="1:36" x14ac:dyDescent="0.15">
      <c r="A354" s="199" t="s">
        <v>34</v>
      </c>
      <c r="B354" s="200" t="s">
        <v>26</v>
      </c>
      <c r="C354" s="173">
        <v>14</v>
      </c>
      <c r="D354" s="190">
        <v>39430.75</v>
      </c>
      <c r="E354" s="195">
        <v>19627</v>
      </c>
      <c r="F354" s="29">
        <v>33279</v>
      </c>
      <c r="G354" s="29">
        <v>164</v>
      </c>
      <c r="H354" s="29">
        <v>0</v>
      </c>
      <c r="I354" s="29">
        <v>5308</v>
      </c>
      <c r="J354" s="29">
        <v>6384</v>
      </c>
      <c r="K354" s="29">
        <v>0</v>
      </c>
      <c r="L354" s="29">
        <v>330</v>
      </c>
      <c r="M354" s="29">
        <v>39</v>
      </c>
      <c r="N354" s="29">
        <v>-1614</v>
      </c>
      <c r="O354" s="29">
        <f t="shared" si="20"/>
        <v>-1245</v>
      </c>
      <c r="P354" s="29">
        <f t="shared" si="21"/>
        <v>22996</v>
      </c>
      <c r="Q354" s="190">
        <v>39430.75</v>
      </c>
      <c r="R354" s="189">
        <v>19870</v>
      </c>
      <c r="S354" s="29">
        <v>22171</v>
      </c>
      <c r="T354" s="29">
        <f t="shared" si="18"/>
        <v>825</v>
      </c>
      <c r="U354" s="29">
        <v>22228</v>
      </c>
      <c r="V354" s="29">
        <v>1900</v>
      </c>
      <c r="W354" s="166">
        <v>-1200</v>
      </c>
      <c r="X354" s="26">
        <v>-855</v>
      </c>
      <c r="Y354" s="166">
        <v>330</v>
      </c>
      <c r="Z354" s="26">
        <v>330</v>
      </c>
      <c r="AA354" s="166">
        <v>280</v>
      </c>
      <c r="AB354" s="26">
        <v>39</v>
      </c>
      <c r="AC354" s="166">
        <v>-2218</v>
      </c>
      <c r="AD354" s="26">
        <v>-1614</v>
      </c>
      <c r="AE354" s="166" t="s">
        <v>169</v>
      </c>
      <c r="AF354" s="172" t="s">
        <v>49</v>
      </c>
      <c r="AG354" s="173">
        <v>35</v>
      </c>
      <c r="AH354" s="166" t="s">
        <v>43</v>
      </c>
      <c r="AI354" s="172" t="s">
        <v>65</v>
      </c>
      <c r="AJ354" s="179">
        <v>32</v>
      </c>
    </row>
    <row r="355" spans="1:36" x14ac:dyDescent="0.15">
      <c r="A355" s="199" t="s">
        <v>35</v>
      </c>
      <c r="B355" s="200" t="s">
        <v>26</v>
      </c>
      <c r="C355" s="173">
        <v>15</v>
      </c>
      <c r="D355" s="190">
        <v>39431.75</v>
      </c>
      <c r="E355" s="195">
        <v>19335</v>
      </c>
      <c r="F355" s="29">
        <v>33279</v>
      </c>
      <c r="G355" s="29">
        <v>166</v>
      </c>
      <c r="H355" s="29">
        <v>0</v>
      </c>
      <c r="I355" s="29">
        <v>5466</v>
      </c>
      <c r="J355" s="29">
        <v>6172</v>
      </c>
      <c r="K355" s="29">
        <v>125</v>
      </c>
      <c r="L355" s="29">
        <v>150</v>
      </c>
      <c r="M355" s="29">
        <v>31</v>
      </c>
      <c r="N355" s="29">
        <v>-1607</v>
      </c>
      <c r="O355" s="29">
        <f t="shared" si="20"/>
        <v>-1301</v>
      </c>
      <c r="P355" s="29">
        <f t="shared" si="21"/>
        <v>23108</v>
      </c>
      <c r="Q355" s="190">
        <v>39431.75</v>
      </c>
      <c r="R355" s="189">
        <v>19150</v>
      </c>
      <c r="S355" s="29">
        <v>21483</v>
      </c>
      <c r="T355" s="29">
        <f t="shared" si="18"/>
        <v>1625</v>
      </c>
      <c r="U355" s="29">
        <v>22239</v>
      </c>
      <c r="V355" s="29">
        <v>1300</v>
      </c>
      <c r="W355" s="166">
        <v>1200</v>
      </c>
      <c r="X355" s="26">
        <v>125</v>
      </c>
      <c r="Y355" s="166">
        <v>330</v>
      </c>
      <c r="Z355" s="26">
        <v>150</v>
      </c>
      <c r="AA355" s="166">
        <v>280</v>
      </c>
      <c r="AB355" s="26">
        <v>31</v>
      </c>
      <c r="AC355" s="166">
        <v>-2218</v>
      </c>
      <c r="AD355" s="26">
        <v>-1607</v>
      </c>
      <c r="AE355" s="166" t="s">
        <v>43</v>
      </c>
      <c r="AF355" s="172" t="s">
        <v>58</v>
      </c>
      <c r="AG355" s="173">
        <v>20</v>
      </c>
      <c r="AH355" s="166" t="s">
        <v>43</v>
      </c>
      <c r="AI355" s="172" t="s">
        <v>181</v>
      </c>
      <c r="AJ355" s="179">
        <v>19</v>
      </c>
    </row>
    <row r="356" spans="1:36" x14ac:dyDescent="0.15">
      <c r="A356" s="199" t="s">
        <v>36</v>
      </c>
      <c r="B356" s="200" t="s">
        <v>26</v>
      </c>
      <c r="C356" s="173">
        <v>16</v>
      </c>
      <c r="D356" s="190">
        <v>39432.75</v>
      </c>
      <c r="E356" s="195">
        <v>20023</v>
      </c>
      <c r="F356" s="29">
        <v>33279</v>
      </c>
      <c r="G356" s="29">
        <v>123</v>
      </c>
      <c r="H356" s="29">
        <v>0</v>
      </c>
      <c r="I356" s="29">
        <v>4873</v>
      </c>
      <c r="J356" s="29">
        <v>5489</v>
      </c>
      <c r="K356" s="29">
        <v>0</v>
      </c>
      <c r="L356" s="29">
        <v>150</v>
      </c>
      <c r="M356" s="29">
        <v>39</v>
      </c>
      <c r="N356" s="29">
        <v>-902</v>
      </c>
      <c r="O356" s="29">
        <f t="shared" si="20"/>
        <v>-713</v>
      </c>
      <c r="P356" s="29">
        <f t="shared" si="21"/>
        <v>23753</v>
      </c>
      <c r="Q356" s="190">
        <v>39432.75</v>
      </c>
      <c r="R356" s="189">
        <v>19530</v>
      </c>
      <c r="S356" s="29">
        <v>21729</v>
      </c>
      <c r="T356" s="29">
        <f t="shared" si="18"/>
        <v>2024</v>
      </c>
      <c r="U356" s="27">
        <v>22239</v>
      </c>
      <c r="V356" s="29">
        <v>1300</v>
      </c>
      <c r="W356" s="211">
        <v>-1200</v>
      </c>
      <c r="X356" s="26">
        <v>-648</v>
      </c>
      <c r="Y356" s="166">
        <v>330</v>
      </c>
      <c r="Z356" s="26">
        <v>150</v>
      </c>
      <c r="AA356" s="166">
        <v>280</v>
      </c>
      <c r="AB356" s="26">
        <v>39</v>
      </c>
      <c r="AC356" s="166">
        <v>-2218</v>
      </c>
      <c r="AD356" s="26">
        <v>-902</v>
      </c>
      <c r="AE356" s="166" t="s">
        <v>46</v>
      </c>
      <c r="AF356" s="172" t="s">
        <v>152</v>
      </c>
      <c r="AG356" s="173">
        <v>35</v>
      </c>
      <c r="AH356" s="166" t="s">
        <v>44</v>
      </c>
      <c r="AI356" s="172" t="s">
        <v>179</v>
      </c>
      <c r="AJ356" s="179">
        <v>32</v>
      </c>
    </row>
    <row r="357" spans="1:36" x14ac:dyDescent="0.15">
      <c r="A357" s="199" t="s">
        <v>30</v>
      </c>
      <c r="B357" s="200" t="s">
        <v>26</v>
      </c>
      <c r="C357" s="173">
        <v>17</v>
      </c>
      <c r="D357" s="190">
        <v>39433.75</v>
      </c>
      <c r="E357" s="195">
        <v>21040</v>
      </c>
      <c r="F357" s="29">
        <v>33277</v>
      </c>
      <c r="G357" s="29">
        <v>173</v>
      </c>
      <c r="H357" s="29">
        <v>0</v>
      </c>
      <c r="I357" s="29">
        <v>4033</v>
      </c>
      <c r="J357" s="29">
        <v>4331</v>
      </c>
      <c r="K357" s="29">
        <v>0</v>
      </c>
      <c r="L357" s="29">
        <v>150</v>
      </c>
      <c r="M357" s="29">
        <v>280</v>
      </c>
      <c r="N357" s="29">
        <v>-642</v>
      </c>
      <c r="O357" s="29">
        <f t="shared" si="20"/>
        <v>-212</v>
      </c>
      <c r="P357" s="29">
        <f t="shared" si="21"/>
        <v>25298</v>
      </c>
      <c r="Q357" s="190">
        <v>39433.75</v>
      </c>
      <c r="R357" s="189">
        <v>21840</v>
      </c>
      <c r="S357" s="29">
        <v>24067</v>
      </c>
      <c r="T357" s="29">
        <f t="shared" si="18"/>
        <v>1231</v>
      </c>
      <c r="U357" s="29">
        <v>22239</v>
      </c>
      <c r="V357" s="29">
        <v>1300</v>
      </c>
      <c r="W357" s="166">
        <v>-1200</v>
      </c>
      <c r="X357" s="26">
        <v>-935</v>
      </c>
      <c r="Y357" s="166">
        <v>330</v>
      </c>
      <c r="Z357" s="26">
        <v>150</v>
      </c>
      <c r="AA357" s="166">
        <v>280</v>
      </c>
      <c r="AB357" s="26">
        <v>280</v>
      </c>
      <c r="AC357" s="166">
        <v>-2218</v>
      </c>
      <c r="AD357" s="26">
        <v>-290</v>
      </c>
      <c r="AE357" s="166" t="s">
        <v>42</v>
      </c>
      <c r="AF357" s="172" t="s">
        <v>47</v>
      </c>
      <c r="AG357" s="173">
        <v>26</v>
      </c>
      <c r="AH357" s="166" t="s">
        <v>42</v>
      </c>
      <c r="AI357" s="172" t="s">
        <v>184</v>
      </c>
      <c r="AJ357" s="179">
        <v>23</v>
      </c>
    </row>
    <row r="358" spans="1:36" x14ac:dyDescent="0.15">
      <c r="A358" s="199" t="s">
        <v>32</v>
      </c>
      <c r="B358" s="200" t="s">
        <v>26</v>
      </c>
      <c r="C358" s="173">
        <v>18</v>
      </c>
      <c r="D358" s="190">
        <v>39434.791666666664</v>
      </c>
      <c r="E358" s="195">
        <v>20533</v>
      </c>
      <c r="F358" s="29">
        <v>33277</v>
      </c>
      <c r="G358" s="29">
        <v>170</v>
      </c>
      <c r="H358" s="29">
        <v>0</v>
      </c>
      <c r="I358" s="29">
        <v>3851</v>
      </c>
      <c r="J358" s="29">
        <v>5685</v>
      </c>
      <c r="K358" s="29">
        <v>0</v>
      </c>
      <c r="L358" s="29">
        <v>150</v>
      </c>
      <c r="M358" s="29">
        <v>49</v>
      </c>
      <c r="N358" s="29">
        <v>-908</v>
      </c>
      <c r="O358" s="29">
        <f t="shared" si="20"/>
        <v>-709</v>
      </c>
      <c r="P358" s="29">
        <f t="shared" si="21"/>
        <v>24620</v>
      </c>
      <c r="Q358" s="190">
        <v>39434.75</v>
      </c>
      <c r="R358" s="189">
        <v>21260</v>
      </c>
      <c r="S358" s="29">
        <v>23263</v>
      </c>
      <c r="T358" s="29">
        <f t="shared" si="18"/>
        <v>1357</v>
      </c>
      <c r="U358" s="29">
        <v>22239</v>
      </c>
      <c r="V358" s="29">
        <v>1300</v>
      </c>
      <c r="W358" s="166">
        <v>-1200</v>
      </c>
      <c r="X358" s="26">
        <v>-767</v>
      </c>
      <c r="Y358" s="166">
        <v>330</v>
      </c>
      <c r="Z358" s="26">
        <v>150</v>
      </c>
      <c r="AA358" s="166">
        <v>280</v>
      </c>
      <c r="AB358" s="26">
        <v>49</v>
      </c>
      <c r="AC358" s="166">
        <v>-2218</v>
      </c>
      <c r="AD358" s="26">
        <v>-908</v>
      </c>
      <c r="AE358" s="166" t="s">
        <v>169</v>
      </c>
      <c r="AF358" s="172" t="s">
        <v>77</v>
      </c>
      <c r="AG358" s="173">
        <v>26</v>
      </c>
      <c r="AH358" s="166" t="s">
        <v>169</v>
      </c>
      <c r="AI358" s="172" t="s">
        <v>380</v>
      </c>
      <c r="AJ358" s="179">
        <v>28</v>
      </c>
    </row>
    <row r="359" spans="1:36" x14ac:dyDescent="0.15">
      <c r="A359" s="199" t="s">
        <v>31</v>
      </c>
      <c r="B359" s="200" t="s">
        <v>26</v>
      </c>
      <c r="C359" s="173">
        <v>19</v>
      </c>
      <c r="D359" s="190">
        <v>39435.75</v>
      </c>
      <c r="E359" s="195">
        <v>20276</v>
      </c>
      <c r="F359" s="29">
        <v>33277</v>
      </c>
      <c r="G359" s="29">
        <v>164</v>
      </c>
      <c r="H359" s="29">
        <v>0</v>
      </c>
      <c r="I359" s="29">
        <v>3690</v>
      </c>
      <c r="J359" s="29">
        <v>5951</v>
      </c>
      <c r="K359" s="29">
        <v>0</v>
      </c>
      <c r="L359" s="29">
        <v>330</v>
      </c>
      <c r="M359" s="29">
        <v>280</v>
      </c>
      <c r="N359" s="29">
        <v>-1034</v>
      </c>
      <c r="O359" s="29">
        <f t="shared" si="20"/>
        <v>-424</v>
      </c>
      <c r="P359" s="29">
        <f t="shared" si="21"/>
        <v>24224</v>
      </c>
      <c r="Q359" s="190">
        <v>39435.75</v>
      </c>
      <c r="R359" s="189">
        <v>20540</v>
      </c>
      <c r="S359" s="29">
        <v>22543</v>
      </c>
      <c r="T359" s="29">
        <f t="shared" si="18"/>
        <v>1681</v>
      </c>
      <c r="U359" s="29">
        <v>22239</v>
      </c>
      <c r="V359" s="29">
        <v>1300</v>
      </c>
      <c r="W359" s="166">
        <v>-1200</v>
      </c>
      <c r="X359" s="26">
        <v>-129</v>
      </c>
      <c r="Y359" s="166">
        <v>330</v>
      </c>
      <c r="Z359" s="26">
        <v>330</v>
      </c>
      <c r="AA359" s="166">
        <v>280</v>
      </c>
      <c r="AB359" s="26">
        <v>280</v>
      </c>
      <c r="AC359" s="166">
        <v>-2218</v>
      </c>
      <c r="AD359" s="26">
        <v>-682</v>
      </c>
      <c r="AE359" s="166" t="s">
        <v>46</v>
      </c>
      <c r="AF359" s="172" t="s">
        <v>175</v>
      </c>
      <c r="AG359" s="173">
        <v>35</v>
      </c>
      <c r="AH359" s="166" t="s">
        <v>44</v>
      </c>
      <c r="AI359" s="172" t="s">
        <v>124</v>
      </c>
      <c r="AJ359" s="179">
        <v>34</v>
      </c>
    </row>
    <row r="360" spans="1:36" x14ac:dyDescent="0.15">
      <c r="A360" s="199" t="s">
        <v>33</v>
      </c>
      <c r="B360" s="200" t="s">
        <v>26</v>
      </c>
      <c r="C360" s="173">
        <v>20</v>
      </c>
      <c r="D360" s="190">
        <v>39436.75</v>
      </c>
      <c r="E360" s="195">
        <v>20272</v>
      </c>
      <c r="F360" s="29">
        <v>33277</v>
      </c>
      <c r="G360" s="29">
        <v>147</v>
      </c>
      <c r="H360" s="29">
        <v>0</v>
      </c>
      <c r="I360" s="29">
        <v>3771</v>
      </c>
      <c r="J360" s="29">
        <v>6223</v>
      </c>
      <c r="K360" s="29">
        <v>231</v>
      </c>
      <c r="L360" s="29">
        <v>330</v>
      </c>
      <c r="M360" s="29">
        <v>280</v>
      </c>
      <c r="N360" s="29">
        <v>-1264</v>
      </c>
      <c r="O360" s="29">
        <f t="shared" si="20"/>
        <v>-423</v>
      </c>
      <c r="P360" s="29">
        <f t="shared" si="21"/>
        <v>23853</v>
      </c>
      <c r="Q360" s="190">
        <v>39436.75</v>
      </c>
      <c r="R360" s="189">
        <v>20450</v>
      </c>
      <c r="S360" s="29">
        <v>22452</v>
      </c>
      <c r="T360" s="29">
        <f t="shared" si="18"/>
        <v>1401</v>
      </c>
      <c r="U360" s="29">
        <v>22239</v>
      </c>
      <c r="V360" s="29">
        <v>1300</v>
      </c>
      <c r="W360" s="166">
        <v>1200</v>
      </c>
      <c r="X360" s="26">
        <v>231</v>
      </c>
      <c r="Y360" s="166">
        <v>330</v>
      </c>
      <c r="Z360" s="26">
        <v>330</v>
      </c>
      <c r="AA360" s="166">
        <v>280</v>
      </c>
      <c r="AB360" s="26">
        <v>280</v>
      </c>
      <c r="AC360" s="166">
        <v>-2218</v>
      </c>
      <c r="AD360" s="26">
        <v>-1264</v>
      </c>
      <c r="AE360" s="166" t="s">
        <v>44</v>
      </c>
      <c r="AF360" s="172" t="s">
        <v>67</v>
      </c>
      <c r="AG360" s="173">
        <v>32</v>
      </c>
      <c r="AH360" s="166" t="s">
        <v>169</v>
      </c>
      <c r="AI360" s="172" t="s">
        <v>89</v>
      </c>
      <c r="AJ360" s="179">
        <v>32</v>
      </c>
    </row>
    <row r="361" spans="1:36" x14ac:dyDescent="0.15">
      <c r="A361" s="199" t="s">
        <v>34</v>
      </c>
      <c r="B361" s="200" t="s">
        <v>26</v>
      </c>
      <c r="C361" s="173">
        <v>21</v>
      </c>
      <c r="D361" s="190">
        <v>39437.75</v>
      </c>
      <c r="E361" s="195">
        <v>19800</v>
      </c>
      <c r="F361" s="29">
        <v>33280</v>
      </c>
      <c r="G361" s="29">
        <v>158</v>
      </c>
      <c r="H361" s="29">
        <v>0</v>
      </c>
      <c r="I361" s="29">
        <v>3818</v>
      </c>
      <c r="J361" s="29">
        <v>6973</v>
      </c>
      <c r="K361" s="29">
        <v>301</v>
      </c>
      <c r="L361" s="29">
        <v>330</v>
      </c>
      <c r="M361" s="29">
        <v>280</v>
      </c>
      <c r="N361" s="29">
        <v>-1615</v>
      </c>
      <c r="O361" s="29">
        <f t="shared" si="20"/>
        <v>-704</v>
      </c>
      <c r="P361" s="29">
        <f t="shared" si="21"/>
        <v>23351</v>
      </c>
      <c r="Q361" s="190">
        <v>39437.75</v>
      </c>
      <c r="R361" s="189">
        <v>19870</v>
      </c>
      <c r="S361" s="29">
        <v>21894</v>
      </c>
      <c r="T361" s="29">
        <f t="shared" si="18"/>
        <v>1457</v>
      </c>
      <c r="U361" s="27">
        <v>22239</v>
      </c>
      <c r="V361" s="29">
        <v>1300</v>
      </c>
      <c r="W361" s="211">
        <v>1200</v>
      </c>
      <c r="X361" s="26">
        <v>301</v>
      </c>
      <c r="Y361" s="166">
        <v>330</v>
      </c>
      <c r="Z361" s="26">
        <v>330</v>
      </c>
      <c r="AA361" s="166">
        <v>280</v>
      </c>
      <c r="AB361" s="26">
        <v>280</v>
      </c>
      <c r="AC361" s="166">
        <v>-2218</v>
      </c>
      <c r="AD361" s="26">
        <v>-1615</v>
      </c>
      <c r="AE361" s="166" t="s">
        <v>43</v>
      </c>
      <c r="AF361" s="172" t="s">
        <v>181</v>
      </c>
      <c r="AG361" s="173">
        <v>29</v>
      </c>
      <c r="AH361" s="166" t="s">
        <v>43</v>
      </c>
      <c r="AI361" s="172" t="s">
        <v>181</v>
      </c>
      <c r="AJ361" s="179">
        <v>29</v>
      </c>
    </row>
    <row r="362" spans="1:36" x14ac:dyDescent="0.15">
      <c r="A362" s="199" t="s">
        <v>35</v>
      </c>
      <c r="B362" s="200" t="s">
        <v>26</v>
      </c>
      <c r="C362" s="173">
        <v>22</v>
      </c>
      <c r="D362" s="190">
        <v>39438.75</v>
      </c>
      <c r="E362" s="195">
        <v>18296</v>
      </c>
      <c r="F362" s="29">
        <v>33280</v>
      </c>
      <c r="G362" s="29">
        <v>169</v>
      </c>
      <c r="H362" s="29">
        <v>0</v>
      </c>
      <c r="I362" s="29">
        <v>3472</v>
      </c>
      <c r="J362" s="29">
        <v>9675</v>
      </c>
      <c r="K362" s="29">
        <v>0</v>
      </c>
      <c r="L362" s="29">
        <v>330</v>
      </c>
      <c r="M362" s="29">
        <v>280</v>
      </c>
      <c r="N362" s="29">
        <v>-1324</v>
      </c>
      <c r="O362" s="29">
        <f t="shared" si="20"/>
        <v>-714</v>
      </c>
      <c r="P362" s="29">
        <f t="shared" si="21"/>
        <v>21016</v>
      </c>
      <c r="Q362" s="190">
        <v>39438.75</v>
      </c>
      <c r="R362" s="189">
        <v>18570</v>
      </c>
      <c r="S362" s="29">
        <v>20386</v>
      </c>
      <c r="T362" s="29">
        <f t="shared" ref="T362:T371" si="22">+P362-S362</f>
        <v>630</v>
      </c>
      <c r="U362" s="29">
        <v>22304</v>
      </c>
      <c r="V362" s="29">
        <v>200</v>
      </c>
      <c r="W362" s="166">
        <v>1200</v>
      </c>
      <c r="X362" s="26">
        <v>-528</v>
      </c>
      <c r="Y362" s="166">
        <v>330</v>
      </c>
      <c r="Z362" s="26">
        <v>330</v>
      </c>
      <c r="AA362" s="166">
        <v>280</v>
      </c>
      <c r="AB362" s="26">
        <v>280</v>
      </c>
      <c r="AC362" s="166">
        <v>-2218</v>
      </c>
      <c r="AD362" s="26">
        <v>-1324</v>
      </c>
      <c r="AE362" s="166" t="s">
        <v>43</v>
      </c>
      <c r="AF362" s="172" t="s">
        <v>124</v>
      </c>
      <c r="AG362" s="173">
        <v>33</v>
      </c>
      <c r="AH362" s="166" t="s">
        <v>43</v>
      </c>
      <c r="AI362" s="172" t="s">
        <v>124</v>
      </c>
      <c r="AJ362" s="179">
        <v>31</v>
      </c>
    </row>
    <row r="363" spans="1:36" x14ac:dyDescent="0.15">
      <c r="A363" s="199" t="s">
        <v>36</v>
      </c>
      <c r="B363" s="200" t="s">
        <v>26</v>
      </c>
      <c r="C363" s="173">
        <v>23</v>
      </c>
      <c r="D363" s="190">
        <v>39439.75</v>
      </c>
      <c r="E363" s="195">
        <v>17679</v>
      </c>
      <c r="F363" s="29">
        <v>33280</v>
      </c>
      <c r="G363" s="29">
        <v>175</v>
      </c>
      <c r="H363" s="29">
        <v>0</v>
      </c>
      <c r="I363" s="29">
        <v>3148</v>
      </c>
      <c r="J363" s="29">
        <v>10382</v>
      </c>
      <c r="K363" s="29">
        <v>0</v>
      </c>
      <c r="L363" s="29">
        <v>330</v>
      </c>
      <c r="M363" s="29">
        <v>280</v>
      </c>
      <c r="N363" s="29">
        <v>-1303</v>
      </c>
      <c r="O363" s="29">
        <f t="shared" si="20"/>
        <v>-693</v>
      </c>
      <c r="P363" s="29">
        <f t="shared" si="21"/>
        <v>20618</v>
      </c>
      <c r="Q363" s="190">
        <v>39439.75</v>
      </c>
      <c r="R363" s="189">
        <v>18260</v>
      </c>
      <c r="S363" s="29">
        <v>20076</v>
      </c>
      <c r="T363" s="29">
        <f t="shared" si="22"/>
        <v>542</v>
      </c>
      <c r="U363" s="29">
        <v>22304</v>
      </c>
      <c r="V363" s="29">
        <v>200</v>
      </c>
      <c r="W363" s="166">
        <v>1200</v>
      </c>
      <c r="X363" s="26">
        <v>-156</v>
      </c>
      <c r="Y363" s="166">
        <v>330</v>
      </c>
      <c r="Z363" s="26">
        <v>330</v>
      </c>
      <c r="AA363" s="166">
        <v>280</v>
      </c>
      <c r="AB363" s="26">
        <v>161</v>
      </c>
      <c r="AC363" s="166">
        <v>-2218</v>
      </c>
      <c r="AD363" s="26">
        <v>-1318</v>
      </c>
      <c r="AE363" s="166" t="s">
        <v>45</v>
      </c>
      <c r="AF363" s="172" t="s">
        <v>128</v>
      </c>
      <c r="AG363" s="173">
        <v>42</v>
      </c>
      <c r="AH363" s="166" t="s">
        <v>46</v>
      </c>
      <c r="AI363" s="172" t="s">
        <v>210</v>
      </c>
      <c r="AJ363" s="179">
        <v>41</v>
      </c>
    </row>
    <row r="364" spans="1:36" x14ac:dyDescent="0.15">
      <c r="A364" s="199" t="s">
        <v>30</v>
      </c>
      <c r="B364" s="200" t="s">
        <v>26</v>
      </c>
      <c r="C364" s="173">
        <v>24</v>
      </c>
      <c r="D364" s="190">
        <v>39440.75</v>
      </c>
      <c r="E364" s="195">
        <v>17570</v>
      </c>
      <c r="F364" s="29">
        <v>33280</v>
      </c>
      <c r="G364" s="29">
        <v>165</v>
      </c>
      <c r="H364" s="29">
        <v>0</v>
      </c>
      <c r="I364" s="29">
        <v>3358</v>
      </c>
      <c r="J364" s="29">
        <v>10007</v>
      </c>
      <c r="K364" s="29">
        <v>0</v>
      </c>
      <c r="L364" s="29">
        <v>330</v>
      </c>
      <c r="M364" s="29">
        <v>124</v>
      </c>
      <c r="N364" s="29">
        <v>-1730</v>
      </c>
      <c r="O364" s="29">
        <f t="shared" si="20"/>
        <v>-1276</v>
      </c>
      <c r="P364" s="29">
        <f t="shared" si="21"/>
        <v>21356</v>
      </c>
      <c r="Q364" s="190">
        <v>39440.75</v>
      </c>
      <c r="R364" s="189">
        <v>18200</v>
      </c>
      <c r="S364" s="29">
        <v>20340</v>
      </c>
      <c r="T364" s="29">
        <f t="shared" si="22"/>
        <v>1016</v>
      </c>
      <c r="U364" s="29">
        <v>22304</v>
      </c>
      <c r="V364" s="29">
        <v>200</v>
      </c>
      <c r="W364" s="166">
        <v>1200</v>
      </c>
      <c r="X364" s="26">
        <v>-256</v>
      </c>
      <c r="Y364" s="166">
        <v>330</v>
      </c>
      <c r="Z364" s="26">
        <v>330</v>
      </c>
      <c r="AA364" s="166">
        <v>280</v>
      </c>
      <c r="AB364" s="26">
        <v>124</v>
      </c>
      <c r="AC364" s="166">
        <v>-2218</v>
      </c>
      <c r="AD364" s="26">
        <v>-1730</v>
      </c>
      <c r="AE364" s="166" t="s">
        <v>169</v>
      </c>
      <c r="AF364" s="172" t="s">
        <v>92</v>
      </c>
      <c r="AG364" s="173">
        <v>38</v>
      </c>
      <c r="AH364" s="166" t="s">
        <v>146</v>
      </c>
      <c r="AI364" s="172" t="s">
        <v>51</v>
      </c>
      <c r="AJ364" s="179">
        <v>36</v>
      </c>
    </row>
    <row r="365" spans="1:36" x14ac:dyDescent="0.15">
      <c r="A365" s="199" t="s">
        <v>32</v>
      </c>
      <c r="B365" s="200" t="s">
        <v>26</v>
      </c>
      <c r="C365" s="173">
        <v>25</v>
      </c>
      <c r="D365" s="190">
        <v>39441.791666666664</v>
      </c>
      <c r="E365" s="195">
        <v>15575</v>
      </c>
      <c r="F365" s="29">
        <v>33280</v>
      </c>
      <c r="G365" s="29">
        <v>177</v>
      </c>
      <c r="H365" s="29">
        <v>0</v>
      </c>
      <c r="I365" s="29">
        <v>3556</v>
      </c>
      <c r="J365" s="29">
        <v>10893</v>
      </c>
      <c r="K365" s="29">
        <v>0</v>
      </c>
      <c r="L365" s="29">
        <v>330</v>
      </c>
      <c r="M365" s="29">
        <v>-23</v>
      </c>
      <c r="N365" s="29">
        <v>-543</v>
      </c>
      <c r="O365" s="29">
        <f t="shared" si="20"/>
        <v>-236</v>
      </c>
      <c r="P365" s="29">
        <f t="shared" si="21"/>
        <v>19244</v>
      </c>
      <c r="Q365" s="190">
        <v>39441.791666666664</v>
      </c>
      <c r="R365" s="189">
        <v>15360</v>
      </c>
      <c r="S365" s="29">
        <v>17176</v>
      </c>
      <c r="T365" s="29">
        <f t="shared" si="22"/>
        <v>2068</v>
      </c>
      <c r="U365" s="29">
        <v>22304</v>
      </c>
      <c r="V365" s="29">
        <v>200</v>
      </c>
      <c r="W365" s="166">
        <v>-1200</v>
      </c>
      <c r="X365" s="26">
        <v>-628</v>
      </c>
      <c r="Y365" s="166">
        <v>330</v>
      </c>
      <c r="Z365" s="26">
        <v>330</v>
      </c>
      <c r="AA365" s="166">
        <v>280</v>
      </c>
      <c r="AB365" s="26">
        <v>-23</v>
      </c>
      <c r="AC365" s="166">
        <v>-2218</v>
      </c>
      <c r="AD365" s="26">
        <v>-543</v>
      </c>
      <c r="AE365" s="166" t="s">
        <v>42</v>
      </c>
      <c r="AF365" s="172" t="s">
        <v>101</v>
      </c>
      <c r="AG365" s="173">
        <v>38</v>
      </c>
      <c r="AH365" s="166" t="s">
        <v>146</v>
      </c>
      <c r="AI365" s="172" t="s">
        <v>193</v>
      </c>
      <c r="AJ365" s="179">
        <v>36</v>
      </c>
    </row>
    <row r="366" spans="1:36" x14ac:dyDescent="0.15">
      <c r="A366" s="199" t="s">
        <v>31</v>
      </c>
      <c r="B366" s="200" t="s">
        <v>26</v>
      </c>
      <c r="C366" s="173">
        <v>26</v>
      </c>
      <c r="D366" s="190">
        <v>39442.75</v>
      </c>
      <c r="E366" s="195">
        <v>19195</v>
      </c>
      <c r="F366" s="29">
        <v>33280</v>
      </c>
      <c r="G366" s="29">
        <v>183</v>
      </c>
      <c r="H366" s="29">
        <v>0</v>
      </c>
      <c r="I366" s="29">
        <v>3522</v>
      </c>
      <c r="J366" s="29">
        <v>10469</v>
      </c>
      <c r="K366" s="29">
        <v>0</v>
      </c>
      <c r="L366" s="29">
        <v>330</v>
      </c>
      <c r="M366" s="29">
        <v>-147</v>
      </c>
      <c r="N366" s="29">
        <v>-1489</v>
      </c>
      <c r="O366" s="29">
        <f t="shared" si="20"/>
        <v>-1306</v>
      </c>
      <c r="P366" s="29">
        <f t="shared" si="21"/>
        <v>20778</v>
      </c>
      <c r="Q366" s="190">
        <v>39442.75</v>
      </c>
      <c r="R366" s="189">
        <v>18640</v>
      </c>
      <c r="S366" s="29">
        <v>20538</v>
      </c>
      <c r="T366" s="29">
        <f t="shared" si="22"/>
        <v>240</v>
      </c>
      <c r="U366" s="27">
        <v>22304</v>
      </c>
      <c r="V366" s="29">
        <v>200</v>
      </c>
      <c r="W366" s="211">
        <v>-1200</v>
      </c>
      <c r="X366" s="26">
        <v>-609</v>
      </c>
      <c r="Y366" s="166">
        <v>330</v>
      </c>
      <c r="Z366" s="26">
        <v>330</v>
      </c>
      <c r="AA366" s="166">
        <v>280</v>
      </c>
      <c r="AB366" s="26">
        <v>-147</v>
      </c>
      <c r="AC366" s="166">
        <v>-2218</v>
      </c>
      <c r="AD366" s="26">
        <v>-1489</v>
      </c>
      <c r="AE366" s="166" t="s">
        <v>43</v>
      </c>
      <c r="AF366" s="172" t="s">
        <v>133</v>
      </c>
      <c r="AG366" s="173">
        <v>39</v>
      </c>
      <c r="AH366" s="166" t="s">
        <v>43</v>
      </c>
      <c r="AI366" s="172" t="s">
        <v>133</v>
      </c>
      <c r="AJ366" s="179">
        <v>35</v>
      </c>
    </row>
    <row r="367" spans="1:36" x14ac:dyDescent="0.15">
      <c r="A367" s="199" t="s">
        <v>33</v>
      </c>
      <c r="B367" s="200" t="s">
        <v>26</v>
      </c>
      <c r="C367" s="173">
        <v>27</v>
      </c>
      <c r="D367" s="190">
        <v>39443.75</v>
      </c>
      <c r="E367" s="195">
        <v>19406</v>
      </c>
      <c r="F367" s="29">
        <v>33280</v>
      </c>
      <c r="G367" s="29">
        <v>111</v>
      </c>
      <c r="H367" s="29">
        <v>0</v>
      </c>
      <c r="I367" s="29">
        <v>4803</v>
      </c>
      <c r="J367" s="29">
        <v>8033</v>
      </c>
      <c r="K367" s="29">
        <v>0</v>
      </c>
      <c r="L367" s="29">
        <v>330</v>
      </c>
      <c r="M367" s="29">
        <v>39</v>
      </c>
      <c r="N367" s="29">
        <v>-1624</v>
      </c>
      <c r="O367" s="29">
        <f t="shared" si="20"/>
        <v>-1255</v>
      </c>
      <c r="P367" s="29">
        <f t="shared" si="21"/>
        <v>21810</v>
      </c>
      <c r="Q367" s="190">
        <v>39443.75</v>
      </c>
      <c r="R367" s="189">
        <v>19620</v>
      </c>
      <c r="S367" s="29">
        <v>21654</v>
      </c>
      <c r="T367" s="29">
        <f t="shared" si="22"/>
        <v>156</v>
      </c>
      <c r="U367" s="29">
        <v>22304</v>
      </c>
      <c r="V367" s="29">
        <v>200</v>
      </c>
      <c r="W367" s="166">
        <v>-1200</v>
      </c>
      <c r="X367" s="26">
        <v>-158</v>
      </c>
      <c r="Y367" s="166">
        <v>330</v>
      </c>
      <c r="Z367" s="26">
        <v>330</v>
      </c>
      <c r="AA367" s="166">
        <v>280</v>
      </c>
      <c r="AB367" s="26">
        <v>-161</v>
      </c>
      <c r="AC367" s="166">
        <v>-2218</v>
      </c>
      <c r="AD367" s="26">
        <v>-1624</v>
      </c>
      <c r="AE367" s="166" t="s">
        <v>46</v>
      </c>
      <c r="AF367" s="172" t="s">
        <v>58</v>
      </c>
      <c r="AG367" s="173">
        <v>35</v>
      </c>
      <c r="AH367" s="166" t="s">
        <v>46</v>
      </c>
      <c r="AI367" s="172" t="s">
        <v>200</v>
      </c>
      <c r="AJ367" s="179">
        <v>33</v>
      </c>
    </row>
    <row r="368" spans="1:36" x14ac:dyDescent="0.15">
      <c r="A368" s="199" t="s">
        <v>34</v>
      </c>
      <c r="B368" s="200" t="s">
        <v>26</v>
      </c>
      <c r="C368" s="173">
        <v>28</v>
      </c>
      <c r="D368" s="190">
        <v>39444.75</v>
      </c>
      <c r="E368" s="195">
        <v>18290</v>
      </c>
      <c r="F368" s="29">
        <v>33280</v>
      </c>
      <c r="G368" s="29">
        <v>127</v>
      </c>
      <c r="H368" s="29">
        <v>0</v>
      </c>
      <c r="I368" s="29">
        <v>4806</v>
      </c>
      <c r="J368" s="29">
        <v>8841</v>
      </c>
      <c r="K368" s="29">
        <v>0</v>
      </c>
      <c r="L368" s="29">
        <v>330</v>
      </c>
      <c r="M368" s="29">
        <v>53</v>
      </c>
      <c r="N368" s="29">
        <v>-1680</v>
      </c>
      <c r="O368" s="29">
        <f t="shared" si="20"/>
        <v>-1297</v>
      </c>
      <c r="P368" s="29">
        <f t="shared" si="21"/>
        <v>21057</v>
      </c>
      <c r="Q368" s="190">
        <v>39444.75</v>
      </c>
      <c r="R368" s="189">
        <v>18560</v>
      </c>
      <c r="S368" s="29">
        <v>20650</v>
      </c>
      <c r="T368" s="29">
        <f t="shared" si="22"/>
        <v>407</v>
      </c>
      <c r="U368" s="29">
        <v>22304</v>
      </c>
      <c r="V368" s="29">
        <v>200</v>
      </c>
      <c r="W368" s="166">
        <v>-1200</v>
      </c>
      <c r="X368" s="26">
        <v>-333</v>
      </c>
      <c r="Y368" s="166">
        <v>330</v>
      </c>
      <c r="Z368" s="26">
        <v>330</v>
      </c>
      <c r="AA368" s="166">
        <v>280</v>
      </c>
      <c r="AB368" s="26">
        <v>-147</v>
      </c>
      <c r="AC368" s="166">
        <v>-2218</v>
      </c>
      <c r="AD368" s="26">
        <v>-1680</v>
      </c>
      <c r="AE368" s="166" t="s">
        <v>169</v>
      </c>
      <c r="AF368" s="172" t="s">
        <v>211</v>
      </c>
      <c r="AG368" s="173">
        <v>40</v>
      </c>
      <c r="AH368" s="166" t="s">
        <v>169</v>
      </c>
      <c r="AI368" s="172" t="s">
        <v>211</v>
      </c>
      <c r="AJ368" s="179">
        <v>40</v>
      </c>
    </row>
    <row r="369" spans="1:36" x14ac:dyDescent="0.15">
      <c r="A369" s="199" t="s">
        <v>35</v>
      </c>
      <c r="B369" s="200" t="s">
        <v>26</v>
      </c>
      <c r="C369" s="173">
        <v>29</v>
      </c>
      <c r="D369" s="190">
        <v>39445.75</v>
      </c>
      <c r="E369" s="195">
        <v>17133</v>
      </c>
      <c r="F369" s="29">
        <v>33280</v>
      </c>
      <c r="G369" s="29">
        <v>172</v>
      </c>
      <c r="H369" s="29">
        <v>0</v>
      </c>
      <c r="I369" s="29">
        <v>5477</v>
      </c>
      <c r="J369" s="29">
        <v>9207</v>
      </c>
      <c r="K369" s="29">
        <v>0</v>
      </c>
      <c r="L369" s="29">
        <v>330</v>
      </c>
      <c r="M369" s="29">
        <v>134</v>
      </c>
      <c r="N369" s="29">
        <v>-991</v>
      </c>
      <c r="O369" s="29">
        <f t="shared" si="20"/>
        <v>-527</v>
      </c>
      <c r="P369" s="29">
        <f t="shared" si="21"/>
        <v>19295</v>
      </c>
      <c r="Q369" s="190">
        <v>39445.75</v>
      </c>
      <c r="R369" s="189">
        <v>17350</v>
      </c>
      <c r="S369" s="29">
        <v>19166</v>
      </c>
      <c r="T369" s="29">
        <f t="shared" si="22"/>
        <v>129</v>
      </c>
      <c r="U369" s="29">
        <v>22588</v>
      </c>
      <c r="V369" s="29">
        <v>100</v>
      </c>
      <c r="W369" s="166">
        <v>-1200</v>
      </c>
      <c r="X369" s="26">
        <v>-765</v>
      </c>
      <c r="Y369" s="166">
        <v>330</v>
      </c>
      <c r="Z369" s="26">
        <v>330</v>
      </c>
      <c r="AA369" s="166">
        <v>280</v>
      </c>
      <c r="AB369" s="26">
        <v>-1</v>
      </c>
      <c r="AC369" s="166">
        <v>-2218</v>
      </c>
      <c r="AD369" s="26">
        <v>-991</v>
      </c>
      <c r="AE369" s="166" t="s">
        <v>169</v>
      </c>
      <c r="AF369" s="172" t="s">
        <v>65</v>
      </c>
      <c r="AG369" s="173">
        <v>43</v>
      </c>
      <c r="AH369" s="166" t="s">
        <v>169</v>
      </c>
      <c r="AI369" s="172" t="s">
        <v>66</v>
      </c>
      <c r="AJ369" s="179">
        <v>41</v>
      </c>
    </row>
    <row r="370" spans="1:36" x14ac:dyDescent="0.15">
      <c r="A370" s="199" t="s">
        <v>36</v>
      </c>
      <c r="B370" s="200" t="s">
        <v>26</v>
      </c>
      <c r="C370" s="173">
        <v>30</v>
      </c>
      <c r="D370" s="190">
        <v>39446.75</v>
      </c>
      <c r="E370" s="195">
        <v>17367</v>
      </c>
      <c r="F370" s="29">
        <v>33280</v>
      </c>
      <c r="G370" s="29">
        <v>179</v>
      </c>
      <c r="H370" s="29">
        <v>0</v>
      </c>
      <c r="I370" s="29">
        <v>3525</v>
      </c>
      <c r="J370" s="29">
        <v>9454</v>
      </c>
      <c r="K370" s="29">
        <v>0</v>
      </c>
      <c r="L370" s="29">
        <v>330</v>
      </c>
      <c r="M370" s="29">
        <v>23</v>
      </c>
      <c r="N370" s="29">
        <v>-892</v>
      </c>
      <c r="O370" s="29">
        <f t="shared" si="20"/>
        <v>-539</v>
      </c>
      <c r="P370" s="29">
        <f t="shared" si="21"/>
        <v>21019</v>
      </c>
      <c r="Q370" s="190">
        <v>39446.75</v>
      </c>
      <c r="R370" s="189">
        <v>17540</v>
      </c>
      <c r="S370" s="29">
        <v>19356</v>
      </c>
      <c r="T370" s="29">
        <f t="shared" si="22"/>
        <v>1663</v>
      </c>
      <c r="U370" s="29">
        <v>22588</v>
      </c>
      <c r="V370" s="29">
        <v>100</v>
      </c>
      <c r="W370" s="166">
        <v>-1200</v>
      </c>
      <c r="X370" s="26">
        <v>-691</v>
      </c>
      <c r="Y370" s="166">
        <v>330</v>
      </c>
      <c r="Z370" s="26">
        <v>330</v>
      </c>
      <c r="AA370" s="166">
        <v>280</v>
      </c>
      <c r="AB370" s="26">
        <v>23</v>
      </c>
      <c r="AC370" s="166">
        <v>-2218</v>
      </c>
      <c r="AD370" s="26">
        <v>-617</v>
      </c>
      <c r="AE370" s="166" t="s">
        <v>43</v>
      </c>
      <c r="AF370" s="172" t="s">
        <v>133</v>
      </c>
      <c r="AG370" s="173">
        <v>38</v>
      </c>
      <c r="AH370" s="166" t="s">
        <v>43</v>
      </c>
      <c r="AI370" s="172" t="s">
        <v>187</v>
      </c>
      <c r="AJ370" s="179">
        <v>36</v>
      </c>
    </row>
    <row r="371" spans="1:36" ht="15" thickBot="1" x14ac:dyDescent="0.2">
      <c r="A371" s="205" t="s">
        <v>30</v>
      </c>
      <c r="B371" s="206" t="s">
        <v>26</v>
      </c>
      <c r="C371" s="177">
        <v>31</v>
      </c>
      <c r="D371" s="193">
        <v>39447.75</v>
      </c>
      <c r="E371" s="197">
        <v>18247</v>
      </c>
      <c r="F371" s="96">
        <v>33280</v>
      </c>
      <c r="G371" s="96">
        <v>180</v>
      </c>
      <c r="H371" s="96">
        <v>0</v>
      </c>
      <c r="I371" s="96">
        <v>3226</v>
      </c>
      <c r="J371" s="96">
        <v>9463</v>
      </c>
      <c r="K371" s="96">
        <v>0</v>
      </c>
      <c r="L371" s="96">
        <v>330</v>
      </c>
      <c r="M371" s="96">
        <v>184</v>
      </c>
      <c r="N371" s="96">
        <v>-1594</v>
      </c>
      <c r="O371" s="96">
        <f>SUM(K371:N371)</f>
        <v>-1080</v>
      </c>
      <c r="P371" s="96">
        <f>+F371+G371+H371-I371-J371-O371</f>
        <v>21851</v>
      </c>
      <c r="Q371" s="193">
        <v>39447.75</v>
      </c>
      <c r="R371" s="194">
        <v>18800</v>
      </c>
      <c r="S371" s="96">
        <v>20803</v>
      </c>
      <c r="T371" s="96">
        <f t="shared" si="22"/>
        <v>1048</v>
      </c>
      <c r="U371" s="96">
        <v>22588</v>
      </c>
      <c r="V371" s="29">
        <v>100</v>
      </c>
      <c r="W371" s="168">
        <v>-1200</v>
      </c>
      <c r="X371" s="93">
        <v>-406</v>
      </c>
      <c r="Y371" s="168">
        <v>330</v>
      </c>
      <c r="Z371" s="93">
        <v>330</v>
      </c>
      <c r="AA371" s="168">
        <v>280</v>
      </c>
      <c r="AB371" s="93">
        <v>-16</v>
      </c>
      <c r="AC371" s="168">
        <v>-2218</v>
      </c>
      <c r="AD371" s="93">
        <v>-1594</v>
      </c>
      <c r="AE371" s="168" t="s">
        <v>43</v>
      </c>
      <c r="AF371" s="176" t="s">
        <v>49</v>
      </c>
      <c r="AG371" s="177">
        <v>37</v>
      </c>
      <c r="AH371" s="168" t="s">
        <v>43</v>
      </c>
      <c r="AI371" s="176" t="s">
        <v>50</v>
      </c>
      <c r="AJ371" s="183">
        <v>34</v>
      </c>
    </row>
    <row r="372" spans="1:36" x14ac:dyDescent="0.15">
      <c r="O372" s="100"/>
      <c r="P372" s="101"/>
      <c r="Q372" s="102"/>
      <c r="V372" s="217"/>
      <c r="W372" s="3"/>
      <c r="X372" s="3"/>
    </row>
    <row r="373" spans="1:36" x14ac:dyDescent="0.15">
      <c r="V373" s="29"/>
      <c r="W373" s="3"/>
      <c r="X373" s="3"/>
    </row>
    <row r="374" spans="1:36" x14ac:dyDescent="0.15">
      <c r="V374" s="26"/>
    </row>
    <row r="375" spans="1:36" x14ac:dyDescent="0.15">
      <c r="V375" s="26"/>
    </row>
    <row r="376" spans="1:36" x14ac:dyDescent="0.15">
      <c r="V376" s="26"/>
    </row>
    <row r="377" spans="1:36" x14ac:dyDescent="0.15">
      <c r="V377" s="26"/>
    </row>
    <row r="378" spans="1:36" x14ac:dyDescent="0.15">
      <c r="V378" s="26"/>
    </row>
    <row r="379" spans="1:36" x14ac:dyDescent="0.15">
      <c r="V379" s="26"/>
    </row>
    <row r="380" spans="1:36" x14ac:dyDescent="0.15">
      <c r="V380" s="26"/>
    </row>
    <row r="381" spans="1:36" x14ac:dyDescent="0.15">
      <c r="V381" s="26"/>
    </row>
    <row r="382" spans="1:36" x14ac:dyDescent="0.15">
      <c r="V382" s="26"/>
    </row>
  </sheetData>
  <phoneticPr fontId="28" type="noConversion"/>
  <conditionalFormatting sqref="E7:E37">
    <cfRule type="cellIs" dxfId="47" priority="1" stopIfTrue="1" operator="equal">
      <formula>MAX($E$7:$E$37)</formula>
    </cfRule>
  </conditionalFormatting>
  <conditionalFormatting sqref="E38:E65">
    <cfRule type="cellIs" dxfId="46" priority="12" stopIfTrue="1" operator="equal">
      <formula>MAX($E$38:$E$66)</formula>
    </cfRule>
  </conditionalFormatting>
  <conditionalFormatting sqref="E66:E96">
    <cfRule type="cellIs" dxfId="45" priority="2" stopIfTrue="1" operator="equal">
      <formula>MAX($E$66:$E$96)</formula>
    </cfRule>
  </conditionalFormatting>
  <conditionalFormatting sqref="E97:E126">
    <cfRule type="cellIs" dxfId="44" priority="3" stopIfTrue="1" operator="equal">
      <formula>MAX($E$97:$E$126)</formula>
    </cfRule>
  </conditionalFormatting>
  <conditionalFormatting sqref="E127:E157">
    <cfRule type="cellIs" dxfId="43" priority="4" stopIfTrue="1" operator="equal">
      <formula>MAX($E$127:$E$157)</formula>
    </cfRule>
  </conditionalFormatting>
  <conditionalFormatting sqref="E158:E187">
    <cfRule type="cellIs" dxfId="42" priority="5" stopIfTrue="1" operator="equal">
      <formula>MAX($E$158:$E$187)</formula>
    </cfRule>
  </conditionalFormatting>
  <conditionalFormatting sqref="E188:E218">
    <cfRule type="cellIs" dxfId="41" priority="6" stopIfTrue="1" operator="equal">
      <formula>MAX($E$188:$E$218)</formula>
    </cfRule>
  </conditionalFormatting>
  <conditionalFormatting sqref="E219:E249">
    <cfRule type="cellIs" dxfId="40" priority="7" stopIfTrue="1" operator="equal">
      <formula>MAX($E$219:$E$249)</formula>
    </cfRule>
  </conditionalFormatting>
  <conditionalFormatting sqref="E250:E279">
    <cfRule type="cellIs" dxfId="39" priority="8" stopIfTrue="1" operator="equal">
      <formula>MAX($E$250:$E$279)</formula>
    </cfRule>
  </conditionalFormatting>
  <conditionalFormatting sqref="E280:E310">
    <cfRule type="cellIs" dxfId="38" priority="9" stopIfTrue="1" operator="equal">
      <formula>MAX($E$280:$E$310)</formula>
    </cfRule>
  </conditionalFormatting>
  <conditionalFormatting sqref="E311:E340">
    <cfRule type="cellIs" dxfId="37" priority="10" stopIfTrue="1" operator="equal">
      <formula>MAX($E$311:$E$340)</formula>
    </cfRule>
  </conditionalFormatting>
  <conditionalFormatting sqref="E341:E371">
    <cfRule type="cellIs" dxfId="36" priority="11" stopIfTrue="1" operator="equal">
      <formula>MAX($E$341:$E$371)</formula>
    </cfRule>
  </conditionalFormatting>
  <pageMargins left="0.25" right="0.25" top="1" bottom="1" header="0.5" footer="0.5"/>
  <pageSetup paperSize="5" scale="38" fitToHeight="6" orientation="landscape" horizontalDpi="1200" verticalDpi="1200"/>
  <headerFooter alignWithMargins="0">
    <oddHeader>&amp;C&amp;"Arial,Bold"&amp;14ISO New England -  &amp;A Forecast vs. Actual Daily Peaks &amp;"Arial,Italic"&amp;10(preliminary - Based on the Morning Report)</oddHeader>
    <oddFooter>&amp;CISO-NE Public</oddFooter>
  </headerFooter>
  <rowBreaks count="5" manualBreakCount="5">
    <brk id="65" max="16383" man="1"/>
    <brk id="126" max="16383" man="1"/>
    <brk id="187" max="16383" man="1"/>
    <brk id="249" max="16383" man="1"/>
    <brk id="310" max="16383" man="1"/>
  </rowBreaks>
  <ignoredErrors>
    <ignoredError sqref="O7 O75:O85 O8:O74 O94:O117 O121:O176 O178:O190 O192:O217 O219:O340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K373"/>
  <sheetViews>
    <sheetView zoomScaleNormal="100" zoomScaleSheetLayoutView="10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G13" sqref="G13"/>
    </sheetView>
  </sheetViews>
  <sheetFormatPr baseColWidth="10" defaultColWidth="9.1640625" defaultRowHeight="14" x14ac:dyDescent="0.15"/>
  <cols>
    <col min="1" max="1" width="8.1640625" style="69" bestFit="1" customWidth="1"/>
    <col min="2" max="2" width="11.5" style="69" bestFit="1" customWidth="1"/>
    <col min="3" max="3" width="5.1640625" style="4" bestFit="1" customWidth="1"/>
    <col min="4" max="4" width="17.5" style="46" bestFit="1" customWidth="1"/>
    <col min="5" max="5" width="14.5" style="46" bestFit="1" customWidth="1"/>
    <col min="6" max="6" width="14" style="4" customWidth="1"/>
    <col min="7" max="7" width="12.83203125" style="4" customWidth="1"/>
    <col min="8" max="8" width="16.5" style="4" bestFit="1" customWidth="1"/>
    <col min="9" max="9" width="14.5" style="3" bestFit="1" customWidth="1"/>
    <col min="10" max="10" width="14.1640625" style="3" customWidth="1"/>
    <col min="11" max="11" width="11" style="3" bestFit="1" customWidth="1"/>
    <col min="12" max="14" width="9.1640625" style="3"/>
    <col min="15" max="15" width="15.83203125" style="3" bestFit="1" customWidth="1"/>
    <col min="16" max="16" width="14.83203125" style="3" bestFit="1" customWidth="1"/>
    <col min="17" max="17" width="20.5" style="46" bestFit="1" customWidth="1"/>
    <col min="18" max="18" width="13.5" style="46" bestFit="1" customWidth="1"/>
    <col min="19" max="19" width="13.83203125" style="4" bestFit="1" customWidth="1"/>
    <col min="20" max="20" width="13.83203125" style="4" customWidth="1"/>
    <col min="21" max="21" width="12.5" style="4" bestFit="1" customWidth="1"/>
    <col min="22" max="22" width="16.1640625" style="4" bestFit="1" customWidth="1"/>
    <col min="23" max="23" width="11.5" style="4" bestFit="1" customWidth="1"/>
    <col min="24" max="24" width="13.83203125" style="4" bestFit="1" customWidth="1"/>
    <col min="25" max="25" width="11.5" style="3" bestFit="1" customWidth="1"/>
    <col min="26" max="26" width="13.83203125" style="3" bestFit="1" customWidth="1"/>
    <col min="27" max="27" width="11.5" style="3" bestFit="1" customWidth="1"/>
    <col min="28" max="28" width="13.83203125" style="3" bestFit="1" customWidth="1"/>
    <col min="29" max="29" width="11.5" style="3" bestFit="1" customWidth="1"/>
    <col min="30" max="30" width="13.83203125" style="3" bestFit="1" customWidth="1"/>
    <col min="31" max="31" width="17.5" style="4" bestFit="1" customWidth="1"/>
    <col min="32" max="32" width="8.83203125" style="4" customWidth="1"/>
    <col min="33" max="33" width="7.83203125" style="4" bestFit="1" customWidth="1"/>
    <col min="34" max="34" width="17.5" style="4" bestFit="1" customWidth="1"/>
    <col min="35" max="35" width="7.5" style="4" bestFit="1" customWidth="1"/>
    <col min="36" max="36" width="7.83203125" style="4" bestFit="1" customWidth="1"/>
    <col min="37" max="16384" width="9.1640625" style="4"/>
  </cols>
  <sheetData>
    <row r="1" spans="1:37" ht="20.5" customHeight="1" x14ac:dyDescent="0.25">
      <c r="A1" s="79">
        <v>1</v>
      </c>
      <c r="B1" s="80"/>
      <c r="C1" s="81"/>
      <c r="D1" s="82">
        <v>2</v>
      </c>
      <c r="E1" s="83"/>
      <c r="F1" s="84" t="s">
        <v>241</v>
      </c>
      <c r="G1" s="84" t="s">
        <v>242</v>
      </c>
      <c r="H1" s="84" t="s">
        <v>243</v>
      </c>
      <c r="I1" s="85" t="s">
        <v>244</v>
      </c>
      <c r="J1" s="85" t="s">
        <v>245</v>
      </c>
      <c r="K1" s="82" t="s">
        <v>264</v>
      </c>
      <c r="L1" s="133"/>
      <c r="M1" s="86"/>
      <c r="N1" s="86"/>
      <c r="O1" s="81"/>
      <c r="P1" s="85" t="s">
        <v>263</v>
      </c>
      <c r="Q1" s="84" t="s">
        <v>262</v>
      </c>
      <c r="R1" s="87"/>
      <c r="S1" s="84" t="s">
        <v>261</v>
      </c>
      <c r="T1" s="84" t="s">
        <v>265</v>
      </c>
      <c r="U1" s="88">
        <v>5</v>
      </c>
      <c r="V1" s="89" t="s">
        <v>266</v>
      </c>
      <c r="W1" s="84">
        <v>7</v>
      </c>
      <c r="X1" s="84"/>
      <c r="Y1" s="84"/>
      <c r="Z1" s="84"/>
      <c r="AA1" s="84"/>
      <c r="AB1" s="84"/>
      <c r="AC1" s="84"/>
      <c r="AD1" s="84"/>
      <c r="AE1" s="84">
        <v>8</v>
      </c>
      <c r="AF1" s="84"/>
      <c r="AG1" s="84"/>
      <c r="AH1" s="84"/>
      <c r="AI1" s="84"/>
      <c r="AJ1" s="124"/>
    </row>
    <row r="2" spans="1:37" ht="17" x14ac:dyDescent="0.25">
      <c r="A2" s="49"/>
      <c r="B2" s="66"/>
      <c r="C2" s="55"/>
      <c r="D2" s="122"/>
      <c r="E2" s="123"/>
      <c r="F2" s="125" t="s">
        <v>293</v>
      </c>
      <c r="G2" s="125"/>
      <c r="H2" s="125"/>
      <c r="I2" s="125"/>
      <c r="J2" s="125"/>
      <c r="K2" s="125"/>
      <c r="L2" s="125"/>
      <c r="M2" s="125"/>
      <c r="N2" s="125"/>
      <c r="O2" s="125"/>
      <c r="P2" s="126"/>
      <c r="Q2" s="126"/>
      <c r="R2" s="125"/>
      <c r="S2" s="125"/>
      <c r="T2" s="125"/>
      <c r="U2" s="127"/>
      <c r="V2" s="127"/>
      <c r="W2" s="127"/>
      <c r="X2" s="127"/>
      <c r="Y2" s="147"/>
      <c r="Z2" s="147"/>
      <c r="AA2" s="147"/>
      <c r="AB2" s="147"/>
      <c r="AC2" s="147"/>
      <c r="AD2" s="147"/>
      <c r="AE2" s="127"/>
      <c r="AF2" s="127"/>
      <c r="AG2" s="127"/>
      <c r="AH2" s="127"/>
      <c r="AI2" s="127"/>
      <c r="AJ2" s="128"/>
    </row>
    <row r="3" spans="1:37" ht="17" x14ac:dyDescent="0.25">
      <c r="A3" s="49"/>
      <c r="B3" s="66"/>
      <c r="C3" s="55"/>
      <c r="D3" s="122"/>
      <c r="E3" s="123"/>
      <c r="F3" s="7"/>
      <c r="G3" s="73" t="s">
        <v>39</v>
      </c>
      <c r="H3" s="7"/>
      <c r="I3" s="7"/>
      <c r="J3" s="7" t="s">
        <v>246</v>
      </c>
      <c r="K3" s="63"/>
      <c r="L3" s="57"/>
      <c r="M3" s="57"/>
      <c r="N3" s="57"/>
      <c r="O3" s="57"/>
      <c r="P3" s="7" t="s">
        <v>250</v>
      </c>
      <c r="Q3" s="59"/>
      <c r="R3" s="60"/>
      <c r="S3" s="7"/>
      <c r="T3" s="73" t="s">
        <v>301</v>
      </c>
      <c r="U3" s="7"/>
      <c r="V3" s="7"/>
      <c r="W3" s="8" t="s">
        <v>351</v>
      </c>
      <c r="X3" s="17"/>
      <c r="Y3" s="17"/>
      <c r="Z3" s="9"/>
      <c r="AA3" s="8" t="s">
        <v>352</v>
      </c>
      <c r="AB3" s="151"/>
      <c r="AC3" s="8" t="s">
        <v>353</v>
      </c>
      <c r="AD3" s="151"/>
      <c r="AE3" s="56" t="s">
        <v>38</v>
      </c>
      <c r="AF3" s="56"/>
      <c r="AG3" s="56"/>
      <c r="AH3" s="56"/>
      <c r="AI3" s="56"/>
      <c r="AJ3" s="58"/>
    </row>
    <row r="4" spans="1:37" ht="17" x14ac:dyDescent="0.25">
      <c r="A4" s="50"/>
      <c r="B4" s="67"/>
      <c r="C4" s="5"/>
      <c r="D4" s="78" t="s">
        <v>281</v>
      </c>
      <c r="E4" s="78"/>
      <c r="F4" s="6" t="s">
        <v>40</v>
      </c>
      <c r="G4" s="6" t="s">
        <v>235</v>
      </c>
      <c r="H4" s="15" t="s">
        <v>238</v>
      </c>
      <c r="I4" s="6" t="s">
        <v>2</v>
      </c>
      <c r="J4" s="15" t="s">
        <v>247</v>
      </c>
      <c r="K4" s="64" t="s">
        <v>84</v>
      </c>
      <c r="L4" s="12"/>
      <c r="M4" s="12"/>
      <c r="N4" s="12"/>
      <c r="O4" s="14"/>
      <c r="P4" s="15" t="s">
        <v>251</v>
      </c>
      <c r="Q4" s="61" t="s">
        <v>85</v>
      </c>
      <c r="R4" s="62"/>
      <c r="S4" s="15"/>
      <c r="T4" s="15" t="s">
        <v>300</v>
      </c>
      <c r="U4" s="6" t="s">
        <v>0</v>
      </c>
      <c r="V4" s="15" t="s">
        <v>220</v>
      </c>
      <c r="W4" s="64" t="s">
        <v>355</v>
      </c>
      <c r="X4" s="9"/>
      <c r="Y4" s="64" t="s">
        <v>350</v>
      </c>
      <c r="Z4" s="152"/>
      <c r="AA4" s="64" t="s">
        <v>346</v>
      </c>
      <c r="AB4" s="152"/>
      <c r="AC4" s="64" t="s">
        <v>354</v>
      </c>
      <c r="AD4" s="152"/>
      <c r="AE4" s="12" t="s">
        <v>7</v>
      </c>
      <c r="AF4" s="12"/>
      <c r="AG4" s="12"/>
      <c r="AH4" s="12"/>
      <c r="AI4" s="12"/>
      <c r="AJ4" s="13"/>
    </row>
    <row r="5" spans="1:37" x14ac:dyDescent="0.15">
      <c r="A5" s="90" t="s">
        <v>254</v>
      </c>
      <c r="B5" s="76"/>
      <c r="C5" s="9"/>
      <c r="D5" s="184"/>
      <c r="E5" s="185"/>
      <c r="F5" s="6" t="s">
        <v>41</v>
      </c>
      <c r="G5" s="6" t="s">
        <v>236</v>
      </c>
      <c r="H5" s="15" t="s">
        <v>239</v>
      </c>
      <c r="I5" s="6" t="s">
        <v>3</v>
      </c>
      <c r="J5" s="15" t="s">
        <v>248</v>
      </c>
      <c r="K5" s="8" t="s">
        <v>258</v>
      </c>
      <c r="L5" s="9"/>
      <c r="M5" s="16"/>
      <c r="N5" s="16"/>
      <c r="O5" s="16"/>
      <c r="P5" s="15" t="s">
        <v>39</v>
      </c>
      <c r="Q5" s="184"/>
      <c r="R5" s="185"/>
      <c r="S5" s="15" t="s">
        <v>5</v>
      </c>
      <c r="T5" s="15" t="s">
        <v>299</v>
      </c>
      <c r="U5" s="6" t="s">
        <v>13</v>
      </c>
      <c r="V5" s="15" t="s">
        <v>219</v>
      </c>
      <c r="W5" s="163" t="s">
        <v>255</v>
      </c>
      <c r="X5" s="5" t="s">
        <v>219</v>
      </c>
      <c r="Y5" s="163" t="s">
        <v>255</v>
      </c>
      <c r="Z5" s="5" t="s">
        <v>219</v>
      </c>
      <c r="AA5" s="163" t="s">
        <v>255</v>
      </c>
      <c r="AB5" s="5" t="s">
        <v>219</v>
      </c>
      <c r="AC5" s="163" t="s">
        <v>255</v>
      </c>
      <c r="AD5" s="5" t="s">
        <v>219</v>
      </c>
      <c r="AE5" s="17" t="s">
        <v>8</v>
      </c>
      <c r="AF5" s="17"/>
      <c r="AG5" s="9"/>
      <c r="AH5" s="8" t="s">
        <v>9</v>
      </c>
      <c r="AI5" s="17"/>
      <c r="AJ5" s="18"/>
      <c r="AK5" s="3"/>
    </row>
    <row r="6" spans="1:37" x14ac:dyDescent="0.15">
      <c r="A6" s="198" t="s">
        <v>37</v>
      </c>
      <c r="B6" s="170" t="s">
        <v>27</v>
      </c>
      <c r="C6" s="171" t="s">
        <v>253</v>
      </c>
      <c r="D6" s="186" t="s">
        <v>28</v>
      </c>
      <c r="E6" s="187" t="s">
        <v>292</v>
      </c>
      <c r="F6" s="19" t="s">
        <v>39</v>
      </c>
      <c r="G6" s="19" t="s">
        <v>237</v>
      </c>
      <c r="H6" s="21" t="s">
        <v>240</v>
      </c>
      <c r="I6" s="19" t="s">
        <v>4</v>
      </c>
      <c r="J6" s="21" t="s">
        <v>249</v>
      </c>
      <c r="K6" s="169" t="s">
        <v>80</v>
      </c>
      <c r="L6" s="171" t="s">
        <v>317</v>
      </c>
      <c r="M6" s="21" t="s">
        <v>81</v>
      </c>
      <c r="N6" s="21" t="s">
        <v>82</v>
      </c>
      <c r="O6" s="21" t="s">
        <v>83</v>
      </c>
      <c r="P6" s="2" t="s">
        <v>252</v>
      </c>
      <c r="Q6" s="186" t="s">
        <v>28</v>
      </c>
      <c r="R6" s="187" t="s">
        <v>292</v>
      </c>
      <c r="S6" s="21" t="s">
        <v>6</v>
      </c>
      <c r="T6" s="1" t="s">
        <v>298</v>
      </c>
      <c r="U6" s="19" t="s">
        <v>1</v>
      </c>
      <c r="V6" s="21" t="s">
        <v>14</v>
      </c>
      <c r="W6" s="164" t="s">
        <v>256</v>
      </c>
      <c r="X6" s="148" t="s">
        <v>257</v>
      </c>
      <c r="Y6" s="164" t="s">
        <v>256</v>
      </c>
      <c r="Z6" s="148" t="s">
        <v>257</v>
      </c>
      <c r="AA6" s="164" t="s">
        <v>256</v>
      </c>
      <c r="AB6" s="148" t="s">
        <v>257</v>
      </c>
      <c r="AC6" s="164" t="s">
        <v>256</v>
      </c>
      <c r="AD6" s="148" t="s">
        <v>257</v>
      </c>
      <c r="AE6" s="169" t="s">
        <v>10</v>
      </c>
      <c r="AF6" s="170" t="s">
        <v>11</v>
      </c>
      <c r="AG6" s="171" t="s">
        <v>12</v>
      </c>
      <c r="AH6" s="169" t="s">
        <v>10</v>
      </c>
      <c r="AI6" s="170" t="s">
        <v>11</v>
      </c>
      <c r="AJ6" s="178" t="s">
        <v>12</v>
      </c>
      <c r="AK6" s="25"/>
    </row>
    <row r="7" spans="1:37" x14ac:dyDescent="0.15">
      <c r="A7" s="199" t="s">
        <v>36</v>
      </c>
      <c r="B7" s="200" t="s">
        <v>15</v>
      </c>
      <c r="C7" s="173">
        <v>1</v>
      </c>
      <c r="D7" s="188">
        <v>38718.75</v>
      </c>
      <c r="E7" s="195">
        <v>17641</v>
      </c>
      <c r="F7" s="29">
        <v>32648</v>
      </c>
      <c r="G7" s="29">
        <v>147</v>
      </c>
      <c r="H7" s="29">
        <v>0</v>
      </c>
      <c r="I7" s="29">
        <v>2122</v>
      </c>
      <c r="J7" s="29">
        <v>11550</v>
      </c>
      <c r="K7" s="165">
        <v>-627</v>
      </c>
      <c r="L7" s="212">
        <v>330</v>
      </c>
      <c r="M7" s="29">
        <v>-173</v>
      </c>
      <c r="N7" s="29">
        <v>-1200</v>
      </c>
      <c r="O7" s="29">
        <f t="shared" ref="O7:O70" si="0">SUM(K7:N7)</f>
        <v>-1670</v>
      </c>
      <c r="P7" s="29">
        <f t="shared" ref="P7:P38" si="1">+F7+G7+H7-I7-J7-O7</f>
        <v>20793</v>
      </c>
      <c r="Q7" s="188">
        <v>38718.75</v>
      </c>
      <c r="R7" s="189">
        <v>17600</v>
      </c>
      <c r="S7" s="29">
        <v>19599</v>
      </c>
      <c r="T7" s="29">
        <f t="shared" ref="T7:T39" si="2">+P7-S7</f>
        <v>1194</v>
      </c>
      <c r="U7" s="29">
        <v>22353</v>
      </c>
      <c r="V7" s="29">
        <v>400</v>
      </c>
      <c r="W7" s="165">
        <v>-1000</v>
      </c>
      <c r="X7" s="26">
        <v>-627</v>
      </c>
      <c r="Y7" s="165">
        <v>330</v>
      </c>
      <c r="Z7" s="26">
        <v>330</v>
      </c>
      <c r="AA7" s="165">
        <v>-700</v>
      </c>
      <c r="AB7" s="26">
        <v>-173</v>
      </c>
      <c r="AC7" s="165">
        <v>-2218</v>
      </c>
      <c r="AD7" s="26">
        <v>-1200</v>
      </c>
      <c r="AE7" s="165" t="s">
        <v>100</v>
      </c>
      <c r="AF7" s="172" t="s">
        <v>200</v>
      </c>
      <c r="AG7" s="173">
        <v>31</v>
      </c>
      <c r="AH7" s="166" t="s">
        <v>100</v>
      </c>
      <c r="AI7" s="172" t="s">
        <v>197</v>
      </c>
      <c r="AJ7" s="179">
        <v>34</v>
      </c>
    </row>
    <row r="8" spans="1:37" x14ac:dyDescent="0.15">
      <c r="A8" s="199" t="s">
        <v>30</v>
      </c>
      <c r="B8" s="200" t="s">
        <v>15</v>
      </c>
      <c r="C8" s="173">
        <v>2</v>
      </c>
      <c r="D8" s="190">
        <v>38719.75</v>
      </c>
      <c r="E8" s="195">
        <v>18635</v>
      </c>
      <c r="F8" s="29">
        <v>32633</v>
      </c>
      <c r="G8" s="29">
        <v>147</v>
      </c>
      <c r="H8" s="29">
        <v>0</v>
      </c>
      <c r="I8" s="29">
        <v>2234</v>
      </c>
      <c r="J8" s="29">
        <v>10567</v>
      </c>
      <c r="K8" s="166">
        <v>-807</v>
      </c>
      <c r="L8" s="173">
        <v>330</v>
      </c>
      <c r="M8" s="29">
        <v>-65</v>
      </c>
      <c r="N8" s="29">
        <v>-1210</v>
      </c>
      <c r="O8" s="29">
        <f t="shared" si="0"/>
        <v>-1752</v>
      </c>
      <c r="P8" s="29">
        <f t="shared" si="1"/>
        <v>21731</v>
      </c>
      <c r="Q8" s="190">
        <v>38719.75</v>
      </c>
      <c r="R8" s="189">
        <v>18330</v>
      </c>
      <c r="S8" s="29">
        <v>20329</v>
      </c>
      <c r="T8" s="29">
        <f t="shared" si="2"/>
        <v>1402</v>
      </c>
      <c r="U8" s="29">
        <v>22353</v>
      </c>
      <c r="V8" s="29">
        <v>400</v>
      </c>
      <c r="W8" s="166">
        <v>-1000</v>
      </c>
      <c r="X8" s="26">
        <v>-807</v>
      </c>
      <c r="Y8" s="166">
        <v>330</v>
      </c>
      <c r="Z8" s="26">
        <v>330</v>
      </c>
      <c r="AA8" s="166">
        <v>-700</v>
      </c>
      <c r="AB8" s="26">
        <v>-65</v>
      </c>
      <c r="AC8" s="166">
        <v>-2218</v>
      </c>
      <c r="AD8" s="26">
        <v>-1210</v>
      </c>
      <c r="AE8" s="166" t="s">
        <v>43</v>
      </c>
      <c r="AF8" s="172" t="s">
        <v>139</v>
      </c>
      <c r="AG8" s="173">
        <v>37</v>
      </c>
      <c r="AH8" s="166" t="s">
        <v>87</v>
      </c>
      <c r="AI8" s="172" t="s">
        <v>194</v>
      </c>
      <c r="AJ8" s="179">
        <v>36</v>
      </c>
    </row>
    <row r="9" spans="1:37" x14ac:dyDescent="0.15">
      <c r="A9" s="199" t="s">
        <v>32</v>
      </c>
      <c r="B9" s="200" t="s">
        <v>15</v>
      </c>
      <c r="C9" s="173">
        <v>3</v>
      </c>
      <c r="D9" s="190">
        <v>38720.75</v>
      </c>
      <c r="E9" s="195">
        <v>20260</v>
      </c>
      <c r="F9" s="29">
        <v>32633</v>
      </c>
      <c r="G9" s="29">
        <v>153</v>
      </c>
      <c r="H9" s="29">
        <v>0</v>
      </c>
      <c r="I9" s="29">
        <v>1822</v>
      </c>
      <c r="J9" s="29">
        <v>8917</v>
      </c>
      <c r="K9" s="166">
        <v>-544</v>
      </c>
      <c r="L9" s="173">
        <v>330</v>
      </c>
      <c r="M9" s="29">
        <v>-208</v>
      </c>
      <c r="N9" s="29">
        <v>-1202</v>
      </c>
      <c r="O9" s="29">
        <f t="shared" si="0"/>
        <v>-1624</v>
      </c>
      <c r="P9" s="29">
        <f t="shared" si="1"/>
        <v>23671</v>
      </c>
      <c r="Q9" s="190">
        <v>38720.75</v>
      </c>
      <c r="R9" s="189">
        <v>20030</v>
      </c>
      <c r="S9" s="29">
        <v>22039</v>
      </c>
      <c r="T9" s="29">
        <f t="shared" si="2"/>
        <v>1632</v>
      </c>
      <c r="U9" s="29">
        <v>22353</v>
      </c>
      <c r="V9" s="29">
        <v>400</v>
      </c>
      <c r="W9" s="166">
        <v>-1000</v>
      </c>
      <c r="X9" s="26">
        <v>-544</v>
      </c>
      <c r="Y9" s="166">
        <v>330</v>
      </c>
      <c r="Z9" s="26">
        <v>330</v>
      </c>
      <c r="AA9" s="166">
        <v>-700</v>
      </c>
      <c r="AB9" s="26">
        <v>-208</v>
      </c>
      <c r="AC9" s="166">
        <v>-2218</v>
      </c>
      <c r="AD9" s="26">
        <v>-1202</v>
      </c>
      <c r="AE9" s="166" t="s">
        <v>44</v>
      </c>
      <c r="AF9" s="172" t="s">
        <v>358</v>
      </c>
      <c r="AG9" s="173">
        <v>32</v>
      </c>
      <c r="AH9" s="166" t="s">
        <v>44</v>
      </c>
      <c r="AI9" s="172" t="s">
        <v>232</v>
      </c>
      <c r="AJ9" s="179">
        <v>31</v>
      </c>
    </row>
    <row r="10" spans="1:37" x14ac:dyDescent="0.15">
      <c r="A10" s="199" t="s">
        <v>31</v>
      </c>
      <c r="B10" s="200" t="s">
        <v>15</v>
      </c>
      <c r="C10" s="173">
        <v>4</v>
      </c>
      <c r="D10" s="190">
        <v>38721.75</v>
      </c>
      <c r="E10" s="195">
        <v>19870</v>
      </c>
      <c r="F10" s="29">
        <v>32633</v>
      </c>
      <c r="G10" s="29">
        <v>436</v>
      </c>
      <c r="H10" s="29">
        <v>0</v>
      </c>
      <c r="I10" s="29">
        <v>2279</v>
      </c>
      <c r="J10" s="29">
        <v>9031</v>
      </c>
      <c r="K10" s="166">
        <v>-532</v>
      </c>
      <c r="L10" s="173">
        <v>330</v>
      </c>
      <c r="M10" s="29">
        <v>-216</v>
      </c>
      <c r="N10" s="29">
        <v>-1322</v>
      </c>
      <c r="O10" s="29">
        <f t="shared" si="0"/>
        <v>-1740</v>
      </c>
      <c r="P10" s="29">
        <f t="shared" si="1"/>
        <v>23499</v>
      </c>
      <c r="Q10" s="190">
        <v>38721.75</v>
      </c>
      <c r="R10" s="189">
        <v>19750</v>
      </c>
      <c r="S10" s="29">
        <v>21759</v>
      </c>
      <c r="T10" s="29">
        <f t="shared" si="2"/>
        <v>1740</v>
      </c>
      <c r="U10" s="29">
        <v>22353</v>
      </c>
      <c r="V10" s="29">
        <v>400</v>
      </c>
      <c r="W10" s="166">
        <v>-1000</v>
      </c>
      <c r="X10" s="26">
        <v>-532</v>
      </c>
      <c r="Y10" s="166">
        <v>330</v>
      </c>
      <c r="Z10" s="26">
        <v>330</v>
      </c>
      <c r="AA10" s="166">
        <v>-700</v>
      </c>
      <c r="AB10" s="26">
        <v>-216</v>
      </c>
      <c r="AC10" s="166">
        <v>-2218</v>
      </c>
      <c r="AD10" s="26">
        <v>-1322</v>
      </c>
      <c r="AE10" s="166" t="s">
        <v>43</v>
      </c>
      <c r="AF10" s="172" t="s">
        <v>171</v>
      </c>
      <c r="AG10" s="173">
        <v>34</v>
      </c>
      <c r="AH10" s="166" t="s">
        <v>43</v>
      </c>
      <c r="AI10" s="172" t="s">
        <v>208</v>
      </c>
      <c r="AJ10" s="179">
        <v>30</v>
      </c>
    </row>
    <row r="11" spans="1:37" x14ac:dyDescent="0.15">
      <c r="A11" s="199" t="s">
        <v>33</v>
      </c>
      <c r="B11" s="200" t="s">
        <v>15</v>
      </c>
      <c r="C11" s="173">
        <v>5</v>
      </c>
      <c r="D11" s="190">
        <v>38722.75</v>
      </c>
      <c r="E11" s="195">
        <v>19479</v>
      </c>
      <c r="F11" s="29">
        <v>32633</v>
      </c>
      <c r="G11" s="29">
        <v>153</v>
      </c>
      <c r="H11" s="29">
        <v>0</v>
      </c>
      <c r="I11" s="29">
        <v>2139</v>
      </c>
      <c r="J11" s="29">
        <v>8902</v>
      </c>
      <c r="K11" s="166">
        <v>-346</v>
      </c>
      <c r="L11" s="173">
        <v>330</v>
      </c>
      <c r="M11" s="29">
        <v>-224</v>
      </c>
      <c r="N11" s="29">
        <v>-1505</v>
      </c>
      <c r="O11" s="29">
        <f t="shared" si="0"/>
        <v>-1745</v>
      </c>
      <c r="P11" s="29">
        <f t="shared" si="1"/>
        <v>23490</v>
      </c>
      <c r="Q11" s="190">
        <v>38722.75</v>
      </c>
      <c r="R11" s="189">
        <v>19750</v>
      </c>
      <c r="S11" s="29">
        <v>21801</v>
      </c>
      <c r="T11" s="29">
        <f t="shared" si="2"/>
        <v>1689</v>
      </c>
      <c r="U11" s="29">
        <v>22353</v>
      </c>
      <c r="V11" s="29">
        <v>400</v>
      </c>
      <c r="W11" s="166">
        <v>-1000</v>
      </c>
      <c r="X11" s="26">
        <v>-346</v>
      </c>
      <c r="Y11" s="166">
        <v>330</v>
      </c>
      <c r="Z11" s="26">
        <v>330</v>
      </c>
      <c r="AA11" s="166">
        <v>-700</v>
      </c>
      <c r="AB11" s="26">
        <v>-224</v>
      </c>
      <c r="AC11" s="166">
        <v>-2218</v>
      </c>
      <c r="AD11" s="26">
        <v>-1505</v>
      </c>
      <c r="AE11" s="166" t="s">
        <v>100</v>
      </c>
      <c r="AF11" s="172" t="s">
        <v>103</v>
      </c>
      <c r="AG11" s="173">
        <v>37</v>
      </c>
      <c r="AH11" s="166" t="s">
        <v>100</v>
      </c>
      <c r="AI11" s="172" t="s">
        <v>103</v>
      </c>
      <c r="AJ11" s="179">
        <v>35</v>
      </c>
    </row>
    <row r="12" spans="1:37" x14ac:dyDescent="0.15">
      <c r="A12" s="199" t="s">
        <v>34</v>
      </c>
      <c r="B12" s="200" t="s">
        <v>15</v>
      </c>
      <c r="C12" s="173">
        <v>6</v>
      </c>
      <c r="D12" s="190">
        <v>38723.75</v>
      </c>
      <c r="E12" s="195">
        <v>19113</v>
      </c>
      <c r="F12" s="29">
        <v>32633</v>
      </c>
      <c r="G12" s="29">
        <v>142</v>
      </c>
      <c r="H12" s="29">
        <v>0</v>
      </c>
      <c r="I12" s="29">
        <v>2194</v>
      </c>
      <c r="J12" s="29">
        <v>9425</v>
      </c>
      <c r="K12" s="166">
        <v>-171</v>
      </c>
      <c r="L12" s="173">
        <v>300</v>
      </c>
      <c r="M12" s="29">
        <v>-150</v>
      </c>
      <c r="N12" s="29">
        <v>-1601</v>
      </c>
      <c r="O12" s="29">
        <f t="shared" si="0"/>
        <v>-1622</v>
      </c>
      <c r="P12" s="29">
        <f t="shared" si="1"/>
        <v>22778</v>
      </c>
      <c r="Q12" s="190">
        <v>38723.75</v>
      </c>
      <c r="R12" s="189">
        <v>18820</v>
      </c>
      <c r="S12" s="29">
        <v>20829</v>
      </c>
      <c r="T12" s="29">
        <f t="shared" si="2"/>
        <v>1949</v>
      </c>
      <c r="U12" s="29">
        <v>22353</v>
      </c>
      <c r="V12" s="29">
        <v>400</v>
      </c>
      <c r="W12" s="166">
        <v>-1000</v>
      </c>
      <c r="X12" s="26">
        <v>-171</v>
      </c>
      <c r="Y12" s="166">
        <v>330</v>
      </c>
      <c r="Z12" s="26">
        <v>330</v>
      </c>
      <c r="AA12" s="166">
        <v>-700</v>
      </c>
      <c r="AB12" s="26">
        <v>-150</v>
      </c>
      <c r="AC12" s="166">
        <v>-2218</v>
      </c>
      <c r="AD12" s="26">
        <v>-1643</v>
      </c>
      <c r="AE12" s="166" t="s">
        <v>43</v>
      </c>
      <c r="AF12" s="172" t="s">
        <v>178</v>
      </c>
      <c r="AG12" s="173">
        <v>34</v>
      </c>
      <c r="AH12" s="166" t="s">
        <v>43</v>
      </c>
      <c r="AI12" s="172" t="s">
        <v>184</v>
      </c>
      <c r="AJ12" s="179">
        <v>33</v>
      </c>
    </row>
    <row r="13" spans="1:37" x14ac:dyDescent="0.15">
      <c r="A13" s="199" t="s">
        <v>35</v>
      </c>
      <c r="B13" s="200" t="s">
        <v>15</v>
      </c>
      <c r="C13" s="173">
        <v>7</v>
      </c>
      <c r="D13" s="190">
        <v>38724.75</v>
      </c>
      <c r="E13" s="195">
        <v>18120</v>
      </c>
      <c r="F13" s="29">
        <v>32633</v>
      </c>
      <c r="G13" s="29">
        <v>428</v>
      </c>
      <c r="H13" s="29">
        <v>0</v>
      </c>
      <c r="I13" s="29">
        <v>2197</v>
      </c>
      <c r="J13" s="29">
        <v>10852</v>
      </c>
      <c r="K13" s="166">
        <v>-313</v>
      </c>
      <c r="L13" s="173">
        <v>300</v>
      </c>
      <c r="M13" s="29">
        <v>-50</v>
      </c>
      <c r="N13" s="29">
        <v>-1545</v>
      </c>
      <c r="O13" s="29">
        <f t="shared" si="0"/>
        <v>-1608</v>
      </c>
      <c r="P13" s="29">
        <f t="shared" si="1"/>
        <v>21620</v>
      </c>
      <c r="Q13" s="190">
        <v>38724.75</v>
      </c>
      <c r="R13" s="189">
        <v>17810</v>
      </c>
      <c r="S13" s="29">
        <v>19880</v>
      </c>
      <c r="T13" s="29">
        <f t="shared" si="2"/>
        <v>1740</v>
      </c>
      <c r="U13" s="29">
        <v>22830</v>
      </c>
      <c r="V13" s="29">
        <v>500</v>
      </c>
      <c r="W13" s="166">
        <v>-1000</v>
      </c>
      <c r="X13" s="26">
        <v>-313</v>
      </c>
      <c r="Y13" s="166">
        <v>300</v>
      </c>
      <c r="Z13" s="26">
        <v>300</v>
      </c>
      <c r="AA13" s="166">
        <v>-700</v>
      </c>
      <c r="AB13" s="26">
        <v>-50</v>
      </c>
      <c r="AC13" s="166">
        <v>-2218</v>
      </c>
      <c r="AD13" s="26">
        <v>-1545</v>
      </c>
      <c r="AE13" s="166" t="s">
        <v>43</v>
      </c>
      <c r="AF13" s="172" t="s">
        <v>65</v>
      </c>
      <c r="AG13" s="173">
        <v>30</v>
      </c>
      <c r="AH13" s="166" t="s">
        <v>43</v>
      </c>
      <c r="AI13" s="172" t="s">
        <v>103</v>
      </c>
      <c r="AJ13" s="179">
        <v>26</v>
      </c>
    </row>
    <row r="14" spans="1:37" x14ac:dyDescent="0.15">
      <c r="A14" s="199" t="s">
        <v>36</v>
      </c>
      <c r="B14" s="200" t="s">
        <v>15</v>
      </c>
      <c r="C14" s="173">
        <v>8</v>
      </c>
      <c r="D14" s="190">
        <v>38725.791666666664</v>
      </c>
      <c r="E14" s="195">
        <v>18126</v>
      </c>
      <c r="F14" s="29">
        <v>32750</v>
      </c>
      <c r="G14" s="29">
        <v>428</v>
      </c>
      <c r="H14" s="29">
        <v>0</v>
      </c>
      <c r="I14" s="29">
        <v>2382</v>
      </c>
      <c r="J14" s="29">
        <v>10843</v>
      </c>
      <c r="K14" s="166">
        <v>-439</v>
      </c>
      <c r="L14" s="173">
        <v>300</v>
      </c>
      <c r="M14" s="29">
        <v>-50</v>
      </c>
      <c r="N14" s="29">
        <v>-1500</v>
      </c>
      <c r="O14" s="29">
        <f t="shared" si="0"/>
        <v>-1689</v>
      </c>
      <c r="P14" s="29">
        <f t="shared" si="1"/>
        <v>21642</v>
      </c>
      <c r="Q14" s="190">
        <v>38725.75</v>
      </c>
      <c r="R14" s="189">
        <v>17900</v>
      </c>
      <c r="S14" s="29">
        <v>19970</v>
      </c>
      <c r="T14" s="29">
        <f t="shared" si="2"/>
        <v>1672</v>
      </c>
      <c r="U14" s="29">
        <v>22830</v>
      </c>
      <c r="V14" s="29">
        <v>500</v>
      </c>
      <c r="W14" s="166">
        <v>-1000</v>
      </c>
      <c r="X14" s="26">
        <v>-439</v>
      </c>
      <c r="Y14" s="166">
        <v>300</v>
      </c>
      <c r="Z14" s="26">
        <v>300</v>
      </c>
      <c r="AA14" s="166">
        <v>-700</v>
      </c>
      <c r="AB14" s="26">
        <v>-50</v>
      </c>
      <c r="AC14" s="166">
        <v>-2218</v>
      </c>
      <c r="AD14" s="26">
        <v>-1500</v>
      </c>
      <c r="AE14" s="166" t="s">
        <v>43</v>
      </c>
      <c r="AF14" s="172" t="s">
        <v>180</v>
      </c>
      <c r="AG14" s="173">
        <v>33</v>
      </c>
      <c r="AH14" s="166" t="s">
        <v>43</v>
      </c>
      <c r="AI14" s="172" t="s">
        <v>196</v>
      </c>
      <c r="AJ14" s="179">
        <v>32</v>
      </c>
    </row>
    <row r="15" spans="1:37" x14ac:dyDescent="0.15">
      <c r="A15" s="199" t="s">
        <v>30</v>
      </c>
      <c r="B15" s="200" t="s">
        <v>15</v>
      </c>
      <c r="C15" s="173">
        <v>9</v>
      </c>
      <c r="D15" s="190">
        <v>38726.75</v>
      </c>
      <c r="E15" s="195">
        <v>19161</v>
      </c>
      <c r="F15" s="29">
        <v>32750</v>
      </c>
      <c r="G15" s="29">
        <v>433</v>
      </c>
      <c r="H15" s="29">
        <v>0</v>
      </c>
      <c r="I15" s="29">
        <v>2140</v>
      </c>
      <c r="J15" s="29">
        <v>10389</v>
      </c>
      <c r="K15" s="166">
        <v>-221</v>
      </c>
      <c r="L15" s="173">
        <v>300</v>
      </c>
      <c r="M15" s="29">
        <v>-50</v>
      </c>
      <c r="N15" s="29">
        <v>-1556</v>
      </c>
      <c r="O15" s="29">
        <f t="shared" si="0"/>
        <v>-1527</v>
      </c>
      <c r="P15" s="29">
        <f t="shared" si="1"/>
        <v>22181</v>
      </c>
      <c r="Q15" s="190">
        <v>38726.75</v>
      </c>
      <c r="R15" s="189">
        <v>19500</v>
      </c>
      <c r="S15" s="29">
        <v>21510</v>
      </c>
      <c r="T15" s="29">
        <f t="shared" si="2"/>
        <v>671</v>
      </c>
      <c r="U15" s="29">
        <v>22830</v>
      </c>
      <c r="V15" s="29">
        <v>500</v>
      </c>
      <c r="W15" s="166">
        <v>-1000</v>
      </c>
      <c r="X15" s="26">
        <v>-221</v>
      </c>
      <c r="Y15" s="166">
        <v>330</v>
      </c>
      <c r="Z15" s="26">
        <v>300</v>
      </c>
      <c r="AA15" s="166">
        <v>-700</v>
      </c>
      <c r="AB15" s="26">
        <v>-50</v>
      </c>
      <c r="AC15" s="166">
        <v>-2218</v>
      </c>
      <c r="AD15" s="26">
        <v>-1609</v>
      </c>
      <c r="AE15" s="166" t="s">
        <v>43</v>
      </c>
      <c r="AF15" s="172" t="s">
        <v>56</v>
      </c>
      <c r="AG15" s="173">
        <v>39</v>
      </c>
      <c r="AH15" s="166" t="s">
        <v>43</v>
      </c>
      <c r="AI15" s="172" t="s">
        <v>69</v>
      </c>
      <c r="AJ15" s="179">
        <v>41</v>
      </c>
    </row>
    <row r="16" spans="1:37" x14ac:dyDescent="0.15">
      <c r="A16" s="199" t="s">
        <v>32</v>
      </c>
      <c r="B16" s="200" t="s">
        <v>15</v>
      </c>
      <c r="C16" s="173">
        <v>10</v>
      </c>
      <c r="D16" s="190">
        <v>38727.75</v>
      </c>
      <c r="E16" s="195">
        <v>18996</v>
      </c>
      <c r="F16" s="29">
        <v>32750</v>
      </c>
      <c r="G16" s="29">
        <v>180</v>
      </c>
      <c r="H16" s="29">
        <v>0</v>
      </c>
      <c r="I16" s="29">
        <v>3257</v>
      </c>
      <c r="J16" s="29">
        <v>8883</v>
      </c>
      <c r="K16" s="166">
        <v>-446</v>
      </c>
      <c r="L16" s="173">
        <v>300</v>
      </c>
      <c r="M16" s="29">
        <v>-238</v>
      </c>
      <c r="N16" s="29">
        <v>-1558</v>
      </c>
      <c r="O16" s="29">
        <f t="shared" si="0"/>
        <v>-1942</v>
      </c>
      <c r="P16" s="29">
        <f t="shared" si="1"/>
        <v>22732</v>
      </c>
      <c r="Q16" s="190">
        <v>38727.75</v>
      </c>
      <c r="R16" s="189">
        <v>19130</v>
      </c>
      <c r="S16" s="29">
        <v>21350</v>
      </c>
      <c r="T16" s="29">
        <f t="shared" si="2"/>
        <v>1382</v>
      </c>
      <c r="U16" s="29">
        <v>22830</v>
      </c>
      <c r="V16" s="29">
        <v>500</v>
      </c>
      <c r="W16" s="166">
        <v>-1000</v>
      </c>
      <c r="X16" s="26">
        <v>-446</v>
      </c>
      <c r="Y16" s="166">
        <v>330</v>
      </c>
      <c r="Z16" s="26">
        <v>300</v>
      </c>
      <c r="AA16" s="166">
        <v>-700</v>
      </c>
      <c r="AB16" s="26">
        <v>-238</v>
      </c>
      <c r="AC16" s="166">
        <v>-2218</v>
      </c>
      <c r="AD16" s="26">
        <v>-1558</v>
      </c>
      <c r="AE16" s="166" t="s">
        <v>42</v>
      </c>
      <c r="AF16" s="172" t="s">
        <v>62</v>
      </c>
      <c r="AG16" s="173">
        <v>39</v>
      </c>
      <c r="AH16" s="166" t="s">
        <v>146</v>
      </c>
      <c r="AI16" s="172" t="s">
        <v>103</v>
      </c>
      <c r="AJ16" s="179">
        <v>38</v>
      </c>
    </row>
    <row r="17" spans="1:36" x14ac:dyDescent="0.15">
      <c r="A17" s="199" t="s">
        <v>31</v>
      </c>
      <c r="B17" s="200" t="s">
        <v>15</v>
      </c>
      <c r="C17" s="173">
        <v>11</v>
      </c>
      <c r="D17" s="190">
        <v>38728.75</v>
      </c>
      <c r="E17" s="195">
        <v>18949</v>
      </c>
      <c r="F17" s="29">
        <v>32750</v>
      </c>
      <c r="G17" s="29">
        <v>153</v>
      </c>
      <c r="H17" s="29">
        <v>0</v>
      </c>
      <c r="I17" s="29">
        <v>3644</v>
      </c>
      <c r="J17" s="29">
        <v>8217</v>
      </c>
      <c r="K17" s="166">
        <v>6</v>
      </c>
      <c r="L17" s="173">
        <v>330</v>
      </c>
      <c r="M17" s="29">
        <v>-50</v>
      </c>
      <c r="N17" s="29">
        <v>-1613</v>
      </c>
      <c r="O17" s="29">
        <f t="shared" si="0"/>
        <v>-1327</v>
      </c>
      <c r="P17" s="29">
        <f t="shared" si="1"/>
        <v>22369</v>
      </c>
      <c r="Q17" s="190">
        <v>38728.75</v>
      </c>
      <c r="R17" s="189">
        <v>18900</v>
      </c>
      <c r="S17" s="29">
        <v>21000</v>
      </c>
      <c r="T17" s="29">
        <f t="shared" si="2"/>
        <v>1369</v>
      </c>
      <c r="U17" s="29">
        <v>22830</v>
      </c>
      <c r="V17" s="29">
        <v>500</v>
      </c>
      <c r="W17" s="166">
        <v>1000</v>
      </c>
      <c r="X17" s="26">
        <v>6</v>
      </c>
      <c r="Y17" s="166">
        <v>330</v>
      </c>
      <c r="Z17" s="26">
        <v>330</v>
      </c>
      <c r="AA17" s="166">
        <v>-700</v>
      </c>
      <c r="AB17" s="26">
        <v>-50</v>
      </c>
      <c r="AC17" s="166">
        <v>-2218</v>
      </c>
      <c r="AD17" s="26">
        <v>-1666</v>
      </c>
      <c r="AE17" s="166" t="s">
        <v>43</v>
      </c>
      <c r="AF17" s="172" t="s">
        <v>70</v>
      </c>
      <c r="AG17" s="173">
        <v>48</v>
      </c>
      <c r="AH17" s="166" t="s">
        <v>46</v>
      </c>
      <c r="AI17" s="172" t="s">
        <v>102</v>
      </c>
      <c r="AJ17" s="179">
        <v>42</v>
      </c>
    </row>
    <row r="18" spans="1:36" x14ac:dyDescent="0.15">
      <c r="A18" s="199" t="s">
        <v>33</v>
      </c>
      <c r="B18" s="200" t="s">
        <v>15</v>
      </c>
      <c r="C18" s="173">
        <v>12</v>
      </c>
      <c r="D18" s="190">
        <v>38729.791666666664</v>
      </c>
      <c r="E18" s="195">
        <v>18136</v>
      </c>
      <c r="F18" s="29">
        <v>32750</v>
      </c>
      <c r="G18" s="29">
        <v>387</v>
      </c>
      <c r="H18" s="29">
        <v>0</v>
      </c>
      <c r="I18" s="29">
        <v>3202</v>
      </c>
      <c r="J18" s="29">
        <v>8869</v>
      </c>
      <c r="K18" s="166">
        <v>6</v>
      </c>
      <c r="L18" s="173">
        <v>330</v>
      </c>
      <c r="M18" s="29">
        <v>-50</v>
      </c>
      <c r="N18" s="29">
        <v>-1558</v>
      </c>
      <c r="O18" s="29">
        <f t="shared" si="0"/>
        <v>-1272</v>
      </c>
      <c r="P18" s="29">
        <f t="shared" si="1"/>
        <v>22338</v>
      </c>
      <c r="Q18" s="190">
        <v>38729.75</v>
      </c>
      <c r="R18" s="189">
        <v>18480</v>
      </c>
      <c r="S18" s="29">
        <v>20563</v>
      </c>
      <c r="T18" s="29">
        <f t="shared" si="2"/>
        <v>1775</v>
      </c>
      <c r="U18" s="29">
        <v>22830</v>
      </c>
      <c r="V18" s="29">
        <v>500</v>
      </c>
      <c r="W18" s="166">
        <v>1000</v>
      </c>
      <c r="X18" s="26">
        <v>6</v>
      </c>
      <c r="Y18" s="166">
        <v>330</v>
      </c>
      <c r="Z18" s="26">
        <v>330</v>
      </c>
      <c r="AA18" s="166">
        <v>-700</v>
      </c>
      <c r="AB18" s="26">
        <v>-50</v>
      </c>
      <c r="AC18" s="166">
        <v>-2218</v>
      </c>
      <c r="AD18" s="26">
        <v>-1558</v>
      </c>
      <c r="AE18" s="166" t="s">
        <v>42</v>
      </c>
      <c r="AF18" s="172" t="s">
        <v>122</v>
      </c>
      <c r="AG18" s="173">
        <v>49</v>
      </c>
      <c r="AH18" s="166" t="s">
        <v>169</v>
      </c>
      <c r="AI18" s="172" t="s">
        <v>103</v>
      </c>
      <c r="AJ18" s="179">
        <v>45</v>
      </c>
    </row>
    <row r="19" spans="1:36" x14ac:dyDescent="0.15">
      <c r="A19" s="199" t="s">
        <v>34</v>
      </c>
      <c r="B19" s="200" t="s">
        <v>15</v>
      </c>
      <c r="C19" s="173">
        <v>13</v>
      </c>
      <c r="D19" s="190">
        <v>38730.75</v>
      </c>
      <c r="E19" s="195">
        <v>17843</v>
      </c>
      <c r="F19" s="29">
        <v>32750</v>
      </c>
      <c r="G19" s="29">
        <v>403</v>
      </c>
      <c r="H19" s="29">
        <v>0</v>
      </c>
      <c r="I19" s="29">
        <v>2882</v>
      </c>
      <c r="J19" s="29">
        <v>9261</v>
      </c>
      <c r="K19" s="166">
        <v>6</v>
      </c>
      <c r="L19" s="173">
        <v>330</v>
      </c>
      <c r="M19" s="29">
        <v>-50</v>
      </c>
      <c r="N19" s="29">
        <v>-1217</v>
      </c>
      <c r="O19" s="29">
        <f t="shared" si="0"/>
        <v>-931</v>
      </c>
      <c r="P19" s="29">
        <f t="shared" si="1"/>
        <v>21941</v>
      </c>
      <c r="Q19" s="190">
        <v>38730.75</v>
      </c>
      <c r="R19" s="189">
        <v>17890</v>
      </c>
      <c r="S19" s="29">
        <v>19899</v>
      </c>
      <c r="T19" s="29">
        <f t="shared" si="2"/>
        <v>2042</v>
      </c>
      <c r="U19" s="29">
        <v>22830</v>
      </c>
      <c r="V19" s="29">
        <v>500</v>
      </c>
      <c r="W19" s="166">
        <v>1000</v>
      </c>
      <c r="X19" s="26">
        <v>6</v>
      </c>
      <c r="Y19" s="166">
        <v>330</v>
      </c>
      <c r="Z19" s="26">
        <v>330</v>
      </c>
      <c r="AA19" s="166">
        <v>-700</v>
      </c>
      <c r="AB19" s="26">
        <v>-50</v>
      </c>
      <c r="AC19" s="166">
        <v>-2218</v>
      </c>
      <c r="AD19" s="26">
        <v>-1217</v>
      </c>
      <c r="AE19" s="166" t="s">
        <v>100</v>
      </c>
      <c r="AF19" s="172" t="s">
        <v>102</v>
      </c>
      <c r="AG19" s="173">
        <v>51</v>
      </c>
      <c r="AH19" s="166" t="s">
        <v>43</v>
      </c>
      <c r="AI19" s="172" t="s">
        <v>89</v>
      </c>
      <c r="AJ19" s="179">
        <v>49</v>
      </c>
    </row>
    <row r="20" spans="1:36" x14ac:dyDescent="0.15">
      <c r="A20" s="199" t="s">
        <v>35</v>
      </c>
      <c r="B20" s="200" t="s">
        <v>15</v>
      </c>
      <c r="C20" s="173">
        <v>14</v>
      </c>
      <c r="D20" s="190">
        <v>38731.75</v>
      </c>
      <c r="E20" s="195">
        <v>16555</v>
      </c>
      <c r="F20" s="29">
        <v>32750</v>
      </c>
      <c r="G20" s="29">
        <v>432</v>
      </c>
      <c r="H20" s="29">
        <v>0</v>
      </c>
      <c r="I20" s="29">
        <v>2660</v>
      </c>
      <c r="J20" s="29">
        <v>11090</v>
      </c>
      <c r="K20" s="166">
        <v>-167</v>
      </c>
      <c r="L20" s="173">
        <v>330</v>
      </c>
      <c r="M20" s="29">
        <v>-200</v>
      </c>
      <c r="N20" s="29">
        <v>-1559</v>
      </c>
      <c r="O20" s="29">
        <f t="shared" si="0"/>
        <v>-1596</v>
      </c>
      <c r="P20" s="29">
        <f t="shared" si="1"/>
        <v>21028</v>
      </c>
      <c r="Q20" s="190">
        <v>38731.75</v>
      </c>
      <c r="R20" s="189">
        <v>16840</v>
      </c>
      <c r="S20" s="29">
        <v>18791</v>
      </c>
      <c r="T20" s="29">
        <f t="shared" si="2"/>
        <v>2237</v>
      </c>
      <c r="U20" s="29">
        <v>22830</v>
      </c>
      <c r="V20" s="29">
        <v>500</v>
      </c>
      <c r="W20" s="166">
        <v>-1000</v>
      </c>
      <c r="X20" s="26">
        <v>-167</v>
      </c>
      <c r="Y20" s="166">
        <v>330</v>
      </c>
      <c r="Z20" s="26">
        <v>330</v>
      </c>
      <c r="AA20" s="166">
        <v>-700</v>
      </c>
      <c r="AB20" s="26">
        <v>-200</v>
      </c>
      <c r="AC20" s="166">
        <v>-2218</v>
      </c>
      <c r="AD20" s="26">
        <v>-1559</v>
      </c>
      <c r="AE20" s="166" t="s">
        <v>46</v>
      </c>
      <c r="AF20" s="172" t="s">
        <v>90</v>
      </c>
      <c r="AG20" s="173">
        <v>51</v>
      </c>
      <c r="AH20" s="166" t="s">
        <v>46</v>
      </c>
      <c r="AI20" s="172" t="s">
        <v>193</v>
      </c>
      <c r="AJ20" s="179">
        <v>48</v>
      </c>
    </row>
    <row r="21" spans="1:36" x14ac:dyDescent="0.15">
      <c r="A21" s="199" t="s">
        <v>36</v>
      </c>
      <c r="B21" s="200" t="s">
        <v>15</v>
      </c>
      <c r="C21" s="173">
        <v>15</v>
      </c>
      <c r="D21" s="190">
        <v>38732.791666666664</v>
      </c>
      <c r="E21" s="195">
        <v>19172</v>
      </c>
      <c r="F21" s="29">
        <v>32750</v>
      </c>
      <c r="G21" s="29">
        <v>455</v>
      </c>
      <c r="H21" s="29">
        <v>0</v>
      </c>
      <c r="I21" s="29">
        <v>2738</v>
      </c>
      <c r="J21" s="29">
        <v>9766</v>
      </c>
      <c r="K21" s="166">
        <v>-302</v>
      </c>
      <c r="L21" s="173">
        <v>330</v>
      </c>
      <c r="M21" s="29">
        <v>-400</v>
      </c>
      <c r="N21" s="29">
        <v>-1505</v>
      </c>
      <c r="O21" s="29">
        <f t="shared" si="0"/>
        <v>-1877</v>
      </c>
      <c r="P21" s="29">
        <f t="shared" si="1"/>
        <v>22578</v>
      </c>
      <c r="Q21" s="190">
        <v>38732.791666666664</v>
      </c>
      <c r="R21" s="189">
        <v>18600</v>
      </c>
      <c r="S21" s="29">
        <v>20673</v>
      </c>
      <c r="T21" s="29">
        <f t="shared" si="2"/>
        <v>1905</v>
      </c>
      <c r="U21" s="29">
        <v>22830</v>
      </c>
      <c r="V21" s="29">
        <v>500</v>
      </c>
      <c r="W21" s="166">
        <v>-1000</v>
      </c>
      <c r="X21" s="26">
        <v>-302</v>
      </c>
      <c r="Y21" s="166">
        <v>330</v>
      </c>
      <c r="Z21" s="26">
        <v>330</v>
      </c>
      <c r="AA21" s="166">
        <v>-700</v>
      </c>
      <c r="AB21" s="26">
        <v>-400</v>
      </c>
      <c r="AC21" s="166">
        <v>-2218</v>
      </c>
      <c r="AD21" s="26">
        <v>-1505</v>
      </c>
      <c r="AE21" s="166" t="s">
        <v>169</v>
      </c>
      <c r="AF21" s="172" t="s">
        <v>334</v>
      </c>
      <c r="AG21" s="173">
        <v>21</v>
      </c>
      <c r="AH21" s="166" t="s">
        <v>42</v>
      </c>
      <c r="AI21" s="172" t="s">
        <v>209</v>
      </c>
      <c r="AJ21" s="179">
        <v>18</v>
      </c>
    </row>
    <row r="22" spans="1:36" x14ac:dyDescent="0.15">
      <c r="A22" s="199" t="s">
        <v>30</v>
      </c>
      <c r="B22" s="200" t="s">
        <v>15</v>
      </c>
      <c r="C22" s="173">
        <v>16</v>
      </c>
      <c r="D22" s="190">
        <v>38733.75</v>
      </c>
      <c r="E22" s="195">
        <v>20488</v>
      </c>
      <c r="F22" s="29">
        <v>32744</v>
      </c>
      <c r="G22" s="29">
        <v>448</v>
      </c>
      <c r="H22" s="29">
        <v>0</v>
      </c>
      <c r="I22" s="29">
        <v>4479</v>
      </c>
      <c r="J22" s="29">
        <v>6865</v>
      </c>
      <c r="K22" s="166">
        <v>-93</v>
      </c>
      <c r="L22" s="173">
        <v>330</v>
      </c>
      <c r="M22" s="29">
        <v>-150</v>
      </c>
      <c r="N22" s="29">
        <v>-1488</v>
      </c>
      <c r="O22" s="29">
        <f t="shared" si="0"/>
        <v>-1401</v>
      </c>
      <c r="P22" s="29">
        <f t="shared" si="1"/>
        <v>23249</v>
      </c>
      <c r="Q22" s="190">
        <v>38733.791666666664</v>
      </c>
      <c r="R22" s="189">
        <v>20516</v>
      </c>
      <c r="S22" s="29">
        <v>22589</v>
      </c>
      <c r="T22" s="29">
        <f t="shared" si="2"/>
        <v>660</v>
      </c>
      <c r="U22" s="29">
        <v>22830</v>
      </c>
      <c r="V22" s="29">
        <v>500</v>
      </c>
      <c r="W22" s="166">
        <v>-1000</v>
      </c>
      <c r="X22" s="26">
        <v>-93</v>
      </c>
      <c r="Y22" s="166">
        <v>330</v>
      </c>
      <c r="Z22" s="26">
        <v>330</v>
      </c>
      <c r="AA22" s="166">
        <v>-700</v>
      </c>
      <c r="AB22" s="26">
        <v>-150</v>
      </c>
      <c r="AC22" s="166">
        <v>-2218</v>
      </c>
      <c r="AD22" s="26">
        <v>-1488</v>
      </c>
      <c r="AE22" s="166" t="s">
        <v>42</v>
      </c>
      <c r="AF22" s="172" t="s">
        <v>161</v>
      </c>
      <c r="AG22" s="173">
        <v>26</v>
      </c>
      <c r="AH22" s="166" t="s">
        <v>146</v>
      </c>
      <c r="AI22" s="172" t="s">
        <v>65</v>
      </c>
      <c r="AJ22" s="179">
        <v>23</v>
      </c>
    </row>
    <row r="23" spans="1:36" x14ac:dyDescent="0.15">
      <c r="A23" s="199" t="s">
        <v>32</v>
      </c>
      <c r="B23" s="200" t="s">
        <v>15</v>
      </c>
      <c r="C23" s="173">
        <v>17</v>
      </c>
      <c r="D23" s="190">
        <v>38734.75</v>
      </c>
      <c r="E23" s="195">
        <v>19586</v>
      </c>
      <c r="F23" s="29">
        <v>32733</v>
      </c>
      <c r="G23" s="29">
        <v>419</v>
      </c>
      <c r="H23" s="29">
        <v>0</v>
      </c>
      <c r="I23" s="29">
        <v>2871</v>
      </c>
      <c r="J23" s="29">
        <v>6801</v>
      </c>
      <c r="K23" s="166">
        <v>-43</v>
      </c>
      <c r="L23" s="173">
        <v>330</v>
      </c>
      <c r="M23" s="29">
        <v>-250</v>
      </c>
      <c r="N23" s="29">
        <v>-1329</v>
      </c>
      <c r="O23" s="29">
        <f t="shared" si="0"/>
        <v>-1292</v>
      </c>
      <c r="P23" s="29">
        <f t="shared" si="1"/>
        <v>24772</v>
      </c>
      <c r="Q23" s="190">
        <v>38734.791666666664</v>
      </c>
      <c r="R23" s="189">
        <v>20000</v>
      </c>
      <c r="S23" s="29">
        <v>22009</v>
      </c>
      <c r="T23" s="29">
        <f t="shared" si="2"/>
        <v>2763</v>
      </c>
      <c r="U23" s="29">
        <v>22830</v>
      </c>
      <c r="V23" s="29">
        <v>500</v>
      </c>
      <c r="W23" s="166">
        <v>-1000</v>
      </c>
      <c r="X23" s="26">
        <v>-43</v>
      </c>
      <c r="Y23" s="166">
        <v>330</v>
      </c>
      <c r="Z23" s="26">
        <v>330</v>
      </c>
      <c r="AA23" s="166">
        <v>-700</v>
      </c>
      <c r="AB23" s="26">
        <v>-250</v>
      </c>
      <c r="AC23" s="166">
        <v>-2218</v>
      </c>
      <c r="AD23" s="26">
        <v>-1329</v>
      </c>
      <c r="AE23" s="166" t="s">
        <v>100</v>
      </c>
      <c r="AF23" s="172" t="s">
        <v>138</v>
      </c>
      <c r="AG23" s="173">
        <v>35</v>
      </c>
      <c r="AH23" s="166" t="s">
        <v>43</v>
      </c>
      <c r="AI23" s="172" t="s">
        <v>138</v>
      </c>
      <c r="AJ23" s="179">
        <v>33</v>
      </c>
    </row>
    <row r="24" spans="1:36" x14ac:dyDescent="0.15">
      <c r="A24" s="199" t="s">
        <v>31</v>
      </c>
      <c r="B24" s="200" t="s">
        <v>15</v>
      </c>
      <c r="C24" s="173">
        <v>18</v>
      </c>
      <c r="D24" s="190">
        <v>38735.75</v>
      </c>
      <c r="E24" s="195">
        <v>18539</v>
      </c>
      <c r="F24" s="29">
        <v>32733</v>
      </c>
      <c r="G24" s="29">
        <v>421</v>
      </c>
      <c r="H24" s="29">
        <v>0</v>
      </c>
      <c r="I24" s="29">
        <v>2338</v>
      </c>
      <c r="J24" s="29">
        <v>9127</v>
      </c>
      <c r="K24" s="166">
        <v>-638</v>
      </c>
      <c r="L24" s="173">
        <v>330</v>
      </c>
      <c r="M24" s="29">
        <v>-150</v>
      </c>
      <c r="N24" s="29">
        <v>-1501</v>
      </c>
      <c r="O24" s="29">
        <f t="shared" si="0"/>
        <v>-1959</v>
      </c>
      <c r="P24" s="29">
        <f t="shared" si="1"/>
        <v>23648</v>
      </c>
      <c r="Q24" s="190">
        <v>38735.75</v>
      </c>
      <c r="R24" s="189">
        <v>19200</v>
      </c>
      <c r="S24" s="29">
        <v>21257</v>
      </c>
      <c r="T24" s="29">
        <f t="shared" si="2"/>
        <v>2391</v>
      </c>
      <c r="U24" s="29">
        <v>22830</v>
      </c>
      <c r="V24" s="29">
        <v>500</v>
      </c>
      <c r="W24" s="166">
        <v>-1000</v>
      </c>
      <c r="X24" s="26">
        <v>-638</v>
      </c>
      <c r="Y24" s="166">
        <v>330</v>
      </c>
      <c r="Z24" s="26">
        <v>330</v>
      </c>
      <c r="AA24" s="166">
        <v>-700</v>
      </c>
      <c r="AB24" s="26">
        <v>-150</v>
      </c>
      <c r="AC24" s="166">
        <v>-2218</v>
      </c>
      <c r="AD24" s="26">
        <v>-1501</v>
      </c>
      <c r="AE24" s="166" t="s">
        <v>46</v>
      </c>
      <c r="AF24" s="172" t="s">
        <v>307</v>
      </c>
      <c r="AG24" s="173">
        <v>43</v>
      </c>
      <c r="AH24" s="166" t="s">
        <v>46</v>
      </c>
      <c r="AI24" s="172" t="s">
        <v>107</v>
      </c>
      <c r="AJ24" s="179">
        <v>40</v>
      </c>
    </row>
    <row r="25" spans="1:36" x14ac:dyDescent="0.15">
      <c r="A25" s="199" t="s">
        <v>33</v>
      </c>
      <c r="B25" s="200" t="s">
        <v>15</v>
      </c>
      <c r="C25" s="173">
        <v>19</v>
      </c>
      <c r="D25" s="190">
        <v>38736.791666666664</v>
      </c>
      <c r="E25" s="195">
        <v>18706</v>
      </c>
      <c r="F25" s="29">
        <v>32732</v>
      </c>
      <c r="G25" s="29">
        <v>438</v>
      </c>
      <c r="H25" s="29">
        <v>0</v>
      </c>
      <c r="I25" s="29">
        <v>2752</v>
      </c>
      <c r="J25" s="29">
        <v>10016</v>
      </c>
      <c r="K25" s="166">
        <v>-434</v>
      </c>
      <c r="L25" s="173">
        <v>330</v>
      </c>
      <c r="M25" s="29">
        <v>-150</v>
      </c>
      <c r="N25" s="29">
        <v>-1502</v>
      </c>
      <c r="O25" s="29">
        <f t="shared" si="0"/>
        <v>-1756</v>
      </c>
      <c r="P25" s="29">
        <f t="shared" si="1"/>
        <v>22158</v>
      </c>
      <c r="Q25" s="190">
        <v>38736.75</v>
      </c>
      <c r="R25" s="189">
        <v>19110</v>
      </c>
      <c r="S25" s="29">
        <v>21167</v>
      </c>
      <c r="T25" s="29">
        <f t="shared" si="2"/>
        <v>991</v>
      </c>
      <c r="U25" s="29">
        <v>22830</v>
      </c>
      <c r="V25" s="29">
        <v>500</v>
      </c>
      <c r="W25" s="166">
        <v>-1400</v>
      </c>
      <c r="X25" s="26">
        <v>-434</v>
      </c>
      <c r="Y25" s="166">
        <v>330</v>
      </c>
      <c r="Z25" s="26">
        <v>330</v>
      </c>
      <c r="AA25" s="166">
        <v>-700</v>
      </c>
      <c r="AB25" s="26">
        <v>-150</v>
      </c>
      <c r="AC25" s="166">
        <v>-2218</v>
      </c>
      <c r="AD25" s="26">
        <v>-1502</v>
      </c>
      <c r="AE25" s="166" t="s">
        <v>43</v>
      </c>
      <c r="AF25" s="172" t="s">
        <v>131</v>
      </c>
      <c r="AG25" s="173">
        <v>41</v>
      </c>
      <c r="AH25" s="166" t="s">
        <v>43</v>
      </c>
      <c r="AI25" s="172" t="s">
        <v>70</v>
      </c>
      <c r="AJ25" s="179">
        <v>41</v>
      </c>
    </row>
    <row r="26" spans="1:36" x14ac:dyDescent="0.15">
      <c r="A26" s="199" t="s">
        <v>34</v>
      </c>
      <c r="B26" s="200" t="s">
        <v>15</v>
      </c>
      <c r="C26" s="173">
        <v>20</v>
      </c>
      <c r="D26" s="190">
        <v>38737.75</v>
      </c>
      <c r="E26" s="195">
        <v>17526</v>
      </c>
      <c r="F26" s="29">
        <v>32732</v>
      </c>
      <c r="G26" s="29">
        <v>398</v>
      </c>
      <c r="H26" s="29">
        <v>0</v>
      </c>
      <c r="I26" s="29">
        <v>2760</v>
      </c>
      <c r="J26" s="29">
        <v>10011</v>
      </c>
      <c r="K26" s="166">
        <v>-337</v>
      </c>
      <c r="L26" s="173">
        <v>330</v>
      </c>
      <c r="M26" s="29">
        <v>-200</v>
      </c>
      <c r="N26" s="29">
        <v>-1504</v>
      </c>
      <c r="O26" s="29">
        <f t="shared" si="0"/>
        <v>-1711</v>
      </c>
      <c r="P26" s="29">
        <f t="shared" si="1"/>
        <v>22070</v>
      </c>
      <c r="Q26" s="190">
        <v>38737.75</v>
      </c>
      <c r="R26" s="189">
        <v>17780</v>
      </c>
      <c r="S26" s="29">
        <v>19837</v>
      </c>
      <c r="T26" s="29">
        <f t="shared" si="2"/>
        <v>2233</v>
      </c>
      <c r="U26" s="29">
        <v>22830</v>
      </c>
      <c r="V26" s="29">
        <v>500</v>
      </c>
      <c r="W26" s="166">
        <v>-1400</v>
      </c>
      <c r="X26" s="26">
        <v>-337</v>
      </c>
      <c r="Y26" s="166">
        <v>330</v>
      </c>
      <c r="Z26" s="26">
        <v>330</v>
      </c>
      <c r="AA26" s="166">
        <v>-700</v>
      </c>
      <c r="AB26" s="26">
        <v>-200</v>
      </c>
      <c r="AC26" s="166">
        <v>-2218</v>
      </c>
      <c r="AD26" s="26">
        <v>-1504</v>
      </c>
      <c r="AE26" s="166" t="s">
        <v>43</v>
      </c>
      <c r="AF26" s="172" t="s">
        <v>115</v>
      </c>
      <c r="AG26" s="173">
        <v>48</v>
      </c>
      <c r="AH26" s="166" t="s">
        <v>43</v>
      </c>
      <c r="AI26" s="172" t="s">
        <v>122</v>
      </c>
      <c r="AJ26" s="179">
        <v>48</v>
      </c>
    </row>
    <row r="27" spans="1:36" x14ac:dyDescent="0.15">
      <c r="A27" s="199" t="s">
        <v>35</v>
      </c>
      <c r="B27" s="200" t="s">
        <v>15</v>
      </c>
      <c r="C27" s="173">
        <v>21</v>
      </c>
      <c r="D27" s="190">
        <v>38738.791666666664</v>
      </c>
      <c r="E27" s="195">
        <v>16288</v>
      </c>
      <c r="F27" s="29">
        <v>32732</v>
      </c>
      <c r="G27" s="29">
        <v>395</v>
      </c>
      <c r="H27" s="29">
        <v>0</v>
      </c>
      <c r="I27" s="29">
        <v>2451</v>
      </c>
      <c r="J27" s="29">
        <v>11837</v>
      </c>
      <c r="K27" s="166">
        <v>-540</v>
      </c>
      <c r="L27" s="173">
        <v>330</v>
      </c>
      <c r="M27" s="29">
        <v>-200</v>
      </c>
      <c r="N27" s="29">
        <v>-1318</v>
      </c>
      <c r="O27" s="29">
        <f t="shared" si="0"/>
        <v>-1728</v>
      </c>
      <c r="P27" s="29">
        <f t="shared" si="1"/>
        <v>20567</v>
      </c>
      <c r="Q27" s="190">
        <v>38738.75</v>
      </c>
      <c r="R27" s="189">
        <v>16590</v>
      </c>
      <c r="S27" s="29">
        <v>18386</v>
      </c>
      <c r="T27" s="29">
        <f t="shared" si="2"/>
        <v>2181</v>
      </c>
      <c r="U27" s="29">
        <v>22830</v>
      </c>
      <c r="V27" s="29">
        <v>800</v>
      </c>
      <c r="W27" s="166">
        <v>-1400</v>
      </c>
      <c r="X27" s="26">
        <v>-540</v>
      </c>
      <c r="Y27" s="166">
        <v>330</v>
      </c>
      <c r="Z27" s="26">
        <v>330</v>
      </c>
      <c r="AA27" s="166">
        <v>-700</v>
      </c>
      <c r="AB27" s="26">
        <v>-200</v>
      </c>
      <c r="AC27" s="166">
        <v>-2218</v>
      </c>
      <c r="AD27" s="26">
        <v>-1318</v>
      </c>
      <c r="AE27" s="166" t="s">
        <v>46</v>
      </c>
      <c r="AF27" s="172" t="s">
        <v>199</v>
      </c>
      <c r="AG27" s="173">
        <v>48</v>
      </c>
      <c r="AH27" s="166" t="s">
        <v>46</v>
      </c>
      <c r="AI27" s="172" t="s">
        <v>225</v>
      </c>
      <c r="AJ27" s="179">
        <v>48</v>
      </c>
    </row>
    <row r="28" spans="1:36" x14ac:dyDescent="0.15">
      <c r="A28" s="199" t="s">
        <v>36</v>
      </c>
      <c r="B28" s="200" t="s">
        <v>15</v>
      </c>
      <c r="C28" s="173">
        <v>22</v>
      </c>
      <c r="D28" s="190">
        <v>38739.791666666664</v>
      </c>
      <c r="E28" s="195">
        <v>17716</v>
      </c>
      <c r="F28" s="29">
        <v>32732</v>
      </c>
      <c r="G28" s="29">
        <v>407</v>
      </c>
      <c r="H28" s="29">
        <v>0</v>
      </c>
      <c r="I28" s="29">
        <v>2726</v>
      </c>
      <c r="J28" s="29">
        <v>11026</v>
      </c>
      <c r="K28" s="166">
        <v>-245</v>
      </c>
      <c r="L28" s="173">
        <v>330</v>
      </c>
      <c r="M28" s="29">
        <v>-200</v>
      </c>
      <c r="N28" s="29">
        <v>-1280</v>
      </c>
      <c r="O28" s="29">
        <f t="shared" si="0"/>
        <v>-1395</v>
      </c>
      <c r="P28" s="29">
        <f t="shared" si="1"/>
        <v>20782</v>
      </c>
      <c r="Q28" s="190">
        <v>38739.791666666664</v>
      </c>
      <c r="R28" s="189">
        <v>17740</v>
      </c>
      <c r="S28" s="29">
        <v>19749</v>
      </c>
      <c r="T28" s="29">
        <f t="shared" si="2"/>
        <v>1033</v>
      </c>
      <c r="U28" s="29">
        <v>22830</v>
      </c>
      <c r="V28" s="29">
        <v>800</v>
      </c>
      <c r="W28" s="166">
        <v>-1400</v>
      </c>
      <c r="X28" s="26">
        <v>-245</v>
      </c>
      <c r="Y28" s="166">
        <v>330</v>
      </c>
      <c r="Z28" s="26">
        <v>330</v>
      </c>
      <c r="AA28" s="166">
        <v>-700</v>
      </c>
      <c r="AB28" s="26">
        <v>-200</v>
      </c>
      <c r="AC28" s="166">
        <v>-2218</v>
      </c>
      <c r="AD28" s="26">
        <v>-1280</v>
      </c>
      <c r="AE28" s="166" t="s">
        <v>42</v>
      </c>
      <c r="AF28" s="172" t="s">
        <v>77</v>
      </c>
      <c r="AG28" s="173">
        <v>34</v>
      </c>
      <c r="AH28" s="166" t="s">
        <v>146</v>
      </c>
      <c r="AI28" s="172" t="s">
        <v>197</v>
      </c>
      <c r="AJ28" s="179">
        <v>33</v>
      </c>
    </row>
    <row r="29" spans="1:36" x14ac:dyDescent="0.15">
      <c r="A29" s="199" t="s">
        <v>30</v>
      </c>
      <c r="B29" s="200" t="s">
        <v>15</v>
      </c>
      <c r="C29" s="173">
        <v>23</v>
      </c>
      <c r="D29" s="190">
        <v>38740.791666666664</v>
      </c>
      <c r="E29" s="195">
        <v>19537</v>
      </c>
      <c r="F29" s="29">
        <v>32732</v>
      </c>
      <c r="G29" s="29">
        <v>410</v>
      </c>
      <c r="H29" s="29">
        <v>0</v>
      </c>
      <c r="I29" s="29">
        <v>2157</v>
      </c>
      <c r="J29" s="29">
        <v>8396</v>
      </c>
      <c r="K29" s="166">
        <v>-513</v>
      </c>
      <c r="L29" s="173">
        <v>330</v>
      </c>
      <c r="M29" s="29">
        <v>-200</v>
      </c>
      <c r="N29" s="29">
        <v>-1467</v>
      </c>
      <c r="O29" s="29">
        <f t="shared" si="0"/>
        <v>-1850</v>
      </c>
      <c r="P29" s="29">
        <f t="shared" si="1"/>
        <v>24439</v>
      </c>
      <c r="Q29" s="190">
        <v>38740.75</v>
      </c>
      <c r="R29" s="189">
        <v>20000</v>
      </c>
      <c r="S29" s="29">
        <v>22062</v>
      </c>
      <c r="T29" s="29">
        <f t="shared" si="2"/>
        <v>2377</v>
      </c>
      <c r="U29" s="29">
        <v>22830</v>
      </c>
      <c r="V29" s="29">
        <v>800</v>
      </c>
      <c r="W29" s="166">
        <v>-1400</v>
      </c>
      <c r="X29" s="26">
        <v>-513</v>
      </c>
      <c r="Y29" s="166">
        <v>330</v>
      </c>
      <c r="Z29" s="26">
        <v>330</v>
      </c>
      <c r="AA29" s="166">
        <v>-700</v>
      </c>
      <c r="AB29" s="26">
        <v>-200</v>
      </c>
      <c r="AC29" s="166">
        <v>-2218</v>
      </c>
      <c r="AD29" s="26">
        <v>-1467</v>
      </c>
      <c r="AE29" s="166" t="s">
        <v>46</v>
      </c>
      <c r="AF29" s="172" t="s">
        <v>59</v>
      </c>
      <c r="AG29" s="173">
        <v>35</v>
      </c>
      <c r="AH29" s="166" t="s">
        <v>44</v>
      </c>
      <c r="AI29" s="172" t="s">
        <v>50</v>
      </c>
      <c r="AJ29" s="179">
        <v>33</v>
      </c>
    </row>
    <row r="30" spans="1:36" x14ac:dyDescent="0.15">
      <c r="A30" s="199" t="s">
        <v>32</v>
      </c>
      <c r="B30" s="200" t="s">
        <v>15</v>
      </c>
      <c r="C30" s="173">
        <v>24</v>
      </c>
      <c r="D30" s="190">
        <v>38741.791666666664</v>
      </c>
      <c r="E30" s="195">
        <v>18891</v>
      </c>
      <c r="F30" s="29">
        <v>32732</v>
      </c>
      <c r="G30" s="29">
        <v>428</v>
      </c>
      <c r="H30" s="29">
        <v>0</v>
      </c>
      <c r="I30" s="29">
        <v>2213</v>
      </c>
      <c r="J30" s="29">
        <v>9308</v>
      </c>
      <c r="K30" s="166">
        <v>-669</v>
      </c>
      <c r="L30" s="173">
        <v>330</v>
      </c>
      <c r="M30" s="29">
        <v>-200</v>
      </c>
      <c r="N30" s="29">
        <v>-1511</v>
      </c>
      <c r="O30" s="29">
        <f t="shared" si="0"/>
        <v>-2050</v>
      </c>
      <c r="P30" s="29">
        <f t="shared" si="1"/>
        <v>23689</v>
      </c>
      <c r="Q30" s="190">
        <v>38741.75</v>
      </c>
      <c r="R30" s="189">
        <v>19370</v>
      </c>
      <c r="S30" s="29">
        <v>21432</v>
      </c>
      <c r="T30" s="29">
        <f t="shared" si="2"/>
        <v>2257</v>
      </c>
      <c r="U30" s="29">
        <v>22830</v>
      </c>
      <c r="V30" s="29">
        <v>800</v>
      </c>
      <c r="W30" s="166">
        <v>-1400</v>
      </c>
      <c r="X30" s="26">
        <v>-669</v>
      </c>
      <c r="Y30" s="166">
        <v>330</v>
      </c>
      <c r="Z30" s="26">
        <v>330</v>
      </c>
      <c r="AA30" s="166">
        <v>-700</v>
      </c>
      <c r="AB30" s="26">
        <v>-200</v>
      </c>
      <c r="AC30" s="166">
        <v>-2218</v>
      </c>
      <c r="AD30" s="26">
        <v>-1511</v>
      </c>
      <c r="AE30" s="166" t="s">
        <v>169</v>
      </c>
      <c r="AF30" s="172" t="s">
        <v>89</v>
      </c>
      <c r="AG30" s="173">
        <v>37</v>
      </c>
      <c r="AH30" s="166" t="s">
        <v>100</v>
      </c>
      <c r="AI30" s="172" t="s">
        <v>195</v>
      </c>
      <c r="AJ30" s="179">
        <v>36</v>
      </c>
    </row>
    <row r="31" spans="1:36" x14ac:dyDescent="0.15">
      <c r="A31" s="199" t="s">
        <v>31</v>
      </c>
      <c r="B31" s="200" t="s">
        <v>15</v>
      </c>
      <c r="C31" s="173">
        <v>25</v>
      </c>
      <c r="D31" s="190">
        <v>38742.791666666664</v>
      </c>
      <c r="E31" s="195">
        <v>18840</v>
      </c>
      <c r="F31" s="29">
        <v>32732</v>
      </c>
      <c r="G31" s="29">
        <v>413</v>
      </c>
      <c r="H31" s="29">
        <v>0</v>
      </c>
      <c r="I31" s="29">
        <v>2336</v>
      </c>
      <c r="J31" s="29">
        <v>9656</v>
      </c>
      <c r="K31" s="166">
        <v>-8</v>
      </c>
      <c r="L31" s="173">
        <v>0</v>
      </c>
      <c r="M31" s="29">
        <v>-200</v>
      </c>
      <c r="N31" s="29">
        <v>-1511</v>
      </c>
      <c r="O31" s="29">
        <f t="shared" si="0"/>
        <v>-1719</v>
      </c>
      <c r="P31" s="29">
        <f t="shared" si="1"/>
        <v>22872</v>
      </c>
      <c r="Q31" s="190">
        <v>38742.791666666664</v>
      </c>
      <c r="R31" s="189">
        <v>19280</v>
      </c>
      <c r="S31" s="29">
        <v>21342</v>
      </c>
      <c r="T31" s="29">
        <f t="shared" si="2"/>
        <v>1530</v>
      </c>
      <c r="U31" s="29">
        <v>22830</v>
      </c>
      <c r="V31" s="29">
        <v>800</v>
      </c>
      <c r="W31" s="166">
        <v>-1400</v>
      </c>
      <c r="X31" s="26">
        <v>-8</v>
      </c>
      <c r="Y31" s="166">
        <v>0</v>
      </c>
      <c r="Z31" s="26">
        <v>0</v>
      </c>
      <c r="AA31" s="166">
        <v>-700</v>
      </c>
      <c r="AB31" s="26">
        <v>-200</v>
      </c>
      <c r="AC31" s="166">
        <v>-2218</v>
      </c>
      <c r="AD31" s="26">
        <v>-1511</v>
      </c>
      <c r="AE31" s="166" t="s">
        <v>86</v>
      </c>
      <c r="AF31" s="172" t="s">
        <v>54</v>
      </c>
      <c r="AG31" s="173">
        <v>35</v>
      </c>
      <c r="AH31" s="166" t="s">
        <v>43</v>
      </c>
      <c r="AI31" s="172" t="s">
        <v>65</v>
      </c>
      <c r="AJ31" s="179">
        <v>35</v>
      </c>
    </row>
    <row r="32" spans="1:36" x14ac:dyDescent="0.15">
      <c r="A32" s="199" t="s">
        <v>33</v>
      </c>
      <c r="B32" s="200" t="s">
        <v>15</v>
      </c>
      <c r="C32" s="173">
        <v>26</v>
      </c>
      <c r="D32" s="190">
        <v>38743.791666666664</v>
      </c>
      <c r="E32" s="195">
        <v>19502</v>
      </c>
      <c r="F32" s="29">
        <v>32732</v>
      </c>
      <c r="G32" s="29">
        <v>430</v>
      </c>
      <c r="H32" s="29">
        <v>0</v>
      </c>
      <c r="I32" s="29">
        <v>2333</v>
      </c>
      <c r="J32" s="29">
        <v>8705</v>
      </c>
      <c r="K32" s="166">
        <v>-255</v>
      </c>
      <c r="L32" s="173">
        <v>330</v>
      </c>
      <c r="M32" s="29">
        <v>-200</v>
      </c>
      <c r="N32" s="29">
        <v>-1511</v>
      </c>
      <c r="O32" s="29">
        <f t="shared" si="0"/>
        <v>-1636</v>
      </c>
      <c r="P32" s="29">
        <f t="shared" si="1"/>
        <v>23760</v>
      </c>
      <c r="Q32" s="190">
        <v>38743.791666666664</v>
      </c>
      <c r="R32" s="189">
        <v>19850</v>
      </c>
      <c r="S32" s="29">
        <v>21912</v>
      </c>
      <c r="T32" s="29">
        <f t="shared" si="2"/>
        <v>1848</v>
      </c>
      <c r="U32" s="29">
        <v>22830</v>
      </c>
      <c r="V32" s="29">
        <v>800</v>
      </c>
      <c r="W32" s="166">
        <v>-1400</v>
      </c>
      <c r="X32" s="26">
        <v>-255</v>
      </c>
      <c r="Y32" s="166">
        <v>330</v>
      </c>
      <c r="Z32" s="26">
        <v>330</v>
      </c>
      <c r="AA32" s="166">
        <v>-700</v>
      </c>
      <c r="AB32" s="26">
        <v>-200</v>
      </c>
      <c r="AC32" s="166">
        <v>-2218</v>
      </c>
      <c r="AD32" s="26">
        <v>-1511</v>
      </c>
      <c r="AE32" s="166" t="s">
        <v>42</v>
      </c>
      <c r="AF32" s="172" t="s">
        <v>73</v>
      </c>
      <c r="AG32" s="173">
        <v>28</v>
      </c>
      <c r="AH32" s="166" t="s">
        <v>42</v>
      </c>
      <c r="AI32" s="172" t="s">
        <v>156</v>
      </c>
      <c r="AJ32" s="179">
        <v>25</v>
      </c>
    </row>
    <row r="33" spans="1:36" x14ac:dyDescent="0.15">
      <c r="A33" s="199" t="s">
        <v>34</v>
      </c>
      <c r="B33" s="200" t="s">
        <v>15</v>
      </c>
      <c r="C33" s="173">
        <v>27</v>
      </c>
      <c r="D33" s="190">
        <v>38744.791666666664</v>
      </c>
      <c r="E33" s="195">
        <v>18503</v>
      </c>
      <c r="F33" s="29">
        <v>32732</v>
      </c>
      <c r="G33" s="29">
        <v>447</v>
      </c>
      <c r="H33" s="29">
        <v>0</v>
      </c>
      <c r="I33" s="29">
        <v>2403</v>
      </c>
      <c r="J33" s="29">
        <v>10055</v>
      </c>
      <c r="K33" s="166">
        <v>-393</v>
      </c>
      <c r="L33" s="173">
        <v>330</v>
      </c>
      <c r="M33" s="29">
        <v>-40</v>
      </c>
      <c r="N33" s="29">
        <v>-1188</v>
      </c>
      <c r="O33" s="29">
        <f t="shared" si="0"/>
        <v>-1291</v>
      </c>
      <c r="P33" s="29">
        <f t="shared" si="1"/>
        <v>22012</v>
      </c>
      <c r="Q33" s="190">
        <v>38744.791666666664</v>
      </c>
      <c r="R33" s="189">
        <v>18810</v>
      </c>
      <c r="S33" s="29">
        <v>20819</v>
      </c>
      <c r="T33" s="29">
        <f t="shared" si="2"/>
        <v>1193</v>
      </c>
      <c r="U33" s="29">
        <v>22830</v>
      </c>
      <c r="V33" s="29">
        <v>800</v>
      </c>
      <c r="W33" s="166">
        <v>-1400</v>
      </c>
      <c r="X33" s="26">
        <v>-393</v>
      </c>
      <c r="Y33" s="166">
        <v>330</v>
      </c>
      <c r="Z33" s="26">
        <v>330</v>
      </c>
      <c r="AA33" s="166">
        <v>-700</v>
      </c>
      <c r="AB33" s="26">
        <v>-40</v>
      </c>
      <c r="AC33" s="166">
        <v>-1218</v>
      </c>
      <c r="AD33" s="26">
        <v>-1188</v>
      </c>
      <c r="AE33" s="166" t="s">
        <v>42</v>
      </c>
      <c r="AF33" s="172" t="s">
        <v>153</v>
      </c>
      <c r="AG33" s="173">
        <v>34</v>
      </c>
      <c r="AH33" s="166" t="s">
        <v>42</v>
      </c>
      <c r="AI33" s="172" t="s">
        <v>122</v>
      </c>
      <c r="AJ33" s="179">
        <v>31</v>
      </c>
    </row>
    <row r="34" spans="1:36" x14ac:dyDescent="0.15">
      <c r="A34" s="199" t="s">
        <v>35</v>
      </c>
      <c r="B34" s="200" t="s">
        <v>15</v>
      </c>
      <c r="C34" s="173">
        <v>28</v>
      </c>
      <c r="D34" s="190">
        <v>38745.791666666664</v>
      </c>
      <c r="E34" s="195">
        <v>16495</v>
      </c>
      <c r="F34" s="29">
        <v>32732</v>
      </c>
      <c r="G34" s="29">
        <v>415</v>
      </c>
      <c r="H34" s="29">
        <v>0</v>
      </c>
      <c r="I34" s="29">
        <v>2462</v>
      </c>
      <c r="J34" s="29">
        <v>11759</v>
      </c>
      <c r="K34" s="166">
        <v>-525</v>
      </c>
      <c r="L34" s="173">
        <v>330</v>
      </c>
      <c r="M34" s="29">
        <v>-150</v>
      </c>
      <c r="N34" s="29">
        <v>-1324</v>
      </c>
      <c r="O34" s="29">
        <f t="shared" si="0"/>
        <v>-1669</v>
      </c>
      <c r="P34" s="29">
        <f t="shared" si="1"/>
        <v>20595</v>
      </c>
      <c r="Q34" s="190">
        <v>38745.791666666664</v>
      </c>
      <c r="R34" s="189">
        <v>16870</v>
      </c>
      <c r="S34" s="29">
        <v>18666</v>
      </c>
      <c r="T34" s="29">
        <f t="shared" si="2"/>
        <v>1929</v>
      </c>
      <c r="U34" s="29">
        <v>22602</v>
      </c>
      <c r="V34" s="29">
        <v>800</v>
      </c>
      <c r="W34" s="166">
        <v>-1400</v>
      </c>
      <c r="X34" s="26">
        <v>-525</v>
      </c>
      <c r="Y34" s="166">
        <v>330</v>
      </c>
      <c r="Z34" s="26">
        <v>330</v>
      </c>
      <c r="AA34" s="166">
        <v>-700</v>
      </c>
      <c r="AB34" s="26">
        <v>-150</v>
      </c>
      <c r="AC34" s="166">
        <v>-2218</v>
      </c>
      <c r="AD34" s="26">
        <v>-1324</v>
      </c>
      <c r="AE34" s="166" t="s">
        <v>42</v>
      </c>
      <c r="AF34" s="172" t="s">
        <v>51</v>
      </c>
      <c r="AG34" s="173">
        <v>45</v>
      </c>
      <c r="AH34" s="166" t="s">
        <v>42</v>
      </c>
      <c r="AI34" s="172" t="s">
        <v>54</v>
      </c>
      <c r="AJ34" s="179">
        <v>41</v>
      </c>
    </row>
    <row r="35" spans="1:36" x14ac:dyDescent="0.15">
      <c r="A35" s="199" t="s">
        <v>36</v>
      </c>
      <c r="B35" s="200" t="s">
        <v>15</v>
      </c>
      <c r="C35" s="173">
        <v>29</v>
      </c>
      <c r="D35" s="190">
        <v>38746.791666666664</v>
      </c>
      <c r="E35" s="195">
        <v>17163</v>
      </c>
      <c r="F35" s="29">
        <v>32732</v>
      </c>
      <c r="G35" s="29">
        <v>408</v>
      </c>
      <c r="H35" s="29">
        <v>0</v>
      </c>
      <c r="I35" s="29">
        <v>2054</v>
      </c>
      <c r="J35" s="29">
        <v>11300</v>
      </c>
      <c r="K35" s="166">
        <v>-628</v>
      </c>
      <c r="L35" s="173">
        <v>330</v>
      </c>
      <c r="M35" s="29">
        <v>-150</v>
      </c>
      <c r="N35" s="29">
        <v>-1259</v>
      </c>
      <c r="O35" s="29">
        <f t="shared" si="0"/>
        <v>-1707</v>
      </c>
      <c r="P35" s="29">
        <f t="shared" si="1"/>
        <v>21493</v>
      </c>
      <c r="Q35" s="190">
        <v>38746.791666666664</v>
      </c>
      <c r="R35" s="189">
        <v>17330</v>
      </c>
      <c r="S35" s="29">
        <v>19339</v>
      </c>
      <c r="T35" s="29">
        <f t="shared" si="2"/>
        <v>2154</v>
      </c>
      <c r="U35" s="29">
        <v>22602</v>
      </c>
      <c r="V35" s="29">
        <v>800</v>
      </c>
      <c r="W35" s="166">
        <v>-1400</v>
      </c>
      <c r="X35" s="26">
        <v>-628</v>
      </c>
      <c r="Y35" s="166">
        <v>330</v>
      </c>
      <c r="Z35" s="26">
        <v>330</v>
      </c>
      <c r="AA35" s="166">
        <v>-700</v>
      </c>
      <c r="AB35" s="26">
        <v>-150</v>
      </c>
      <c r="AC35" s="166">
        <v>-2218</v>
      </c>
      <c r="AD35" s="26">
        <v>-1259</v>
      </c>
      <c r="AE35" s="166" t="s">
        <v>46</v>
      </c>
      <c r="AF35" s="172" t="s">
        <v>212</v>
      </c>
      <c r="AG35" s="173">
        <v>43</v>
      </c>
      <c r="AH35" s="166" t="s">
        <v>46</v>
      </c>
      <c r="AI35" s="172" t="s">
        <v>127</v>
      </c>
      <c r="AJ35" s="179">
        <v>41</v>
      </c>
    </row>
    <row r="36" spans="1:36" x14ac:dyDescent="0.15">
      <c r="A36" s="199" t="s">
        <v>30</v>
      </c>
      <c r="B36" s="200" t="s">
        <v>15</v>
      </c>
      <c r="C36" s="173">
        <v>30</v>
      </c>
      <c r="D36" s="190">
        <v>38747.75</v>
      </c>
      <c r="E36" s="195">
        <v>19006</v>
      </c>
      <c r="F36" s="29">
        <v>32732</v>
      </c>
      <c r="G36" s="29">
        <v>410</v>
      </c>
      <c r="H36" s="29">
        <v>0</v>
      </c>
      <c r="I36" s="29">
        <v>1924</v>
      </c>
      <c r="J36" s="29">
        <v>9397</v>
      </c>
      <c r="K36" s="166">
        <v>-523</v>
      </c>
      <c r="L36" s="173">
        <v>330</v>
      </c>
      <c r="M36" s="29">
        <v>-135</v>
      </c>
      <c r="N36" s="29">
        <v>-1523</v>
      </c>
      <c r="O36" s="29">
        <f t="shared" si="0"/>
        <v>-1851</v>
      </c>
      <c r="P36" s="29">
        <f t="shared" si="1"/>
        <v>23672</v>
      </c>
      <c r="Q36" s="190">
        <v>38747.791666666664</v>
      </c>
      <c r="R36" s="189">
        <v>18980</v>
      </c>
      <c r="S36" s="29">
        <v>21042</v>
      </c>
      <c r="T36" s="29">
        <f t="shared" si="2"/>
        <v>2630</v>
      </c>
      <c r="U36" s="29">
        <v>22602</v>
      </c>
      <c r="V36" s="29">
        <v>800</v>
      </c>
      <c r="W36" s="166">
        <v>-1400</v>
      </c>
      <c r="X36" s="26">
        <v>-523</v>
      </c>
      <c r="Y36" s="166">
        <v>330</v>
      </c>
      <c r="Z36" s="26">
        <v>330</v>
      </c>
      <c r="AA36" s="166">
        <v>-700</v>
      </c>
      <c r="AB36" s="26">
        <v>-135</v>
      </c>
      <c r="AC36" s="166">
        <v>-2218</v>
      </c>
      <c r="AD36" s="26">
        <v>-1523</v>
      </c>
      <c r="AE36" s="166" t="s">
        <v>43</v>
      </c>
      <c r="AF36" s="172" t="s">
        <v>189</v>
      </c>
      <c r="AG36" s="173">
        <v>39</v>
      </c>
      <c r="AH36" s="166" t="s">
        <v>43</v>
      </c>
      <c r="AI36" s="172" t="s">
        <v>171</v>
      </c>
      <c r="AJ36" s="179">
        <v>39</v>
      </c>
    </row>
    <row r="37" spans="1:36" x14ac:dyDescent="0.15">
      <c r="A37" s="201" t="s">
        <v>32</v>
      </c>
      <c r="B37" s="202" t="s">
        <v>15</v>
      </c>
      <c r="C37" s="203">
        <v>31</v>
      </c>
      <c r="D37" s="191">
        <v>38748.75</v>
      </c>
      <c r="E37" s="196">
        <v>19443</v>
      </c>
      <c r="F37" s="35">
        <v>32732</v>
      </c>
      <c r="G37" s="35">
        <v>405</v>
      </c>
      <c r="H37" s="35">
        <v>0</v>
      </c>
      <c r="I37" s="35">
        <v>2248</v>
      </c>
      <c r="J37" s="35">
        <v>9120</v>
      </c>
      <c r="K37" s="167">
        <v>-368</v>
      </c>
      <c r="L37" s="175">
        <v>330</v>
      </c>
      <c r="M37" s="35">
        <v>-200</v>
      </c>
      <c r="N37" s="35">
        <v>-1537</v>
      </c>
      <c r="O37" s="35">
        <f t="shared" si="0"/>
        <v>-1775</v>
      </c>
      <c r="P37" s="35">
        <f t="shared" si="1"/>
        <v>23544</v>
      </c>
      <c r="Q37" s="191">
        <v>38748.791666666664</v>
      </c>
      <c r="R37" s="192">
        <v>19450</v>
      </c>
      <c r="S37" s="35">
        <v>21502</v>
      </c>
      <c r="T37" s="35">
        <f t="shared" si="2"/>
        <v>2042</v>
      </c>
      <c r="U37" s="35">
        <v>22602</v>
      </c>
      <c r="V37" s="35">
        <v>800</v>
      </c>
      <c r="W37" s="167">
        <v>-1400</v>
      </c>
      <c r="X37" s="43">
        <v>-368</v>
      </c>
      <c r="Y37" s="167">
        <v>330</v>
      </c>
      <c r="Z37" s="43">
        <v>330</v>
      </c>
      <c r="AA37" s="167">
        <v>-700</v>
      </c>
      <c r="AB37" s="43">
        <v>-200</v>
      </c>
      <c r="AC37" s="167">
        <v>-2218</v>
      </c>
      <c r="AD37" s="43">
        <v>-1537</v>
      </c>
      <c r="AE37" s="167" t="s">
        <v>46</v>
      </c>
      <c r="AF37" s="174" t="s">
        <v>333</v>
      </c>
      <c r="AG37" s="175">
        <v>34</v>
      </c>
      <c r="AH37" s="167" t="s">
        <v>46</v>
      </c>
      <c r="AI37" s="174" t="s">
        <v>177</v>
      </c>
      <c r="AJ37" s="180">
        <v>34</v>
      </c>
    </row>
    <row r="38" spans="1:36" x14ac:dyDescent="0.15">
      <c r="A38" s="199" t="s">
        <v>31</v>
      </c>
      <c r="B38" s="200" t="s">
        <v>16</v>
      </c>
      <c r="C38" s="204">
        <v>1</v>
      </c>
      <c r="D38" s="190">
        <v>38749.791666666664</v>
      </c>
      <c r="E38" s="195">
        <v>18830</v>
      </c>
      <c r="F38" s="29">
        <v>32733</v>
      </c>
      <c r="G38" s="29">
        <v>424</v>
      </c>
      <c r="H38" s="29">
        <v>0</v>
      </c>
      <c r="I38" s="29">
        <v>2379</v>
      </c>
      <c r="J38" s="29">
        <v>8888</v>
      </c>
      <c r="K38" s="166">
        <v>-493</v>
      </c>
      <c r="L38" s="173">
        <v>330</v>
      </c>
      <c r="M38" s="29">
        <v>-100</v>
      </c>
      <c r="N38" s="29">
        <v>-1579</v>
      </c>
      <c r="O38" s="29">
        <f t="shared" si="0"/>
        <v>-1842</v>
      </c>
      <c r="P38" s="29">
        <f t="shared" si="1"/>
        <v>23732</v>
      </c>
      <c r="Q38" s="190">
        <v>38749.791666666664</v>
      </c>
      <c r="R38" s="189">
        <v>18840</v>
      </c>
      <c r="S38" s="29">
        <v>20912</v>
      </c>
      <c r="T38" s="29">
        <f t="shared" si="2"/>
        <v>2820</v>
      </c>
      <c r="U38" s="29">
        <v>22602</v>
      </c>
      <c r="V38" s="29">
        <v>800</v>
      </c>
      <c r="W38" s="166">
        <v>-1400</v>
      </c>
      <c r="X38" s="26">
        <v>-493</v>
      </c>
      <c r="Y38" s="166">
        <v>330</v>
      </c>
      <c r="Z38" s="26">
        <v>330</v>
      </c>
      <c r="AA38" s="166">
        <v>-700</v>
      </c>
      <c r="AB38" s="26">
        <v>-100</v>
      </c>
      <c r="AC38" s="166">
        <v>-2218</v>
      </c>
      <c r="AD38" s="26">
        <v>-1579</v>
      </c>
      <c r="AE38" s="166" t="s">
        <v>46</v>
      </c>
      <c r="AF38" s="172" t="s">
        <v>68</v>
      </c>
      <c r="AG38" s="173">
        <v>36</v>
      </c>
      <c r="AH38" s="166" t="s">
        <v>46</v>
      </c>
      <c r="AI38" s="172" t="s">
        <v>193</v>
      </c>
      <c r="AJ38" s="179">
        <v>36</v>
      </c>
    </row>
    <row r="39" spans="1:36" x14ac:dyDescent="0.15">
      <c r="A39" s="199" t="s">
        <v>33</v>
      </c>
      <c r="B39" s="200" t="s">
        <v>16</v>
      </c>
      <c r="C39" s="173">
        <v>2</v>
      </c>
      <c r="D39" s="190">
        <v>38750.791666666664</v>
      </c>
      <c r="E39" s="195">
        <v>18413</v>
      </c>
      <c r="F39" s="29">
        <v>32731</v>
      </c>
      <c r="G39" s="29">
        <v>416</v>
      </c>
      <c r="H39" s="29">
        <v>0</v>
      </c>
      <c r="I39" s="29">
        <v>2304</v>
      </c>
      <c r="J39" s="29">
        <v>9292</v>
      </c>
      <c r="K39" s="166">
        <v>-490</v>
      </c>
      <c r="L39" s="173">
        <v>330</v>
      </c>
      <c r="M39" s="29">
        <v>-100</v>
      </c>
      <c r="N39" s="29">
        <v>-1604</v>
      </c>
      <c r="O39" s="29">
        <f t="shared" si="0"/>
        <v>-1864</v>
      </c>
      <c r="P39" s="29">
        <f t="shared" ref="P39:P70" si="3">+F39+G39+H39-I39-J39-O39</f>
        <v>23415</v>
      </c>
      <c r="Q39" s="190">
        <v>38750.791666666664</v>
      </c>
      <c r="R39" s="189">
        <v>18500</v>
      </c>
      <c r="S39" s="29">
        <v>20597</v>
      </c>
      <c r="T39" s="29">
        <f t="shared" si="2"/>
        <v>2818</v>
      </c>
      <c r="U39" s="29">
        <v>22602</v>
      </c>
      <c r="V39" s="29">
        <v>800</v>
      </c>
      <c r="W39" s="166">
        <v>-1400</v>
      </c>
      <c r="X39" s="26">
        <v>-490</v>
      </c>
      <c r="Y39" s="166">
        <v>330</v>
      </c>
      <c r="Z39" s="26">
        <v>330</v>
      </c>
      <c r="AA39" s="166">
        <v>-700</v>
      </c>
      <c r="AB39" s="26">
        <v>-100</v>
      </c>
      <c r="AC39" s="166">
        <v>-2218</v>
      </c>
      <c r="AD39" s="26">
        <v>-1604</v>
      </c>
      <c r="AE39" s="166" t="s">
        <v>46</v>
      </c>
      <c r="AF39" s="172" t="s">
        <v>102</v>
      </c>
      <c r="AG39" s="173">
        <v>42</v>
      </c>
      <c r="AH39" s="166" t="s">
        <v>46</v>
      </c>
      <c r="AI39" s="172" t="s">
        <v>168</v>
      </c>
      <c r="AJ39" s="179">
        <v>42</v>
      </c>
    </row>
    <row r="40" spans="1:36" x14ac:dyDescent="0.15">
      <c r="A40" s="199" t="s">
        <v>34</v>
      </c>
      <c r="B40" s="200" t="s">
        <v>16</v>
      </c>
      <c r="C40" s="173">
        <v>3</v>
      </c>
      <c r="D40" s="190">
        <v>38751.791666666664</v>
      </c>
      <c r="E40" s="195">
        <v>17358</v>
      </c>
      <c r="F40" s="29">
        <v>32731</v>
      </c>
      <c r="G40" s="29">
        <v>402</v>
      </c>
      <c r="H40" s="29">
        <v>0</v>
      </c>
      <c r="I40" s="29">
        <v>2234</v>
      </c>
      <c r="J40" s="29">
        <v>9789</v>
      </c>
      <c r="K40" s="166">
        <v>-611</v>
      </c>
      <c r="L40" s="173">
        <v>330</v>
      </c>
      <c r="M40" s="29">
        <v>0</v>
      </c>
      <c r="N40" s="29">
        <v>-1568</v>
      </c>
      <c r="O40" s="29">
        <f t="shared" si="0"/>
        <v>-1849</v>
      </c>
      <c r="P40" s="29">
        <f t="shared" si="3"/>
        <v>22959</v>
      </c>
      <c r="Q40" s="190">
        <v>38751.75</v>
      </c>
      <c r="R40" s="189">
        <v>18000</v>
      </c>
      <c r="S40" s="29">
        <v>20079</v>
      </c>
      <c r="T40" s="29">
        <v>2880</v>
      </c>
      <c r="U40" s="29">
        <v>22602</v>
      </c>
      <c r="V40" s="29">
        <v>800</v>
      </c>
      <c r="W40" s="166">
        <v>-1400</v>
      </c>
      <c r="X40" s="26">
        <v>-611</v>
      </c>
      <c r="Y40" s="166">
        <v>330</v>
      </c>
      <c r="Z40" s="26">
        <v>330</v>
      </c>
      <c r="AA40" s="166">
        <v>-700</v>
      </c>
      <c r="AB40" s="26">
        <v>0</v>
      </c>
      <c r="AC40" s="166">
        <v>-2218</v>
      </c>
      <c r="AD40" s="26">
        <v>-1568</v>
      </c>
      <c r="AE40" s="166" t="s">
        <v>46</v>
      </c>
      <c r="AF40" s="172" t="s">
        <v>56</v>
      </c>
      <c r="AG40" s="173">
        <v>46</v>
      </c>
      <c r="AH40" s="166" t="s">
        <v>359</v>
      </c>
      <c r="AI40" s="172" t="s">
        <v>52</v>
      </c>
      <c r="AJ40" s="179">
        <v>45</v>
      </c>
    </row>
    <row r="41" spans="1:36" x14ac:dyDescent="0.15">
      <c r="A41" s="199" t="s">
        <v>35</v>
      </c>
      <c r="B41" s="200" t="s">
        <v>16</v>
      </c>
      <c r="C41" s="173">
        <v>4</v>
      </c>
      <c r="D41" s="190">
        <v>38752.75</v>
      </c>
      <c r="E41" s="195">
        <v>16361</v>
      </c>
      <c r="F41" s="29">
        <v>32731</v>
      </c>
      <c r="G41" s="29">
        <v>392</v>
      </c>
      <c r="H41" s="29">
        <v>0</v>
      </c>
      <c r="I41" s="29">
        <v>2130</v>
      </c>
      <c r="J41" s="29">
        <v>12608</v>
      </c>
      <c r="K41" s="166">
        <v>-327</v>
      </c>
      <c r="L41" s="173">
        <v>330</v>
      </c>
      <c r="M41" s="29">
        <v>-100</v>
      </c>
      <c r="N41" s="29">
        <v>-1551</v>
      </c>
      <c r="O41" s="29">
        <f t="shared" si="0"/>
        <v>-1648</v>
      </c>
      <c r="P41" s="29">
        <f t="shared" si="3"/>
        <v>20033</v>
      </c>
      <c r="Q41" s="190">
        <v>38752.791666666664</v>
      </c>
      <c r="R41" s="189">
        <v>16510</v>
      </c>
      <c r="S41" s="29">
        <v>18607</v>
      </c>
      <c r="T41" s="29">
        <f>+P41-S41</f>
        <v>1426</v>
      </c>
      <c r="U41" s="29">
        <v>22328</v>
      </c>
      <c r="V41" s="29">
        <v>600</v>
      </c>
      <c r="W41" s="166">
        <v>-1400</v>
      </c>
      <c r="X41" s="26">
        <v>-327</v>
      </c>
      <c r="Y41" s="166">
        <v>330</v>
      </c>
      <c r="Z41" s="26">
        <v>330</v>
      </c>
      <c r="AA41" s="166">
        <v>-700</v>
      </c>
      <c r="AB41" s="26">
        <v>-100</v>
      </c>
      <c r="AC41" s="166">
        <v>-2218</v>
      </c>
      <c r="AD41" s="26">
        <v>-1551</v>
      </c>
      <c r="AE41" s="166" t="s">
        <v>46</v>
      </c>
      <c r="AF41" s="172" t="s">
        <v>95</v>
      </c>
      <c r="AG41" s="173">
        <v>44</v>
      </c>
      <c r="AH41" s="166" t="s">
        <v>46</v>
      </c>
      <c r="AI41" s="172" t="s">
        <v>95</v>
      </c>
      <c r="AJ41" s="179">
        <v>43</v>
      </c>
    </row>
    <row r="42" spans="1:36" x14ac:dyDescent="0.15">
      <c r="A42" s="199" t="s">
        <v>36</v>
      </c>
      <c r="B42" s="200" t="s">
        <v>16</v>
      </c>
      <c r="C42" s="173">
        <v>5</v>
      </c>
      <c r="D42" s="190">
        <v>38753.791666666664</v>
      </c>
      <c r="E42" s="195">
        <v>16447</v>
      </c>
      <c r="F42" s="29">
        <v>32731</v>
      </c>
      <c r="G42" s="29">
        <v>411</v>
      </c>
      <c r="H42" s="29">
        <v>0</v>
      </c>
      <c r="I42" s="29">
        <v>2431</v>
      </c>
      <c r="J42" s="29">
        <v>10904</v>
      </c>
      <c r="K42" s="166">
        <v>-207</v>
      </c>
      <c r="L42" s="173">
        <v>330</v>
      </c>
      <c r="M42" s="29">
        <v>-100</v>
      </c>
      <c r="N42" s="29">
        <v>-1551</v>
      </c>
      <c r="O42" s="29">
        <f t="shared" si="0"/>
        <v>-1528</v>
      </c>
      <c r="P42" s="29">
        <f t="shared" si="3"/>
        <v>21335</v>
      </c>
      <c r="Q42" s="190">
        <v>38753.791666666664</v>
      </c>
      <c r="R42" s="189">
        <v>17097</v>
      </c>
      <c r="S42" s="29">
        <v>19187</v>
      </c>
      <c r="T42" s="29">
        <v>2148</v>
      </c>
      <c r="U42" s="29">
        <v>22328</v>
      </c>
      <c r="V42" s="29">
        <v>600</v>
      </c>
      <c r="W42" s="166">
        <v>-1400</v>
      </c>
      <c r="X42" s="26">
        <v>-207</v>
      </c>
      <c r="Y42" s="166">
        <v>330</v>
      </c>
      <c r="Z42" s="26">
        <v>330</v>
      </c>
      <c r="AA42" s="166">
        <v>-700</v>
      </c>
      <c r="AB42" s="26">
        <v>-100</v>
      </c>
      <c r="AC42" s="166">
        <v>-2218</v>
      </c>
      <c r="AD42" s="26">
        <v>-1551</v>
      </c>
      <c r="AE42" s="166" t="s">
        <v>169</v>
      </c>
      <c r="AF42" s="172" t="s">
        <v>176</v>
      </c>
      <c r="AG42" s="173">
        <v>43</v>
      </c>
      <c r="AH42" s="166" t="s">
        <v>43</v>
      </c>
      <c r="AI42" s="172" t="s">
        <v>109</v>
      </c>
      <c r="AJ42" s="179">
        <v>41</v>
      </c>
    </row>
    <row r="43" spans="1:36" x14ac:dyDescent="0.15">
      <c r="A43" s="199" t="s">
        <v>30</v>
      </c>
      <c r="B43" s="200" t="s">
        <v>16</v>
      </c>
      <c r="C43" s="173">
        <v>6</v>
      </c>
      <c r="D43" s="190">
        <v>38754.791666666664</v>
      </c>
      <c r="E43" s="195">
        <v>19212</v>
      </c>
      <c r="F43" s="29">
        <v>32731</v>
      </c>
      <c r="G43" s="29">
        <v>430</v>
      </c>
      <c r="H43" s="29">
        <v>0</v>
      </c>
      <c r="I43" s="29">
        <v>2242</v>
      </c>
      <c r="J43" s="29">
        <v>8735</v>
      </c>
      <c r="K43" s="166">
        <v>-64</v>
      </c>
      <c r="L43" s="173">
        <v>330</v>
      </c>
      <c r="M43" s="29">
        <v>15</v>
      </c>
      <c r="N43" s="29">
        <v>-1469</v>
      </c>
      <c r="O43" s="29">
        <f t="shared" si="0"/>
        <v>-1188</v>
      </c>
      <c r="P43" s="29">
        <f t="shared" si="3"/>
        <v>23372</v>
      </c>
      <c r="Q43" s="190">
        <v>38754.791666666664</v>
      </c>
      <c r="R43" s="189">
        <v>18960</v>
      </c>
      <c r="S43" s="29">
        <v>21003</v>
      </c>
      <c r="T43" s="29">
        <f t="shared" ref="T43:T74" si="4">+P43-S43</f>
        <v>2369</v>
      </c>
      <c r="U43" s="29">
        <v>22328</v>
      </c>
      <c r="V43" s="29">
        <v>600</v>
      </c>
      <c r="W43" s="166">
        <v>-1400</v>
      </c>
      <c r="X43" s="26">
        <v>-64</v>
      </c>
      <c r="Y43" s="166">
        <v>330</v>
      </c>
      <c r="Z43" s="26">
        <v>330</v>
      </c>
      <c r="AA43" s="166">
        <v>-700</v>
      </c>
      <c r="AB43" s="26">
        <v>15</v>
      </c>
      <c r="AC43" s="166">
        <v>-2218</v>
      </c>
      <c r="AD43" s="26">
        <v>-1469</v>
      </c>
      <c r="AE43" s="166" t="s">
        <v>169</v>
      </c>
      <c r="AF43" s="172" t="s">
        <v>176</v>
      </c>
      <c r="AG43" s="173">
        <v>37</v>
      </c>
      <c r="AH43" s="166" t="s">
        <v>169</v>
      </c>
      <c r="AI43" s="172" t="s">
        <v>109</v>
      </c>
      <c r="AJ43" s="179">
        <v>33</v>
      </c>
    </row>
    <row r="44" spans="1:36" x14ac:dyDescent="0.15">
      <c r="A44" s="199" t="s">
        <v>32</v>
      </c>
      <c r="B44" s="200" t="s">
        <v>16</v>
      </c>
      <c r="C44" s="173">
        <v>7</v>
      </c>
      <c r="D44" s="190">
        <v>38755.791666666664</v>
      </c>
      <c r="E44" s="195">
        <v>19274</v>
      </c>
      <c r="F44" s="29">
        <v>32730</v>
      </c>
      <c r="G44" s="29">
        <v>425</v>
      </c>
      <c r="H44" s="29">
        <v>0</v>
      </c>
      <c r="I44" s="29">
        <v>3332</v>
      </c>
      <c r="J44" s="29">
        <v>7835</v>
      </c>
      <c r="K44" s="166">
        <v>-716</v>
      </c>
      <c r="L44" s="173">
        <v>330</v>
      </c>
      <c r="M44" s="29">
        <v>-235</v>
      </c>
      <c r="N44" s="29">
        <v>-1496</v>
      </c>
      <c r="O44" s="29">
        <f t="shared" si="0"/>
        <v>-2117</v>
      </c>
      <c r="P44" s="29">
        <f t="shared" si="3"/>
        <v>24105</v>
      </c>
      <c r="Q44" s="190">
        <v>38755.791666666664</v>
      </c>
      <c r="R44" s="189">
        <v>19300</v>
      </c>
      <c r="S44" s="29">
        <v>21343</v>
      </c>
      <c r="T44" s="29">
        <f t="shared" si="4"/>
        <v>2762</v>
      </c>
      <c r="U44" s="29">
        <v>22328</v>
      </c>
      <c r="V44" s="29">
        <v>600</v>
      </c>
      <c r="W44" s="166">
        <v>-1400</v>
      </c>
      <c r="X44" s="26">
        <v>-716</v>
      </c>
      <c r="Y44" s="166">
        <v>330</v>
      </c>
      <c r="Z44" s="26">
        <v>330</v>
      </c>
      <c r="AA44" s="166">
        <v>-700</v>
      </c>
      <c r="AB44" s="26">
        <v>-235</v>
      </c>
      <c r="AC44" s="166">
        <v>-2218</v>
      </c>
      <c r="AD44" s="26">
        <v>-1496</v>
      </c>
      <c r="AE44" s="166" t="s">
        <v>42</v>
      </c>
      <c r="AF44" s="172" t="s">
        <v>49</v>
      </c>
      <c r="AG44" s="173">
        <v>33</v>
      </c>
      <c r="AH44" s="166" t="s">
        <v>146</v>
      </c>
      <c r="AI44" s="172" t="s">
        <v>184</v>
      </c>
      <c r="AJ44" s="179">
        <v>29</v>
      </c>
    </row>
    <row r="45" spans="1:36" x14ac:dyDescent="0.15">
      <c r="A45" s="199" t="s">
        <v>31</v>
      </c>
      <c r="B45" s="200" t="s">
        <v>16</v>
      </c>
      <c r="C45" s="173">
        <v>8</v>
      </c>
      <c r="D45" s="190">
        <v>38756.791666666664</v>
      </c>
      <c r="E45" s="195">
        <v>19387</v>
      </c>
      <c r="F45" s="29">
        <v>32730</v>
      </c>
      <c r="G45" s="29">
        <v>451</v>
      </c>
      <c r="H45" s="29">
        <v>0</v>
      </c>
      <c r="I45" s="29">
        <v>3837</v>
      </c>
      <c r="J45" s="29">
        <v>7149</v>
      </c>
      <c r="K45" s="166">
        <v>-278</v>
      </c>
      <c r="L45" s="173">
        <v>330</v>
      </c>
      <c r="M45" s="29">
        <v>-250</v>
      </c>
      <c r="N45" s="29">
        <v>-1577</v>
      </c>
      <c r="O45" s="29">
        <f t="shared" si="0"/>
        <v>-1775</v>
      </c>
      <c r="P45" s="29">
        <f t="shared" si="3"/>
        <v>23970</v>
      </c>
      <c r="Q45" s="190">
        <v>38756.791666666664</v>
      </c>
      <c r="R45" s="189">
        <v>19510</v>
      </c>
      <c r="S45" s="29">
        <v>21594</v>
      </c>
      <c r="T45" s="29">
        <f t="shared" si="4"/>
        <v>2376</v>
      </c>
      <c r="U45" s="29">
        <v>22328</v>
      </c>
      <c r="V45" s="29">
        <v>600</v>
      </c>
      <c r="W45" s="166">
        <v>-1400</v>
      </c>
      <c r="X45" s="26">
        <v>-478</v>
      </c>
      <c r="Y45" s="166">
        <v>330</v>
      </c>
      <c r="Z45" s="26">
        <v>330</v>
      </c>
      <c r="AA45" s="166">
        <v>-700</v>
      </c>
      <c r="AB45" s="26">
        <v>-250</v>
      </c>
      <c r="AC45" s="166">
        <v>-2218</v>
      </c>
      <c r="AD45" s="26">
        <v>-1577</v>
      </c>
      <c r="AE45" s="166" t="s">
        <v>146</v>
      </c>
      <c r="AF45" s="172" t="s">
        <v>178</v>
      </c>
      <c r="AG45" s="173">
        <v>29</v>
      </c>
      <c r="AH45" s="166" t="s">
        <v>169</v>
      </c>
      <c r="AI45" s="172" t="s">
        <v>178</v>
      </c>
      <c r="AJ45" s="179">
        <v>28</v>
      </c>
    </row>
    <row r="46" spans="1:36" x14ac:dyDescent="0.15">
      <c r="A46" s="199" t="s">
        <v>33</v>
      </c>
      <c r="B46" s="200" t="s">
        <v>16</v>
      </c>
      <c r="C46" s="173">
        <v>9</v>
      </c>
      <c r="D46" s="190">
        <v>38757.791666666664</v>
      </c>
      <c r="E46" s="195">
        <v>19295</v>
      </c>
      <c r="F46" s="29">
        <v>32999</v>
      </c>
      <c r="G46" s="29">
        <v>191</v>
      </c>
      <c r="H46" s="29">
        <v>0</v>
      </c>
      <c r="I46" s="29">
        <v>2799</v>
      </c>
      <c r="J46" s="29">
        <v>7382</v>
      </c>
      <c r="K46" s="166">
        <v>-431</v>
      </c>
      <c r="L46" s="173">
        <v>330</v>
      </c>
      <c r="M46" s="29">
        <v>-100</v>
      </c>
      <c r="N46" s="29">
        <v>-1549</v>
      </c>
      <c r="O46" s="29">
        <f t="shared" si="0"/>
        <v>-1750</v>
      </c>
      <c r="P46" s="29">
        <f t="shared" si="3"/>
        <v>24759</v>
      </c>
      <c r="Q46" s="190">
        <v>38757.791666666664</v>
      </c>
      <c r="R46" s="189">
        <v>19610</v>
      </c>
      <c r="S46" s="29">
        <v>21686</v>
      </c>
      <c r="T46" s="29">
        <f t="shared" si="4"/>
        <v>3073</v>
      </c>
      <c r="U46" s="29">
        <v>22328</v>
      </c>
      <c r="V46" s="29">
        <v>600</v>
      </c>
      <c r="W46" s="166">
        <v>-1400</v>
      </c>
      <c r="X46" s="26">
        <v>-431</v>
      </c>
      <c r="Y46" s="166">
        <v>330</v>
      </c>
      <c r="Z46" s="26">
        <v>330</v>
      </c>
      <c r="AA46" s="166">
        <v>-700</v>
      </c>
      <c r="AB46" s="26">
        <v>-250</v>
      </c>
      <c r="AC46" s="166">
        <v>-2218</v>
      </c>
      <c r="AD46" s="26">
        <v>-1549</v>
      </c>
      <c r="AE46" s="166" t="s">
        <v>169</v>
      </c>
      <c r="AF46" s="172" t="s">
        <v>65</v>
      </c>
      <c r="AG46" s="173">
        <v>29</v>
      </c>
      <c r="AH46" s="166" t="s">
        <v>100</v>
      </c>
      <c r="AI46" s="172" t="s">
        <v>72</v>
      </c>
      <c r="AJ46" s="179">
        <v>28</v>
      </c>
    </row>
    <row r="47" spans="1:36" x14ac:dyDescent="0.15">
      <c r="A47" s="199" t="s">
        <v>34</v>
      </c>
      <c r="B47" s="200" t="s">
        <v>16</v>
      </c>
      <c r="C47" s="173">
        <v>10</v>
      </c>
      <c r="D47" s="190">
        <v>38758.791666666664</v>
      </c>
      <c r="E47" s="195">
        <v>18959</v>
      </c>
      <c r="F47" s="29">
        <v>32999</v>
      </c>
      <c r="G47" s="29">
        <v>198</v>
      </c>
      <c r="H47" s="29">
        <v>0</v>
      </c>
      <c r="I47" s="29">
        <v>3054</v>
      </c>
      <c r="J47" s="29">
        <v>8699</v>
      </c>
      <c r="K47" s="166">
        <v>-745</v>
      </c>
      <c r="L47" s="173">
        <v>330</v>
      </c>
      <c r="M47" s="29">
        <v>-100</v>
      </c>
      <c r="N47" s="29">
        <v>-1469</v>
      </c>
      <c r="O47" s="29">
        <f t="shared" si="0"/>
        <v>-1984</v>
      </c>
      <c r="P47" s="29">
        <f t="shared" si="3"/>
        <v>23428</v>
      </c>
      <c r="Q47" s="190">
        <v>38758.791666666664</v>
      </c>
      <c r="R47" s="189">
        <v>18830</v>
      </c>
      <c r="S47" s="29">
        <v>20866</v>
      </c>
      <c r="T47" s="29">
        <f t="shared" si="4"/>
        <v>2562</v>
      </c>
      <c r="U47" s="29">
        <v>22328</v>
      </c>
      <c r="V47" s="29">
        <v>600</v>
      </c>
      <c r="W47" s="166">
        <v>-1400</v>
      </c>
      <c r="X47" s="26">
        <v>-745</v>
      </c>
      <c r="Y47" s="166">
        <v>330</v>
      </c>
      <c r="Z47" s="26">
        <v>330</v>
      </c>
      <c r="AA47" s="166">
        <v>-700</v>
      </c>
      <c r="AB47" s="26">
        <v>-250</v>
      </c>
      <c r="AC47" s="166">
        <v>-2218</v>
      </c>
      <c r="AD47" s="26">
        <v>-1469</v>
      </c>
      <c r="AE47" s="166" t="s">
        <v>100</v>
      </c>
      <c r="AF47" s="172" t="s">
        <v>65</v>
      </c>
      <c r="AG47" s="173">
        <v>26</v>
      </c>
      <c r="AH47" s="166" t="s">
        <v>100</v>
      </c>
      <c r="AI47" s="172" t="s">
        <v>228</v>
      </c>
      <c r="AJ47" s="179">
        <v>27</v>
      </c>
    </row>
    <row r="48" spans="1:36" x14ac:dyDescent="0.15">
      <c r="A48" s="199" t="s">
        <v>35</v>
      </c>
      <c r="B48" s="200" t="s">
        <v>16</v>
      </c>
      <c r="C48" s="173">
        <v>11</v>
      </c>
      <c r="D48" s="190">
        <v>38759.791666666664</v>
      </c>
      <c r="E48" s="195">
        <v>17726</v>
      </c>
      <c r="F48" s="29">
        <v>32999</v>
      </c>
      <c r="G48" s="29">
        <v>182</v>
      </c>
      <c r="H48" s="29">
        <v>0</v>
      </c>
      <c r="I48" s="29">
        <v>3821</v>
      </c>
      <c r="J48" s="29">
        <v>9126</v>
      </c>
      <c r="K48" s="166">
        <v>71</v>
      </c>
      <c r="L48" s="173">
        <v>330</v>
      </c>
      <c r="M48" s="29">
        <v>-100</v>
      </c>
      <c r="N48" s="29">
        <v>-1546</v>
      </c>
      <c r="O48" s="29">
        <f t="shared" si="0"/>
        <v>-1245</v>
      </c>
      <c r="P48" s="29">
        <f t="shared" si="3"/>
        <v>21479</v>
      </c>
      <c r="Q48" s="190">
        <v>38759.791666666664</v>
      </c>
      <c r="R48" s="189">
        <v>18000</v>
      </c>
      <c r="S48" s="29">
        <v>20067</v>
      </c>
      <c r="T48" s="29">
        <f t="shared" si="4"/>
        <v>1412</v>
      </c>
      <c r="U48" s="29">
        <v>22298</v>
      </c>
      <c r="V48" s="29">
        <v>700</v>
      </c>
      <c r="W48" s="166">
        <v>1000</v>
      </c>
      <c r="X48" s="26">
        <v>71</v>
      </c>
      <c r="Y48" s="166">
        <v>330</v>
      </c>
      <c r="Z48" s="26">
        <v>330</v>
      </c>
      <c r="AA48" s="166">
        <v>-700</v>
      </c>
      <c r="AB48" s="26">
        <v>100</v>
      </c>
      <c r="AC48" s="166">
        <v>2218</v>
      </c>
      <c r="AD48" s="26">
        <v>-1546</v>
      </c>
      <c r="AE48" s="166" t="s">
        <v>43</v>
      </c>
      <c r="AF48" s="172" t="s">
        <v>189</v>
      </c>
      <c r="AG48" s="173">
        <v>28</v>
      </c>
      <c r="AH48" s="166" t="s">
        <v>43</v>
      </c>
      <c r="AI48" s="172" t="s">
        <v>79</v>
      </c>
      <c r="AJ48" s="179">
        <v>30</v>
      </c>
    </row>
    <row r="49" spans="1:36" x14ac:dyDescent="0.15">
      <c r="A49" s="199" t="s">
        <v>36</v>
      </c>
      <c r="B49" s="200" t="s">
        <v>16</v>
      </c>
      <c r="C49" s="173">
        <v>12</v>
      </c>
      <c r="D49" s="190">
        <v>38760.791666666664</v>
      </c>
      <c r="E49" s="195">
        <v>19303</v>
      </c>
      <c r="F49" s="29">
        <v>32999</v>
      </c>
      <c r="G49" s="29">
        <v>195</v>
      </c>
      <c r="H49" s="29">
        <v>0</v>
      </c>
      <c r="I49" s="29">
        <v>3553</v>
      </c>
      <c r="J49" s="29">
        <v>8354</v>
      </c>
      <c r="K49" s="166">
        <v>-130</v>
      </c>
      <c r="L49" s="173">
        <v>330</v>
      </c>
      <c r="M49" s="29">
        <v>-100</v>
      </c>
      <c r="N49" s="29">
        <v>-1561</v>
      </c>
      <c r="O49" s="29">
        <f t="shared" si="0"/>
        <v>-1461</v>
      </c>
      <c r="P49" s="29">
        <f t="shared" si="3"/>
        <v>22748</v>
      </c>
      <c r="Q49" s="190">
        <v>38760.75</v>
      </c>
      <c r="R49" s="189">
        <v>18900</v>
      </c>
      <c r="S49" s="29">
        <v>20992</v>
      </c>
      <c r="T49" s="29">
        <f t="shared" si="4"/>
        <v>1756</v>
      </c>
      <c r="U49" s="29">
        <v>22298</v>
      </c>
      <c r="V49" s="29">
        <v>700</v>
      </c>
      <c r="W49" s="166">
        <v>-1200</v>
      </c>
      <c r="X49" s="26">
        <v>-130</v>
      </c>
      <c r="Y49" s="166">
        <v>330</v>
      </c>
      <c r="Z49" s="26">
        <v>330</v>
      </c>
      <c r="AA49" s="166">
        <v>-700</v>
      </c>
      <c r="AB49" s="26">
        <v>-100</v>
      </c>
      <c r="AC49" s="166">
        <v>-2218</v>
      </c>
      <c r="AD49" s="26">
        <v>-1561</v>
      </c>
      <c r="AE49" s="166" t="s">
        <v>86</v>
      </c>
      <c r="AF49" s="172" t="s">
        <v>234</v>
      </c>
      <c r="AG49" s="173">
        <v>23</v>
      </c>
      <c r="AH49" s="166" t="s">
        <v>86</v>
      </c>
      <c r="AI49" s="172" t="s">
        <v>174</v>
      </c>
      <c r="AJ49" s="179">
        <v>23</v>
      </c>
    </row>
    <row r="50" spans="1:36" x14ac:dyDescent="0.15">
      <c r="A50" s="199" t="s">
        <v>30</v>
      </c>
      <c r="B50" s="200" t="s">
        <v>16</v>
      </c>
      <c r="C50" s="173">
        <v>13</v>
      </c>
      <c r="D50" s="190">
        <v>38761.791666666664</v>
      </c>
      <c r="E50" s="195">
        <v>19528</v>
      </c>
      <c r="F50" s="29">
        <v>33014</v>
      </c>
      <c r="G50" s="29">
        <v>195</v>
      </c>
      <c r="H50" s="29">
        <v>0</v>
      </c>
      <c r="I50" s="29">
        <v>2952</v>
      </c>
      <c r="J50" s="29">
        <v>7614</v>
      </c>
      <c r="K50" s="166">
        <v>-301</v>
      </c>
      <c r="L50" s="173">
        <v>330</v>
      </c>
      <c r="M50" s="29">
        <v>-100</v>
      </c>
      <c r="N50" s="29">
        <v>-1469</v>
      </c>
      <c r="O50" s="29">
        <f t="shared" si="0"/>
        <v>-1540</v>
      </c>
      <c r="P50" s="29">
        <f t="shared" si="3"/>
        <v>24183</v>
      </c>
      <c r="Q50" s="190">
        <v>38761.791666666664</v>
      </c>
      <c r="R50" s="189">
        <v>20000</v>
      </c>
      <c r="S50" s="29">
        <v>22036</v>
      </c>
      <c r="T50" s="29">
        <f t="shared" si="4"/>
        <v>2147</v>
      </c>
      <c r="U50" s="29">
        <v>22298</v>
      </c>
      <c r="V50" s="29">
        <v>700</v>
      </c>
      <c r="W50" s="166">
        <v>-1200</v>
      </c>
      <c r="X50" s="26">
        <v>-301</v>
      </c>
      <c r="Y50" s="166">
        <v>330</v>
      </c>
      <c r="Z50" s="26">
        <v>330</v>
      </c>
      <c r="AA50" s="166">
        <v>-700</v>
      </c>
      <c r="AB50" s="26">
        <v>-100</v>
      </c>
      <c r="AC50" s="166">
        <v>-2218</v>
      </c>
      <c r="AD50" s="26">
        <v>-1469</v>
      </c>
      <c r="AE50" s="166" t="s">
        <v>169</v>
      </c>
      <c r="AF50" s="172" t="s">
        <v>153</v>
      </c>
      <c r="AG50" s="173">
        <v>29</v>
      </c>
      <c r="AH50" s="166" t="s">
        <v>100</v>
      </c>
      <c r="AI50" s="172" t="s">
        <v>131</v>
      </c>
      <c r="AJ50" s="179">
        <v>29</v>
      </c>
    </row>
    <row r="51" spans="1:36" x14ac:dyDescent="0.15">
      <c r="A51" s="199" t="s">
        <v>32</v>
      </c>
      <c r="B51" s="200" t="s">
        <v>16</v>
      </c>
      <c r="C51" s="173">
        <v>14</v>
      </c>
      <c r="D51" s="190">
        <v>38762.791666666664</v>
      </c>
      <c r="E51" s="195">
        <v>18668</v>
      </c>
      <c r="F51" s="29">
        <v>33014</v>
      </c>
      <c r="G51" s="29">
        <v>210</v>
      </c>
      <c r="H51" s="29">
        <v>0</v>
      </c>
      <c r="I51" s="29">
        <v>3080</v>
      </c>
      <c r="J51" s="29">
        <v>7773</v>
      </c>
      <c r="K51" s="166">
        <v>-329</v>
      </c>
      <c r="L51" s="173">
        <v>330</v>
      </c>
      <c r="M51" s="29">
        <v>0</v>
      </c>
      <c r="N51" s="29">
        <v>-1506</v>
      </c>
      <c r="O51" s="29">
        <f t="shared" si="0"/>
        <v>-1505</v>
      </c>
      <c r="P51" s="29">
        <f t="shared" si="3"/>
        <v>23876</v>
      </c>
      <c r="Q51" s="190">
        <v>38762.791666666664</v>
      </c>
      <c r="R51" s="189">
        <v>19320</v>
      </c>
      <c r="S51" s="29">
        <v>21375</v>
      </c>
      <c r="T51" s="29">
        <f t="shared" si="4"/>
        <v>2501</v>
      </c>
      <c r="U51" s="29">
        <v>22298</v>
      </c>
      <c r="V51" s="29">
        <v>700</v>
      </c>
      <c r="W51" s="166">
        <v>-1400</v>
      </c>
      <c r="X51" s="26">
        <v>-329</v>
      </c>
      <c r="Y51" s="166">
        <v>330</v>
      </c>
      <c r="Z51" s="26">
        <v>330</v>
      </c>
      <c r="AA51" s="166">
        <v>-700</v>
      </c>
      <c r="AB51" s="26">
        <v>0</v>
      </c>
      <c r="AC51" s="166">
        <v>-2218</v>
      </c>
      <c r="AD51" s="26">
        <v>-1506</v>
      </c>
      <c r="AE51" s="166" t="s">
        <v>100</v>
      </c>
      <c r="AF51" s="172" t="s">
        <v>131</v>
      </c>
      <c r="AG51" s="173">
        <v>34</v>
      </c>
      <c r="AH51" s="166" t="s">
        <v>43</v>
      </c>
      <c r="AI51" s="172" t="s">
        <v>168</v>
      </c>
      <c r="AJ51" s="179">
        <v>33</v>
      </c>
    </row>
    <row r="52" spans="1:36" x14ac:dyDescent="0.15">
      <c r="A52" s="199" t="s">
        <v>31</v>
      </c>
      <c r="B52" s="200" t="s">
        <v>16</v>
      </c>
      <c r="C52" s="173">
        <v>15</v>
      </c>
      <c r="D52" s="190">
        <v>38763.791666666664</v>
      </c>
      <c r="E52" s="195">
        <v>18143</v>
      </c>
      <c r="F52" s="29">
        <v>33014</v>
      </c>
      <c r="G52" s="29">
        <v>165</v>
      </c>
      <c r="H52" s="29">
        <v>0</v>
      </c>
      <c r="I52" s="29">
        <v>3335</v>
      </c>
      <c r="J52" s="29">
        <v>9387</v>
      </c>
      <c r="K52" s="166">
        <v>-605</v>
      </c>
      <c r="L52" s="173">
        <v>330</v>
      </c>
      <c r="M52" s="29">
        <v>0</v>
      </c>
      <c r="N52" s="29">
        <v>-1509</v>
      </c>
      <c r="O52" s="29">
        <f t="shared" si="0"/>
        <v>-1784</v>
      </c>
      <c r="P52" s="29">
        <f t="shared" si="3"/>
        <v>22241</v>
      </c>
      <c r="Q52" s="190">
        <v>38763.791666666664</v>
      </c>
      <c r="R52" s="189">
        <v>18250</v>
      </c>
      <c r="S52" s="29">
        <v>20306</v>
      </c>
      <c r="T52" s="29">
        <f t="shared" si="4"/>
        <v>1935</v>
      </c>
      <c r="U52" s="29">
        <v>22298</v>
      </c>
      <c r="V52" s="29">
        <v>700</v>
      </c>
      <c r="W52" s="166">
        <v>-1400</v>
      </c>
      <c r="X52" s="26">
        <v>-605</v>
      </c>
      <c r="Y52" s="166">
        <v>330</v>
      </c>
      <c r="Z52" s="26">
        <v>330</v>
      </c>
      <c r="AA52" s="166">
        <v>-700</v>
      </c>
      <c r="AB52" s="26">
        <v>0</v>
      </c>
      <c r="AC52" s="166">
        <v>-2218</v>
      </c>
      <c r="AD52" s="26">
        <v>-1509</v>
      </c>
      <c r="AE52" s="166" t="s">
        <v>100</v>
      </c>
      <c r="AF52" s="172" t="s">
        <v>115</v>
      </c>
      <c r="AG52" s="173">
        <v>42</v>
      </c>
      <c r="AH52" s="166" t="s">
        <v>100</v>
      </c>
      <c r="AI52" s="172" t="s">
        <v>89</v>
      </c>
      <c r="AJ52" s="179">
        <v>40</v>
      </c>
    </row>
    <row r="53" spans="1:36" x14ac:dyDescent="0.15">
      <c r="A53" s="199" t="s">
        <v>33</v>
      </c>
      <c r="B53" s="200" t="s">
        <v>16</v>
      </c>
      <c r="C53" s="173">
        <v>16</v>
      </c>
      <c r="D53" s="190">
        <v>38764.791666666664</v>
      </c>
      <c r="E53" s="195">
        <v>17744</v>
      </c>
      <c r="F53" s="29">
        <v>33014</v>
      </c>
      <c r="G53" s="29">
        <v>180</v>
      </c>
      <c r="H53" s="29">
        <v>0</v>
      </c>
      <c r="I53" s="29">
        <v>3219</v>
      </c>
      <c r="J53" s="29">
        <v>9845</v>
      </c>
      <c r="K53" s="166">
        <v>-548</v>
      </c>
      <c r="L53" s="173">
        <v>330</v>
      </c>
      <c r="M53" s="29">
        <v>10</v>
      </c>
      <c r="N53" s="29">
        <v>-1494</v>
      </c>
      <c r="O53" s="29">
        <f t="shared" si="0"/>
        <v>-1702</v>
      </c>
      <c r="P53" s="29">
        <f t="shared" si="3"/>
        <v>21832</v>
      </c>
      <c r="Q53" s="190">
        <v>38764.791666666664</v>
      </c>
      <c r="R53" s="189">
        <v>17900</v>
      </c>
      <c r="S53" s="29">
        <v>19949</v>
      </c>
      <c r="T53" s="29">
        <f t="shared" si="4"/>
        <v>1883</v>
      </c>
      <c r="U53" s="29">
        <v>22298</v>
      </c>
      <c r="V53" s="29">
        <v>700</v>
      </c>
      <c r="W53" s="166">
        <v>-1400</v>
      </c>
      <c r="X53" s="26">
        <v>-548</v>
      </c>
      <c r="Y53" s="166">
        <v>330</v>
      </c>
      <c r="Z53" s="26">
        <v>330</v>
      </c>
      <c r="AA53" s="166">
        <v>123</v>
      </c>
      <c r="AB53" s="26">
        <v>10</v>
      </c>
      <c r="AC53" s="166">
        <v>-2218</v>
      </c>
      <c r="AD53" s="26">
        <v>-1494</v>
      </c>
      <c r="AE53" s="166" t="s">
        <v>100</v>
      </c>
      <c r="AF53" s="172" t="s">
        <v>124</v>
      </c>
      <c r="AG53" s="173">
        <v>48</v>
      </c>
      <c r="AH53" s="166" t="s">
        <v>100</v>
      </c>
      <c r="AI53" s="172" t="s">
        <v>89</v>
      </c>
      <c r="AJ53" s="179">
        <v>45</v>
      </c>
    </row>
    <row r="54" spans="1:36" x14ac:dyDescent="0.15">
      <c r="A54" s="199" t="s">
        <v>34</v>
      </c>
      <c r="B54" s="200" t="s">
        <v>16</v>
      </c>
      <c r="C54" s="173">
        <v>17</v>
      </c>
      <c r="D54" s="190">
        <v>38765.791666666664</v>
      </c>
      <c r="E54" s="195">
        <v>17572</v>
      </c>
      <c r="F54" s="29">
        <v>33013</v>
      </c>
      <c r="G54" s="29">
        <v>160</v>
      </c>
      <c r="H54" s="29">
        <v>0</v>
      </c>
      <c r="I54" s="29">
        <v>3231</v>
      </c>
      <c r="J54" s="29">
        <v>9606</v>
      </c>
      <c r="K54" s="166">
        <v>-260</v>
      </c>
      <c r="L54" s="173">
        <v>330</v>
      </c>
      <c r="M54" s="29">
        <v>-88</v>
      </c>
      <c r="N54" s="29">
        <v>-1509</v>
      </c>
      <c r="O54" s="29">
        <f t="shared" si="0"/>
        <v>-1527</v>
      </c>
      <c r="P54" s="29">
        <f t="shared" si="3"/>
        <v>21863</v>
      </c>
      <c r="Q54" s="190">
        <v>38765.791666666664</v>
      </c>
      <c r="R54" s="189">
        <v>17980</v>
      </c>
      <c r="S54" s="29">
        <v>19901</v>
      </c>
      <c r="T54" s="29">
        <f t="shared" si="4"/>
        <v>1962</v>
      </c>
      <c r="U54" s="29">
        <v>22298</v>
      </c>
      <c r="V54" s="29">
        <v>700</v>
      </c>
      <c r="W54" s="166">
        <v>-1400</v>
      </c>
      <c r="X54" s="26">
        <v>-260</v>
      </c>
      <c r="Y54" s="166">
        <v>330</v>
      </c>
      <c r="Z54" s="26">
        <v>330</v>
      </c>
      <c r="AA54" s="166">
        <v>-700</v>
      </c>
      <c r="AB54" s="26">
        <v>-88</v>
      </c>
      <c r="AC54" s="166">
        <v>-2218</v>
      </c>
      <c r="AD54" s="26">
        <v>-1509</v>
      </c>
      <c r="AE54" s="166" t="s">
        <v>42</v>
      </c>
      <c r="AF54" s="172" t="s">
        <v>160</v>
      </c>
      <c r="AG54" s="173">
        <v>38</v>
      </c>
      <c r="AH54" s="166" t="s">
        <v>42</v>
      </c>
      <c r="AI54" s="172" t="s">
        <v>166</v>
      </c>
      <c r="AJ54" s="179">
        <v>31</v>
      </c>
    </row>
    <row r="55" spans="1:36" x14ac:dyDescent="0.15">
      <c r="A55" s="199" t="s">
        <v>35</v>
      </c>
      <c r="B55" s="200" t="s">
        <v>16</v>
      </c>
      <c r="C55" s="173">
        <v>18</v>
      </c>
      <c r="D55" s="190">
        <v>38766.791666666664</v>
      </c>
      <c r="E55" s="195">
        <v>18349</v>
      </c>
      <c r="F55" s="29">
        <v>33013</v>
      </c>
      <c r="G55" s="29">
        <v>210</v>
      </c>
      <c r="H55" s="29">
        <v>0</v>
      </c>
      <c r="I55" s="29">
        <v>3772</v>
      </c>
      <c r="J55" s="29">
        <v>8257</v>
      </c>
      <c r="K55" s="166">
        <v>-278</v>
      </c>
      <c r="L55" s="173">
        <v>330</v>
      </c>
      <c r="M55" s="29">
        <v>-90</v>
      </c>
      <c r="N55" s="29">
        <v>-1363</v>
      </c>
      <c r="O55" s="29">
        <f t="shared" si="0"/>
        <v>-1401</v>
      </c>
      <c r="P55" s="29">
        <f t="shared" si="3"/>
        <v>22595</v>
      </c>
      <c r="Q55" s="190">
        <v>38766.791666666664</v>
      </c>
      <c r="R55" s="189">
        <v>18810</v>
      </c>
      <c r="S55" s="29">
        <v>20819</v>
      </c>
      <c r="T55" s="29">
        <f t="shared" si="4"/>
        <v>1776</v>
      </c>
      <c r="U55" s="29">
        <v>22029</v>
      </c>
      <c r="V55" s="29">
        <v>700</v>
      </c>
      <c r="W55" s="166">
        <v>-1400</v>
      </c>
      <c r="X55" s="26">
        <v>-278</v>
      </c>
      <c r="Y55" s="166">
        <v>330</v>
      </c>
      <c r="Z55" s="26">
        <v>330</v>
      </c>
      <c r="AA55" s="166">
        <v>-700</v>
      </c>
      <c r="AB55" s="26">
        <v>-90</v>
      </c>
      <c r="AC55" s="166">
        <v>-2218</v>
      </c>
      <c r="AD55" s="26">
        <v>-1363</v>
      </c>
      <c r="AE55" s="166" t="s">
        <v>42</v>
      </c>
      <c r="AF55" s="172" t="s">
        <v>230</v>
      </c>
      <c r="AG55" s="173">
        <v>23</v>
      </c>
      <c r="AH55" s="166" t="s">
        <v>42</v>
      </c>
      <c r="AI55" s="172" t="s">
        <v>230</v>
      </c>
      <c r="AJ55" s="179">
        <v>18</v>
      </c>
    </row>
    <row r="56" spans="1:36" x14ac:dyDescent="0.15">
      <c r="A56" s="199" t="s">
        <v>36</v>
      </c>
      <c r="B56" s="200" t="s">
        <v>16</v>
      </c>
      <c r="C56" s="173">
        <v>19</v>
      </c>
      <c r="D56" s="190">
        <v>38767.791666666664</v>
      </c>
      <c r="E56" s="195">
        <v>17976</v>
      </c>
      <c r="F56" s="29">
        <v>33013</v>
      </c>
      <c r="G56" s="29">
        <v>187</v>
      </c>
      <c r="H56" s="29">
        <v>0</v>
      </c>
      <c r="I56" s="29">
        <v>3142</v>
      </c>
      <c r="J56" s="29">
        <v>8214</v>
      </c>
      <c r="K56" s="166">
        <v>-348</v>
      </c>
      <c r="L56" s="173">
        <v>330</v>
      </c>
      <c r="M56" s="29">
        <v>-94</v>
      </c>
      <c r="N56" s="29">
        <v>-1560</v>
      </c>
      <c r="O56" s="29">
        <f t="shared" si="0"/>
        <v>-1672</v>
      </c>
      <c r="P56" s="29">
        <f t="shared" si="3"/>
        <v>23516</v>
      </c>
      <c r="Q56" s="190">
        <v>38767.791666666664</v>
      </c>
      <c r="R56" s="189">
        <v>18400</v>
      </c>
      <c r="S56" s="29">
        <v>20475</v>
      </c>
      <c r="T56" s="29">
        <f t="shared" si="4"/>
        <v>3041</v>
      </c>
      <c r="U56" s="29">
        <v>22029</v>
      </c>
      <c r="V56" s="29">
        <v>700</v>
      </c>
      <c r="W56" s="166">
        <v>-1400</v>
      </c>
      <c r="X56" s="26">
        <v>-348</v>
      </c>
      <c r="Y56" s="166">
        <v>330</v>
      </c>
      <c r="Z56" s="26">
        <v>330</v>
      </c>
      <c r="AA56" s="166">
        <v>-700</v>
      </c>
      <c r="AB56" s="26">
        <v>-94</v>
      </c>
      <c r="AC56" s="166">
        <v>-2218</v>
      </c>
      <c r="AD56" s="26">
        <v>-1560</v>
      </c>
      <c r="AE56" s="166" t="s">
        <v>42</v>
      </c>
      <c r="AF56" s="172" t="s">
        <v>61</v>
      </c>
      <c r="AG56" s="173">
        <v>25</v>
      </c>
      <c r="AH56" s="166" t="s">
        <v>42</v>
      </c>
      <c r="AI56" s="172" t="s">
        <v>54</v>
      </c>
      <c r="AJ56" s="179">
        <v>22</v>
      </c>
    </row>
    <row r="57" spans="1:36" x14ac:dyDescent="0.15">
      <c r="A57" s="199" t="s">
        <v>30</v>
      </c>
      <c r="B57" s="200" t="s">
        <v>16</v>
      </c>
      <c r="C57" s="173">
        <v>20</v>
      </c>
      <c r="D57" s="190">
        <v>38768.791666666664</v>
      </c>
      <c r="E57" s="195">
        <v>18706</v>
      </c>
      <c r="F57" s="29">
        <v>33013</v>
      </c>
      <c r="G57" s="29">
        <v>187</v>
      </c>
      <c r="H57" s="29">
        <v>0</v>
      </c>
      <c r="I57" s="29">
        <v>3270</v>
      </c>
      <c r="J57" s="29">
        <v>8907</v>
      </c>
      <c r="K57" s="166">
        <v>-478</v>
      </c>
      <c r="L57" s="173">
        <v>330</v>
      </c>
      <c r="M57" s="29">
        <v>-83</v>
      </c>
      <c r="N57" s="29">
        <v>-1508</v>
      </c>
      <c r="O57" s="29">
        <f t="shared" si="0"/>
        <v>-1739</v>
      </c>
      <c r="P57" s="29">
        <f t="shared" si="3"/>
        <v>22762</v>
      </c>
      <c r="Q57" s="190">
        <v>38768.791666666664</v>
      </c>
      <c r="R57" s="189">
        <v>18900</v>
      </c>
      <c r="S57" s="29">
        <v>20955</v>
      </c>
      <c r="T57" s="29">
        <f t="shared" si="4"/>
        <v>1807</v>
      </c>
      <c r="U57" s="29">
        <v>22029</v>
      </c>
      <c r="V57" s="29">
        <v>700</v>
      </c>
      <c r="W57" s="166">
        <v>-1400</v>
      </c>
      <c r="X57" s="26">
        <v>-478</v>
      </c>
      <c r="Y57" s="166">
        <v>330</v>
      </c>
      <c r="Z57" s="26">
        <v>330</v>
      </c>
      <c r="AA57" s="166">
        <v>-700</v>
      </c>
      <c r="AB57" s="26">
        <v>-83</v>
      </c>
      <c r="AC57" s="166">
        <v>-2218</v>
      </c>
      <c r="AD57" s="26">
        <v>-1508</v>
      </c>
      <c r="AE57" s="166" t="s">
        <v>42</v>
      </c>
      <c r="AF57" s="172" t="s">
        <v>62</v>
      </c>
      <c r="AG57" s="173">
        <v>31</v>
      </c>
      <c r="AH57" s="166" t="s">
        <v>42</v>
      </c>
      <c r="AI57" s="172" t="s">
        <v>151</v>
      </c>
      <c r="AJ57" s="179">
        <v>26</v>
      </c>
    </row>
    <row r="58" spans="1:36" x14ac:dyDescent="0.15">
      <c r="A58" s="199" t="s">
        <v>32</v>
      </c>
      <c r="B58" s="200" t="s">
        <v>16</v>
      </c>
      <c r="C58" s="173">
        <v>21</v>
      </c>
      <c r="D58" s="190">
        <v>38769.791666666664</v>
      </c>
      <c r="E58" s="195">
        <v>18828</v>
      </c>
      <c r="F58" s="29">
        <v>33013</v>
      </c>
      <c r="G58" s="29">
        <v>185</v>
      </c>
      <c r="H58" s="29">
        <v>0</v>
      </c>
      <c r="I58" s="29">
        <v>3395</v>
      </c>
      <c r="J58" s="29">
        <v>8376</v>
      </c>
      <c r="K58" s="166">
        <v>-351</v>
      </c>
      <c r="L58" s="173">
        <v>330</v>
      </c>
      <c r="M58" s="29">
        <v>-100</v>
      </c>
      <c r="N58" s="29">
        <v>-1586</v>
      </c>
      <c r="O58" s="29">
        <f t="shared" si="0"/>
        <v>-1707</v>
      </c>
      <c r="P58" s="29">
        <f t="shared" si="3"/>
        <v>23134</v>
      </c>
      <c r="Q58" s="190">
        <v>38769.791666666664</v>
      </c>
      <c r="R58" s="189">
        <v>18920</v>
      </c>
      <c r="S58" s="29">
        <v>21014</v>
      </c>
      <c r="T58" s="29">
        <f t="shared" si="4"/>
        <v>2120</v>
      </c>
      <c r="U58" s="29">
        <v>22029</v>
      </c>
      <c r="V58" s="29">
        <v>700</v>
      </c>
      <c r="W58" s="166">
        <v>-1400</v>
      </c>
      <c r="X58" s="26">
        <v>-351</v>
      </c>
      <c r="Y58" s="166">
        <v>330</v>
      </c>
      <c r="Z58" s="26">
        <v>330</v>
      </c>
      <c r="AA58" s="166">
        <v>-700</v>
      </c>
      <c r="AB58" s="26">
        <v>-100</v>
      </c>
      <c r="AC58" s="166">
        <v>-2218</v>
      </c>
      <c r="AD58" s="26">
        <v>-1586</v>
      </c>
      <c r="AE58" s="166" t="s">
        <v>42</v>
      </c>
      <c r="AF58" s="172" t="s">
        <v>49</v>
      </c>
      <c r="AG58" s="173">
        <v>35</v>
      </c>
      <c r="AH58" s="166" t="s">
        <v>146</v>
      </c>
      <c r="AI58" s="172" t="s">
        <v>51</v>
      </c>
      <c r="AJ58" s="179">
        <v>31</v>
      </c>
    </row>
    <row r="59" spans="1:36" x14ac:dyDescent="0.15">
      <c r="A59" s="199" t="s">
        <v>31</v>
      </c>
      <c r="B59" s="200" t="s">
        <v>16</v>
      </c>
      <c r="C59" s="173">
        <v>22</v>
      </c>
      <c r="D59" s="190">
        <v>38770.791666666664</v>
      </c>
      <c r="E59" s="195">
        <v>18495</v>
      </c>
      <c r="F59" s="29">
        <v>33013</v>
      </c>
      <c r="G59" s="29">
        <v>190</v>
      </c>
      <c r="H59" s="29">
        <v>0</v>
      </c>
      <c r="I59" s="29">
        <v>3648</v>
      </c>
      <c r="J59" s="29">
        <v>9550</v>
      </c>
      <c r="K59" s="166">
        <v>-651</v>
      </c>
      <c r="L59" s="173">
        <v>330</v>
      </c>
      <c r="M59" s="29">
        <v>-200</v>
      </c>
      <c r="N59" s="29">
        <v>-1397</v>
      </c>
      <c r="O59" s="29">
        <f t="shared" si="0"/>
        <v>-1918</v>
      </c>
      <c r="P59" s="29">
        <f t="shared" si="3"/>
        <v>21923</v>
      </c>
      <c r="Q59" s="190">
        <v>38770.791666666664</v>
      </c>
      <c r="R59" s="189">
        <v>18880</v>
      </c>
      <c r="S59" s="29">
        <v>20680</v>
      </c>
      <c r="T59" s="29">
        <f t="shared" si="4"/>
        <v>1243</v>
      </c>
      <c r="U59" s="29">
        <v>22029</v>
      </c>
      <c r="V59" s="29">
        <v>700</v>
      </c>
      <c r="W59" s="166">
        <v>-1400</v>
      </c>
      <c r="X59" s="26">
        <v>-651</v>
      </c>
      <c r="Y59" s="166">
        <v>330</v>
      </c>
      <c r="Z59" s="26">
        <v>330</v>
      </c>
      <c r="AA59" s="166">
        <v>-700</v>
      </c>
      <c r="AB59" s="26">
        <v>-200</v>
      </c>
      <c r="AC59" s="166">
        <v>-2218</v>
      </c>
      <c r="AD59" s="26">
        <v>-1564</v>
      </c>
      <c r="AE59" s="166" t="s">
        <v>169</v>
      </c>
      <c r="AF59" s="172" t="s">
        <v>102</v>
      </c>
      <c r="AG59" s="173">
        <v>37</v>
      </c>
      <c r="AH59" s="166" t="s">
        <v>43</v>
      </c>
      <c r="AI59" s="172" t="s">
        <v>102</v>
      </c>
      <c r="AJ59" s="179">
        <v>34</v>
      </c>
    </row>
    <row r="60" spans="1:36" x14ac:dyDescent="0.15">
      <c r="A60" s="199" t="s">
        <v>33</v>
      </c>
      <c r="B60" s="200" t="s">
        <v>16</v>
      </c>
      <c r="C60" s="173">
        <v>23</v>
      </c>
      <c r="D60" s="190">
        <v>38771.791666666664</v>
      </c>
      <c r="E60" s="195">
        <v>18461</v>
      </c>
      <c r="F60" s="29">
        <v>33012</v>
      </c>
      <c r="G60" s="29">
        <v>173</v>
      </c>
      <c r="H60" s="29">
        <v>0</v>
      </c>
      <c r="I60" s="29">
        <v>2764</v>
      </c>
      <c r="J60" s="29">
        <v>9197</v>
      </c>
      <c r="K60" s="166">
        <v>-401</v>
      </c>
      <c r="L60" s="173">
        <v>330</v>
      </c>
      <c r="M60" s="29">
        <v>-200</v>
      </c>
      <c r="N60" s="29">
        <v>-1359</v>
      </c>
      <c r="O60" s="29">
        <f t="shared" si="0"/>
        <v>-1630</v>
      </c>
      <c r="P60" s="29">
        <f t="shared" si="3"/>
        <v>22854</v>
      </c>
      <c r="Q60" s="190">
        <v>38771.791666666664</v>
      </c>
      <c r="R60" s="189">
        <v>18740</v>
      </c>
      <c r="S60" s="29">
        <v>20749</v>
      </c>
      <c r="T60" s="29">
        <f t="shared" si="4"/>
        <v>2105</v>
      </c>
      <c r="U60" s="29">
        <v>22029</v>
      </c>
      <c r="V60" s="29">
        <v>700</v>
      </c>
      <c r="W60" s="166">
        <v>-1400</v>
      </c>
      <c r="X60" s="26">
        <v>-401</v>
      </c>
      <c r="Y60" s="166">
        <v>330</v>
      </c>
      <c r="Z60" s="26">
        <v>330</v>
      </c>
      <c r="AA60" s="166">
        <v>-700</v>
      </c>
      <c r="AB60" s="26">
        <v>-200</v>
      </c>
      <c r="AC60" s="166">
        <v>-2218</v>
      </c>
      <c r="AD60" s="26">
        <v>-1359</v>
      </c>
      <c r="AE60" s="166" t="s">
        <v>46</v>
      </c>
      <c r="AF60" s="172" t="s">
        <v>77</v>
      </c>
      <c r="AG60" s="173">
        <v>37</v>
      </c>
      <c r="AH60" s="166" t="s">
        <v>46</v>
      </c>
      <c r="AI60" s="172" t="s">
        <v>101</v>
      </c>
      <c r="AJ60" s="179">
        <v>36</v>
      </c>
    </row>
    <row r="61" spans="1:36" x14ac:dyDescent="0.15">
      <c r="A61" s="199" t="s">
        <v>34</v>
      </c>
      <c r="B61" s="200" t="s">
        <v>16</v>
      </c>
      <c r="C61" s="173">
        <v>24</v>
      </c>
      <c r="D61" s="190">
        <v>38772.791666666664</v>
      </c>
      <c r="E61" s="195">
        <v>18541</v>
      </c>
      <c r="F61" s="29">
        <v>33012</v>
      </c>
      <c r="G61" s="29">
        <v>202</v>
      </c>
      <c r="H61" s="29">
        <v>0</v>
      </c>
      <c r="I61" s="29">
        <v>4224</v>
      </c>
      <c r="J61" s="29">
        <v>8412</v>
      </c>
      <c r="K61" s="166">
        <v>-505</v>
      </c>
      <c r="L61" s="173">
        <v>330</v>
      </c>
      <c r="M61" s="29">
        <v>-158</v>
      </c>
      <c r="N61" s="29">
        <v>-1397</v>
      </c>
      <c r="O61" s="29">
        <f t="shared" si="0"/>
        <v>-1730</v>
      </c>
      <c r="P61" s="29">
        <f t="shared" si="3"/>
        <v>22308</v>
      </c>
      <c r="Q61" s="190">
        <v>38772.791666666664</v>
      </c>
      <c r="R61" s="189">
        <v>18280</v>
      </c>
      <c r="S61" s="29">
        <v>20080</v>
      </c>
      <c r="T61" s="29">
        <f t="shared" si="4"/>
        <v>2228</v>
      </c>
      <c r="U61" s="29">
        <v>22029</v>
      </c>
      <c r="V61" s="29">
        <v>700</v>
      </c>
      <c r="W61" s="166">
        <v>-1400</v>
      </c>
      <c r="X61" s="26">
        <v>-505</v>
      </c>
      <c r="Y61" s="166">
        <v>330</v>
      </c>
      <c r="Z61" s="26">
        <v>330</v>
      </c>
      <c r="AA61" s="166">
        <v>-700</v>
      </c>
      <c r="AB61" s="26">
        <v>-158</v>
      </c>
      <c r="AC61" s="166">
        <v>-2218</v>
      </c>
      <c r="AD61" s="26">
        <v>-1604</v>
      </c>
      <c r="AE61" s="166" t="s">
        <v>42</v>
      </c>
      <c r="AF61" s="172" t="s">
        <v>334</v>
      </c>
      <c r="AG61" s="173">
        <v>29</v>
      </c>
      <c r="AH61" s="166" t="s">
        <v>42</v>
      </c>
      <c r="AI61" s="172" t="s">
        <v>186</v>
      </c>
      <c r="AJ61" s="179">
        <v>29</v>
      </c>
    </row>
    <row r="62" spans="1:36" x14ac:dyDescent="0.15">
      <c r="A62" s="199" t="s">
        <v>35</v>
      </c>
      <c r="B62" s="200" t="s">
        <v>16</v>
      </c>
      <c r="C62" s="173">
        <v>25</v>
      </c>
      <c r="D62" s="190">
        <v>38773.791666666664</v>
      </c>
      <c r="E62" s="195">
        <v>17873</v>
      </c>
      <c r="F62" s="29">
        <v>33012</v>
      </c>
      <c r="G62" s="29">
        <v>213</v>
      </c>
      <c r="H62" s="29">
        <v>0</v>
      </c>
      <c r="I62" s="29">
        <v>4518</v>
      </c>
      <c r="J62" s="29">
        <v>9200</v>
      </c>
      <c r="K62" s="166">
        <v>-414</v>
      </c>
      <c r="L62" s="173">
        <v>330</v>
      </c>
      <c r="M62" s="29">
        <v>-200</v>
      </c>
      <c r="N62" s="29">
        <v>-1413</v>
      </c>
      <c r="O62" s="29">
        <f t="shared" si="0"/>
        <v>-1697</v>
      </c>
      <c r="P62" s="29">
        <f t="shared" si="3"/>
        <v>21204</v>
      </c>
      <c r="Q62" s="190">
        <v>38773.791666666664</v>
      </c>
      <c r="R62" s="189">
        <v>17620</v>
      </c>
      <c r="S62" s="29">
        <v>19420</v>
      </c>
      <c r="T62" s="29">
        <f t="shared" si="4"/>
        <v>1784</v>
      </c>
      <c r="U62" s="29">
        <v>21015</v>
      </c>
      <c r="V62" s="29">
        <v>800</v>
      </c>
      <c r="W62" s="166">
        <v>-1400</v>
      </c>
      <c r="X62" s="26">
        <v>-414</v>
      </c>
      <c r="Y62" s="166">
        <v>330</v>
      </c>
      <c r="Z62" s="26">
        <v>330</v>
      </c>
      <c r="AA62" s="166">
        <v>-700</v>
      </c>
      <c r="AB62" s="26">
        <v>-200</v>
      </c>
      <c r="AC62" s="166">
        <v>-2218</v>
      </c>
      <c r="AD62" s="26">
        <v>-1787</v>
      </c>
      <c r="AE62" s="166" t="s">
        <v>44</v>
      </c>
      <c r="AF62" s="172" t="s">
        <v>117</v>
      </c>
      <c r="AG62" s="173">
        <v>29</v>
      </c>
      <c r="AH62" s="166" t="s">
        <v>44</v>
      </c>
      <c r="AI62" s="172" t="s">
        <v>195</v>
      </c>
      <c r="AJ62" s="179">
        <v>26</v>
      </c>
    </row>
    <row r="63" spans="1:36" x14ac:dyDescent="0.15">
      <c r="A63" s="199" t="s">
        <v>36</v>
      </c>
      <c r="B63" s="200" t="s">
        <v>16</v>
      </c>
      <c r="C63" s="173">
        <v>26</v>
      </c>
      <c r="D63" s="190">
        <v>38774.791666666664</v>
      </c>
      <c r="E63" s="195">
        <v>18918</v>
      </c>
      <c r="F63" s="29">
        <v>33012</v>
      </c>
      <c r="G63" s="29">
        <v>226</v>
      </c>
      <c r="H63" s="29">
        <v>0</v>
      </c>
      <c r="I63" s="29">
        <v>2813</v>
      </c>
      <c r="J63" s="29">
        <v>9116</v>
      </c>
      <c r="K63" s="166">
        <v>-316</v>
      </c>
      <c r="L63" s="173">
        <v>330</v>
      </c>
      <c r="M63" s="29">
        <v>-200</v>
      </c>
      <c r="N63" s="29">
        <v>-1413</v>
      </c>
      <c r="O63" s="29">
        <f t="shared" si="0"/>
        <v>-1599</v>
      </c>
      <c r="P63" s="29">
        <f t="shared" si="3"/>
        <v>22908</v>
      </c>
      <c r="Q63" s="190">
        <v>38774.791666666664</v>
      </c>
      <c r="R63" s="189">
        <v>18340</v>
      </c>
      <c r="S63" s="29">
        <v>20140</v>
      </c>
      <c r="T63" s="29">
        <f t="shared" si="4"/>
        <v>2768</v>
      </c>
      <c r="U63" s="29">
        <v>21015</v>
      </c>
      <c r="V63" s="29">
        <v>800</v>
      </c>
      <c r="W63" s="166">
        <v>-1400</v>
      </c>
      <c r="X63" s="26">
        <v>-316</v>
      </c>
      <c r="Y63" s="166">
        <v>330</v>
      </c>
      <c r="Z63" s="26">
        <v>330</v>
      </c>
      <c r="AA63" s="166">
        <v>-700</v>
      </c>
      <c r="AB63" s="26">
        <v>-200</v>
      </c>
      <c r="AC63" s="166">
        <v>-2218</v>
      </c>
      <c r="AD63" s="26">
        <v>-1787</v>
      </c>
      <c r="AE63" s="166" t="s">
        <v>42</v>
      </c>
      <c r="AF63" s="172" t="s">
        <v>226</v>
      </c>
      <c r="AG63" s="173">
        <v>20</v>
      </c>
      <c r="AH63" s="166" t="s">
        <v>169</v>
      </c>
      <c r="AI63" s="172" t="s">
        <v>73</v>
      </c>
      <c r="AJ63" s="179">
        <v>19</v>
      </c>
    </row>
    <row r="64" spans="1:36" x14ac:dyDescent="0.15">
      <c r="A64" s="199" t="s">
        <v>30</v>
      </c>
      <c r="B64" s="200" t="s">
        <v>16</v>
      </c>
      <c r="C64" s="173">
        <v>27</v>
      </c>
      <c r="D64" s="190">
        <v>38775.791666666664</v>
      </c>
      <c r="E64" s="195">
        <v>20632</v>
      </c>
      <c r="F64" s="29">
        <v>33012</v>
      </c>
      <c r="G64" s="29">
        <v>224</v>
      </c>
      <c r="H64" s="29">
        <v>0</v>
      </c>
      <c r="I64" s="29">
        <v>2413</v>
      </c>
      <c r="J64" s="29">
        <v>8676</v>
      </c>
      <c r="K64" s="166">
        <v>-536</v>
      </c>
      <c r="L64" s="173">
        <v>330</v>
      </c>
      <c r="M64" s="29">
        <v>-85</v>
      </c>
      <c r="N64" s="29">
        <v>-1214</v>
      </c>
      <c r="O64" s="29">
        <f t="shared" si="0"/>
        <v>-1505</v>
      </c>
      <c r="P64" s="29">
        <f t="shared" si="3"/>
        <v>23652</v>
      </c>
      <c r="Q64" s="190">
        <v>38775.791666666664</v>
      </c>
      <c r="R64" s="189">
        <v>20010</v>
      </c>
      <c r="S64" s="29">
        <v>21806</v>
      </c>
      <c r="T64" s="29">
        <f t="shared" si="4"/>
        <v>1846</v>
      </c>
      <c r="U64" s="29">
        <v>21015</v>
      </c>
      <c r="V64" s="29">
        <v>800</v>
      </c>
      <c r="W64" s="166">
        <v>-1400</v>
      </c>
      <c r="X64" s="26">
        <v>-536</v>
      </c>
      <c r="Y64" s="166">
        <v>330</v>
      </c>
      <c r="Z64" s="26">
        <v>330</v>
      </c>
      <c r="AA64" s="166">
        <v>-700</v>
      </c>
      <c r="AB64" s="26">
        <v>-85</v>
      </c>
      <c r="AC64" s="166">
        <v>-2218</v>
      </c>
      <c r="AD64" s="26">
        <v>-1214</v>
      </c>
      <c r="AE64" s="166" t="s">
        <v>42</v>
      </c>
      <c r="AF64" s="172" t="s">
        <v>161</v>
      </c>
      <c r="AG64" s="173">
        <v>26</v>
      </c>
      <c r="AH64" s="166" t="s">
        <v>169</v>
      </c>
      <c r="AI64" s="172" t="s">
        <v>61</v>
      </c>
      <c r="AJ64" s="179">
        <v>24</v>
      </c>
    </row>
    <row r="65" spans="1:36" x14ac:dyDescent="0.15">
      <c r="A65" s="201" t="s">
        <v>32</v>
      </c>
      <c r="B65" s="202" t="s">
        <v>16</v>
      </c>
      <c r="C65" s="175">
        <v>28</v>
      </c>
      <c r="D65" s="191">
        <v>38776.791666666664</v>
      </c>
      <c r="E65" s="196">
        <v>20031</v>
      </c>
      <c r="F65" s="35">
        <v>32988</v>
      </c>
      <c r="G65" s="35">
        <v>217</v>
      </c>
      <c r="H65" s="35">
        <v>0</v>
      </c>
      <c r="I65" s="35">
        <v>2914</v>
      </c>
      <c r="J65" s="35">
        <v>8616</v>
      </c>
      <c r="K65" s="167">
        <v>-539</v>
      </c>
      <c r="L65" s="175">
        <v>330</v>
      </c>
      <c r="M65" s="35">
        <v>-200</v>
      </c>
      <c r="N65" s="35">
        <v>-1092</v>
      </c>
      <c r="O65" s="35">
        <f t="shared" si="0"/>
        <v>-1501</v>
      </c>
      <c r="P65" s="35">
        <f t="shared" si="3"/>
        <v>23176</v>
      </c>
      <c r="Q65" s="191">
        <v>38776.791666666664</v>
      </c>
      <c r="R65" s="192">
        <v>20100</v>
      </c>
      <c r="S65" s="35">
        <v>21896</v>
      </c>
      <c r="T65" s="35">
        <f t="shared" si="4"/>
        <v>1280</v>
      </c>
      <c r="U65" s="35">
        <v>21015</v>
      </c>
      <c r="V65" s="35">
        <v>800</v>
      </c>
      <c r="W65" s="167">
        <v>-1400</v>
      </c>
      <c r="X65" s="43">
        <v>-539</v>
      </c>
      <c r="Y65" s="167">
        <v>330</v>
      </c>
      <c r="Z65" s="43">
        <v>330</v>
      </c>
      <c r="AA65" s="167">
        <v>-700</v>
      </c>
      <c r="AB65" s="43">
        <v>-200</v>
      </c>
      <c r="AC65" s="167">
        <v>-2218</v>
      </c>
      <c r="AD65" s="43">
        <v>-1092</v>
      </c>
      <c r="AE65" s="167" t="s">
        <v>42</v>
      </c>
      <c r="AF65" s="174" t="s">
        <v>88</v>
      </c>
      <c r="AG65" s="175">
        <v>27</v>
      </c>
      <c r="AH65" s="167" t="s">
        <v>42</v>
      </c>
      <c r="AI65" s="174" t="s">
        <v>92</v>
      </c>
      <c r="AJ65" s="180">
        <v>26</v>
      </c>
    </row>
    <row r="66" spans="1:36" x14ac:dyDescent="0.15">
      <c r="A66" s="199" t="s">
        <v>31</v>
      </c>
      <c r="B66" s="200" t="s">
        <v>17</v>
      </c>
      <c r="C66" s="173">
        <v>1</v>
      </c>
      <c r="D66" s="190">
        <v>38777.791666666664</v>
      </c>
      <c r="E66" s="195">
        <v>19256</v>
      </c>
      <c r="F66" s="29">
        <v>32992</v>
      </c>
      <c r="G66" s="29">
        <v>200</v>
      </c>
      <c r="H66" s="29">
        <v>0</v>
      </c>
      <c r="I66" s="29">
        <v>3338</v>
      </c>
      <c r="J66" s="29">
        <v>9242</v>
      </c>
      <c r="K66" s="166">
        <v>-557</v>
      </c>
      <c r="L66" s="173">
        <v>330</v>
      </c>
      <c r="M66" s="29">
        <v>-200</v>
      </c>
      <c r="N66" s="29">
        <v>-1532</v>
      </c>
      <c r="O66" s="29">
        <f t="shared" si="0"/>
        <v>-1959</v>
      </c>
      <c r="P66" s="29">
        <f t="shared" si="3"/>
        <v>22571</v>
      </c>
      <c r="Q66" s="190">
        <v>38777.791666666664</v>
      </c>
      <c r="R66" s="189">
        <v>19700</v>
      </c>
      <c r="S66" s="29">
        <v>21632</v>
      </c>
      <c r="T66" s="29">
        <f t="shared" si="4"/>
        <v>939</v>
      </c>
      <c r="U66" s="29">
        <v>21015</v>
      </c>
      <c r="V66" s="29">
        <v>800</v>
      </c>
      <c r="W66" s="166">
        <v>-1400</v>
      </c>
      <c r="X66" s="26">
        <v>-557</v>
      </c>
      <c r="Y66" s="166">
        <v>330</v>
      </c>
      <c r="Z66" s="26">
        <v>330</v>
      </c>
      <c r="AA66" s="166">
        <v>-700</v>
      </c>
      <c r="AB66" s="26">
        <v>-200</v>
      </c>
      <c r="AC66" s="166">
        <v>-2218</v>
      </c>
      <c r="AD66" s="26">
        <v>-1532</v>
      </c>
      <c r="AE66" s="166" t="s">
        <v>42</v>
      </c>
      <c r="AF66" s="172" t="s">
        <v>51</v>
      </c>
      <c r="AG66" s="173">
        <v>27</v>
      </c>
      <c r="AH66" s="166" t="s">
        <v>42</v>
      </c>
      <c r="AI66" s="172" t="s">
        <v>65</v>
      </c>
      <c r="AJ66" s="179">
        <v>26</v>
      </c>
    </row>
    <row r="67" spans="1:36" x14ac:dyDescent="0.15">
      <c r="A67" s="199" t="s">
        <v>33</v>
      </c>
      <c r="B67" s="200" t="s">
        <v>17</v>
      </c>
      <c r="C67" s="173">
        <v>2</v>
      </c>
      <c r="D67" s="190">
        <v>38778.791666666664</v>
      </c>
      <c r="E67" s="195">
        <v>19661</v>
      </c>
      <c r="F67" s="29">
        <v>32992</v>
      </c>
      <c r="G67" s="29">
        <v>213</v>
      </c>
      <c r="H67" s="29">
        <v>0</v>
      </c>
      <c r="I67" s="29">
        <v>3827</v>
      </c>
      <c r="J67" s="29">
        <v>9183</v>
      </c>
      <c r="K67" s="166">
        <v>-490</v>
      </c>
      <c r="L67" s="173">
        <v>330</v>
      </c>
      <c r="M67" s="29">
        <v>-141</v>
      </c>
      <c r="N67" s="29">
        <v>-1410</v>
      </c>
      <c r="O67" s="29">
        <f t="shared" si="0"/>
        <v>-1711</v>
      </c>
      <c r="P67" s="29">
        <f t="shared" si="3"/>
        <v>21906</v>
      </c>
      <c r="Q67" s="190">
        <v>38778.791666666664</v>
      </c>
      <c r="R67" s="189">
        <v>19550</v>
      </c>
      <c r="S67" s="29">
        <v>21350</v>
      </c>
      <c r="T67" s="29">
        <f t="shared" si="4"/>
        <v>556</v>
      </c>
      <c r="U67" s="29">
        <v>21015</v>
      </c>
      <c r="V67" s="29">
        <v>800</v>
      </c>
      <c r="W67" s="166">
        <v>-1400</v>
      </c>
      <c r="X67" s="26">
        <v>-490</v>
      </c>
      <c r="Y67" s="166">
        <v>330</v>
      </c>
      <c r="Z67" s="26">
        <v>330</v>
      </c>
      <c r="AA67" s="166">
        <v>-700</v>
      </c>
      <c r="AB67" s="26">
        <v>-141</v>
      </c>
      <c r="AC67" s="166">
        <v>-2218</v>
      </c>
      <c r="AD67" s="26">
        <v>-1610</v>
      </c>
      <c r="AE67" s="166" t="s">
        <v>44</v>
      </c>
      <c r="AF67" s="172" t="s">
        <v>58</v>
      </c>
      <c r="AG67" s="173">
        <v>30</v>
      </c>
      <c r="AH67" s="166" t="s">
        <v>44</v>
      </c>
      <c r="AI67" s="172" t="s">
        <v>67</v>
      </c>
      <c r="AJ67" s="179">
        <v>28</v>
      </c>
    </row>
    <row r="68" spans="1:36" x14ac:dyDescent="0.15">
      <c r="A68" s="199" t="s">
        <v>34</v>
      </c>
      <c r="B68" s="200" t="s">
        <v>17</v>
      </c>
      <c r="C68" s="173">
        <v>3</v>
      </c>
      <c r="D68" s="190">
        <v>38779.791666666664</v>
      </c>
      <c r="E68" s="195">
        <v>19281</v>
      </c>
      <c r="F68" s="29">
        <v>32992</v>
      </c>
      <c r="G68" s="29">
        <v>221</v>
      </c>
      <c r="H68" s="29">
        <v>0</v>
      </c>
      <c r="I68" s="29">
        <v>3962</v>
      </c>
      <c r="J68" s="29">
        <v>9279</v>
      </c>
      <c r="K68" s="166">
        <v>-693</v>
      </c>
      <c r="L68" s="173">
        <v>330</v>
      </c>
      <c r="M68" s="29">
        <v>-264</v>
      </c>
      <c r="N68" s="29">
        <v>-1410</v>
      </c>
      <c r="O68" s="29">
        <f t="shared" si="0"/>
        <v>-2037</v>
      </c>
      <c r="P68" s="29">
        <f t="shared" si="3"/>
        <v>22009</v>
      </c>
      <c r="Q68" s="190">
        <v>38779.791666666664</v>
      </c>
      <c r="R68" s="189">
        <v>18780</v>
      </c>
      <c r="S68" s="29">
        <v>20580</v>
      </c>
      <c r="T68" s="29">
        <f t="shared" si="4"/>
        <v>1429</v>
      </c>
      <c r="U68" s="29">
        <v>21015</v>
      </c>
      <c r="V68" s="29">
        <v>800</v>
      </c>
      <c r="W68" s="166">
        <v>-1400</v>
      </c>
      <c r="X68" s="26">
        <v>-693</v>
      </c>
      <c r="Y68" s="166">
        <v>330</v>
      </c>
      <c r="Z68" s="26">
        <v>330</v>
      </c>
      <c r="AA68" s="166">
        <v>-700</v>
      </c>
      <c r="AB68" s="26">
        <v>-264</v>
      </c>
      <c r="AC68" s="166">
        <v>-2218</v>
      </c>
      <c r="AD68" s="26">
        <v>-1610</v>
      </c>
      <c r="AE68" s="166" t="s">
        <v>169</v>
      </c>
      <c r="AF68" s="172" t="s">
        <v>57</v>
      </c>
      <c r="AG68" s="173">
        <v>25</v>
      </c>
      <c r="AH68" s="166" t="s">
        <v>169</v>
      </c>
      <c r="AI68" s="172" t="s">
        <v>161</v>
      </c>
      <c r="AJ68" s="179">
        <v>23</v>
      </c>
    </row>
    <row r="69" spans="1:36" x14ac:dyDescent="0.15">
      <c r="A69" s="199" t="s">
        <v>35</v>
      </c>
      <c r="B69" s="200" t="s">
        <v>17</v>
      </c>
      <c r="C69" s="173">
        <v>4</v>
      </c>
      <c r="D69" s="190">
        <v>38780.791666666664</v>
      </c>
      <c r="E69" s="195">
        <v>17394</v>
      </c>
      <c r="F69" s="29">
        <v>32992</v>
      </c>
      <c r="G69" s="29">
        <v>232</v>
      </c>
      <c r="H69" s="29">
        <v>0</v>
      </c>
      <c r="I69" s="29">
        <v>4432</v>
      </c>
      <c r="J69" s="29">
        <v>8410</v>
      </c>
      <c r="K69" s="166">
        <v>-165</v>
      </c>
      <c r="L69" s="173">
        <v>330</v>
      </c>
      <c r="M69" s="29">
        <v>-300</v>
      </c>
      <c r="N69" s="29">
        <v>-1411</v>
      </c>
      <c r="O69" s="29">
        <f t="shared" si="0"/>
        <v>-1546</v>
      </c>
      <c r="P69" s="29">
        <f t="shared" si="3"/>
        <v>21928</v>
      </c>
      <c r="Q69" s="190">
        <v>38780.791666666664</v>
      </c>
      <c r="R69" s="189">
        <v>17500</v>
      </c>
      <c r="S69" s="29">
        <v>19300</v>
      </c>
      <c r="T69" s="29">
        <f t="shared" si="4"/>
        <v>2628</v>
      </c>
      <c r="U69" s="29">
        <v>20657</v>
      </c>
      <c r="V69" s="29">
        <v>700</v>
      </c>
      <c r="W69" s="166">
        <v>-1000</v>
      </c>
      <c r="X69" s="26">
        <v>-165</v>
      </c>
      <c r="Y69" s="166">
        <v>330</v>
      </c>
      <c r="Z69" s="26">
        <v>330</v>
      </c>
      <c r="AA69" s="166">
        <v>-700</v>
      </c>
      <c r="AB69" s="26">
        <v>-300</v>
      </c>
      <c r="AC69" s="166">
        <v>-2218</v>
      </c>
      <c r="AD69" s="26">
        <v>-1593</v>
      </c>
      <c r="AE69" s="166" t="s">
        <v>169</v>
      </c>
      <c r="AF69" s="172" t="s">
        <v>174</v>
      </c>
      <c r="AG69" s="173">
        <v>33</v>
      </c>
      <c r="AH69" s="166" t="s">
        <v>100</v>
      </c>
      <c r="AI69" s="172" t="s">
        <v>73</v>
      </c>
      <c r="AJ69" s="179">
        <v>30</v>
      </c>
    </row>
    <row r="70" spans="1:36" x14ac:dyDescent="0.15">
      <c r="A70" s="199">
        <v>0</v>
      </c>
      <c r="B70" s="200" t="s">
        <v>17</v>
      </c>
      <c r="C70" s="173">
        <v>5</v>
      </c>
      <c r="D70" s="190">
        <v>38781.791666666664</v>
      </c>
      <c r="E70" s="195">
        <v>17248</v>
      </c>
      <c r="F70" s="29">
        <v>32992</v>
      </c>
      <c r="G70" s="29">
        <v>225</v>
      </c>
      <c r="H70" s="29">
        <v>0</v>
      </c>
      <c r="I70" s="29">
        <v>3220</v>
      </c>
      <c r="J70" s="29">
        <v>9536</v>
      </c>
      <c r="K70" s="166">
        <v>-346</v>
      </c>
      <c r="L70" s="173">
        <v>330</v>
      </c>
      <c r="M70" s="29">
        <v>-300</v>
      </c>
      <c r="N70" s="29">
        <v>-1411</v>
      </c>
      <c r="O70" s="29">
        <f t="shared" si="0"/>
        <v>-1727</v>
      </c>
      <c r="P70" s="29">
        <f t="shared" si="3"/>
        <v>22188</v>
      </c>
      <c r="Q70" s="190">
        <v>38781.791666666664</v>
      </c>
      <c r="R70" s="189">
        <v>17280</v>
      </c>
      <c r="S70" s="29">
        <v>19080</v>
      </c>
      <c r="T70" s="29">
        <f t="shared" si="4"/>
        <v>3108</v>
      </c>
      <c r="U70" s="29">
        <v>20657</v>
      </c>
      <c r="V70" s="29">
        <v>700</v>
      </c>
      <c r="W70" s="166">
        <v>-1400</v>
      </c>
      <c r="X70" s="26">
        <v>-346</v>
      </c>
      <c r="Y70" s="166">
        <v>330</v>
      </c>
      <c r="Z70" s="26">
        <v>330</v>
      </c>
      <c r="AA70" s="166">
        <v>-700</v>
      </c>
      <c r="AB70" s="26">
        <v>-300</v>
      </c>
      <c r="AC70" s="166">
        <v>-2218</v>
      </c>
      <c r="AD70" s="26">
        <v>-1528</v>
      </c>
      <c r="AE70" s="166" t="s">
        <v>42</v>
      </c>
      <c r="AF70" s="172" t="s">
        <v>108</v>
      </c>
      <c r="AG70" s="173">
        <v>35</v>
      </c>
      <c r="AH70" s="166" t="s">
        <v>42</v>
      </c>
      <c r="AI70" s="172" t="s">
        <v>71</v>
      </c>
      <c r="AJ70" s="179">
        <v>32</v>
      </c>
    </row>
    <row r="71" spans="1:36" x14ac:dyDescent="0.15">
      <c r="A71" s="199" t="s">
        <v>30</v>
      </c>
      <c r="B71" s="200" t="s">
        <v>17</v>
      </c>
      <c r="C71" s="173">
        <v>6</v>
      </c>
      <c r="D71" s="190">
        <v>38782.791666666664</v>
      </c>
      <c r="E71" s="195">
        <v>18727</v>
      </c>
      <c r="F71" s="29">
        <v>32992</v>
      </c>
      <c r="G71" s="29">
        <v>250</v>
      </c>
      <c r="H71" s="29">
        <v>0</v>
      </c>
      <c r="I71" s="29">
        <v>3591</v>
      </c>
      <c r="J71" s="29">
        <v>9123</v>
      </c>
      <c r="K71" s="166">
        <v>-550</v>
      </c>
      <c r="L71" s="173">
        <v>330</v>
      </c>
      <c r="M71" s="29">
        <v>-500</v>
      </c>
      <c r="N71" s="29">
        <v>-1410</v>
      </c>
      <c r="O71" s="29">
        <f t="shared" ref="O71:O134" si="5">SUM(K71:N71)</f>
        <v>-2130</v>
      </c>
      <c r="P71" s="29">
        <f t="shared" ref="P71:P90" si="6">+F71+G71+H71-I71-J71-O71</f>
        <v>22658</v>
      </c>
      <c r="Q71" s="190">
        <v>38782.791666666664</v>
      </c>
      <c r="R71" s="189">
        <v>18870</v>
      </c>
      <c r="S71" s="29">
        <v>20670</v>
      </c>
      <c r="T71" s="29">
        <f t="shared" si="4"/>
        <v>1988</v>
      </c>
      <c r="U71" s="29">
        <v>20657</v>
      </c>
      <c r="V71" s="29">
        <v>700</v>
      </c>
      <c r="W71" s="166">
        <v>-1400</v>
      </c>
      <c r="X71" s="26">
        <v>-550</v>
      </c>
      <c r="Y71" s="166">
        <v>330</v>
      </c>
      <c r="Z71" s="26">
        <v>330</v>
      </c>
      <c r="AA71" s="166">
        <v>-700</v>
      </c>
      <c r="AB71" s="26">
        <v>-500</v>
      </c>
      <c r="AC71" s="166">
        <v>-2218</v>
      </c>
      <c r="AD71" s="26">
        <v>-1525</v>
      </c>
      <c r="AE71" s="166" t="s">
        <v>42</v>
      </c>
      <c r="AF71" s="172" t="s">
        <v>202</v>
      </c>
      <c r="AG71" s="173">
        <v>35</v>
      </c>
      <c r="AH71" s="166" t="s">
        <v>169</v>
      </c>
      <c r="AI71" s="172" t="s">
        <v>116</v>
      </c>
      <c r="AJ71" s="179">
        <v>33</v>
      </c>
    </row>
    <row r="72" spans="1:36" x14ac:dyDescent="0.15">
      <c r="A72" s="199" t="s">
        <v>32</v>
      </c>
      <c r="B72" s="200" t="s">
        <v>17</v>
      </c>
      <c r="C72" s="173">
        <v>7</v>
      </c>
      <c r="D72" s="190">
        <v>38783.791666666664</v>
      </c>
      <c r="E72" s="195">
        <v>18488</v>
      </c>
      <c r="F72" s="29">
        <v>32992</v>
      </c>
      <c r="G72" s="29">
        <v>220</v>
      </c>
      <c r="H72" s="29">
        <v>0</v>
      </c>
      <c r="I72" s="29">
        <v>3803</v>
      </c>
      <c r="J72" s="29">
        <v>9000</v>
      </c>
      <c r="K72" s="166">
        <v>-203</v>
      </c>
      <c r="L72" s="173">
        <v>330</v>
      </c>
      <c r="M72" s="29">
        <v>-264</v>
      </c>
      <c r="N72" s="29">
        <v>-1410</v>
      </c>
      <c r="O72" s="29">
        <f t="shared" si="5"/>
        <v>-1547</v>
      </c>
      <c r="P72" s="29">
        <f t="shared" si="6"/>
        <v>21956</v>
      </c>
      <c r="Q72" s="190">
        <v>38783.791666666664</v>
      </c>
      <c r="R72" s="189">
        <v>18700</v>
      </c>
      <c r="S72" s="29">
        <v>20500</v>
      </c>
      <c r="T72" s="29">
        <f t="shared" si="4"/>
        <v>1456</v>
      </c>
      <c r="U72" s="29">
        <v>20657</v>
      </c>
      <c r="V72" s="29">
        <v>700</v>
      </c>
      <c r="W72" s="166">
        <v>-1400</v>
      </c>
      <c r="X72" s="26">
        <v>-203</v>
      </c>
      <c r="Y72" s="166">
        <v>330</v>
      </c>
      <c r="Z72" s="26">
        <v>330</v>
      </c>
      <c r="AA72" s="166">
        <v>-700</v>
      </c>
      <c r="AB72" s="26">
        <v>-264</v>
      </c>
      <c r="AC72" s="166">
        <v>-2218</v>
      </c>
      <c r="AD72" s="26">
        <v>-1525</v>
      </c>
      <c r="AE72" s="166" t="s">
        <v>42</v>
      </c>
      <c r="AF72" s="172" t="s">
        <v>201</v>
      </c>
      <c r="AG72" s="173">
        <v>32</v>
      </c>
      <c r="AH72" s="166" t="s">
        <v>42</v>
      </c>
      <c r="AI72" s="172" t="s">
        <v>59</v>
      </c>
      <c r="AJ72" s="179">
        <v>32</v>
      </c>
    </row>
    <row r="73" spans="1:36" x14ac:dyDescent="0.15">
      <c r="A73" s="199" t="s">
        <v>31</v>
      </c>
      <c r="B73" s="200" t="s">
        <v>17</v>
      </c>
      <c r="C73" s="173">
        <v>8</v>
      </c>
      <c r="D73" s="190">
        <v>38784.791666666664</v>
      </c>
      <c r="E73" s="195">
        <v>18268</v>
      </c>
      <c r="F73" s="29">
        <v>32992</v>
      </c>
      <c r="G73" s="29">
        <v>254</v>
      </c>
      <c r="H73" s="29">
        <v>0</v>
      </c>
      <c r="I73" s="29">
        <v>3220</v>
      </c>
      <c r="J73" s="29">
        <v>9593</v>
      </c>
      <c r="K73" s="166">
        <v>-2</v>
      </c>
      <c r="L73" s="173">
        <v>330</v>
      </c>
      <c r="M73" s="29">
        <v>-237</v>
      </c>
      <c r="N73" s="29">
        <v>-1410</v>
      </c>
      <c r="O73" s="29">
        <f t="shared" si="5"/>
        <v>-1319</v>
      </c>
      <c r="P73" s="29">
        <f t="shared" si="6"/>
        <v>21752</v>
      </c>
      <c r="Q73" s="190">
        <v>38784.791666666664</v>
      </c>
      <c r="R73" s="189">
        <v>18400</v>
      </c>
      <c r="S73" s="29">
        <v>20200</v>
      </c>
      <c r="T73" s="29">
        <f t="shared" si="4"/>
        <v>1552</v>
      </c>
      <c r="U73" s="29">
        <v>20657</v>
      </c>
      <c r="V73" s="29">
        <v>700</v>
      </c>
      <c r="W73" s="166">
        <v>-1400</v>
      </c>
      <c r="X73" s="26">
        <v>-2</v>
      </c>
      <c r="Y73" s="166">
        <v>330</v>
      </c>
      <c r="Z73" s="26">
        <v>330</v>
      </c>
      <c r="AA73" s="166">
        <v>-700</v>
      </c>
      <c r="AB73" s="26">
        <v>-237</v>
      </c>
      <c r="AC73" s="166">
        <v>-2218</v>
      </c>
      <c r="AD73" s="26">
        <v>-1475</v>
      </c>
      <c r="AE73" s="166" t="s">
        <v>42</v>
      </c>
      <c r="AF73" s="172" t="s">
        <v>124</v>
      </c>
      <c r="AG73" s="173">
        <v>38</v>
      </c>
      <c r="AH73" s="166" t="s">
        <v>146</v>
      </c>
      <c r="AI73" s="172" t="s">
        <v>216</v>
      </c>
      <c r="AJ73" s="179">
        <v>36</v>
      </c>
    </row>
    <row r="74" spans="1:36" x14ac:dyDescent="0.15">
      <c r="A74" s="199" t="s">
        <v>33</v>
      </c>
      <c r="B74" s="200" t="s">
        <v>17</v>
      </c>
      <c r="C74" s="173">
        <v>9</v>
      </c>
      <c r="D74" s="190">
        <v>38785.791666666664</v>
      </c>
      <c r="E74" s="195">
        <v>18514</v>
      </c>
      <c r="F74" s="29">
        <v>32992</v>
      </c>
      <c r="G74" s="29">
        <v>212</v>
      </c>
      <c r="H74" s="29">
        <v>0</v>
      </c>
      <c r="I74" s="29">
        <v>3230</v>
      </c>
      <c r="J74" s="29">
        <v>10228</v>
      </c>
      <c r="K74" s="166">
        <v>-203</v>
      </c>
      <c r="L74" s="173">
        <v>330</v>
      </c>
      <c r="M74" s="29">
        <v>-69</v>
      </c>
      <c r="N74" s="29">
        <v>-1412</v>
      </c>
      <c r="O74" s="29">
        <f t="shared" si="5"/>
        <v>-1354</v>
      </c>
      <c r="P74" s="29">
        <f t="shared" si="6"/>
        <v>21100</v>
      </c>
      <c r="Q74" s="190">
        <v>38785.791666666664</v>
      </c>
      <c r="R74" s="189">
        <v>18300</v>
      </c>
      <c r="S74" s="29">
        <v>20100</v>
      </c>
      <c r="T74" s="29">
        <f t="shared" si="4"/>
        <v>1000</v>
      </c>
      <c r="U74" s="29">
        <v>20657</v>
      </c>
      <c r="V74" s="29">
        <v>700</v>
      </c>
      <c r="W74" s="166">
        <v>-1400</v>
      </c>
      <c r="X74" s="26">
        <v>-203</v>
      </c>
      <c r="Y74" s="166">
        <v>330</v>
      </c>
      <c r="Z74" s="26">
        <v>330</v>
      </c>
      <c r="AA74" s="166">
        <v>-700</v>
      </c>
      <c r="AB74" s="26">
        <v>-69</v>
      </c>
      <c r="AC74" s="166">
        <v>-2218</v>
      </c>
      <c r="AD74" s="26">
        <v>-1477</v>
      </c>
      <c r="AE74" s="166" t="s">
        <v>170</v>
      </c>
      <c r="AF74" s="172" t="s">
        <v>229</v>
      </c>
      <c r="AG74" s="173">
        <v>42</v>
      </c>
      <c r="AH74" s="166" t="s">
        <v>170</v>
      </c>
      <c r="AI74" s="172" t="s">
        <v>91</v>
      </c>
      <c r="AJ74" s="179">
        <v>42</v>
      </c>
    </row>
    <row r="75" spans="1:36" x14ac:dyDescent="0.15">
      <c r="A75" s="199" t="s">
        <v>34</v>
      </c>
      <c r="B75" s="200" t="s">
        <v>17</v>
      </c>
      <c r="C75" s="173">
        <v>10</v>
      </c>
      <c r="D75" s="190">
        <v>38786.791666666664</v>
      </c>
      <c r="E75" s="195">
        <v>16822</v>
      </c>
      <c r="F75" s="29">
        <v>32992</v>
      </c>
      <c r="G75" s="29">
        <v>205</v>
      </c>
      <c r="H75" s="29">
        <v>0</v>
      </c>
      <c r="I75" s="29">
        <v>5447</v>
      </c>
      <c r="J75" s="29">
        <v>10146</v>
      </c>
      <c r="K75" s="166">
        <v>-306</v>
      </c>
      <c r="L75" s="173">
        <v>330</v>
      </c>
      <c r="M75" s="29">
        <v>-64</v>
      </c>
      <c r="N75" s="29">
        <v>-1406</v>
      </c>
      <c r="O75" s="29">
        <f t="shared" si="5"/>
        <v>-1446</v>
      </c>
      <c r="P75" s="29">
        <f t="shared" si="6"/>
        <v>19050</v>
      </c>
      <c r="Q75" s="190">
        <v>38786.791666666664</v>
      </c>
      <c r="R75" s="189">
        <v>16870</v>
      </c>
      <c r="S75" s="29">
        <v>18667</v>
      </c>
      <c r="T75" s="29">
        <f t="shared" ref="T75:T106" si="7">+P75-S75</f>
        <v>383</v>
      </c>
      <c r="U75" s="29">
        <v>20675</v>
      </c>
      <c r="V75" s="29">
        <v>700</v>
      </c>
      <c r="W75" s="166">
        <v>-1400</v>
      </c>
      <c r="X75" s="26">
        <v>-306</v>
      </c>
      <c r="Y75" s="166">
        <v>330</v>
      </c>
      <c r="Z75" s="26">
        <v>330</v>
      </c>
      <c r="AA75" s="166">
        <v>-700</v>
      </c>
      <c r="AB75" s="26">
        <v>-64</v>
      </c>
      <c r="AC75" s="166">
        <v>-2218</v>
      </c>
      <c r="AD75" s="26">
        <v>-1406</v>
      </c>
      <c r="AE75" s="166" t="s">
        <v>100</v>
      </c>
      <c r="AF75" s="172" t="s">
        <v>109</v>
      </c>
      <c r="AG75" s="173">
        <v>53</v>
      </c>
      <c r="AH75" s="166" t="s">
        <v>46</v>
      </c>
      <c r="AI75" s="172" t="s">
        <v>161</v>
      </c>
      <c r="AJ75" s="179">
        <v>53</v>
      </c>
    </row>
    <row r="76" spans="1:36" x14ac:dyDescent="0.15">
      <c r="A76" s="199" t="s">
        <v>35</v>
      </c>
      <c r="B76" s="200" t="s">
        <v>17</v>
      </c>
      <c r="C76" s="173">
        <v>11</v>
      </c>
      <c r="D76" s="190">
        <v>38787.791666666664</v>
      </c>
      <c r="E76" s="195">
        <v>15327</v>
      </c>
      <c r="F76" s="29">
        <v>33001</v>
      </c>
      <c r="G76" s="29">
        <v>200</v>
      </c>
      <c r="H76" s="29">
        <v>0</v>
      </c>
      <c r="I76" s="29">
        <v>4725</v>
      </c>
      <c r="J76" s="29">
        <v>11044</v>
      </c>
      <c r="K76" s="166">
        <v>-374</v>
      </c>
      <c r="L76" s="173">
        <v>330</v>
      </c>
      <c r="M76" s="29">
        <v>-74</v>
      </c>
      <c r="N76" s="29">
        <v>-976</v>
      </c>
      <c r="O76" s="29">
        <f t="shared" si="5"/>
        <v>-1094</v>
      </c>
      <c r="P76" s="29">
        <f t="shared" si="6"/>
        <v>18526</v>
      </c>
      <c r="Q76" s="190">
        <v>38787.791666666664</v>
      </c>
      <c r="R76" s="189">
        <v>15580</v>
      </c>
      <c r="S76" s="29">
        <v>17380</v>
      </c>
      <c r="T76" s="29">
        <f t="shared" si="7"/>
        <v>1146</v>
      </c>
      <c r="U76" s="29">
        <v>20456</v>
      </c>
      <c r="V76" s="29">
        <v>500</v>
      </c>
      <c r="W76" s="166">
        <v>-1400</v>
      </c>
      <c r="X76" s="26">
        <v>-374</v>
      </c>
      <c r="Y76" s="166">
        <v>330</v>
      </c>
      <c r="Z76" s="26">
        <v>330</v>
      </c>
      <c r="AA76" s="166">
        <v>-700</v>
      </c>
      <c r="AB76" s="26">
        <v>-74</v>
      </c>
      <c r="AC76" s="166">
        <v>-2218</v>
      </c>
      <c r="AD76" s="26">
        <v>-976</v>
      </c>
      <c r="AE76" s="166" t="s">
        <v>146</v>
      </c>
      <c r="AF76" s="172" t="s">
        <v>68</v>
      </c>
      <c r="AG76" s="173">
        <v>49</v>
      </c>
      <c r="AH76" s="166" t="s">
        <v>146</v>
      </c>
      <c r="AI76" s="172" t="s">
        <v>180</v>
      </c>
      <c r="AJ76" s="179">
        <v>53</v>
      </c>
    </row>
    <row r="77" spans="1:36" x14ac:dyDescent="0.15">
      <c r="A77" s="199" t="s">
        <v>36</v>
      </c>
      <c r="B77" s="200" t="s">
        <v>17</v>
      </c>
      <c r="C77" s="173">
        <v>12</v>
      </c>
      <c r="D77" s="190">
        <v>38788.791666666664</v>
      </c>
      <c r="E77" s="195">
        <v>16269</v>
      </c>
      <c r="F77" s="29">
        <v>33001</v>
      </c>
      <c r="G77" s="29">
        <v>200</v>
      </c>
      <c r="H77" s="29">
        <v>0</v>
      </c>
      <c r="I77" s="29">
        <v>3387</v>
      </c>
      <c r="J77" s="29">
        <v>10558</v>
      </c>
      <c r="K77" s="166">
        <v>10</v>
      </c>
      <c r="L77" s="173">
        <v>330</v>
      </c>
      <c r="M77" s="29">
        <v>21</v>
      </c>
      <c r="N77" s="29">
        <v>-976</v>
      </c>
      <c r="O77" s="29">
        <f t="shared" si="5"/>
        <v>-615</v>
      </c>
      <c r="P77" s="29">
        <f t="shared" si="6"/>
        <v>19871</v>
      </c>
      <c r="Q77" s="190">
        <v>38788.791666666664</v>
      </c>
      <c r="R77" s="189">
        <v>16020</v>
      </c>
      <c r="S77" s="29">
        <v>17820</v>
      </c>
      <c r="T77" s="29">
        <f t="shared" si="7"/>
        <v>2051</v>
      </c>
      <c r="U77" s="29">
        <v>20456</v>
      </c>
      <c r="V77" s="29">
        <v>500</v>
      </c>
      <c r="W77" s="166">
        <v>1200</v>
      </c>
      <c r="X77" s="26">
        <v>10</v>
      </c>
      <c r="Y77" s="166">
        <v>330</v>
      </c>
      <c r="Z77" s="26">
        <v>330</v>
      </c>
      <c r="AA77" s="166">
        <v>130</v>
      </c>
      <c r="AB77" s="26">
        <v>21</v>
      </c>
      <c r="AC77" s="166">
        <v>-2218</v>
      </c>
      <c r="AD77" s="26">
        <v>-976</v>
      </c>
      <c r="AE77" s="166" t="s">
        <v>46</v>
      </c>
      <c r="AF77" s="172" t="s">
        <v>52</v>
      </c>
      <c r="AG77" s="173">
        <v>52</v>
      </c>
      <c r="AH77" s="166" t="s">
        <v>46</v>
      </c>
      <c r="AI77" s="172" t="s">
        <v>72</v>
      </c>
      <c r="AJ77" s="179">
        <v>53</v>
      </c>
    </row>
    <row r="78" spans="1:36" x14ac:dyDescent="0.15">
      <c r="A78" s="199" t="s">
        <v>30</v>
      </c>
      <c r="B78" s="200" t="s">
        <v>17</v>
      </c>
      <c r="C78" s="173">
        <v>13</v>
      </c>
      <c r="D78" s="190">
        <v>38789.791666666664</v>
      </c>
      <c r="E78" s="195">
        <v>17722</v>
      </c>
      <c r="F78" s="29">
        <v>33001</v>
      </c>
      <c r="G78" s="29">
        <v>193</v>
      </c>
      <c r="H78" s="29">
        <v>0</v>
      </c>
      <c r="I78" s="29">
        <v>3514</v>
      </c>
      <c r="J78" s="29">
        <v>10489</v>
      </c>
      <c r="K78" s="166">
        <v>-254</v>
      </c>
      <c r="L78" s="173">
        <v>330</v>
      </c>
      <c r="M78" s="29">
        <v>-69</v>
      </c>
      <c r="N78" s="29">
        <v>-1410</v>
      </c>
      <c r="O78" s="29">
        <f t="shared" si="5"/>
        <v>-1403</v>
      </c>
      <c r="P78" s="29">
        <f t="shared" si="6"/>
        <v>20594</v>
      </c>
      <c r="Q78" s="190">
        <v>38789.791666666664</v>
      </c>
      <c r="R78" s="189">
        <v>17770</v>
      </c>
      <c r="S78" s="29">
        <v>19570</v>
      </c>
      <c r="T78" s="29">
        <f t="shared" si="7"/>
        <v>1024</v>
      </c>
      <c r="U78" s="29">
        <v>20456</v>
      </c>
      <c r="V78" s="29">
        <v>500</v>
      </c>
      <c r="W78" s="166">
        <v>1400</v>
      </c>
      <c r="X78" s="26">
        <v>-254</v>
      </c>
      <c r="Y78" s="166">
        <v>330</v>
      </c>
      <c r="Z78" s="26">
        <v>330</v>
      </c>
      <c r="AA78" s="166">
        <v>700</v>
      </c>
      <c r="AB78" s="26">
        <v>-69</v>
      </c>
      <c r="AC78" s="166">
        <v>-2218</v>
      </c>
      <c r="AD78" s="26">
        <v>-1475</v>
      </c>
      <c r="AE78" s="166" t="s">
        <v>46</v>
      </c>
      <c r="AF78" s="172" t="s">
        <v>70</v>
      </c>
      <c r="AG78" s="173">
        <v>50</v>
      </c>
      <c r="AH78" s="166" t="s">
        <v>46</v>
      </c>
      <c r="AI78" s="172" t="s">
        <v>70</v>
      </c>
      <c r="AJ78" s="179">
        <v>54</v>
      </c>
    </row>
    <row r="79" spans="1:36" x14ac:dyDescent="0.15">
      <c r="A79" s="199" t="s">
        <v>32</v>
      </c>
      <c r="B79" s="200" t="s">
        <v>17</v>
      </c>
      <c r="C79" s="173">
        <v>14</v>
      </c>
      <c r="D79" s="190">
        <v>38790.791666666664</v>
      </c>
      <c r="E79" s="195">
        <v>17362</v>
      </c>
      <c r="F79" s="29">
        <v>33001</v>
      </c>
      <c r="G79" s="29">
        <v>175</v>
      </c>
      <c r="H79" s="29">
        <v>0</v>
      </c>
      <c r="I79" s="29">
        <v>3840</v>
      </c>
      <c r="J79" s="29">
        <v>10465</v>
      </c>
      <c r="K79" s="166">
        <v>-890</v>
      </c>
      <c r="L79" s="173">
        <v>330</v>
      </c>
      <c r="M79" s="29">
        <v>-77</v>
      </c>
      <c r="N79" s="29">
        <v>-1410</v>
      </c>
      <c r="O79" s="29">
        <f t="shared" si="5"/>
        <v>-2047</v>
      </c>
      <c r="P79" s="29">
        <f t="shared" si="6"/>
        <v>20918</v>
      </c>
      <c r="Q79" s="190">
        <v>38790.791666666664</v>
      </c>
      <c r="R79" s="189">
        <v>17900</v>
      </c>
      <c r="S79" s="29">
        <v>19700</v>
      </c>
      <c r="T79" s="29">
        <f t="shared" si="7"/>
        <v>1218</v>
      </c>
      <c r="U79" s="29">
        <v>20456</v>
      </c>
      <c r="V79" s="29">
        <v>500</v>
      </c>
      <c r="W79" s="166">
        <v>1400</v>
      </c>
      <c r="X79" s="26">
        <v>-890</v>
      </c>
      <c r="Y79" s="166">
        <v>330</v>
      </c>
      <c r="Z79" s="26">
        <v>330</v>
      </c>
      <c r="AA79" s="166">
        <v>700</v>
      </c>
      <c r="AB79" s="26">
        <v>-77</v>
      </c>
      <c r="AC79" s="166">
        <v>-2218</v>
      </c>
      <c r="AD79" s="26">
        <v>-1475</v>
      </c>
      <c r="AE79" s="166" t="s">
        <v>169</v>
      </c>
      <c r="AF79" s="172" t="s">
        <v>166</v>
      </c>
      <c r="AG79" s="173">
        <v>44</v>
      </c>
      <c r="AH79" s="166" t="s">
        <v>169</v>
      </c>
      <c r="AI79" s="172" t="s">
        <v>161</v>
      </c>
      <c r="AJ79" s="179">
        <v>42</v>
      </c>
    </row>
    <row r="80" spans="1:36" x14ac:dyDescent="0.15">
      <c r="A80" s="199" t="s">
        <v>31</v>
      </c>
      <c r="B80" s="200" t="s">
        <v>17</v>
      </c>
      <c r="C80" s="173">
        <v>15</v>
      </c>
      <c r="D80" s="190">
        <v>38791.791666666664</v>
      </c>
      <c r="E80" s="195">
        <v>18447</v>
      </c>
      <c r="F80" s="29">
        <v>33001</v>
      </c>
      <c r="G80" s="29">
        <v>175</v>
      </c>
      <c r="H80" s="29">
        <v>0</v>
      </c>
      <c r="I80" s="29">
        <v>4307</v>
      </c>
      <c r="J80" s="29">
        <v>8955</v>
      </c>
      <c r="K80" s="166">
        <v>-259</v>
      </c>
      <c r="L80" s="173">
        <v>330</v>
      </c>
      <c r="M80" s="29">
        <v>-362</v>
      </c>
      <c r="N80" s="29">
        <v>-1410</v>
      </c>
      <c r="O80" s="29">
        <f t="shared" si="5"/>
        <v>-1701</v>
      </c>
      <c r="P80" s="29">
        <f t="shared" si="6"/>
        <v>21615</v>
      </c>
      <c r="Q80" s="190">
        <v>38791.791666666664</v>
      </c>
      <c r="R80" s="189">
        <v>18310</v>
      </c>
      <c r="S80" s="29">
        <v>20110</v>
      </c>
      <c r="T80" s="29">
        <f t="shared" si="7"/>
        <v>1505</v>
      </c>
      <c r="U80" s="29">
        <v>20456</v>
      </c>
      <c r="V80" s="29">
        <v>500</v>
      </c>
      <c r="W80" s="166">
        <v>1400</v>
      </c>
      <c r="X80" s="26">
        <v>-259</v>
      </c>
      <c r="Y80" s="166">
        <v>330</v>
      </c>
      <c r="Z80" s="26">
        <v>330</v>
      </c>
      <c r="AA80" s="166">
        <v>700</v>
      </c>
      <c r="AB80" s="26">
        <v>-362</v>
      </c>
      <c r="AC80" s="166">
        <v>-2218</v>
      </c>
      <c r="AD80" s="26">
        <v>-1475</v>
      </c>
      <c r="AE80" s="166" t="s">
        <v>43</v>
      </c>
      <c r="AF80" s="172" t="s">
        <v>143</v>
      </c>
      <c r="AG80" s="173">
        <v>40</v>
      </c>
      <c r="AH80" s="166" t="s">
        <v>43</v>
      </c>
      <c r="AI80" s="172" t="s">
        <v>143</v>
      </c>
      <c r="AJ80" s="179">
        <v>37</v>
      </c>
    </row>
    <row r="81" spans="1:36" x14ac:dyDescent="0.15">
      <c r="A81" s="199" t="s">
        <v>33</v>
      </c>
      <c r="B81" s="200" t="s">
        <v>17</v>
      </c>
      <c r="C81" s="173">
        <v>16</v>
      </c>
      <c r="D81" s="190">
        <v>38792.833333333336</v>
      </c>
      <c r="E81" s="195">
        <v>17946</v>
      </c>
      <c r="F81" s="29">
        <v>33001</v>
      </c>
      <c r="G81" s="29">
        <v>199</v>
      </c>
      <c r="H81" s="29">
        <v>0</v>
      </c>
      <c r="I81" s="29">
        <v>2566</v>
      </c>
      <c r="J81" s="29">
        <v>9233</v>
      </c>
      <c r="K81" s="166">
        <v>-599</v>
      </c>
      <c r="L81" s="173">
        <v>330</v>
      </c>
      <c r="M81" s="29">
        <v>-400</v>
      </c>
      <c r="N81" s="29">
        <v>-1412</v>
      </c>
      <c r="O81" s="29">
        <f t="shared" si="5"/>
        <v>-2081</v>
      </c>
      <c r="P81" s="29">
        <f t="shared" si="6"/>
        <v>23482</v>
      </c>
      <c r="Q81" s="190">
        <v>38792.791666666664</v>
      </c>
      <c r="R81" s="189">
        <v>18170</v>
      </c>
      <c r="S81" s="29">
        <v>19970</v>
      </c>
      <c r="T81" s="29">
        <f t="shared" si="7"/>
        <v>3512</v>
      </c>
      <c r="U81" s="29">
        <v>20456</v>
      </c>
      <c r="V81" s="29">
        <v>500</v>
      </c>
      <c r="W81" s="166">
        <v>1400</v>
      </c>
      <c r="X81" s="26">
        <v>-599</v>
      </c>
      <c r="Y81" s="166">
        <v>330</v>
      </c>
      <c r="Z81" s="26">
        <v>330</v>
      </c>
      <c r="AA81" s="166">
        <v>700</v>
      </c>
      <c r="AB81" s="26">
        <v>-400</v>
      </c>
      <c r="AC81" s="166">
        <v>-2218</v>
      </c>
      <c r="AD81" s="26">
        <v>-1433</v>
      </c>
      <c r="AE81" s="166" t="s">
        <v>42</v>
      </c>
      <c r="AF81" s="172" t="s">
        <v>92</v>
      </c>
      <c r="AG81" s="173">
        <v>38</v>
      </c>
      <c r="AH81" s="166" t="s">
        <v>42</v>
      </c>
      <c r="AI81" s="172" t="s">
        <v>108</v>
      </c>
      <c r="AJ81" s="179">
        <v>36</v>
      </c>
    </row>
    <row r="82" spans="1:36" x14ac:dyDescent="0.15">
      <c r="A82" s="199" t="s">
        <v>34</v>
      </c>
      <c r="B82" s="200" t="s">
        <v>17</v>
      </c>
      <c r="C82" s="173">
        <v>17</v>
      </c>
      <c r="D82" s="190">
        <v>38793.791666666664</v>
      </c>
      <c r="E82" s="195">
        <v>17252</v>
      </c>
      <c r="F82" s="29">
        <v>33001</v>
      </c>
      <c r="G82" s="29">
        <v>200</v>
      </c>
      <c r="H82" s="29">
        <v>0</v>
      </c>
      <c r="I82" s="29">
        <v>2390</v>
      </c>
      <c r="J82" s="29">
        <v>10040</v>
      </c>
      <c r="K82" s="166">
        <v>197</v>
      </c>
      <c r="L82" s="173">
        <v>330</v>
      </c>
      <c r="M82" s="29">
        <v>0</v>
      </c>
      <c r="N82" s="29">
        <v>-1413</v>
      </c>
      <c r="O82" s="29">
        <f t="shared" si="5"/>
        <v>-886</v>
      </c>
      <c r="P82" s="29">
        <f t="shared" si="6"/>
        <v>21657</v>
      </c>
      <c r="Q82" s="190">
        <v>38793.791666666664</v>
      </c>
      <c r="R82" s="189">
        <v>17670</v>
      </c>
      <c r="S82" s="29">
        <v>19470</v>
      </c>
      <c r="T82" s="29">
        <v>2187</v>
      </c>
      <c r="U82" s="29">
        <v>20456</v>
      </c>
      <c r="V82" s="29">
        <v>500</v>
      </c>
      <c r="W82" s="166">
        <v>1200</v>
      </c>
      <c r="X82" s="26">
        <v>197</v>
      </c>
      <c r="Y82" s="166">
        <v>330</v>
      </c>
      <c r="Z82" s="26">
        <v>330</v>
      </c>
      <c r="AA82" s="166">
        <v>700</v>
      </c>
      <c r="AB82" s="26">
        <v>0</v>
      </c>
      <c r="AC82" s="166">
        <v>-2218</v>
      </c>
      <c r="AD82" s="26">
        <v>-1433</v>
      </c>
      <c r="AE82" s="166" t="s">
        <v>42</v>
      </c>
      <c r="AF82" s="172" t="s">
        <v>97</v>
      </c>
      <c r="AG82" s="173">
        <v>35</v>
      </c>
      <c r="AH82" s="166" t="s">
        <v>42</v>
      </c>
      <c r="AI82" s="172" t="s">
        <v>108</v>
      </c>
      <c r="AJ82" s="179">
        <v>33</v>
      </c>
    </row>
    <row r="83" spans="1:36" x14ac:dyDescent="0.15">
      <c r="A83" s="199" t="s">
        <v>35</v>
      </c>
      <c r="B83" s="200" t="s">
        <v>17</v>
      </c>
      <c r="C83" s="173">
        <v>18</v>
      </c>
      <c r="D83" s="190">
        <v>38794.791666666664</v>
      </c>
      <c r="E83" s="195">
        <v>16413</v>
      </c>
      <c r="F83" s="29">
        <v>33001</v>
      </c>
      <c r="G83" s="29">
        <v>185</v>
      </c>
      <c r="H83" s="29">
        <v>0</v>
      </c>
      <c r="I83" s="29">
        <v>3596</v>
      </c>
      <c r="J83" s="29">
        <v>10752</v>
      </c>
      <c r="K83" s="166">
        <v>-454</v>
      </c>
      <c r="L83" s="173">
        <v>330</v>
      </c>
      <c r="M83" s="29">
        <v>0</v>
      </c>
      <c r="N83" s="29">
        <v>-1325</v>
      </c>
      <c r="O83" s="29">
        <f t="shared" si="5"/>
        <v>-1449</v>
      </c>
      <c r="P83" s="29">
        <f t="shared" si="6"/>
        <v>20287</v>
      </c>
      <c r="Q83" s="190">
        <v>38794.791666666664</v>
      </c>
      <c r="R83" s="189">
        <v>16550</v>
      </c>
      <c r="S83" s="29">
        <v>18350</v>
      </c>
      <c r="T83" s="29">
        <f t="shared" si="7"/>
        <v>1937</v>
      </c>
      <c r="U83" s="29">
        <v>20081</v>
      </c>
      <c r="V83" s="29">
        <v>1000</v>
      </c>
      <c r="W83" s="166">
        <v>1400</v>
      </c>
      <c r="X83" s="26">
        <v>-454</v>
      </c>
      <c r="Y83" s="166">
        <v>330</v>
      </c>
      <c r="Z83" s="26">
        <v>330</v>
      </c>
      <c r="AA83" s="166">
        <v>700</v>
      </c>
      <c r="AB83" s="26">
        <v>0</v>
      </c>
      <c r="AC83" s="166">
        <v>-2218</v>
      </c>
      <c r="AD83" s="26">
        <v>-1325</v>
      </c>
      <c r="AE83" s="166" t="s">
        <v>169</v>
      </c>
      <c r="AF83" s="172" t="s">
        <v>97</v>
      </c>
      <c r="AG83" s="173">
        <v>33</v>
      </c>
      <c r="AH83" s="166" t="s">
        <v>43</v>
      </c>
      <c r="AI83" s="172" t="s">
        <v>108</v>
      </c>
      <c r="AJ83" s="179">
        <v>30</v>
      </c>
    </row>
    <row r="84" spans="1:36" x14ac:dyDescent="0.15">
      <c r="A84" s="199" t="s">
        <v>36</v>
      </c>
      <c r="B84" s="200" t="s">
        <v>17</v>
      </c>
      <c r="C84" s="173">
        <v>19</v>
      </c>
      <c r="D84" s="190">
        <v>38795.791666666664</v>
      </c>
      <c r="E84" s="195">
        <v>17035</v>
      </c>
      <c r="F84" s="29">
        <v>33001</v>
      </c>
      <c r="G84" s="29">
        <v>175</v>
      </c>
      <c r="H84" s="29">
        <v>0</v>
      </c>
      <c r="I84" s="29">
        <v>3907</v>
      </c>
      <c r="J84" s="29">
        <v>10119</v>
      </c>
      <c r="K84" s="166">
        <v>-508</v>
      </c>
      <c r="L84" s="173">
        <v>330</v>
      </c>
      <c r="M84" s="29">
        <v>-7</v>
      </c>
      <c r="N84" s="29">
        <v>-1324</v>
      </c>
      <c r="O84" s="29">
        <f t="shared" si="5"/>
        <v>-1509</v>
      </c>
      <c r="P84" s="29">
        <f t="shared" si="6"/>
        <v>20659</v>
      </c>
      <c r="Q84" s="190">
        <v>38795.833333333336</v>
      </c>
      <c r="R84" s="189">
        <v>16700</v>
      </c>
      <c r="S84" s="29">
        <v>18500</v>
      </c>
      <c r="T84" s="29">
        <f t="shared" si="7"/>
        <v>2159</v>
      </c>
      <c r="U84" s="29">
        <v>20081</v>
      </c>
      <c r="V84" s="29">
        <v>1000</v>
      </c>
      <c r="W84" s="166">
        <v>1400</v>
      </c>
      <c r="X84" s="26">
        <v>-508</v>
      </c>
      <c r="Y84" s="166">
        <v>330</v>
      </c>
      <c r="Z84" s="26">
        <v>330</v>
      </c>
      <c r="AA84" s="166">
        <v>700</v>
      </c>
      <c r="AB84" s="26">
        <v>-7</v>
      </c>
      <c r="AC84" s="166">
        <v>-2218</v>
      </c>
      <c r="AD84" s="26">
        <v>-1324</v>
      </c>
      <c r="AE84" s="166" t="s">
        <v>43</v>
      </c>
      <c r="AF84" s="172" t="s">
        <v>98</v>
      </c>
      <c r="AG84" s="173">
        <v>34</v>
      </c>
      <c r="AH84" s="166" t="s">
        <v>43</v>
      </c>
      <c r="AI84" s="172" t="s">
        <v>106</v>
      </c>
      <c r="AJ84" s="179">
        <v>30</v>
      </c>
    </row>
    <row r="85" spans="1:36" x14ac:dyDescent="0.15">
      <c r="A85" s="199" t="s">
        <v>30</v>
      </c>
      <c r="B85" s="200" t="s">
        <v>17</v>
      </c>
      <c r="C85" s="173">
        <v>20</v>
      </c>
      <c r="D85" s="190">
        <v>38796.791666666664</v>
      </c>
      <c r="E85" s="195">
        <v>18797</v>
      </c>
      <c r="F85" s="29">
        <v>33001</v>
      </c>
      <c r="G85" s="29">
        <v>173</v>
      </c>
      <c r="H85" s="29">
        <v>0</v>
      </c>
      <c r="I85" s="29">
        <v>3086</v>
      </c>
      <c r="J85" s="29">
        <v>9217</v>
      </c>
      <c r="K85" s="166">
        <v>-28</v>
      </c>
      <c r="L85" s="173">
        <v>330</v>
      </c>
      <c r="M85" s="29">
        <v>-90</v>
      </c>
      <c r="N85" s="29">
        <v>-1413</v>
      </c>
      <c r="O85" s="29">
        <f t="shared" si="5"/>
        <v>-1201</v>
      </c>
      <c r="P85" s="29">
        <f t="shared" si="6"/>
        <v>22072</v>
      </c>
      <c r="Q85" s="190">
        <v>38796.833333333336</v>
      </c>
      <c r="R85" s="189">
        <v>18400</v>
      </c>
      <c r="S85" s="29">
        <v>20200</v>
      </c>
      <c r="T85" s="29">
        <f t="shared" si="7"/>
        <v>1872</v>
      </c>
      <c r="U85" s="29">
        <v>20081</v>
      </c>
      <c r="V85" s="29">
        <v>1000</v>
      </c>
      <c r="W85" s="166">
        <v>1400</v>
      </c>
      <c r="X85" s="26">
        <v>-28</v>
      </c>
      <c r="Y85" s="166">
        <v>330</v>
      </c>
      <c r="Z85" s="26">
        <v>330</v>
      </c>
      <c r="AA85" s="166">
        <v>700</v>
      </c>
      <c r="AB85" s="26">
        <v>-90</v>
      </c>
      <c r="AC85" s="166">
        <v>-2218</v>
      </c>
      <c r="AD85" s="26">
        <v>-1413</v>
      </c>
      <c r="AE85" s="166" t="s">
        <v>169</v>
      </c>
      <c r="AF85" s="172" t="s">
        <v>73</v>
      </c>
      <c r="AG85" s="173">
        <v>32</v>
      </c>
      <c r="AH85" s="166" t="s">
        <v>169</v>
      </c>
      <c r="AI85" s="172" t="s">
        <v>156</v>
      </c>
      <c r="AJ85" s="179">
        <v>29</v>
      </c>
    </row>
    <row r="86" spans="1:36" x14ac:dyDescent="0.15">
      <c r="A86" s="199" t="s">
        <v>32</v>
      </c>
      <c r="B86" s="200" t="s">
        <v>17</v>
      </c>
      <c r="C86" s="173">
        <v>21</v>
      </c>
      <c r="D86" s="190">
        <v>38797.791666666664</v>
      </c>
      <c r="E86" s="195">
        <v>17957</v>
      </c>
      <c r="F86" s="29">
        <v>33000</v>
      </c>
      <c r="G86" s="29">
        <v>163</v>
      </c>
      <c r="H86" s="29">
        <v>0</v>
      </c>
      <c r="I86" s="29">
        <v>4879</v>
      </c>
      <c r="J86" s="29">
        <v>8533</v>
      </c>
      <c r="K86" s="166">
        <v>47</v>
      </c>
      <c r="L86" s="173">
        <v>330</v>
      </c>
      <c r="M86" s="29">
        <v>-95</v>
      </c>
      <c r="N86" s="29">
        <v>-1326</v>
      </c>
      <c r="O86" s="29">
        <f t="shared" si="5"/>
        <v>-1044</v>
      </c>
      <c r="P86" s="29">
        <f t="shared" si="6"/>
        <v>20795</v>
      </c>
      <c r="Q86" s="190">
        <v>38797.833333333336</v>
      </c>
      <c r="R86" s="189">
        <v>18120</v>
      </c>
      <c r="S86" s="29">
        <v>20130</v>
      </c>
      <c r="T86" s="29">
        <f t="shared" si="7"/>
        <v>665</v>
      </c>
      <c r="U86" s="29">
        <v>20081</v>
      </c>
      <c r="V86" s="29">
        <v>1000</v>
      </c>
      <c r="W86" s="166">
        <v>200</v>
      </c>
      <c r="X86" s="26">
        <v>47</v>
      </c>
      <c r="Y86" s="166">
        <v>330</v>
      </c>
      <c r="Z86" s="26">
        <v>330</v>
      </c>
      <c r="AA86" s="166">
        <v>-700</v>
      </c>
      <c r="AB86" s="26">
        <v>-95</v>
      </c>
      <c r="AC86" s="166">
        <v>-2218</v>
      </c>
      <c r="AD86" s="26">
        <v>-1326</v>
      </c>
      <c r="AE86" s="166" t="s">
        <v>169</v>
      </c>
      <c r="AF86" s="172" t="s">
        <v>66</v>
      </c>
      <c r="AG86" s="173">
        <v>37</v>
      </c>
      <c r="AH86" s="166" t="s">
        <v>100</v>
      </c>
      <c r="AI86" s="172" t="s">
        <v>98</v>
      </c>
      <c r="AJ86" s="179">
        <v>37</v>
      </c>
    </row>
    <row r="87" spans="1:36" x14ac:dyDescent="0.15">
      <c r="A87" s="199" t="s">
        <v>31</v>
      </c>
      <c r="B87" s="200" t="s">
        <v>17</v>
      </c>
      <c r="C87" s="173">
        <v>22</v>
      </c>
      <c r="D87" s="190">
        <v>38798.791666666664</v>
      </c>
      <c r="E87" s="195">
        <v>18126</v>
      </c>
      <c r="F87" s="29">
        <v>32990</v>
      </c>
      <c r="G87" s="29">
        <v>164</v>
      </c>
      <c r="H87" s="29">
        <v>0</v>
      </c>
      <c r="I87" s="29">
        <v>3765</v>
      </c>
      <c r="J87" s="29">
        <v>8164</v>
      </c>
      <c r="K87" s="166">
        <v>-153</v>
      </c>
      <c r="L87" s="173">
        <v>330</v>
      </c>
      <c r="M87" s="29">
        <v>10</v>
      </c>
      <c r="N87" s="29">
        <v>-1326</v>
      </c>
      <c r="O87" s="29">
        <f t="shared" si="5"/>
        <v>-1139</v>
      </c>
      <c r="P87" s="29">
        <f t="shared" si="6"/>
        <v>22364</v>
      </c>
      <c r="Q87" s="190">
        <v>38798.791666666664</v>
      </c>
      <c r="R87" s="189">
        <v>17810</v>
      </c>
      <c r="S87" s="29">
        <v>19919</v>
      </c>
      <c r="T87" s="29">
        <f t="shared" si="7"/>
        <v>2445</v>
      </c>
      <c r="U87" s="29">
        <v>20081</v>
      </c>
      <c r="V87" s="29">
        <v>1000</v>
      </c>
      <c r="W87" s="166">
        <v>-850</v>
      </c>
      <c r="X87" s="26">
        <v>-153</v>
      </c>
      <c r="Y87" s="166">
        <v>330</v>
      </c>
      <c r="Z87" s="26">
        <v>330</v>
      </c>
      <c r="AA87" s="166">
        <v>280</v>
      </c>
      <c r="AB87" s="26">
        <v>10</v>
      </c>
      <c r="AC87" s="166">
        <v>-2218</v>
      </c>
      <c r="AD87" s="26">
        <v>-1326</v>
      </c>
      <c r="AE87" s="166" t="s">
        <v>100</v>
      </c>
      <c r="AF87" s="172" t="s">
        <v>98</v>
      </c>
      <c r="AG87" s="173">
        <v>39</v>
      </c>
      <c r="AH87" s="166" t="s">
        <v>100</v>
      </c>
      <c r="AI87" s="172" t="s">
        <v>98</v>
      </c>
      <c r="AJ87" s="179">
        <v>38</v>
      </c>
    </row>
    <row r="88" spans="1:36" x14ac:dyDescent="0.15">
      <c r="A88" s="199" t="s">
        <v>33</v>
      </c>
      <c r="B88" s="200" t="s">
        <v>17</v>
      </c>
      <c r="C88" s="173">
        <v>23</v>
      </c>
      <c r="D88" s="190">
        <v>38799.791666666664</v>
      </c>
      <c r="E88" s="195">
        <v>17198</v>
      </c>
      <c r="F88" s="29">
        <v>32990</v>
      </c>
      <c r="G88" s="29">
        <v>200</v>
      </c>
      <c r="H88" s="29">
        <v>0</v>
      </c>
      <c r="I88" s="29">
        <v>3115</v>
      </c>
      <c r="J88" s="29">
        <v>9660</v>
      </c>
      <c r="K88" s="166">
        <v>-5</v>
      </c>
      <c r="L88" s="173">
        <v>330</v>
      </c>
      <c r="M88" s="29">
        <v>-100</v>
      </c>
      <c r="N88" s="29">
        <v>-1326</v>
      </c>
      <c r="O88" s="29">
        <f t="shared" si="5"/>
        <v>-1101</v>
      </c>
      <c r="P88" s="29">
        <f t="shared" si="6"/>
        <v>21516</v>
      </c>
      <c r="Q88" s="190">
        <v>38799.791666666664</v>
      </c>
      <c r="R88" s="189">
        <v>17570</v>
      </c>
      <c r="S88" s="29">
        <v>19680</v>
      </c>
      <c r="T88" s="29">
        <f t="shared" si="7"/>
        <v>1836</v>
      </c>
      <c r="U88" s="29">
        <v>20081</v>
      </c>
      <c r="V88" s="29">
        <v>1000</v>
      </c>
      <c r="W88" s="166">
        <v>-850</v>
      </c>
      <c r="X88" s="26">
        <v>-5</v>
      </c>
      <c r="Y88" s="166">
        <v>330</v>
      </c>
      <c r="Z88" s="26">
        <v>330</v>
      </c>
      <c r="AA88" s="166">
        <v>-700</v>
      </c>
      <c r="AB88" s="26">
        <v>-100</v>
      </c>
      <c r="AC88" s="166">
        <v>-2218</v>
      </c>
      <c r="AD88" s="26">
        <v>-1326</v>
      </c>
      <c r="AE88" s="166" t="s">
        <v>169</v>
      </c>
      <c r="AF88" s="172" t="s">
        <v>104</v>
      </c>
      <c r="AG88" s="173">
        <v>41</v>
      </c>
      <c r="AH88" s="166" t="s">
        <v>360</v>
      </c>
      <c r="AI88" s="172" t="s">
        <v>178</v>
      </c>
      <c r="AJ88" s="179">
        <v>44</v>
      </c>
    </row>
    <row r="89" spans="1:36" x14ac:dyDescent="0.15">
      <c r="A89" s="199" t="s">
        <v>34</v>
      </c>
      <c r="B89" s="200" t="s">
        <v>17</v>
      </c>
      <c r="C89" s="173">
        <v>24</v>
      </c>
      <c r="D89" s="190">
        <v>38800.791666666664</v>
      </c>
      <c r="E89" s="195">
        <v>16790</v>
      </c>
      <c r="F89" s="29">
        <v>33002</v>
      </c>
      <c r="G89" s="29">
        <v>195</v>
      </c>
      <c r="H89" s="29">
        <v>0</v>
      </c>
      <c r="I89" s="29">
        <v>5289</v>
      </c>
      <c r="J89" s="29">
        <v>9686</v>
      </c>
      <c r="K89" s="166">
        <v>-3</v>
      </c>
      <c r="L89" s="173">
        <v>330</v>
      </c>
      <c r="M89" s="29">
        <v>-90</v>
      </c>
      <c r="N89" s="29">
        <v>-1326</v>
      </c>
      <c r="O89" s="29">
        <f t="shared" si="5"/>
        <v>-1089</v>
      </c>
      <c r="P89" s="29">
        <f t="shared" si="6"/>
        <v>19311</v>
      </c>
      <c r="Q89" s="190">
        <v>38800.791666666664</v>
      </c>
      <c r="R89" s="189">
        <v>17040</v>
      </c>
      <c r="S89" s="29">
        <v>18836</v>
      </c>
      <c r="T89" s="29">
        <f t="shared" si="7"/>
        <v>475</v>
      </c>
      <c r="U89" s="29">
        <v>20081</v>
      </c>
      <c r="V89" s="29">
        <v>1000</v>
      </c>
      <c r="W89" s="166">
        <v>-850</v>
      </c>
      <c r="X89" s="26">
        <v>-3</v>
      </c>
      <c r="Y89" s="166">
        <v>330</v>
      </c>
      <c r="Z89" s="26">
        <v>330</v>
      </c>
      <c r="AA89" s="166">
        <v>-700</v>
      </c>
      <c r="AB89" s="26">
        <v>-90</v>
      </c>
      <c r="AC89" s="166">
        <v>-2218</v>
      </c>
      <c r="AD89" s="26">
        <v>-1326</v>
      </c>
      <c r="AE89" s="166" t="s">
        <v>100</v>
      </c>
      <c r="AF89" s="172" t="s">
        <v>141</v>
      </c>
      <c r="AG89" s="173">
        <v>38</v>
      </c>
      <c r="AH89" s="166" t="s">
        <v>46</v>
      </c>
      <c r="AI89" s="172" t="s">
        <v>190</v>
      </c>
      <c r="AJ89" s="179">
        <v>45</v>
      </c>
    </row>
    <row r="90" spans="1:36" x14ac:dyDescent="0.15">
      <c r="A90" s="199" t="s">
        <v>35</v>
      </c>
      <c r="B90" s="200" t="s">
        <v>17</v>
      </c>
      <c r="C90" s="173">
        <v>25</v>
      </c>
      <c r="D90" s="190">
        <v>38801.791666666664</v>
      </c>
      <c r="E90" s="195">
        <v>16790</v>
      </c>
      <c r="F90" s="29">
        <v>33002</v>
      </c>
      <c r="G90" s="29">
        <v>177</v>
      </c>
      <c r="H90" s="29">
        <v>0</v>
      </c>
      <c r="I90" s="29">
        <v>6693</v>
      </c>
      <c r="J90" s="29">
        <v>7877</v>
      </c>
      <c r="K90" s="166">
        <v>-64</v>
      </c>
      <c r="L90" s="173">
        <v>330</v>
      </c>
      <c r="M90" s="29">
        <v>-100</v>
      </c>
      <c r="N90" s="29">
        <v>-1314</v>
      </c>
      <c r="O90" s="29">
        <f t="shared" si="5"/>
        <v>-1148</v>
      </c>
      <c r="P90" s="29">
        <f t="shared" si="6"/>
        <v>19757</v>
      </c>
      <c r="Q90" s="190">
        <v>38801.791666666664</v>
      </c>
      <c r="R90" s="189">
        <v>16100</v>
      </c>
      <c r="S90" s="29">
        <v>17901</v>
      </c>
      <c r="T90" s="29">
        <f t="shared" si="7"/>
        <v>1856</v>
      </c>
      <c r="U90" s="29">
        <v>19501</v>
      </c>
      <c r="V90" s="29">
        <v>3500</v>
      </c>
      <c r="W90" s="166">
        <v>1200</v>
      </c>
      <c r="X90" s="26">
        <v>-64</v>
      </c>
      <c r="Y90" s="166">
        <v>330</v>
      </c>
      <c r="Z90" s="26">
        <v>330</v>
      </c>
      <c r="AA90" s="166">
        <v>-700</v>
      </c>
      <c r="AB90" s="26">
        <v>-100</v>
      </c>
      <c r="AC90" s="166">
        <v>-2218</v>
      </c>
      <c r="AD90" s="26">
        <v>-1314</v>
      </c>
      <c r="AE90" s="166" t="s">
        <v>43</v>
      </c>
      <c r="AF90" s="172" t="s">
        <v>110</v>
      </c>
      <c r="AG90" s="173">
        <v>41</v>
      </c>
      <c r="AH90" s="166" t="s">
        <v>43</v>
      </c>
      <c r="AI90" s="172" t="s">
        <v>164</v>
      </c>
      <c r="AJ90" s="179">
        <v>44</v>
      </c>
    </row>
    <row r="91" spans="1:36" x14ac:dyDescent="0.15">
      <c r="A91" s="199" t="s">
        <v>36</v>
      </c>
      <c r="B91" s="200" t="s">
        <v>17</v>
      </c>
      <c r="C91" s="173">
        <v>26</v>
      </c>
      <c r="D91" s="190">
        <v>38802.833333333336</v>
      </c>
      <c r="E91" s="195">
        <v>16127</v>
      </c>
      <c r="F91" s="29">
        <v>33002</v>
      </c>
      <c r="G91" s="29">
        <v>166</v>
      </c>
      <c r="H91" s="29">
        <v>0</v>
      </c>
      <c r="I91" s="29">
        <v>6433</v>
      </c>
      <c r="J91" s="29">
        <v>8150</v>
      </c>
      <c r="K91" s="166">
        <v>-539</v>
      </c>
      <c r="L91" s="173">
        <v>330</v>
      </c>
      <c r="M91" s="29">
        <v>-100</v>
      </c>
      <c r="N91" s="29">
        <v>-1096</v>
      </c>
      <c r="O91" s="29">
        <f t="shared" si="5"/>
        <v>-1405</v>
      </c>
      <c r="P91" s="29">
        <v>19990</v>
      </c>
      <c r="Q91" s="190">
        <v>38802.791666666664</v>
      </c>
      <c r="R91" s="189">
        <v>16160</v>
      </c>
      <c r="S91" s="29">
        <v>17961</v>
      </c>
      <c r="T91" s="29">
        <f t="shared" si="7"/>
        <v>2029</v>
      </c>
      <c r="U91" s="29">
        <v>19501</v>
      </c>
      <c r="V91" s="29">
        <v>3500</v>
      </c>
      <c r="W91" s="166">
        <v>-1400</v>
      </c>
      <c r="X91" s="26">
        <v>-539</v>
      </c>
      <c r="Y91" s="166">
        <v>330</v>
      </c>
      <c r="Z91" s="26">
        <v>330</v>
      </c>
      <c r="AA91" s="166">
        <v>-700</v>
      </c>
      <c r="AB91" s="26">
        <v>-100</v>
      </c>
      <c r="AC91" s="166">
        <v>-2218</v>
      </c>
      <c r="AD91" s="26">
        <v>-1096</v>
      </c>
      <c r="AE91" s="166" t="s">
        <v>43</v>
      </c>
      <c r="AF91" s="172" t="s">
        <v>53</v>
      </c>
      <c r="AG91" s="173">
        <v>42</v>
      </c>
      <c r="AH91" s="166" t="s">
        <v>43</v>
      </c>
      <c r="AI91" s="172" t="s">
        <v>137</v>
      </c>
      <c r="AJ91" s="179">
        <v>43</v>
      </c>
    </row>
    <row r="92" spans="1:36" x14ac:dyDescent="0.15">
      <c r="A92" s="199" t="s">
        <v>30</v>
      </c>
      <c r="B92" s="200" t="s">
        <v>17</v>
      </c>
      <c r="C92" s="173">
        <v>27</v>
      </c>
      <c r="D92" s="190">
        <v>38803.833333333336</v>
      </c>
      <c r="E92" s="195">
        <v>17179</v>
      </c>
      <c r="F92" s="29">
        <v>33002</v>
      </c>
      <c r="G92" s="29">
        <v>198</v>
      </c>
      <c r="H92" s="29">
        <v>0</v>
      </c>
      <c r="I92" s="29">
        <v>5991</v>
      </c>
      <c r="J92" s="29">
        <v>7679</v>
      </c>
      <c r="K92" s="166">
        <v>87</v>
      </c>
      <c r="L92" s="173">
        <v>330</v>
      </c>
      <c r="M92" s="29">
        <v>-92</v>
      </c>
      <c r="N92" s="29">
        <v>-1530</v>
      </c>
      <c r="O92" s="29">
        <f t="shared" si="5"/>
        <v>-1205</v>
      </c>
      <c r="P92" s="29">
        <f t="shared" ref="P92:P123" si="8">+F92+G92+H92-I92-J92-O92</f>
        <v>20735</v>
      </c>
      <c r="Q92" s="190">
        <v>38803.833333333336</v>
      </c>
      <c r="R92" s="189">
        <v>17500</v>
      </c>
      <c r="S92" s="29">
        <v>19425</v>
      </c>
      <c r="T92" s="29">
        <f t="shared" si="7"/>
        <v>1310</v>
      </c>
      <c r="U92" s="29">
        <v>19501</v>
      </c>
      <c r="V92" s="29">
        <v>3500</v>
      </c>
      <c r="W92" s="166">
        <v>1200</v>
      </c>
      <c r="X92" s="26">
        <v>87</v>
      </c>
      <c r="Y92" s="166">
        <v>330</v>
      </c>
      <c r="Z92" s="26">
        <v>330</v>
      </c>
      <c r="AA92" s="166">
        <v>-700</v>
      </c>
      <c r="AB92" s="26">
        <v>-92</v>
      </c>
      <c r="AC92" s="166">
        <v>-2218</v>
      </c>
      <c r="AD92" s="26">
        <v>-1530</v>
      </c>
      <c r="AE92" s="166" t="s">
        <v>146</v>
      </c>
      <c r="AF92" s="172" t="s">
        <v>178</v>
      </c>
      <c r="AG92" s="173">
        <v>43</v>
      </c>
      <c r="AH92" s="166" t="s">
        <v>146</v>
      </c>
      <c r="AI92" s="172" t="s">
        <v>178</v>
      </c>
      <c r="AJ92" s="179">
        <v>43</v>
      </c>
    </row>
    <row r="93" spans="1:36" x14ac:dyDescent="0.15">
      <c r="A93" s="199" t="s">
        <v>32</v>
      </c>
      <c r="B93" s="200" t="s">
        <v>17</v>
      </c>
      <c r="C93" s="173">
        <v>28</v>
      </c>
      <c r="D93" s="190">
        <v>38804.833333333336</v>
      </c>
      <c r="E93" s="195">
        <v>17020</v>
      </c>
      <c r="F93" s="29">
        <v>33002</v>
      </c>
      <c r="G93" s="29">
        <v>165</v>
      </c>
      <c r="H93" s="29">
        <v>0</v>
      </c>
      <c r="I93" s="29">
        <v>6133</v>
      </c>
      <c r="J93" s="29">
        <v>7335</v>
      </c>
      <c r="K93" s="166">
        <v>-113</v>
      </c>
      <c r="L93" s="173">
        <v>330</v>
      </c>
      <c r="M93" s="29">
        <v>-100</v>
      </c>
      <c r="N93" s="29">
        <v>-1398</v>
      </c>
      <c r="O93" s="29">
        <f t="shared" si="5"/>
        <v>-1281</v>
      </c>
      <c r="P93" s="29">
        <f t="shared" si="8"/>
        <v>20980</v>
      </c>
      <c r="Q93" s="190">
        <v>38804.833333333336</v>
      </c>
      <c r="R93" s="189">
        <v>17120</v>
      </c>
      <c r="S93" s="29">
        <v>18930</v>
      </c>
      <c r="T93" s="29">
        <f t="shared" si="7"/>
        <v>2050</v>
      </c>
      <c r="U93" s="29">
        <v>19501</v>
      </c>
      <c r="V93" s="29">
        <v>3500</v>
      </c>
      <c r="W93" s="166">
        <v>1150</v>
      </c>
      <c r="X93" s="26">
        <v>-113</v>
      </c>
      <c r="Y93" s="166">
        <v>330</v>
      </c>
      <c r="Z93" s="26">
        <v>330</v>
      </c>
      <c r="AA93" s="166">
        <v>-700</v>
      </c>
      <c r="AB93" s="26">
        <v>-100</v>
      </c>
      <c r="AC93" s="166">
        <v>-2218</v>
      </c>
      <c r="AD93" s="26">
        <v>-1398</v>
      </c>
      <c r="AE93" s="166" t="s">
        <v>169</v>
      </c>
      <c r="AF93" s="172" t="s">
        <v>173</v>
      </c>
      <c r="AG93" s="173">
        <v>44</v>
      </c>
      <c r="AH93" s="166" t="s">
        <v>100</v>
      </c>
      <c r="AI93" s="172" t="s">
        <v>195</v>
      </c>
      <c r="AJ93" s="179">
        <v>47</v>
      </c>
    </row>
    <row r="94" spans="1:36" x14ac:dyDescent="0.15">
      <c r="A94" s="199" t="s">
        <v>31</v>
      </c>
      <c r="B94" s="200" t="s">
        <v>17</v>
      </c>
      <c r="C94" s="173">
        <v>29</v>
      </c>
      <c r="D94" s="190">
        <v>38805.833333333336</v>
      </c>
      <c r="E94" s="195">
        <v>16767</v>
      </c>
      <c r="F94" s="29">
        <v>33000</v>
      </c>
      <c r="G94" s="29">
        <v>160</v>
      </c>
      <c r="H94" s="29">
        <v>0</v>
      </c>
      <c r="I94" s="29">
        <v>5937</v>
      </c>
      <c r="J94" s="29">
        <v>7833</v>
      </c>
      <c r="K94" s="166">
        <v>-203</v>
      </c>
      <c r="L94" s="173">
        <v>330</v>
      </c>
      <c r="M94" s="29">
        <v>-100</v>
      </c>
      <c r="N94" s="29">
        <v>-1283</v>
      </c>
      <c r="O94" s="29">
        <f t="shared" si="5"/>
        <v>-1256</v>
      </c>
      <c r="P94" s="29">
        <f t="shared" si="8"/>
        <v>20646</v>
      </c>
      <c r="Q94" s="190">
        <v>38805.833333333336</v>
      </c>
      <c r="R94" s="189">
        <v>16830</v>
      </c>
      <c r="S94" s="29">
        <v>18626</v>
      </c>
      <c r="T94" s="29">
        <f t="shared" si="7"/>
        <v>2020</v>
      </c>
      <c r="U94" s="29">
        <v>19501</v>
      </c>
      <c r="V94" s="29">
        <v>3500</v>
      </c>
      <c r="W94" s="166">
        <v>-1150</v>
      </c>
      <c r="X94" s="26">
        <v>-203</v>
      </c>
      <c r="Y94" s="166">
        <v>330</v>
      </c>
      <c r="Z94" s="26">
        <v>330</v>
      </c>
      <c r="AA94" s="166">
        <v>-700</v>
      </c>
      <c r="AB94" s="26">
        <v>-100</v>
      </c>
      <c r="AC94" s="166">
        <v>-2218</v>
      </c>
      <c r="AD94" s="26">
        <v>-1283</v>
      </c>
      <c r="AE94" s="166" t="s">
        <v>146</v>
      </c>
      <c r="AF94" s="172" t="s">
        <v>195</v>
      </c>
      <c r="AG94" s="173">
        <v>48</v>
      </c>
      <c r="AH94" s="166" t="s">
        <v>146</v>
      </c>
      <c r="AI94" s="172" t="s">
        <v>68</v>
      </c>
      <c r="AJ94" s="179">
        <v>47</v>
      </c>
    </row>
    <row r="95" spans="1:36" x14ac:dyDescent="0.15">
      <c r="A95" s="199" t="s">
        <v>33</v>
      </c>
      <c r="B95" s="200" t="s">
        <v>17</v>
      </c>
      <c r="C95" s="173">
        <v>30</v>
      </c>
      <c r="D95" s="190">
        <v>38806.833333333336</v>
      </c>
      <c r="E95" s="195">
        <v>16644</v>
      </c>
      <c r="F95" s="29">
        <v>33000</v>
      </c>
      <c r="G95" s="29">
        <v>160</v>
      </c>
      <c r="H95" s="29">
        <v>0</v>
      </c>
      <c r="I95" s="29">
        <v>6513</v>
      </c>
      <c r="J95" s="29">
        <v>8390</v>
      </c>
      <c r="K95" s="166">
        <v>-253</v>
      </c>
      <c r="L95" s="173">
        <v>330</v>
      </c>
      <c r="M95" s="29">
        <v>-100</v>
      </c>
      <c r="N95" s="29">
        <v>-1283</v>
      </c>
      <c r="O95" s="29">
        <f t="shared" si="5"/>
        <v>-1306</v>
      </c>
      <c r="P95" s="29">
        <f t="shared" si="8"/>
        <v>19563</v>
      </c>
      <c r="Q95" s="190">
        <v>38806.833333333336</v>
      </c>
      <c r="R95" s="189">
        <v>16650</v>
      </c>
      <c r="S95" s="29">
        <v>18446</v>
      </c>
      <c r="T95" s="29">
        <f t="shared" si="7"/>
        <v>1117</v>
      </c>
      <c r="U95" s="29">
        <v>19501</v>
      </c>
      <c r="V95" s="29">
        <v>3500</v>
      </c>
      <c r="W95" s="166">
        <v>-1150</v>
      </c>
      <c r="X95" s="26">
        <v>-253</v>
      </c>
      <c r="Y95" s="166">
        <v>330</v>
      </c>
      <c r="Z95" s="26">
        <v>330</v>
      </c>
      <c r="AA95" s="166">
        <v>-700</v>
      </c>
      <c r="AB95" s="26">
        <v>-100</v>
      </c>
      <c r="AC95" s="166">
        <v>-2218</v>
      </c>
      <c r="AD95" s="26">
        <v>-1283</v>
      </c>
      <c r="AE95" s="166" t="s">
        <v>169</v>
      </c>
      <c r="AF95" s="172" t="s">
        <v>89</v>
      </c>
      <c r="AG95" s="173">
        <v>50</v>
      </c>
      <c r="AH95" s="166" t="s">
        <v>169</v>
      </c>
      <c r="AI95" s="172" t="s">
        <v>216</v>
      </c>
      <c r="AJ95" s="179">
        <v>55</v>
      </c>
    </row>
    <row r="96" spans="1:36" x14ac:dyDescent="0.15">
      <c r="A96" s="201" t="s">
        <v>34</v>
      </c>
      <c r="B96" s="202" t="s">
        <v>17</v>
      </c>
      <c r="C96" s="175">
        <v>31</v>
      </c>
      <c r="D96" s="191">
        <v>38807.833333333336</v>
      </c>
      <c r="E96" s="196">
        <v>15792</v>
      </c>
      <c r="F96" s="35">
        <v>33000</v>
      </c>
      <c r="G96" s="35">
        <v>150</v>
      </c>
      <c r="H96" s="35">
        <v>0</v>
      </c>
      <c r="I96" s="35">
        <v>4800</v>
      </c>
      <c r="J96" s="35">
        <v>8564</v>
      </c>
      <c r="K96" s="167">
        <v>-337</v>
      </c>
      <c r="L96" s="175">
        <v>330</v>
      </c>
      <c r="M96" s="35">
        <v>-105</v>
      </c>
      <c r="N96" s="35">
        <v>-683</v>
      </c>
      <c r="O96" s="35">
        <f t="shared" si="5"/>
        <v>-795</v>
      </c>
      <c r="P96" s="35">
        <f t="shared" si="8"/>
        <v>20581</v>
      </c>
      <c r="Q96" s="191">
        <v>38807.791666666664</v>
      </c>
      <c r="R96" s="192">
        <v>16130</v>
      </c>
      <c r="S96" s="35">
        <v>18240</v>
      </c>
      <c r="T96" s="35">
        <f t="shared" si="7"/>
        <v>2341</v>
      </c>
      <c r="U96" s="35">
        <v>19501</v>
      </c>
      <c r="V96" s="35">
        <v>3500</v>
      </c>
      <c r="W96" s="167">
        <v>-1400</v>
      </c>
      <c r="X96" s="43">
        <v>-337</v>
      </c>
      <c r="Y96" s="167">
        <v>330</v>
      </c>
      <c r="Z96" s="43">
        <v>330</v>
      </c>
      <c r="AA96" s="167">
        <v>-700</v>
      </c>
      <c r="AB96" s="43">
        <v>-105</v>
      </c>
      <c r="AC96" s="167">
        <v>-2218</v>
      </c>
      <c r="AD96" s="43">
        <v>-683</v>
      </c>
      <c r="AE96" s="167" t="s">
        <v>169</v>
      </c>
      <c r="AF96" s="174" t="s">
        <v>129</v>
      </c>
      <c r="AG96" s="175">
        <v>61</v>
      </c>
      <c r="AH96" s="167" t="s">
        <v>169</v>
      </c>
      <c r="AI96" s="174" t="s">
        <v>129</v>
      </c>
      <c r="AJ96" s="180">
        <v>65</v>
      </c>
    </row>
    <row r="97" spans="1:36" x14ac:dyDescent="0.15">
      <c r="A97" s="199" t="s">
        <v>35</v>
      </c>
      <c r="B97" s="200" t="s">
        <v>18</v>
      </c>
      <c r="C97" s="173">
        <v>1</v>
      </c>
      <c r="D97" s="190">
        <v>38808.791666666664</v>
      </c>
      <c r="E97" s="195">
        <v>14854</v>
      </c>
      <c r="F97" s="29">
        <v>33000</v>
      </c>
      <c r="G97" s="29">
        <v>150</v>
      </c>
      <c r="H97" s="29">
        <v>0</v>
      </c>
      <c r="I97" s="29">
        <v>5962</v>
      </c>
      <c r="J97" s="29">
        <v>9115</v>
      </c>
      <c r="K97" s="166">
        <v>-17</v>
      </c>
      <c r="L97" s="173">
        <v>330</v>
      </c>
      <c r="M97" s="29">
        <v>-250</v>
      </c>
      <c r="N97" s="29">
        <v>-291</v>
      </c>
      <c r="O97" s="29">
        <f t="shared" si="5"/>
        <v>-228</v>
      </c>
      <c r="P97" s="29">
        <f t="shared" si="8"/>
        <v>18301</v>
      </c>
      <c r="Q97" s="190">
        <v>38808.791666666664</v>
      </c>
      <c r="R97" s="189">
        <v>15150</v>
      </c>
      <c r="S97" s="29">
        <v>17160</v>
      </c>
      <c r="T97" s="29">
        <f t="shared" si="7"/>
        <v>1141</v>
      </c>
      <c r="U97" s="29">
        <v>18995</v>
      </c>
      <c r="V97" s="29">
        <v>2800</v>
      </c>
      <c r="W97" s="166">
        <v>-1400</v>
      </c>
      <c r="X97" s="26">
        <v>-17</v>
      </c>
      <c r="Y97" s="166">
        <v>330</v>
      </c>
      <c r="Z97" s="26">
        <v>330</v>
      </c>
      <c r="AA97" s="166">
        <v>-700</v>
      </c>
      <c r="AB97" s="26">
        <v>-250</v>
      </c>
      <c r="AC97" s="166">
        <v>-2218</v>
      </c>
      <c r="AD97" s="26">
        <v>-291</v>
      </c>
      <c r="AE97" s="166" t="s">
        <v>46</v>
      </c>
      <c r="AF97" s="172" t="s">
        <v>153</v>
      </c>
      <c r="AG97" s="173">
        <v>57</v>
      </c>
      <c r="AH97" s="166" t="s">
        <v>46</v>
      </c>
      <c r="AI97" s="172" t="s">
        <v>156</v>
      </c>
      <c r="AJ97" s="179">
        <v>59</v>
      </c>
    </row>
    <row r="98" spans="1:36" x14ac:dyDescent="0.15">
      <c r="A98" s="199" t="s">
        <v>36</v>
      </c>
      <c r="B98" s="200" t="s">
        <v>18</v>
      </c>
      <c r="C98" s="173">
        <v>2</v>
      </c>
      <c r="D98" s="190">
        <v>38809.875</v>
      </c>
      <c r="E98" s="195">
        <v>14870</v>
      </c>
      <c r="F98" s="29">
        <v>33000</v>
      </c>
      <c r="G98" s="29">
        <v>181</v>
      </c>
      <c r="H98" s="29">
        <v>0</v>
      </c>
      <c r="I98" s="29">
        <v>6013</v>
      </c>
      <c r="J98" s="29">
        <v>9323</v>
      </c>
      <c r="K98" s="166">
        <v>-27</v>
      </c>
      <c r="L98" s="173">
        <v>330</v>
      </c>
      <c r="M98" s="29">
        <v>-250</v>
      </c>
      <c r="N98" s="29">
        <v>-290</v>
      </c>
      <c r="O98" s="29">
        <f t="shared" si="5"/>
        <v>-237</v>
      </c>
      <c r="P98" s="29">
        <f t="shared" si="8"/>
        <v>18082</v>
      </c>
      <c r="Q98" s="190">
        <v>38809.875</v>
      </c>
      <c r="R98" s="189">
        <v>15200</v>
      </c>
      <c r="S98" s="29">
        <v>17211</v>
      </c>
      <c r="T98" s="29">
        <f t="shared" si="7"/>
        <v>871</v>
      </c>
      <c r="U98" s="29">
        <v>18995</v>
      </c>
      <c r="V98" s="29">
        <v>2800</v>
      </c>
      <c r="W98" s="166">
        <v>-1400</v>
      </c>
      <c r="X98" s="26">
        <v>-27</v>
      </c>
      <c r="Y98" s="166">
        <v>330</v>
      </c>
      <c r="Z98" s="26">
        <v>330</v>
      </c>
      <c r="AA98" s="166">
        <v>-700</v>
      </c>
      <c r="AB98" s="26">
        <v>-250</v>
      </c>
      <c r="AC98" s="166">
        <v>-2218</v>
      </c>
      <c r="AD98" s="26">
        <v>-290</v>
      </c>
      <c r="AE98" s="166" t="s">
        <v>42</v>
      </c>
      <c r="AF98" s="172" t="s">
        <v>202</v>
      </c>
      <c r="AG98" s="173">
        <v>49</v>
      </c>
      <c r="AH98" s="166" t="s">
        <v>42</v>
      </c>
      <c r="AI98" s="172" t="s">
        <v>58</v>
      </c>
      <c r="AJ98" s="179">
        <v>49</v>
      </c>
    </row>
    <row r="99" spans="1:36" x14ac:dyDescent="0.15">
      <c r="A99" s="199" t="s">
        <v>30</v>
      </c>
      <c r="B99" s="200" t="s">
        <v>18</v>
      </c>
      <c r="C99" s="173">
        <v>3</v>
      </c>
      <c r="D99" s="190">
        <v>38810.833333333336</v>
      </c>
      <c r="E99" s="195">
        <v>16878</v>
      </c>
      <c r="F99" s="29">
        <v>33000</v>
      </c>
      <c r="G99" s="29">
        <v>170</v>
      </c>
      <c r="H99" s="29">
        <v>0</v>
      </c>
      <c r="I99" s="29">
        <v>6096</v>
      </c>
      <c r="J99" s="29">
        <v>8087</v>
      </c>
      <c r="K99" s="166">
        <v>-87</v>
      </c>
      <c r="L99" s="173">
        <v>330</v>
      </c>
      <c r="M99" s="29">
        <v>-250</v>
      </c>
      <c r="N99" s="29">
        <v>-781</v>
      </c>
      <c r="O99" s="29">
        <f t="shared" si="5"/>
        <v>-788</v>
      </c>
      <c r="P99" s="29">
        <f t="shared" si="8"/>
        <v>19775</v>
      </c>
      <c r="Q99" s="190">
        <v>38810.875</v>
      </c>
      <c r="R99" s="189">
        <v>16810</v>
      </c>
      <c r="S99" s="29">
        <v>18820</v>
      </c>
      <c r="T99" s="29">
        <f t="shared" si="7"/>
        <v>955</v>
      </c>
      <c r="U99" s="29">
        <v>18995</v>
      </c>
      <c r="V99" s="29">
        <v>2800</v>
      </c>
      <c r="W99" s="166">
        <v>-1400</v>
      </c>
      <c r="X99" s="26">
        <v>-87</v>
      </c>
      <c r="Y99" s="166">
        <v>330</v>
      </c>
      <c r="Z99" s="26">
        <v>330</v>
      </c>
      <c r="AA99" s="166">
        <v>-700</v>
      </c>
      <c r="AB99" s="26">
        <v>-250</v>
      </c>
      <c r="AC99" s="166">
        <v>-2150</v>
      </c>
      <c r="AD99" s="26">
        <v>-781</v>
      </c>
      <c r="AE99" s="166" t="s">
        <v>46</v>
      </c>
      <c r="AF99" s="172" t="s">
        <v>134</v>
      </c>
      <c r="AG99" s="173">
        <v>46</v>
      </c>
      <c r="AH99" s="166" t="s">
        <v>46</v>
      </c>
      <c r="AI99" s="172" t="s">
        <v>165</v>
      </c>
      <c r="AJ99" s="179">
        <v>53</v>
      </c>
    </row>
    <row r="100" spans="1:36" x14ac:dyDescent="0.15">
      <c r="A100" s="199" t="s">
        <v>32</v>
      </c>
      <c r="B100" s="200" t="s">
        <v>18</v>
      </c>
      <c r="C100" s="173">
        <v>4</v>
      </c>
      <c r="D100" s="190">
        <v>38811.833333333336</v>
      </c>
      <c r="E100" s="195">
        <v>16915</v>
      </c>
      <c r="F100" s="29">
        <v>33000</v>
      </c>
      <c r="G100" s="29">
        <v>141</v>
      </c>
      <c r="H100" s="29">
        <v>0</v>
      </c>
      <c r="I100" s="29">
        <v>5287</v>
      </c>
      <c r="J100" s="29">
        <v>8480</v>
      </c>
      <c r="K100" s="166">
        <v>-652</v>
      </c>
      <c r="L100" s="173">
        <v>330</v>
      </c>
      <c r="M100" s="29">
        <v>-205</v>
      </c>
      <c r="N100" s="29">
        <v>-971</v>
      </c>
      <c r="O100" s="29">
        <f t="shared" si="5"/>
        <v>-1498</v>
      </c>
      <c r="P100" s="29">
        <f t="shared" si="8"/>
        <v>20872</v>
      </c>
      <c r="Q100" s="190">
        <v>38811.875</v>
      </c>
      <c r="R100" s="189">
        <v>17080</v>
      </c>
      <c r="S100" s="29">
        <v>19089</v>
      </c>
      <c r="T100" s="29">
        <f t="shared" si="7"/>
        <v>1783</v>
      </c>
      <c r="U100" s="29">
        <v>18995</v>
      </c>
      <c r="V100" s="29">
        <v>2800</v>
      </c>
      <c r="W100" s="166">
        <v>-1400</v>
      </c>
      <c r="X100" s="26">
        <v>-652</v>
      </c>
      <c r="Y100" s="166">
        <v>330</v>
      </c>
      <c r="Z100" s="26">
        <v>330</v>
      </c>
      <c r="AA100" s="166">
        <v>-700</v>
      </c>
      <c r="AB100" s="26">
        <v>-205</v>
      </c>
      <c r="AC100" s="166">
        <v>-2150</v>
      </c>
      <c r="AD100" s="26">
        <v>-971</v>
      </c>
      <c r="AE100" s="166" t="s">
        <v>43</v>
      </c>
      <c r="AF100" s="172" t="s">
        <v>199</v>
      </c>
      <c r="AG100" s="173">
        <v>42</v>
      </c>
      <c r="AH100" s="166" t="s">
        <v>169</v>
      </c>
      <c r="AI100" s="172" t="s">
        <v>93</v>
      </c>
      <c r="AJ100" s="179">
        <v>41</v>
      </c>
    </row>
    <row r="101" spans="1:36" x14ac:dyDescent="0.15">
      <c r="A101" s="199" t="s">
        <v>31</v>
      </c>
      <c r="B101" s="200" t="s">
        <v>18</v>
      </c>
      <c r="C101" s="173">
        <v>5</v>
      </c>
      <c r="D101" s="190">
        <v>38812.875</v>
      </c>
      <c r="E101" s="195">
        <v>17034</v>
      </c>
      <c r="F101" s="29">
        <v>33000</v>
      </c>
      <c r="G101" s="29">
        <v>150</v>
      </c>
      <c r="H101" s="29">
        <v>0</v>
      </c>
      <c r="I101" s="29">
        <v>5067</v>
      </c>
      <c r="J101" s="29">
        <v>8719</v>
      </c>
      <c r="K101" s="166">
        <v>-63</v>
      </c>
      <c r="L101" s="173">
        <v>330</v>
      </c>
      <c r="M101" s="29">
        <v>-221</v>
      </c>
      <c r="N101" s="29">
        <v>-1269</v>
      </c>
      <c r="O101" s="29">
        <f t="shared" si="5"/>
        <v>-1223</v>
      </c>
      <c r="P101" s="29">
        <f t="shared" si="8"/>
        <v>20587</v>
      </c>
      <c r="Q101" s="190">
        <v>38812.875</v>
      </c>
      <c r="R101" s="189">
        <v>17040</v>
      </c>
      <c r="S101" s="29">
        <v>19199</v>
      </c>
      <c r="T101" s="29">
        <f t="shared" si="7"/>
        <v>1388</v>
      </c>
      <c r="U101" s="29">
        <v>18995</v>
      </c>
      <c r="V101" s="29">
        <v>2800</v>
      </c>
      <c r="W101" s="166">
        <v>-1400</v>
      </c>
      <c r="X101" s="26">
        <v>37</v>
      </c>
      <c r="Y101" s="166">
        <v>330</v>
      </c>
      <c r="Z101" s="26">
        <v>330</v>
      </c>
      <c r="AA101" s="166">
        <v>-700</v>
      </c>
      <c r="AB101" s="26">
        <v>-221</v>
      </c>
      <c r="AC101" s="166">
        <v>-2218</v>
      </c>
      <c r="AD101" s="26">
        <v>-1269</v>
      </c>
      <c r="AE101" s="166" t="s">
        <v>43</v>
      </c>
      <c r="AF101" s="172" t="s">
        <v>202</v>
      </c>
      <c r="AG101" s="173">
        <v>41</v>
      </c>
      <c r="AH101" s="166" t="s">
        <v>43</v>
      </c>
      <c r="AI101" s="172" t="s">
        <v>184</v>
      </c>
      <c r="AJ101" s="179">
        <v>40</v>
      </c>
    </row>
    <row r="102" spans="1:36" x14ac:dyDescent="0.15">
      <c r="A102" s="199" t="s">
        <v>33</v>
      </c>
      <c r="B102" s="200" t="s">
        <v>18</v>
      </c>
      <c r="C102" s="173">
        <v>6</v>
      </c>
      <c r="D102" s="190">
        <v>38813.875</v>
      </c>
      <c r="E102" s="195">
        <v>16533</v>
      </c>
      <c r="F102" s="29">
        <v>33000</v>
      </c>
      <c r="G102" s="29">
        <v>160</v>
      </c>
      <c r="H102" s="29">
        <v>0</v>
      </c>
      <c r="I102" s="29">
        <v>5604</v>
      </c>
      <c r="J102" s="29">
        <v>8721</v>
      </c>
      <c r="K102" s="166">
        <v>-42</v>
      </c>
      <c r="L102" s="173">
        <v>330</v>
      </c>
      <c r="M102" s="29">
        <v>-250</v>
      </c>
      <c r="N102" s="29">
        <v>-1268</v>
      </c>
      <c r="O102" s="29">
        <f t="shared" si="5"/>
        <v>-1230</v>
      </c>
      <c r="P102" s="29">
        <f t="shared" si="8"/>
        <v>20065</v>
      </c>
      <c r="Q102" s="190">
        <v>38813.875</v>
      </c>
      <c r="R102" s="189">
        <v>16650</v>
      </c>
      <c r="S102" s="29">
        <v>18659</v>
      </c>
      <c r="T102" s="29">
        <f t="shared" si="7"/>
        <v>1406</v>
      </c>
      <c r="U102" s="29">
        <v>18995</v>
      </c>
      <c r="V102" s="29">
        <v>2800</v>
      </c>
      <c r="W102" s="166">
        <v>-1400</v>
      </c>
      <c r="X102" s="26">
        <v>-42</v>
      </c>
      <c r="Y102" s="166">
        <v>330</v>
      </c>
      <c r="Z102" s="26">
        <v>330</v>
      </c>
      <c r="AA102" s="166">
        <v>-700</v>
      </c>
      <c r="AB102" s="26">
        <v>-250</v>
      </c>
      <c r="AC102" s="166">
        <v>-2218</v>
      </c>
      <c r="AD102" s="26">
        <v>-1268</v>
      </c>
      <c r="AE102" s="166" t="s">
        <v>169</v>
      </c>
      <c r="AF102" s="172" t="s">
        <v>54</v>
      </c>
      <c r="AG102" s="173">
        <v>45</v>
      </c>
      <c r="AH102" s="166" t="s">
        <v>169</v>
      </c>
      <c r="AI102" s="172" t="s">
        <v>192</v>
      </c>
      <c r="AJ102" s="179">
        <v>47</v>
      </c>
    </row>
    <row r="103" spans="1:36" x14ac:dyDescent="0.15">
      <c r="A103" s="199" t="s">
        <v>34</v>
      </c>
      <c r="B103" s="200" t="s">
        <v>18</v>
      </c>
      <c r="C103" s="173">
        <v>7</v>
      </c>
      <c r="D103" s="190">
        <v>38814.458333333336</v>
      </c>
      <c r="E103" s="195">
        <v>15994</v>
      </c>
      <c r="F103" s="29">
        <v>33000</v>
      </c>
      <c r="G103" s="29">
        <v>173</v>
      </c>
      <c r="H103" s="29">
        <v>0</v>
      </c>
      <c r="I103" s="29">
        <v>6408</v>
      </c>
      <c r="J103" s="29">
        <v>7387</v>
      </c>
      <c r="K103" s="166">
        <v>-234</v>
      </c>
      <c r="L103" s="173">
        <v>330</v>
      </c>
      <c r="M103" s="29">
        <v>-219</v>
      </c>
      <c r="N103" s="29">
        <v>-981</v>
      </c>
      <c r="O103" s="29">
        <f t="shared" si="5"/>
        <v>-1104</v>
      </c>
      <c r="P103" s="29">
        <f t="shared" si="8"/>
        <v>20482</v>
      </c>
      <c r="Q103" s="190">
        <v>38814.458333333336</v>
      </c>
      <c r="R103" s="189">
        <v>16380</v>
      </c>
      <c r="S103" s="29">
        <v>18539</v>
      </c>
      <c r="T103" s="29">
        <f t="shared" si="7"/>
        <v>1943</v>
      </c>
      <c r="U103" s="29">
        <v>18995</v>
      </c>
      <c r="V103" s="29">
        <v>2800</v>
      </c>
      <c r="W103" s="166">
        <v>-1400</v>
      </c>
      <c r="X103" s="26">
        <v>-234</v>
      </c>
      <c r="Y103" s="166">
        <v>330</v>
      </c>
      <c r="Z103" s="26">
        <v>330</v>
      </c>
      <c r="AA103" s="166">
        <v>-700</v>
      </c>
      <c r="AB103" s="26">
        <v>-219</v>
      </c>
      <c r="AC103" s="166">
        <v>2150</v>
      </c>
      <c r="AD103" s="26">
        <v>-981</v>
      </c>
      <c r="AE103" s="166" t="s">
        <v>43</v>
      </c>
      <c r="AF103" s="172" t="s">
        <v>129</v>
      </c>
      <c r="AG103" s="173">
        <v>51</v>
      </c>
      <c r="AH103" s="166" t="s">
        <v>43</v>
      </c>
      <c r="AI103" s="172" t="s">
        <v>149</v>
      </c>
      <c r="AJ103" s="179">
        <v>53</v>
      </c>
    </row>
    <row r="104" spans="1:36" x14ac:dyDescent="0.15">
      <c r="A104" s="199" t="s">
        <v>35</v>
      </c>
      <c r="B104" s="200" t="s">
        <v>18</v>
      </c>
      <c r="C104" s="173">
        <v>8</v>
      </c>
      <c r="D104" s="190">
        <v>38815.875</v>
      </c>
      <c r="E104" s="195">
        <v>15159</v>
      </c>
      <c r="F104" s="29">
        <v>33000</v>
      </c>
      <c r="G104" s="29">
        <v>165</v>
      </c>
      <c r="H104" s="29">
        <v>0</v>
      </c>
      <c r="I104" s="29">
        <v>8382</v>
      </c>
      <c r="J104" s="29">
        <v>7756</v>
      </c>
      <c r="K104" s="166">
        <v>86</v>
      </c>
      <c r="L104" s="173">
        <v>330</v>
      </c>
      <c r="M104" s="29">
        <v>-250</v>
      </c>
      <c r="N104" s="29">
        <v>-547</v>
      </c>
      <c r="O104" s="29">
        <f t="shared" si="5"/>
        <v>-381</v>
      </c>
      <c r="P104" s="29">
        <f t="shared" si="8"/>
        <v>17408</v>
      </c>
      <c r="Q104" s="190">
        <v>38815.5</v>
      </c>
      <c r="R104" s="189">
        <v>15040</v>
      </c>
      <c r="S104" s="29">
        <v>17050</v>
      </c>
      <c r="T104" s="29">
        <f t="shared" si="7"/>
        <v>358</v>
      </c>
      <c r="U104" s="29">
        <v>18737</v>
      </c>
      <c r="V104" s="29">
        <v>3800</v>
      </c>
      <c r="W104" s="166">
        <v>1200</v>
      </c>
      <c r="X104" s="26">
        <v>86</v>
      </c>
      <c r="Y104" s="166">
        <v>330</v>
      </c>
      <c r="Z104" s="26">
        <v>330</v>
      </c>
      <c r="AA104" s="166">
        <v>-700</v>
      </c>
      <c r="AB104" s="26">
        <v>-250</v>
      </c>
      <c r="AC104" s="166">
        <v>2150</v>
      </c>
      <c r="AD104" s="26">
        <v>-547</v>
      </c>
      <c r="AE104" s="166" t="s">
        <v>87</v>
      </c>
      <c r="AF104" s="172" t="s">
        <v>71</v>
      </c>
      <c r="AG104" s="173">
        <v>46</v>
      </c>
      <c r="AH104" s="166" t="s">
        <v>43</v>
      </c>
      <c r="AI104" s="172" t="s">
        <v>184</v>
      </c>
      <c r="AJ104" s="179">
        <v>46</v>
      </c>
    </row>
    <row r="105" spans="1:36" x14ac:dyDescent="0.15">
      <c r="A105" s="199" t="s">
        <v>36</v>
      </c>
      <c r="B105" s="200" t="s">
        <v>18</v>
      </c>
      <c r="C105" s="173">
        <v>9</v>
      </c>
      <c r="D105" s="190">
        <v>38816.875</v>
      </c>
      <c r="E105" s="195">
        <v>15239</v>
      </c>
      <c r="F105" s="29">
        <v>33000</v>
      </c>
      <c r="G105" s="29">
        <v>201</v>
      </c>
      <c r="H105" s="29">
        <v>0</v>
      </c>
      <c r="I105" s="29">
        <v>7903</v>
      </c>
      <c r="J105" s="29">
        <v>7724</v>
      </c>
      <c r="K105" s="166">
        <v>-283</v>
      </c>
      <c r="L105" s="173">
        <v>330</v>
      </c>
      <c r="M105" s="29">
        <v>-250</v>
      </c>
      <c r="N105" s="29">
        <v>-992</v>
      </c>
      <c r="O105" s="29">
        <f t="shared" si="5"/>
        <v>-1195</v>
      </c>
      <c r="P105" s="29">
        <f t="shared" si="8"/>
        <v>18769</v>
      </c>
      <c r="Q105" s="190">
        <v>38816.875</v>
      </c>
      <c r="R105" s="189">
        <v>15120</v>
      </c>
      <c r="S105" s="29">
        <v>17130</v>
      </c>
      <c r="T105" s="29">
        <f t="shared" si="7"/>
        <v>1639</v>
      </c>
      <c r="U105" s="29">
        <v>18737</v>
      </c>
      <c r="V105" s="29">
        <v>3800</v>
      </c>
      <c r="W105" s="166">
        <v>-1400</v>
      </c>
      <c r="X105" s="26">
        <v>-283</v>
      </c>
      <c r="Y105" s="166">
        <v>330</v>
      </c>
      <c r="Z105" s="26">
        <v>330</v>
      </c>
      <c r="AA105" s="166">
        <v>-700</v>
      </c>
      <c r="AB105" s="26">
        <v>-250</v>
      </c>
      <c r="AC105" s="166">
        <v>-2218</v>
      </c>
      <c r="AD105" s="26">
        <v>-992</v>
      </c>
      <c r="AE105" s="166" t="s">
        <v>42</v>
      </c>
      <c r="AF105" s="172" t="s">
        <v>216</v>
      </c>
      <c r="AG105" s="173">
        <v>44</v>
      </c>
      <c r="AH105" s="166" t="s">
        <v>42</v>
      </c>
      <c r="AI105" s="172" t="s">
        <v>150</v>
      </c>
      <c r="AJ105" s="179">
        <v>47</v>
      </c>
    </row>
    <row r="106" spans="1:36" x14ac:dyDescent="0.15">
      <c r="A106" s="199" t="s">
        <v>30</v>
      </c>
      <c r="B106" s="200" t="s">
        <v>18</v>
      </c>
      <c r="C106" s="173">
        <v>10</v>
      </c>
      <c r="D106" s="190">
        <v>38817.875</v>
      </c>
      <c r="E106" s="195">
        <v>16177</v>
      </c>
      <c r="F106" s="29">
        <v>33000</v>
      </c>
      <c r="G106" s="29">
        <v>190</v>
      </c>
      <c r="H106" s="29">
        <v>0</v>
      </c>
      <c r="I106" s="29">
        <v>6355</v>
      </c>
      <c r="J106" s="29">
        <v>7289</v>
      </c>
      <c r="K106" s="166">
        <v>98</v>
      </c>
      <c r="L106" s="173">
        <v>330</v>
      </c>
      <c r="M106" s="29">
        <v>-250</v>
      </c>
      <c r="N106" s="29">
        <v>-1245</v>
      </c>
      <c r="O106" s="29">
        <f t="shared" si="5"/>
        <v>-1067</v>
      </c>
      <c r="P106" s="29">
        <f t="shared" si="8"/>
        <v>20613</v>
      </c>
      <c r="Q106" s="190">
        <v>38817.875</v>
      </c>
      <c r="R106" s="189">
        <v>16420</v>
      </c>
      <c r="S106" s="29">
        <v>18429</v>
      </c>
      <c r="T106" s="29">
        <f t="shared" si="7"/>
        <v>2184</v>
      </c>
      <c r="U106" s="29">
        <v>18737</v>
      </c>
      <c r="V106" s="29">
        <v>3800</v>
      </c>
      <c r="W106" s="166">
        <v>1200</v>
      </c>
      <c r="X106" s="26">
        <v>98</v>
      </c>
      <c r="Y106" s="166">
        <v>330</v>
      </c>
      <c r="Z106" s="26">
        <v>330</v>
      </c>
      <c r="AA106" s="166">
        <v>-700</v>
      </c>
      <c r="AB106" s="26">
        <v>-250</v>
      </c>
      <c r="AC106" s="166">
        <v>-2218</v>
      </c>
      <c r="AD106" s="26">
        <v>-1245</v>
      </c>
      <c r="AE106" s="166" t="s">
        <v>146</v>
      </c>
      <c r="AF106" s="172" t="s">
        <v>72</v>
      </c>
      <c r="AG106" s="173">
        <v>51</v>
      </c>
      <c r="AH106" s="166" t="s">
        <v>146</v>
      </c>
      <c r="AI106" s="172" t="s">
        <v>68</v>
      </c>
      <c r="AJ106" s="179">
        <v>53</v>
      </c>
    </row>
    <row r="107" spans="1:36" x14ac:dyDescent="0.15">
      <c r="A107" s="199" t="s">
        <v>32</v>
      </c>
      <c r="B107" s="200" t="s">
        <v>18</v>
      </c>
      <c r="C107" s="173">
        <v>11</v>
      </c>
      <c r="D107" s="190">
        <v>38818.875</v>
      </c>
      <c r="E107" s="195">
        <v>15914</v>
      </c>
      <c r="F107" s="29">
        <v>32995</v>
      </c>
      <c r="G107" s="29">
        <v>170</v>
      </c>
      <c r="H107" s="29">
        <v>0</v>
      </c>
      <c r="I107" s="29">
        <v>6859</v>
      </c>
      <c r="J107" s="29">
        <v>8304</v>
      </c>
      <c r="K107" s="166">
        <v>-52</v>
      </c>
      <c r="L107" s="173">
        <v>330</v>
      </c>
      <c r="M107" s="29">
        <v>-250</v>
      </c>
      <c r="N107" s="29">
        <v>-1325</v>
      </c>
      <c r="O107" s="29">
        <f t="shared" si="5"/>
        <v>-1297</v>
      </c>
      <c r="P107" s="29">
        <f t="shared" si="8"/>
        <v>19299</v>
      </c>
      <c r="Q107" s="190">
        <v>38818.875</v>
      </c>
      <c r="R107" s="189">
        <v>16000</v>
      </c>
      <c r="S107" s="29">
        <v>18009</v>
      </c>
      <c r="T107" s="29">
        <f t="shared" ref="T107:T134" si="9">+P107-S107</f>
        <v>1290</v>
      </c>
      <c r="U107" s="29">
        <v>18737</v>
      </c>
      <c r="V107" s="29">
        <v>3800</v>
      </c>
      <c r="W107" s="166">
        <v>1200</v>
      </c>
      <c r="X107" s="26">
        <v>-52</v>
      </c>
      <c r="Y107" s="166">
        <v>330</v>
      </c>
      <c r="Z107" s="26">
        <v>330</v>
      </c>
      <c r="AA107" s="166">
        <v>-700</v>
      </c>
      <c r="AB107" s="26">
        <v>-250</v>
      </c>
      <c r="AC107" s="166">
        <v>-2218</v>
      </c>
      <c r="AD107" s="26">
        <v>-1325</v>
      </c>
      <c r="AE107" s="166" t="s">
        <v>146</v>
      </c>
      <c r="AF107" s="172" t="s">
        <v>173</v>
      </c>
      <c r="AG107" s="173">
        <v>52</v>
      </c>
      <c r="AH107" s="166" t="s">
        <v>146</v>
      </c>
      <c r="AI107" s="172" t="s">
        <v>102</v>
      </c>
      <c r="AJ107" s="179">
        <v>59</v>
      </c>
    </row>
    <row r="108" spans="1:36" x14ac:dyDescent="0.15">
      <c r="A108" s="199" t="s">
        <v>31</v>
      </c>
      <c r="B108" s="200" t="s">
        <v>18</v>
      </c>
      <c r="C108" s="173">
        <v>12</v>
      </c>
      <c r="D108" s="190">
        <v>38819.875</v>
      </c>
      <c r="E108" s="195">
        <v>15909</v>
      </c>
      <c r="F108" s="29">
        <v>32996</v>
      </c>
      <c r="G108" s="29">
        <v>160</v>
      </c>
      <c r="H108" s="29">
        <v>0</v>
      </c>
      <c r="I108" s="29">
        <v>6734</v>
      </c>
      <c r="J108" s="29">
        <v>8327</v>
      </c>
      <c r="K108" s="166">
        <v>-52</v>
      </c>
      <c r="L108" s="173">
        <v>330</v>
      </c>
      <c r="M108" s="29">
        <v>-224</v>
      </c>
      <c r="N108" s="29">
        <v>-1275</v>
      </c>
      <c r="O108" s="29">
        <f t="shared" si="5"/>
        <v>-1221</v>
      </c>
      <c r="P108" s="29">
        <f t="shared" si="8"/>
        <v>19316</v>
      </c>
      <c r="Q108" s="190">
        <v>38819.875</v>
      </c>
      <c r="R108" s="189">
        <v>16090</v>
      </c>
      <c r="S108" s="29">
        <v>18099</v>
      </c>
      <c r="T108" s="29">
        <f t="shared" si="9"/>
        <v>1217</v>
      </c>
      <c r="U108" s="29">
        <v>18737</v>
      </c>
      <c r="V108" s="29">
        <v>3800</v>
      </c>
      <c r="W108" s="166">
        <v>-1400</v>
      </c>
      <c r="X108" s="26">
        <v>-52</v>
      </c>
      <c r="Y108" s="166">
        <v>330</v>
      </c>
      <c r="Z108" s="26">
        <v>330</v>
      </c>
      <c r="AA108" s="166">
        <v>-700</v>
      </c>
      <c r="AB108" s="26">
        <v>-224</v>
      </c>
      <c r="AC108" s="166">
        <v>-2218</v>
      </c>
      <c r="AD108" s="26">
        <v>-1275</v>
      </c>
      <c r="AE108" s="166" t="s">
        <v>43</v>
      </c>
      <c r="AF108" s="172" t="s">
        <v>99</v>
      </c>
      <c r="AG108" s="173">
        <v>55</v>
      </c>
      <c r="AH108" s="166" t="s">
        <v>43</v>
      </c>
      <c r="AI108" s="172" t="s">
        <v>120</v>
      </c>
      <c r="AJ108" s="179">
        <v>60</v>
      </c>
    </row>
    <row r="109" spans="1:36" x14ac:dyDescent="0.15">
      <c r="A109" s="199" t="s">
        <v>33</v>
      </c>
      <c r="B109" s="200" t="s">
        <v>18</v>
      </c>
      <c r="C109" s="173">
        <v>13</v>
      </c>
      <c r="D109" s="190">
        <v>38820.5</v>
      </c>
      <c r="E109" s="195">
        <v>15842</v>
      </c>
      <c r="F109" s="29">
        <v>32996</v>
      </c>
      <c r="G109" s="29">
        <v>181</v>
      </c>
      <c r="H109" s="29">
        <v>0</v>
      </c>
      <c r="I109" s="29">
        <v>7007</v>
      </c>
      <c r="J109" s="29">
        <v>7504</v>
      </c>
      <c r="K109" s="166">
        <v>-91</v>
      </c>
      <c r="L109" s="173">
        <v>330</v>
      </c>
      <c r="M109" s="29">
        <v>-255</v>
      </c>
      <c r="N109" s="29">
        <v>-498</v>
      </c>
      <c r="O109" s="29">
        <f t="shared" si="5"/>
        <v>-514</v>
      </c>
      <c r="P109" s="29">
        <f t="shared" si="8"/>
        <v>19180</v>
      </c>
      <c r="Q109" s="190">
        <v>38820.875</v>
      </c>
      <c r="R109" s="189">
        <v>16140</v>
      </c>
      <c r="S109" s="29">
        <v>18210</v>
      </c>
      <c r="T109" s="29">
        <f t="shared" si="9"/>
        <v>970</v>
      </c>
      <c r="U109" s="29">
        <v>18737</v>
      </c>
      <c r="V109" s="29">
        <v>3800</v>
      </c>
      <c r="W109" s="166">
        <v>-650</v>
      </c>
      <c r="X109" s="26">
        <v>-91</v>
      </c>
      <c r="Y109" s="166">
        <v>330</v>
      </c>
      <c r="Z109" s="26">
        <v>330</v>
      </c>
      <c r="AA109" s="166">
        <v>-500</v>
      </c>
      <c r="AB109" s="26">
        <v>-255</v>
      </c>
      <c r="AC109" s="166">
        <v>-2218</v>
      </c>
      <c r="AD109" s="26">
        <v>-498</v>
      </c>
      <c r="AE109" s="166" t="s">
        <v>100</v>
      </c>
      <c r="AF109" s="172" t="s">
        <v>61</v>
      </c>
      <c r="AG109" s="173">
        <v>56</v>
      </c>
      <c r="AH109" s="166" t="s">
        <v>100</v>
      </c>
      <c r="AI109" s="172" t="s">
        <v>66</v>
      </c>
      <c r="AJ109" s="179">
        <v>60</v>
      </c>
    </row>
    <row r="110" spans="1:36" x14ac:dyDescent="0.15">
      <c r="A110" s="199" t="s">
        <v>34</v>
      </c>
      <c r="B110" s="200" t="s">
        <v>18</v>
      </c>
      <c r="C110" s="173">
        <v>14</v>
      </c>
      <c r="D110" s="190">
        <v>38821.5</v>
      </c>
      <c r="E110" s="195">
        <v>15033</v>
      </c>
      <c r="F110" s="29">
        <v>32996</v>
      </c>
      <c r="G110" s="29">
        <v>165</v>
      </c>
      <c r="H110" s="29">
        <v>0</v>
      </c>
      <c r="I110" s="29">
        <v>6712</v>
      </c>
      <c r="J110" s="29">
        <v>8777</v>
      </c>
      <c r="K110" s="166">
        <v>-2</v>
      </c>
      <c r="L110" s="173">
        <v>330</v>
      </c>
      <c r="M110" s="29">
        <v>-250</v>
      </c>
      <c r="N110" s="29">
        <v>-487</v>
      </c>
      <c r="O110" s="29">
        <f t="shared" si="5"/>
        <v>-409</v>
      </c>
      <c r="P110" s="29">
        <f t="shared" si="8"/>
        <v>18081</v>
      </c>
      <c r="Q110" s="190">
        <v>38821.458333333336</v>
      </c>
      <c r="R110" s="189">
        <v>15070</v>
      </c>
      <c r="S110" s="29">
        <v>17145</v>
      </c>
      <c r="T110" s="29">
        <f t="shared" si="9"/>
        <v>936</v>
      </c>
      <c r="U110" s="29">
        <v>18737</v>
      </c>
      <c r="V110" s="29">
        <v>3800</v>
      </c>
      <c r="W110" s="166">
        <v>-1400</v>
      </c>
      <c r="X110" s="26">
        <v>-2</v>
      </c>
      <c r="Y110" s="166">
        <v>330</v>
      </c>
      <c r="Z110" s="26">
        <v>330</v>
      </c>
      <c r="AA110" s="166">
        <v>-700</v>
      </c>
      <c r="AB110" s="26">
        <v>-250</v>
      </c>
      <c r="AC110" s="166">
        <v>-2218</v>
      </c>
      <c r="AD110" s="26">
        <v>-487</v>
      </c>
      <c r="AE110" s="166" t="s">
        <v>169</v>
      </c>
      <c r="AF110" s="172" t="s">
        <v>103</v>
      </c>
      <c r="AG110" s="173">
        <v>64</v>
      </c>
      <c r="AH110" s="166" t="s">
        <v>100</v>
      </c>
      <c r="AI110" s="172" t="s">
        <v>70</v>
      </c>
      <c r="AJ110" s="179">
        <v>64</v>
      </c>
    </row>
    <row r="111" spans="1:36" x14ac:dyDescent="0.15">
      <c r="A111" s="199" t="s">
        <v>35</v>
      </c>
      <c r="B111" s="200" t="s">
        <v>18</v>
      </c>
      <c r="C111" s="173">
        <v>15</v>
      </c>
      <c r="D111" s="190">
        <v>38822.875</v>
      </c>
      <c r="E111" s="195">
        <v>14263</v>
      </c>
      <c r="F111" s="29">
        <v>32996</v>
      </c>
      <c r="G111" s="29">
        <v>150</v>
      </c>
      <c r="H111" s="29">
        <v>0</v>
      </c>
      <c r="I111" s="29">
        <v>7929</v>
      </c>
      <c r="J111" s="29">
        <v>8623</v>
      </c>
      <c r="K111" s="166">
        <v>-74</v>
      </c>
      <c r="L111" s="173">
        <v>330</v>
      </c>
      <c r="M111" s="29">
        <v>-250</v>
      </c>
      <c r="N111" s="29">
        <v>-320</v>
      </c>
      <c r="O111" s="29">
        <f t="shared" si="5"/>
        <v>-314</v>
      </c>
      <c r="P111" s="29">
        <f t="shared" si="8"/>
        <v>16908</v>
      </c>
      <c r="Q111" s="190">
        <v>38822.875</v>
      </c>
      <c r="R111" s="189">
        <v>14160</v>
      </c>
      <c r="S111" s="29">
        <v>15956</v>
      </c>
      <c r="T111" s="29">
        <f t="shared" si="9"/>
        <v>952</v>
      </c>
      <c r="U111" s="29">
        <v>18214</v>
      </c>
      <c r="V111" s="29">
        <v>5700</v>
      </c>
      <c r="W111" s="166">
        <v>-1400</v>
      </c>
      <c r="X111" s="26">
        <v>-74</v>
      </c>
      <c r="Y111" s="166">
        <v>330</v>
      </c>
      <c r="Z111" s="26">
        <v>330</v>
      </c>
      <c r="AA111" s="166">
        <v>-700</v>
      </c>
      <c r="AB111" s="26">
        <v>-267</v>
      </c>
      <c r="AC111" s="166">
        <v>-2218</v>
      </c>
      <c r="AD111" s="26">
        <v>-320</v>
      </c>
      <c r="AE111" s="166" t="s">
        <v>169</v>
      </c>
      <c r="AF111" s="172" t="s">
        <v>51</v>
      </c>
      <c r="AG111" s="173">
        <v>56</v>
      </c>
      <c r="AH111" s="166" t="s">
        <v>146</v>
      </c>
      <c r="AI111" s="172" t="s">
        <v>61</v>
      </c>
      <c r="AJ111" s="179">
        <v>61</v>
      </c>
    </row>
    <row r="112" spans="1:36" x14ac:dyDescent="0.15">
      <c r="A112" s="199" t="s">
        <v>36</v>
      </c>
      <c r="B112" s="200" t="s">
        <v>18</v>
      </c>
      <c r="C112" s="173">
        <v>16</v>
      </c>
      <c r="D112" s="190">
        <v>38823.875</v>
      </c>
      <c r="E112" s="195">
        <v>13405</v>
      </c>
      <c r="F112" s="29">
        <v>32996</v>
      </c>
      <c r="G112" s="29">
        <v>157</v>
      </c>
      <c r="H112" s="29">
        <v>0</v>
      </c>
      <c r="I112" s="29">
        <v>7557</v>
      </c>
      <c r="J112" s="29">
        <v>8950</v>
      </c>
      <c r="K112" s="166">
        <v>-81</v>
      </c>
      <c r="L112" s="173">
        <v>330</v>
      </c>
      <c r="M112" s="29">
        <v>-265</v>
      </c>
      <c r="N112" s="29">
        <v>-791</v>
      </c>
      <c r="O112" s="29">
        <f t="shared" si="5"/>
        <v>-807</v>
      </c>
      <c r="P112" s="29">
        <f t="shared" si="8"/>
        <v>17453</v>
      </c>
      <c r="Q112" s="190">
        <v>38823.875</v>
      </c>
      <c r="R112" s="189">
        <v>13500</v>
      </c>
      <c r="S112" s="29">
        <v>15296</v>
      </c>
      <c r="T112" s="29">
        <f t="shared" si="9"/>
        <v>2157</v>
      </c>
      <c r="U112" s="29">
        <v>18214</v>
      </c>
      <c r="V112" s="29">
        <v>5700</v>
      </c>
      <c r="W112" s="166">
        <v>-1400</v>
      </c>
      <c r="X112" s="26">
        <v>-81</v>
      </c>
      <c r="Y112" s="166">
        <v>330</v>
      </c>
      <c r="Z112" s="26">
        <v>330</v>
      </c>
      <c r="AA112" s="166">
        <v>-700</v>
      </c>
      <c r="AB112" s="26">
        <v>-265</v>
      </c>
      <c r="AC112" s="166">
        <v>-2218</v>
      </c>
      <c r="AD112" s="26">
        <v>-791</v>
      </c>
      <c r="AE112" s="166" t="s">
        <v>169</v>
      </c>
      <c r="AF112" s="172" t="s">
        <v>71</v>
      </c>
      <c r="AG112" s="173">
        <v>50</v>
      </c>
      <c r="AH112" s="166" t="s">
        <v>169</v>
      </c>
      <c r="AI112" s="172" t="s">
        <v>106</v>
      </c>
      <c r="AJ112" s="179">
        <v>52</v>
      </c>
    </row>
    <row r="113" spans="1:36" x14ac:dyDescent="0.15">
      <c r="A113" s="199" t="s">
        <v>30</v>
      </c>
      <c r="B113" s="200" t="s">
        <v>18</v>
      </c>
      <c r="C113" s="173">
        <v>17</v>
      </c>
      <c r="D113" s="190">
        <v>38824.875</v>
      </c>
      <c r="E113" s="195">
        <v>15392</v>
      </c>
      <c r="F113" s="29">
        <v>32996</v>
      </c>
      <c r="G113" s="29">
        <v>162</v>
      </c>
      <c r="H113" s="29">
        <v>0</v>
      </c>
      <c r="I113" s="29">
        <v>7622</v>
      </c>
      <c r="J113" s="29">
        <v>6886</v>
      </c>
      <c r="K113" s="166">
        <v>148</v>
      </c>
      <c r="L113" s="173">
        <v>330</v>
      </c>
      <c r="M113" s="29">
        <v>-228</v>
      </c>
      <c r="N113" s="29">
        <v>-1195</v>
      </c>
      <c r="O113" s="29">
        <f t="shared" si="5"/>
        <v>-945</v>
      </c>
      <c r="P113" s="29">
        <f t="shared" si="8"/>
        <v>19595</v>
      </c>
      <c r="Q113" s="190">
        <v>38824.875</v>
      </c>
      <c r="R113" s="189">
        <v>15630</v>
      </c>
      <c r="S113" s="29">
        <v>17426</v>
      </c>
      <c r="T113" s="29">
        <f t="shared" si="9"/>
        <v>2169</v>
      </c>
      <c r="U113" s="29">
        <v>18214</v>
      </c>
      <c r="V113" s="29">
        <v>5700</v>
      </c>
      <c r="W113" s="166">
        <v>1200</v>
      </c>
      <c r="X113" s="26">
        <v>148</v>
      </c>
      <c r="Y113" s="166">
        <v>330</v>
      </c>
      <c r="Z113" s="26">
        <v>330</v>
      </c>
      <c r="AA113" s="166">
        <v>-700</v>
      </c>
      <c r="AB113" s="26">
        <v>-228</v>
      </c>
      <c r="AC113" s="166">
        <v>-2218</v>
      </c>
      <c r="AD113" s="26">
        <v>-1195</v>
      </c>
      <c r="AE113" s="166" t="s">
        <v>43</v>
      </c>
      <c r="AF113" s="172" t="s">
        <v>111</v>
      </c>
      <c r="AG113" s="173">
        <v>47</v>
      </c>
      <c r="AH113" s="166" t="s">
        <v>43</v>
      </c>
      <c r="AI113" s="172" t="s">
        <v>147</v>
      </c>
      <c r="AJ113" s="179">
        <v>50</v>
      </c>
    </row>
    <row r="114" spans="1:36" x14ac:dyDescent="0.15">
      <c r="A114" s="199" t="s">
        <v>32</v>
      </c>
      <c r="B114" s="200" t="s">
        <v>18</v>
      </c>
      <c r="C114" s="173">
        <v>18</v>
      </c>
      <c r="D114" s="190">
        <v>38825.5</v>
      </c>
      <c r="E114" s="195">
        <v>15483</v>
      </c>
      <c r="F114" s="29">
        <v>32996</v>
      </c>
      <c r="G114" s="29">
        <v>172</v>
      </c>
      <c r="H114" s="29">
        <v>0</v>
      </c>
      <c r="I114" s="29">
        <v>8004</v>
      </c>
      <c r="J114" s="29">
        <v>6715</v>
      </c>
      <c r="K114" s="166">
        <v>-242</v>
      </c>
      <c r="L114" s="173">
        <v>330</v>
      </c>
      <c r="M114" s="29">
        <v>-217</v>
      </c>
      <c r="N114" s="29">
        <v>-1184</v>
      </c>
      <c r="O114" s="29">
        <f t="shared" si="5"/>
        <v>-1313</v>
      </c>
      <c r="P114" s="29">
        <f t="shared" si="8"/>
        <v>19762</v>
      </c>
      <c r="Q114" s="190">
        <v>38825.458333333336</v>
      </c>
      <c r="R114" s="189">
        <v>15930</v>
      </c>
      <c r="S114" s="29">
        <v>17726</v>
      </c>
      <c r="T114" s="29">
        <f t="shared" si="9"/>
        <v>2036</v>
      </c>
      <c r="U114" s="29">
        <v>18214</v>
      </c>
      <c r="V114" s="29">
        <v>5700</v>
      </c>
      <c r="W114" s="166">
        <v>-1400</v>
      </c>
      <c r="X114" s="26">
        <v>-242</v>
      </c>
      <c r="Y114" s="166">
        <v>330</v>
      </c>
      <c r="Z114" s="26">
        <v>330</v>
      </c>
      <c r="AA114" s="166">
        <v>-700</v>
      </c>
      <c r="AB114" s="26">
        <v>-217</v>
      </c>
      <c r="AC114" s="166">
        <v>-2218</v>
      </c>
      <c r="AD114" s="26">
        <v>-1184</v>
      </c>
      <c r="AE114" s="166" t="s">
        <v>43</v>
      </c>
      <c r="AF114" s="172" t="s">
        <v>121</v>
      </c>
      <c r="AG114" s="173">
        <v>48</v>
      </c>
      <c r="AH114" s="166" t="s">
        <v>100</v>
      </c>
      <c r="AI114" s="172" t="s">
        <v>137</v>
      </c>
      <c r="AJ114" s="179">
        <v>53</v>
      </c>
    </row>
    <row r="115" spans="1:36" x14ac:dyDescent="0.15">
      <c r="A115" s="199" t="s">
        <v>31</v>
      </c>
      <c r="B115" s="200" t="s">
        <v>18</v>
      </c>
      <c r="C115" s="173">
        <v>19</v>
      </c>
      <c r="D115" s="190">
        <v>38826.875</v>
      </c>
      <c r="E115" s="195">
        <v>15565</v>
      </c>
      <c r="F115" s="29">
        <v>32996</v>
      </c>
      <c r="G115" s="29">
        <v>166</v>
      </c>
      <c r="H115" s="29">
        <v>0</v>
      </c>
      <c r="I115" s="29">
        <v>8430</v>
      </c>
      <c r="J115" s="29">
        <v>6964</v>
      </c>
      <c r="K115" s="166">
        <v>-52</v>
      </c>
      <c r="L115" s="173">
        <v>330</v>
      </c>
      <c r="M115" s="29">
        <v>-226</v>
      </c>
      <c r="N115" s="29">
        <v>-1360</v>
      </c>
      <c r="O115" s="29">
        <f t="shared" si="5"/>
        <v>-1308</v>
      </c>
      <c r="P115" s="29">
        <f t="shared" si="8"/>
        <v>19076</v>
      </c>
      <c r="Q115" s="190">
        <v>38826.875</v>
      </c>
      <c r="R115" s="189">
        <v>15720</v>
      </c>
      <c r="S115" s="29">
        <v>17520</v>
      </c>
      <c r="T115" s="29">
        <f t="shared" si="9"/>
        <v>1556</v>
      </c>
      <c r="U115" s="29">
        <v>18214</v>
      </c>
      <c r="V115" s="29">
        <v>5700</v>
      </c>
      <c r="W115" s="166">
        <v>1400</v>
      </c>
      <c r="X115" s="26">
        <v>-52</v>
      </c>
      <c r="Y115" s="166">
        <v>330</v>
      </c>
      <c r="Z115" s="26">
        <v>330</v>
      </c>
      <c r="AA115" s="166">
        <v>-700</v>
      </c>
      <c r="AB115" s="26">
        <v>-226</v>
      </c>
      <c r="AC115" s="166">
        <v>-2218</v>
      </c>
      <c r="AD115" s="26">
        <v>-1475</v>
      </c>
      <c r="AE115" s="166" t="s">
        <v>169</v>
      </c>
      <c r="AF115" s="172" t="s">
        <v>97</v>
      </c>
      <c r="AG115" s="173">
        <v>57</v>
      </c>
      <c r="AH115" s="166" t="s">
        <v>42</v>
      </c>
      <c r="AI115" s="172" t="s">
        <v>177</v>
      </c>
      <c r="AJ115" s="179">
        <v>58</v>
      </c>
    </row>
    <row r="116" spans="1:36" x14ac:dyDescent="0.15">
      <c r="A116" s="199" t="s">
        <v>33</v>
      </c>
      <c r="B116" s="200" t="s">
        <v>18</v>
      </c>
      <c r="C116" s="173">
        <v>20</v>
      </c>
      <c r="D116" s="190">
        <v>38827.583333333336</v>
      </c>
      <c r="E116" s="195">
        <v>15509</v>
      </c>
      <c r="F116" s="29">
        <v>32996</v>
      </c>
      <c r="G116" s="29">
        <v>166</v>
      </c>
      <c r="H116" s="29">
        <v>0</v>
      </c>
      <c r="I116" s="29">
        <v>8261</v>
      </c>
      <c r="J116" s="29">
        <v>7462</v>
      </c>
      <c r="K116" s="166">
        <v>264</v>
      </c>
      <c r="L116" s="173">
        <v>330</v>
      </c>
      <c r="M116" s="29">
        <v>-219</v>
      </c>
      <c r="N116" s="29">
        <v>-1360</v>
      </c>
      <c r="O116" s="29">
        <f t="shared" si="5"/>
        <v>-985</v>
      </c>
      <c r="P116" s="29">
        <f t="shared" si="8"/>
        <v>18424</v>
      </c>
      <c r="Q116" s="190">
        <v>38827.5</v>
      </c>
      <c r="R116" s="189">
        <v>15500</v>
      </c>
      <c r="S116" s="29">
        <v>17300</v>
      </c>
      <c r="T116" s="29">
        <f t="shared" si="9"/>
        <v>1124</v>
      </c>
      <c r="U116" s="29">
        <v>18214</v>
      </c>
      <c r="V116" s="29">
        <v>5700</v>
      </c>
      <c r="W116" s="166">
        <v>1200</v>
      </c>
      <c r="X116" s="26">
        <v>264</v>
      </c>
      <c r="Y116" s="166">
        <v>330</v>
      </c>
      <c r="Z116" s="26">
        <v>330</v>
      </c>
      <c r="AA116" s="166">
        <v>-700</v>
      </c>
      <c r="AB116" s="26">
        <v>-219</v>
      </c>
      <c r="AC116" s="166">
        <v>-2218</v>
      </c>
      <c r="AD116" s="26">
        <v>-1495</v>
      </c>
      <c r="AE116" s="166" t="s">
        <v>146</v>
      </c>
      <c r="AF116" s="172" t="s">
        <v>155</v>
      </c>
      <c r="AG116" s="173">
        <v>60</v>
      </c>
      <c r="AH116" s="166" t="s">
        <v>146</v>
      </c>
      <c r="AI116" s="172" t="s">
        <v>71</v>
      </c>
      <c r="AJ116" s="179">
        <v>68</v>
      </c>
    </row>
    <row r="117" spans="1:36" x14ac:dyDescent="0.15">
      <c r="A117" s="199" t="s">
        <v>34</v>
      </c>
      <c r="B117" s="200" t="s">
        <v>18</v>
      </c>
      <c r="C117" s="173">
        <v>21</v>
      </c>
      <c r="D117" s="190">
        <v>38828.458333333336</v>
      </c>
      <c r="E117" s="195">
        <v>15234</v>
      </c>
      <c r="F117" s="29">
        <v>32996</v>
      </c>
      <c r="G117" s="29">
        <v>165</v>
      </c>
      <c r="H117" s="29">
        <v>0</v>
      </c>
      <c r="I117" s="29">
        <v>7641</v>
      </c>
      <c r="J117" s="29">
        <v>8446</v>
      </c>
      <c r="K117" s="166">
        <v>87</v>
      </c>
      <c r="L117" s="173">
        <v>330</v>
      </c>
      <c r="M117" s="29">
        <v>-222</v>
      </c>
      <c r="N117" s="29">
        <v>-1495</v>
      </c>
      <c r="O117" s="29">
        <f t="shared" si="5"/>
        <v>-1300</v>
      </c>
      <c r="P117" s="29">
        <f t="shared" si="8"/>
        <v>18374</v>
      </c>
      <c r="Q117" s="190">
        <v>38828.5</v>
      </c>
      <c r="R117" s="189">
        <v>15480</v>
      </c>
      <c r="S117" s="29">
        <v>17424</v>
      </c>
      <c r="T117" s="29">
        <f t="shared" si="9"/>
        <v>950</v>
      </c>
      <c r="U117" s="29">
        <v>18214</v>
      </c>
      <c r="V117" s="29">
        <v>5700</v>
      </c>
      <c r="W117" s="166">
        <v>1200</v>
      </c>
      <c r="X117" s="26">
        <v>87</v>
      </c>
      <c r="Y117" s="166">
        <v>330</v>
      </c>
      <c r="Z117" s="26">
        <v>330</v>
      </c>
      <c r="AA117" s="166">
        <v>-700</v>
      </c>
      <c r="AB117" s="26">
        <v>-222</v>
      </c>
      <c r="AC117" s="166">
        <v>-2218</v>
      </c>
      <c r="AD117" s="26">
        <v>-1495</v>
      </c>
      <c r="AE117" s="166" t="s">
        <v>146</v>
      </c>
      <c r="AF117" s="172" t="s">
        <v>155</v>
      </c>
      <c r="AG117" s="173">
        <v>49</v>
      </c>
      <c r="AH117" s="166" t="s">
        <v>169</v>
      </c>
      <c r="AI117" s="172" t="s">
        <v>138</v>
      </c>
      <c r="AJ117" s="179">
        <v>58</v>
      </c>
    </row>
    <row r="118" spans="1:36" x14ac:dyDescent="0.15">
      <c r="A118" s="199" t="s">
        <v>35</v>
      </c>
      <c r="B118" s="200" t="s">
        <v>18</v>
      </c>
      <c r="C118" s="173">
        <v>22</v>
      </c>
      <c r="D118" s="190">
        <v>38829.833333333336</v>
      </c>
      <c r="E118" s="195">
        <v>14401</v>
      </c>
      <c r="F118" s="29">
        <v>32996</v>
      </c>
      <c r="G118" s="29">
        <v>179</v>
      </c>
      <c r="H118" s="29">
        <v>0</v>
      </c>
      <c r="I118" s="29">
        <v>9669</v>
      </c>
      <c r="J118" s="29">
        <v>6230</v>
      </c>
      <c r="K118" s="166">
        <v>-345</v>
      </c>
      <c r="L118" s="173">
        <v>330</v>
      </c>
      <c r="M118" s="29">
        <v>-250</v>
      </c>
      <c r="N118" s="29">
        <v>-1017</v>
      </c>
      <c r="O118" s="29">
        <f t="shared" si="5"/>
        <v>-1282</v>
      </c>
      <c r="P118" s="29">
        <f t="shared" si="8"/>
        <v>18558</v>
      </c>
      <c r="Q118" s="190">
        <v>38829.875</v>
      </c>
      <c r="R118" s="189">
        <v>14360</v>
      </c>
      <c r="S118" s="29">
        <v>16156</v>
      </c>
      <c r="T118" s="29">
        <f t="shared" si="9"/>
        <v>2402</v>
      </c>
      <c r="U118" s="29">
        <v>17942</v>
      </c>
      <c r="V118" s="29">
        <v>5700</v>
      </c>
      <c r="W118" s="166">
        <v>1400</v>
      </c>
      <c r="X118" s="26">
        <v>-345</v>
      </c>
      <c r="Y118" s="166">
        <v>330</v>
      </c>
      <c r="Z118" s="26">
        <v>330</v>
      </c>
      <c r="AA118" s="166">
        <v>-700</v>
      </c>
      <c r="AB118" s="26">
        <v>-250</v>
      </c>
      <c r="AC118" s="166">
        <v>-2218</v>
      </c>
      <c r="AD118" s="26">
        <v>-1017</v>
      </c>
      <c r="AE118" s="166" t="s">
        <v>46</v>
      </c>
      <c r="AF118" s="172" t="s">
        <v>159</v>
      </c>
      <c r="AG118" s="173">
        <v>43</v>
      </c>
      <c r="AH118" s="166" t="s">
        <v>46</v>
      </c>
      <c r="AI118" s="172" t="s">
        <v>179</v>
      </c>
      <c r="AJ118" s="179">
        <v>42</v>
      </c>
    </row>
    <row r="119" spans="1:36" x14ac:dyDescent="0.15">
      <c r="A119" s="199" t="s">
        <v>36</v>
      </c>
      <c r="B119" s="200" t="s">
        <v>18</v>
      </c>
      <c r="C119" s="173">
        <v>23</v>
      </c>
      <c r="D119" s="190">
        <v>38830.833333333336</v>
      </c>
      <c r="E119" s="195">
        <v>15004</v>
      </c>
      <c r="F119" s="29">
        <v>32996</v>
      </c>
      <c r="G119" s="29">
        <v>190</v>
      </c>
      <c r="H119" s="29">
        <v>0</v>
      </c>
      <c r="I119" s="29">
        <v>8619</v>
      </c>
      <c r="J119" s="29">
        <v>7338</v>
      </c>
      <c r="K119" s="166">
        <v>-730</v>
      </c>
      <c r="L119" s="173">
        <v>330</v>
      </c>
      <c r="M119" s="29">
        <v>-250</v>
      </c>
      <c r="N119" s="29">
        <v>-981</v>
      </c>
      <c r="O119" s="29">
        <f t="shared" si="5"/>
        <v>-1631</v>
      </c>
      <c r="P119" s="29">
        <v>18860</v>
      </c>
      <c r="Q119" s="190">
        <v>38830.875</v>
      </c>
      <c r="R119" s="189">
        <v>14630</v>
      </c>
      <c r="S119" s="29">
        <v>16426</v>
      </c>
      <c r="T119" s="29">
        <f t="shared" si="9"/>
        <v>2434</v>
      </c>
      <c r="U119" s="29">
        <v>17942</v>
      </c>
      <c r="V119" s="29">
        <v>5700</v>
      </c>
      <c r="W119" s="166">
        <v>-1400</v>
      </c>
      <c r="X119" s="26">
        <v>-730</v>
      </c>
      <c r="Y119" s="166">
        <v>330</v>
      </c>
      <c r="Z119" s="26">
        <v>330</v>
      </c>
      <c r="AA119" s="166">
        <v>-700</v>
      </c>
      <c r="AB119" s="26">
        <v>-250</v>
      </c>
      <c r="AC119" s="166">
        <v>-1718</v>
      </c>
      <c r="AD119" s="26">
        <v>-981</v>
      </c>
      <c r="AE119" s="166" t="s">
        <v>46</v>
      </c>
      <c r="AF119" s="172" t="s">
        <v>222</v>
      </c>
      <c r="AG119" s="173">
        <v>45</v>
      </c>
      <c r="AH119" s="166" t="s">
        <v>46</v>
      </c>
      <c r="AI119" s="172" t="s">
        <v>171</v>
      </c>
      <c r="AJ119" s="179">
        <v>50</v>
      </c>
    </row>
    <row r="120" spans="1:36" x14ac:dyDescent="0.15">
      <c r="A120" s="199" t="s">
        <v>30</v>
      </c>
      <c r="B120" s="200" t="s">
        <v>18</v>
      </c>
      <c r="C120" s="173">
        <v>24</v>
      </c>
      <c r="D120" s="190">
        <v>38831.5</v>
      </c>
      <c r="E120" s="195">
        <v>16171</v>
      </c>
      <c r="F120" s="29">
        <v>32996</v>
      </c>
      <c r="G120" s="29">
        <v>181</v>
      </c>
      <c r="H120" s="29">
        <v>0</v>
      </c>
      <c r="I120" s="29">
        <v>8641</v>
      </c>
      <c r="J120" s="29">
        <v>5764</v>
      </c>
      <c r="K120" s="166">
        <v>-277</v>
      </c>
      <c r="L120" s="173">
        <v>330</v>
      </c>
      <c r="M120" s="29">
        <v>-250</v>
      </c>
      <c r="N120" s="29">
        <v>-1320</v>
      </c>
      <c r="O120" s="29">
        <f t="shared" si="5"/>
        <v>-1517</v>
      </c>
      <c r="P120" s="29">
        <f t="shared" si="8"/>
        <v>20289</v>
      </c>
      <c r="Q120" s="190">
        <v>38831.458333333336</v>
      </c>
      <c r="R120" s="189">
        <v>16410</v>
      </c>
      <c r="S120" s="29">
        <v>18206</v>
      </c>
      <c r="T120" s="29">
        <f t="shared" si="9"/>
        <v>2083</v>
      </c>
      <c r="U120" s="29">
        <v>17942</v>
      </c>
      <c r="V120" s="29">
        <v>5700</v>
      </c>
      <c r="W120" s="166">
        <v>-1400</v>
      </c>
      <c r="X120" s="26">
        <v>-277</v>
      </c>
      <c r="Y120" s="166">
        <v>330</v>
      </c>
      <c r="Z120" s="26">
        <v>330</v>
      </c>
      <c r="AA120" s="166">
        <v>-700</v>
      </c>
      <c r="AB120" s="26">
        <v>-250</v>
      </c>
      <c r="AC120" s="166">
        <v>-1718</v>
      </c>
      <c r="AD120" s="26">
        <v>-1287</v>
      </c>
      <c r="AE120" s="166" t="s">
        <v>46</v>
      </c>
      <c r="AF120" s="172" t="s">
        <v>116</v>
      </c>
      <c r="AG120" s="173">
        <v>48</v>
      </c>
      <c r="AH120" s="166" t="s">
        <v>46</v>
      </c>
      <c r="AI120" s="172" t="s">
        <v>58</v>
      </c>
      <c r="AJ120" s="179">
        <v>52</v>
      </c>
    </row>
    <row r="121" spans="1:36" x14ac:dyDescent="0.15">
      <c r="A121" s="199" t="s">
        <v>32</v>
      </c>
      <c r="B121" s="200" t="s">
        <v>18</v>
      </c>
      <c r="C121" s="173">
        <v>25</v>
      </c>
      <c r="D121" s="190">
        <v>38832.833333333336</v>
      </c>
      <c r="E121" s="195">
        <v>15917</v>
      </c>
      <c r="F121" s="29">
        <v>32996</v>
      </c>
      <c r="G121" s="29">
        <v>180</v>
      </c>
      <c r="H121" s="29">
        <v>0</v>
      </c>
      <c r="I121" s="29">
        <v>8048</v>
      </c>
      <c r="J121" s="29">
        <v>7173</v>
      </c>
      <c r="K121" s="166">
        <v>-452</v>
      </c>
      <c r="L121" s="173">
        <v>330</v>
      </c>
      <c r="M121" s="29">
        <v>-224</v>
      </c>
      <c r="N121" s="29">
        <v>-1407</v>
      </c>
      <c r="O121" s="29">
        <f t="shared" si="5"/>
        <v>-1753</v>
      </c>
      <c r="P121" s="29">
        <f t="shared" si="8"/>
        <v>19708</v>
      </c>
      <c r="Q121" s="190">
        <v>38832.875</v>
      </c>
      <c r="R121" s="189">
        <v>15850</v>
      </c>
      <c r="S121" s="29">
        <v>17684</v>
      </c>
      <c r="T121" s="29">
        <f t="shared" si="9"/>
        <v>2024</v>
      </c>
      <c r="U121" s="29">
        <v>17942</v>
      </c>
      <c r="V121" s="29">
        <v>5700</v>
      </c>
      <c r="W121" s="166">
        <v>-1400</v>
      </c>
      <c r="X121" s="26">
        <v>-452</v>
      </c>
      <c r="Y121" s="166">
        <v>330</v>
      </c>
      <c r="Z121" s="26">
        <v>330</v>
      </c>
      <c r="AA121" s="166">
        <v>-700</v>
      </c>
      <c r="AB121" s="26">
        <v>-224</v>
      </c>
      <c r="AC121" s="166">
        <v>-1718</v>
      </c>
      <c r="AD121" s="26">
        <v>-1407</v>
      </c>
      <c r="AE121" s="166" t="s">
        <v>46</v>
      </c>
      <c r="AF121" s="172" t="s">
        <v>88</v>
      </c>
      <c r="AG121" s="173">
        <v>53</v>
      </c>
      <c r="AH121" s="166" t="s">
        <v>46</v>
      </c>
      <c r="AI121" s="172" t="s">
        <v>108</v>
      </c>
      <c r="AJ121" s="179">
        <v>52</v>
      </c>
    </row>
    <row r="122" spans="1:36" x14ac:dyDescent="0.15">
      <c r="A122" s="199" t="s">
        <v>31</v>
      </c>
      <c r="B122" s="200" t="s">
        <v>18</v>
      </c>
      <c r="C122" s="173">
        <v>26</v>
      </c>
      <c r="D122" s="190">
        <v>38833.875</v>
      </c>
      <c r="E122" s="195">
        <v>15707</v>
      </c>
      <c r="F122" s="29">
        <v>32984</v>
      </c>
      <c r="G122" s="29">
        <v>161</v>
      </c>
      <c r="H122" s="29">
        <v>0</v>
      </c>
      <c r="I122" s="29">
        <v>8562</v>
      </c>
      <c r="J122" s="29">
        <v>7012</v>
      </c>
      <c r="K122" s="166">
        <v>-102</v>
      </c>
      <c r="L122" s="173">
        <v>330</v>
      </c>
      <c r="M122" s="29">
        <v>-224</v>
      </c>
      <c r="N122" s="29">
        <v>-1419</v>
      </c>
      <c r="O122" s="29">
        <f t="shared" si="5"/>
        <v>-1415</v>
      </c>
      <c r="P122" s="29">
        <f t="shared" si="8"/>
        <v>18986</v>
      </c>
      <c r="Q122" s="190">
        <v>38833.875</v>
      </c>
      <c r="R122" s="189">
        <v>15800</v>
      </c>
      <c r="S122" s="29">
        <v>17828</v>
      </c>
      <c r="T122" s="29">
        <f t="shared" si="9"/>
        <v>1158</v>
      </c>
      <c r="U122" s="29">
        <v>17942</v>
      </c>
      <c r="V122" s="29">
        <v>5700</v>
      </c>
      <c r="W122" s="166">
        <v>-1400</v>
      </c>
      <c r="X122" s="26">
        <v>-102</v>
      </c>
      <c r="Y122" s="166">
        <v>330</v>
      </c>
      <c r="Z122" s="26">
        <v>330</v>
      </c>
      <c r="AA122" s="166">
        <v>-700</v>
      </c>
      <c r="AB122" s="26">
        <v>-224</v>
      </c>
      <c r="AC122" s="166">
        <v>-1718</v>
      </c>
      <c r="AD122" s="26">
        <v>-1419</v>
      </c>
      <c r="AE122" s="166" t="s">
        <v>42</v>
      </c>
      <c r="AF122" s="172" t="s">
        <v>56</v>
      </c>
      <c r="AG122" s="173">
        <v>52</v>
      </c>
      <c r="AH122" s="166" t="s">
        <v>42</v>
      </c>
      <c r="AI122" s="172" t="s">
        <v>120</v>
      </c>
      <c r="AJ122" s="179">
        <v>53</v>
      </c>
    </row>
    <row r="123" spans="1:36" x14ac:dyDescent="0.15">
      <c r="A123" s="199" t="s">
        <v>33</v>
      </c>
      <c r="B123" s="200" t="s">
        <v>18</v>
      </c>
      <c r="C123" s="173">
        <v>27</v>
      </c>
      <c r="D123" s="190">
        <v>38834.875</v>
      </c>
      <c r="E123" s="195">
        <v>15588</v>
      </c>
      <c r="F123" s="29">
        <v>32866</v>
      </c>
      <c r="G123" s="29">
        <v>168</v>
      </c>
      <c r="H123" s="29">
        <v>0</v>
      </c>
      <c r="I123" s="29">
        <v>7400</v>
      </c>
      <c r="J123" s="29">
        <v>7278</v>
      </c>
      <c r="K123" s="166">
        <v>73</v>
      </c>
      <c r="L123" s="173">
        <v>330</v>
      </c>
      <c r="M123" s="29">
        <v>-224</v>
      </c>
      <c r="N123" s="29">
        <v>-1361</v>
      </c>
      <c r="O123" s="29">
        <f t="shared" si="5"/>
        <v>-1182</v>
      </c>
      <c r="P123" s="29">
        <f t="shared" si="8"/>
        <v>19538</v>
      </c>
      <c r="Q123" s="190">
        <v>38834.875</v>
      </c>
      <c r="R123" s="189">
        <v>15580</v>
      </c>
      <c r="S123" s="29">
        <v>17550</v>
      </c>
      <c r="T123" s="29">
        <f t="shared" si="9"/>
        <v>1988</v>
      </c>
      <c r="U123" s="29">
        <v>17942</v>
      </c>
      <c r="V123" s="29">
        <v>5700</v>
      </c>
      <c r="W123" s="166">
        <v>1200</v>
      </c>
      <c r="X123" s="26">
        <v>73</v>
      </c>
      <c r="Y123" s="166">
        <v>330</v>
      </c>
      <c r="Z123" s="26">
        <v>330</v>
      </c>
      <c r="AA123" s="166">
        <v>-700</v>
      </c>
      <c r="AB123" s="26">
        <v>-224</v>
      </c>
      <c r="AC123" s="166">
        <v>-1500</v>
      </c>
      <c r="AD123" s="26">
        <v>-1361</v>
      </c>
      <c r="AE123" s="166" t="s">
        <v>42</v>
      </c>
      <c r="AF123" s="172" t="s">
        <v>181</v>
      </c>
      <c r="AG123" s="173">
        <v>49</v>
      </c>
      <c r="AH123" s="166" t="s">
        <v>42</v>
      </c>
      <c r="AI123" s="172" t="s">
        <v>59</v>
      </c>
      <c r="AJ123" s="179">
        <v>54</v>
      </c>
    </row>
    <row r="124" spans="1:36" x14ac:dyDescent="0.15">
      <c r="A124" s="199" t="s">
        <v>34</v>
      </c>
      <c r="B124" s="200" t="s">
        <v>18</v>
      </c>
      <c r="C124" s="173">
        <v>28</v>
      </c>
      <c r="D124" s="190">
        <v>38835.458333333336</v>
      </c>
      <c r="E124" s="195">
        <v>15332</v>
      </c>
      <c r="F124" s="29">
        <v>32866</v>
      </c>
      <c r="G124" s="29">
        <v>176</v>
      </c>
      <c r="H124" s="29">
        <v>0</v>
      </c>
      <c r="I124" s="29">
        <v>7306</v>
      </c>
      <c r="J124" s="29">
        <v>7286</v>
      </c>
      <c r="K124" s="166">
        <v>168</v>
      </c>
      <c r="L124" s="173">
        <v>330</v>
      </c>
      <c r="M124" s="29">
        <v>-219</v>
      </c>
      <c r="N124" s="29">
        <v>-1366</v>
      </c>
      <c r="O124" s="29">
        <f t="shared" si="5"/>
        <v>-1087</v>
      </c>
      <c r="P124" s="29">
        <f t="shared" ref="P124:P155" si="10">+F124+G124+H124-I124-J124-O124</f>
        <v>19537</v>
      </c>
      <c r="Q124" s="190">
        <v>38835.458333333336</v>
      </c>
      <c r="R124" s="189">
        <v>15390</v>
      </c>
      <c r="S124" s="29">
        <v>17365</v>
      </c>
      <c r="T124" s="29">
        <f t="shared" si="9"/>
        <v>2172</v>
      </c>
      <c r="U124" s="29">
        <v>17942</v>
      </c>
      <c r="V124" s="29">
        <v>5700</v>
      </c>
      <c r="W124" s="166">
        <v>1200</v>
      </c>
      <c r="X124" s="26">
        <v>168</v>
      </c>
      <c r="Y124" s="166">
        <v>330</v>
      </c>
      <c r="Z124" s="26">
        <v>330</v>
      </c>
      <c r="AA124" s="166">
        <v>-700</v>
      </c>
      <c r="AB124" s="26">
        <v>-219</v>
      </c>
      <c r="AC124" s="166">
        <v>-1500</v>
      </c>
      <c r="AD124" s="26">
        <v>-1366</v>
      </c>
      <c r="AE124" s="166" t="s">
        <v>182</v>
      </c>
      <c r="AF124" s="172" t="s">
        <v>167</v>
      </c>
      <c r="AG124" s="173">
        <v>48</v>
      </c>
      <c r="AH124" s="166" t="s">
        <v>182</v>
      </c>
      <c r="AI124" s="172" t="s">
        <v>53</v>
      </c>
      <c r="AJ124" s="179">
        <v>53</v>
      </c>
    </row>
    <row r="125" spans="1:36" x14ac:dyDescent="0.15">
      <c r="A125" s="199" t="s">
        <v>35</v>
      </c>
      <c r="B125" s="200" t="s">
        <v>18</v>
      </c>
      <c r="C125" s="173">
        <v>29</v>
      </c>
      <c r="D125" s="190">
        <v>38836.875</v>
      </c>
      <c r="E125" s="195">
        <v>13867</v>
      </c>
      <c r="F125" s="29">
        <v>32866</v>
      </c>
      <c r="G125" s="29">
        <v>178</v>
      </c>
      <c r="H125" s="29">
        <v>0</v>
      </c>
      <c r="I125" s="29">
        <v>8822</v>
      </c>
      <c r="J125" s="29">
        <v>6575</v>
      </c>
      <c r="K125" s="166">
        <v>-574</v>
      </c>
      <c r="L125" s="173">
        <v>330</v>
      </c>
      <c r="M125" s="29">
        <v>-240</v>
      </c>
      <c r="N125" s="29">
        <v>-472</v>
      </c>
      <c r="O125" s="29">
        <f t="shared" si="5"/>
        <v>-956</v>
      </c>
      <c r="P125" s="29">
        <f t="shared" si="10"/>
        <v>18603</v>
      </c>
      <c r="Q125" s="190">
        <v>38836.875</v>
      </c>
      <c r="R125" s="189">
        <v>13760</v>
      </c>
      <c r="S125" s="29">
        <v>15556</v>
      </c>
      <c r="T125" s="29">
        <f t="shared" si="9"/>
        <v>3047</v>
      </c>
      <c r="U125" s="29">
        <v>17915</v>
      </c>
      <c r="V125" s="29">
        <v>5700</v>
      </c>
      <c r="W125" s="166">
        <v>-1400</v>
      </c>
      <c r="X125" s="26">
        <v>-574</v>
      </c>
      <c r="Y125" s="166">
        <v>330</v>
      </c>
      <c r="Z125" s="26">
        <v>330</v>
      </c>
      <c r="AA125" s="166">
        <v>-700</v>
      </c>
      <c r="AB125" s="26">
        <v>-240</v>
      </c>
      <c r="AC125" s="166">
        <v>-1500</v>
      </c>
      <c r="AD125" s="26">
        <v>-472</v>
      </c>
      <c r="AE125" s="166" t="s">
        <v>182</v>
      </c>
      <c r="AF125" s="172" t="s">
        <v>187</v>
      </c>
      <c r="AG125" s="173">
        <v>46</v>
      </c>
      <c r="AH125" s="166" t="s">
        <v>182</v>
      </c>
      <c r="AI125" s="172" t="s">
        <v>133</v>
      </c>
      <c r="AJ125" s="179">
        <v>53</v>
      </c>
    </row>
    <row r="126" spans="1:36" x14ac:dyDescent="0.15">
      <c r="A126" s="201" t="s">
        <v>36</v>
      </c>
      <c r="B126" s="202" t="s">
        <v>18</v>
      </c>
      <c r="C126" s="175">
        <v>30</v>
      </c>
      <c r="D126" s="191">
        <v>38837.875</v>
      </c>
      <c r="E126" s="196">
        <v>14379</v>
      </c>
      <c r="F126" s="35">
        <v>32866</v>
      </c>
      <c r="G126" s="35">
        <v>183</v>
      </c>
      <c r="H126" s="35">
        <v>0</v>
      </c>
      <c r="I126" s="35">
        <v>7955</v>
      </c>
      <c r="J126" s="35">
        <v>7658</v>
      </c>
      <c r="K126" s="167">
        <v>222</v>
      </c>
      <c r="L126" s="175">
        <v>330</v>
      </c>
      <c r="M126" s="35">
        <v>-235</v>
      </c>
      <c r="N126" s="35">
        <v>-760</v>
      </c>
      <c r="O126" s="35">
        <f t="shared" si="5"/>
        <v>-443</v>
      </c>
      <c r="P126" s="35">
        <f t="shared" si="10"/>
        <v>17879</v>
      </c>
      <c r="Q126" s="191">
        <v>38837.875</v>
      </c>
      <c r="R126" s="192">
        <v>13930</v>
      </c>
      <c r="S126" s="35">
        <v>15726</v>
      </c>
      <c r="T126" s="35">
        <f t="shared" si="9"/>
        <v>2153</v>
      </c>
      <c r="U126" s="35">
        <v>17915</v>
      </c>
      <c r="V126" s="35">
        <v>5700</v>
      </c>
      <c r="W126" s="167">
        <v>1200</v>
      </c>
      <c r="X126" s="43">
        <v>222</v>
      </c>
      <c r="Y126" s="167">
        <v>330</v>
      </c>
      <c r="Z126" s="43">
        <v>330</v>
      </c>
      <c r="AA126" s="167">
        <v>-700</v>
      </c>
      <c r="AB126" s="43">
        <v>-235</v>
      </c>
      <c r="AC126" s="167">
        <v>-1718</v>
      </c>
      <c r="AD126" s="43">
        <v>-760</v>
      </c>
      <c r="AE126" s="167" t="s">
        <v>182</v>
      </c>
      <c r="AF126" s="174" t="s">
        <v>94</v>
      </c>
      <c r="AG126" s="175">
        <v>52</v>
      </c>
      <c r="AH126" s="167" t="s">
        <v>182</v>
      </c>
      <c r="AI126" s="174" t="s">
        <v>79</v>
      </c>
      <c r="AJ126" s="180">
        <v>57</v>
      </c>
    </row>
    <row r="127" spans="1:36" x14ac:dyDescent="0.15">
      <c r="A127" s="199" t="s">
        <v>30</v>
      </c>
      <c r="B127" s="200" t="s">
        <v>19</v>
      </c>
      <c r="C127" s="173">
        <v>1</v>
      </c>
      <c r="D127" s="190">
        <v>38838.875</v>
      </c>
      <c r="E127" s="195">
        <v>15896</v>
      </c>
      <c r="F127" s="29">
        <v>32865</v>
      </c>
      <c r="G127" s="29">
        <v>212</v>
      </c>
      <c r="H127" s="29">
        <v>0</v>
      </c>
      <c r="I127" s="29">
        <v>8096</v>
      </c>
      <c r="J127" s="29">
        <v>5375</v>
      </c>
      <c r="K127" s="166">
        <v>-156</v>
      </c>
      <c r="L127" s="173">
        <v>330</v>
      </c>
      <c r="M127" s="29">
        <v>24</v>
      </c>
      <c r="N127" s="29">
        <v>-417</v>
      </c>
      <c r="O127" s="29">
        <f t="shared" si="5"/>
        <v>-219</v>
      </c>
      <c r="P127" s="29">
        <f t="shared" si="10"/>
        <v>19825</v>
      </c>
      <c r="Q127" s="190">
        <v>38838.875</v>
      </c>
      <c r="R127" s="189">
        <v>15890</v>
      </c>
      <c r="S127" s="29">
        <v>17686</v>
      </c>
      <c r="T127" s="29">
        <f t="shared" si="9"/>
        <v>2139</v>
      </c>
      <c r="U127" s="29">
        <v>17915</v>
      </c>
      <c r="V127" s="29">
        <v>5700</v>
      </c>
      <c r="W127" s="166">
        <v>-1400</v>
      </c>
      <c r="X127" s="26">
        <v>-156</v>
      </c>
      <c r="Y127" s="166">
        <v>330</v>
      </c>
      <c r="Z127" s="26">
        <v>330</v>
      </c>
      <c r="AA127" s="166">
        <v>280</v>
      </c>
      <c r="AB127" s="26">
        <v>24</v>
      </c>
      <c r="AC127" s="166">
        <v>-563</v>
      </c>
      <c r="AD127" s="26">
        <v>-417</v>
      </c>
      <c r="AE127" s="166" t="s">
        <v>43</v>
      </c>
      <c r="AF127" s="172" t="s">
        <v>306</v>
      </c>
      <c r="AG127" s="173">
        <v>48</v>
      </c>
      <c r="AH127" s="166" t="s">
        <v>43</v>
      </c>
      <c r="AI127" s="172" t="s">
        <v>333</v>
      </c>
      <c r="AJ127" s="179">
        <v>52</v>
      </c>
    </row>
    <row r="128" spans="1:36" x14ac:dyDescent="0.15">
      <c r="A128" s="199" t="s">
        <v>32</v>
      </c>
      <c r="B128" s="200" t="s">
        <v>19</v>
      </c>
      <c r="C128" s="173">
        <v>2</v>
      </c>
      <c r="D128" s="190">
        <v>38839.833333333336</v>
      </c>
      <c r="E128" s="195">
        <v>16240</v>
      </c>
      <c r="F128" s="29">
        <v>32865</v>
      </c>
      <c r="G128" s="29">
        <v>225</v>
      </c>
      <c r="H128" s="29">
        <v>0</v>
      </c>
      <c r="I128" s="29">
        <v>8239</v>
      </c>
      <c r="J128" s="29">
        <v>5162</v>
      </c>
      <c r="K128" s="166">
        <v>-176</v>
      </c>
      <c r="L128" s="173">
        <v>330</v>
      </c>
      <c r="M128" s="29">
        <v>31</v>
      </c>
      <c r="N128" s="29">
        <v>-560</v>
      </c>
      <c r="O128" s="29">
        <f t="shared" si="5"/>
        <v>-375</v>
      </c>
      <c r="P128" s="29">
        <f t="shared" si="10"/>
        <v>20064</v>
      </c>
      <c r="Q128" s="190">
        <v>38839.833333333336</v>
      </c>
      <c r="R128" s="189">
        <v>16060</v>
      </c>
      <c r="S128" s="29">
        <v>17856</v>
      </c>
      <c r="T128" s="29">
        <f t="shared" si="9"/>
        <v>2208</v>
      </c>
      <c r="U128" s="29">
        <v>17915</v>
      </c>
      <c r="V128" s="29">
        <v>5700</v>
      </c>
      <c r="W128" s="166">
        <v>-1400</v>
      </c>
      <c r="X128" s="26">
        <v>-176</v>
      </c>
      <c r="Y128" s="166">
        <v>330</v>
      </c>
      <c r="Z128" s="26">
        <v>330</v>
      </c>
      <c r="AA128" s="166">
        <v>280</v>
      </c>
      <c r="AB128" s="26">
        <v>31</v>
      </c>
      <c r="AC128" s="166">
        <v>-563</v>
      </c>
      <c r="AD128" s="26">
        <v>-560</v>
      </c>
      <c r="AE128" s="166" t="s">
        <v>46</v>
      </c>
      <c r="AF128" s="172" t="s">
        <v>154</v>
      </c>
      <c r="AG128" s="173">
        <v>46</v>
      </c>
      <c r="AH128" s="166" t="s">
        <v>46</v>
      </c>
      <c r="AI128" s="172" t="s">
        <v>111</v>
      </c>
      <c r="AJ128" s="179">
        <v>51</v>
      </c>
    </row>
    <row r="129" spans="1:36" x14ac:dyDescent="0.15">
      <c r="A129" s="199" t="s">
        <v>31</v>
      </c>
      <c r="B129" s="200" t="s">
        <v>19</v>
      </c>
      <c r="C129" s="173">
        <v>3</v>
      </c>
      <c r="D129" s="190">
        <v>38840.833333333336</v>
      </c>
      <c r="E129" s="195">
        <v>16171</v>
      </c>
      <c r="F129" s="29">
        <v>32864</v>
      </c>
      <c r="G129" s="29">
        <v>198</v>
      </c>
      <c r="H129" s="29">
        <v>0</v>
      </c>
      <c r="I129" s="29">
        <v>8776</v>
      </c>
      <c r="J129" s="29">
        <v>6064</v>
      </c>
      <c r="K129" s="166">
        <v>-489</v>
      </c>
      <c r="L129" s="173">
        <v>330</v>
      </c>
      <c r="M129" s="29">
        <v>-150</v>
      </c>
      <c r="N129" s="29">
        <v>-563</v>
      </c>
      <c r="O129" s="29">
        <f t="shared" si="5"/>
        <v>-872</v>
      </c>
      <c r="P129" s="29">
        <f t="shared" si="10"/>
        <v>19094</v>
      </c>
      <c r="Q129" s="190">
        <v>38840.875</v>
      </c>
      <c r="R129" s="189">
        <v>16090</v>
      </c>
      <c r="S129" s="29">
        <v>17886</v>
      </c>
      <c r="T129" s="29">
        <f t="shared" si="9"/>
        <v>1208</v>
      </c>
      <c r="U129" s="29">
        <v>17915</v>
      </c>
      <c r="V129" s="29">
        <v>5700</v>
      </c>
      <c r="W129" s="166">
        <v>-1400</v>
      </c>
      <c r="X129" s="26">
        <v>-489</v>
      </c>
      <c r="Y129" s="166">
        <v>330</v>
      </c>
      <c r="Z129" s="26">
        <v>330</v>
      </c>
      <c r="AA129" s="166">
        <v>-700</v>
      </c>
      <c r="AB129" s="26">
        <v>-150</v>
      </c>
      <c r="AC129" s="166">
        <v>-563</v>
      </c>
      <c r="AD129" s="26">
        <v>-563</v>
      </c>
      <c r="AE129" s="166" t="s">
        <v>46</v>
      </c>
      <c r="AF129" s="172" t="s">
        <v>116</v>
      </c>
      <c r="AG129" s="173">
        <v>47</v>
      </c>
      <c r="AH129" s="166" t="s">
        <v>46</v>
      </c>
      <c r="AI129" s="172" t="s">
        <v>116</v>
      </c>
      <c r="AJ129" s="179">
        <v>51</v>
      </c>
    </row>
    <row r="130" spans="1:36" x14ac:dyDescent="0.15">
      <c r="A130" s="199" t="s">
        <v>33</v>
      </c>
      <c r="B130" s="200" t="s">
        <v>19</v>
      </c>
      <c r="C130" s="173">
        <v>4</v>
      </c>
      <c r="D130" s="190">
        <v>38841.875</v>
      </c>
      <c r="E130" s="195">
        <v>15991</v>
      </c>
      <c r="F130" s="29">
        <v>32864</v>
      </c>
      <c r="G130" s="29">
        <v>213</v>
      </c>
      <c r="H130" s="29">
        <v>0</v>
      </c>
      <c r="I130" s="29">
        <v>8483</v>
      </c>
      <c r="J130" s="29">
        <v>4768</v>
      </c>
      <c r="K130" s="166">
        <v>-664</v>
      </c>
      <c r="L130" s="173">
        <v>330</v>
      </c>
      <c r="M130" s="29">
        <v>-150</v>
      </c>
      <c r="N130" s="29">
        <v>-563</v>
      </c>
      <c r="O130" s="29">
        <f t="shared" si="5"/>
        <v>-1047</v>
      </c>
      <c r="P130" s="29">
        <f t="shared" si="10"/>
        <v>20873</v>
      </c>
      <c r="Q130" s="190">
        <v>38841.875</v>
      </c>
      <c r="R130" s="189">
        <v>16080</v>
      </c>
      <c r="S130" s="29">
        <v>17876</v>
      </c>
      <c r="T130" s="29">
        <f t="shared" si="9"/>
        <v>2997</v>
      </c>
      <c r="U130" s="29">
        <v>17915</v>
      </c>
      <c r="V130" s="29">
        <v>5700</v>
      </c>
      <c r="W130" s="166">
        <v>-1400</v>
      </c>
      <c r="X130" s="26">
        <v>-664</v>
      </c>
      <c r="Y130" s="166">
        <v>330</v>
      </c>
      <c r="Z130" s="26">
        <v>330</v>
      </c>
      <c r="AA130" s="166">
        <v>-700</v>
      </c>
      <c r="AB130" s="26">
        <v>-150</v>
      </c>
      <c r="AC130" s="166">
        <v>-563</v>
      </c>
      <c r="AD130" s="26">
        <v>-563</v>
      </c>
      <c r="AE130" s="166" t="s">
        <v>100</v>
      </c>
      <c r="AF130" s="172" t="s">
        <v>172</v>
      </c>
      <c r="AG130" s="173">
        <v>58</v>
      </c>
      <c r="AH130" s="166" t="s">
        <v>100</v>
      </c>
      <c r="AI130" s="172" t="s">
        <v>151</v>
      </c>
      <c r="AJ130" s="179">
        <v>67</v>
      </c>
    </row>
    <row r="131" spans="1:36" x14ac:dyDescent="0.15">
      <c r="A131" s="199" t="s">
        <v>34</v>
      </c>
      <c r="B131" s="200" t="s">
        <v>19</v>
      </c>
      <c r="C131" s="173">
        <v>5</v>
      </c>
      <c r="D131" s="190">
        <v>38842.583333333336</v>
      </c>
      <c r="E131" s="195">
        <v>16268</v>
      </c>
      <c r="F131" s="29">
        <v>32863</v>
      </c>
      <c r="G131" s="29">
        <v>226</v>
      </c>
      <c r="H131" s="29">
        <v>0</v>
      </c>
      <c r="I131" s="29">
        <v>7837</v>
      </c>
      <c r="J131" s="29">
        <v>4869</v>
      </c>
      <c r="K131" s="166">
        <v>-652</v>
      </c>
      <c r="L131" s="173">
        <v>330</v>
      </c>
      <c r="M131" s="29">
        <v>-250</v>
      </c>
      <c r="N131" s="29">
        <v>-563</v>
      </c>
      <c r="O131" s="29">
        <f t="shared" si="5"/>
        <v>-1135</v>
      </c>
      <c r="P131" s="29">
        <f t="shared" si="10"/>
        <v>21518</v>
      </c>
      <c r="Q131" s="190">
        <v>38842.5</v>
      </c>
      <c r="R131" s="189">
        <v>16230</v>
      </c>
      <c r="S131" s="29">
        <v>18026</v>
      </c>
      <c r="T131" s="29">
        <f t="shared" si="9"/>
        <v>3492</v>
      </c>
      <c r="U131" s="29">
        <v>17915</v>
      </c>
      <c r="V131" s="29">
        <v>5700</v>
      </c>
      <c r="W131" s="166">
        <v>-1400</v>
      </c>
      <c r="X131" s="26">
        <v>-652</v>
      </c>
      <c r="Y131" s="166">
        <v>330</v>
      </c>
      <c r="Z131" s="26">
        <v>330</v>
      </c>
      <c r="AA131" s="166">
        <v>-700</v>
      </c>
      <c r="AB131" s="26">
        <v>-250</v>
      </c>
      <c r="AC131" s="166">
        <v>-563</v>
      </c>
      <c r="AD131" s="26">
        <v>-563</v>
      </c>
      <c r="AE131" s="166" t="s">
        <v>162</v>
      </c>
      <c r="AF131" s="172" t="s">
        <v>54</v>
      </c>
      <c r="AG131" s="173">
        <v>72</v>
      </c>
      <c r="AH131" s="166" t="s">
        <v>162</v>
      </c>
      <c r="AI131" s="172" t="s">
        <v>50</v>
      </c>
      <c r="AJ131" s="179">
        <v>73</v>
      </c>
    </row>
    <row r="132" spans="1:36" x14ac:dyDescent="0.15">
      <c r="A132" s="199" t="s">
        <v>35</v>
      </c>
      <c r="B132" s="200" t="s">
        <v>19</v>
      </c>
      <c r="C132" s="173">
        <v>6</v>
      </c>
      <c r="D132" s="190">
        <v>38843.5</v>
      </c>
      <c r="E132" s="195">
        <v>14166</v>
      </c>
      <c r="F132" s="29">
        <v>32863</v>
      </c>
      <c r="G132" s="29">
        <v>217</v>
      </c>
      <c r="H132" s="29">
        <v>0</v>
      </c>
      <c r="I132" s="29">
        <v>9891</v>
      </c>
      <c r="J132" s="29">
        <v>5324</v>
      </c>
      <c r="K132" s="166">
        <v>-175</v>
      </c>
      <c r="L132" s="173">
        <v>330</v>
      </c>
      <c r="M132" s="29">
        <v>-150</v>
      </c>
      <c r="N132" s="29">
        <v>-177</v>
      </c>
      <c r="O132" s="29">
        <f t="shared" si="5"/>
        <v>-172</v>
      </c>
      <c r="P132" s="29">
        <f t="shared" si="10"/>
        <v>18037</v>
      </c>
      <c r="Q132" s="190">
        <v>38843.875</v>
      </c>
      <c r="R132" s="189">
        <v>14320</v>
      </c>
      <c r="S132" s="29">
        <v>16116</v>
      </c>
      <c r="T132" s="29">
        <f t="shared" si="9"/>
        <v>1921</v>
      </c>
      <c r="U132" s="29">
        <v>20376</v>
      </c>
      <c r="V132" s="29">
        <v>5500</v>
      </c>
      <c r="W132" s="166">
        <v>-1400</v>
      </c>
      <c r="X132" s="26">
        <v>-175</v>
      </c>
      <c r="Y132" s="166">
        <v>330</v>
      </c>
      <c r="Z132" s="26">
        <v>330</v>
      </c>
      <c r="AA132" s="166">
        <v>-700</v>
      </c>
      <c r="AB132" s="26">
        <v>-150</v>
      </c>
      <c r="AC132" s="166">
        <v>-2218</v>
      </c>
      <c r="AD132" s="26">
        <v>-177</v>
      </c>
      <c r="AE132" s="166" t="s">
        <v>169</v>
      </c>
      <c r="AF132" s="172" t="s">
        <v>88</v>
      </c>
      <c r="AG132" s="173">
        <v>57</v>
      </c>
      <c r="AH132" s="181" t="s">
        <v>146</v>
      </c>
      <c r="AI132" s="182" t="s">
        <v>156</v>
      </c>
      <c r="AJ132" s="179">
        <v>57</v>
      </c>
    </row>
    <row r="133" spans="1:36" x14ac:dyDescent="0.15">
      <c r="A133" s="199" t="s">
        <v>36</v>
      </c>
      <c r="B133" s="200" t="s">
        <v>19</v>
      </c>
      <c r="C133" s="173">
        <v>7</v>
      </c>
      <c r="D133" s="190">
        <v>38844.875</v>
      </c>
      <c r="E133" s="195">
        <v>14376</v>
      </c>
      <c r="F133" s="29">
        <v>32863</v>
      </c>
      <c r="G133" s="29">
        <v>214</v>
      </c>
      <c r="H133" s="29">
        <v>0</v>
      </c>
      <c r="I133" s="29">
        <v>8753</v>
      </c>
      <c r="J133" s="29">
        <v>5690</v>
      </c>
      <c r="K133" s="166">
        <v>-76</v>
      </c>
      <c r="L133" s="173">
        <v>330</v>
      </c>
      <c r="M133" s="29">
        <v>-150</v>
      </c>
      <c r="N133" s="29">
        <v>-595</v>
      </c>
      <c r="O133" s="29">
        <f t="shared" si="5"/>
        <v>-491</v>
      </c>
      <c r="P133" s="29">
        <f t="shared" si="10"/>
        <v>19125</v>
      </c>
      <c r="Q133" s="190">
        <v>38844.875</v>
      </c>
      <c r="R133" s="189">
        <v>14570</v>
      </c>
      <c r="S133" s="29">
        <v>16366</v>
      </c>
      <c r="T133" s="29">
        <f t="shared" si="9"/>
        <v>2759</v>
      </c>
      <c r="U133" s="29">
        <v>20376</v>
      </c>
      <c r="V133" s="29">
        <v>5500</v>
      </c>
      <c r="W133" s="166">
        <v>-1400</v>
      </c>
      <c r="X133" s="26">
        <v>-76</v>
      </c>
      <c r="Y133" s="166">
        <v>330</v>
      </c>
      <c r="Z133" s="26">
        <v>330</v>
      </c>
      <c r="AA133" s="166">
        <v>-700</v>
      </c>
      <c r="AB133" s="26">
        <v>-150</v>
      </c>
      <c r="AC133" s="166">
        <v>-2218</v>
      </c>
      <c r="AD133" s="26">
        <v>-595</v>
      </c>
      <c r="AE133" s="166" t="s">
        <v>169</v>
      </c>
      <c r="AF133" s="172" t="s">
        <v>222</v>
      </c>
      <c r="AG133" s="173">
        <v>53</v>
      </c>
      <c r="AH133" s="166" t="s">
        <v>146</v>
      </c>
      <c r="AI133" s="172" t="s">
        <v>198</v>
      </c>
      <c r="AJ133" s="179">
        <v>58</v>
      </c>
    </row>
    <row r="134" spans="1:36" x14ac:dyDescent="0.15">
      <c r="A134" s="199" t="s">
        <v>30</v>
      </c>
      <c r="B134" s="200" t="s">
        <v>19</v>
      </c>
      <c r="C134" s="173">
        <v>8</v>
      </c>
      <c r="D134" s="190">
        <v>38845.875</v>
      </c>
      <c r="E134" s="195">
        <v>15749</v>
      </c>
      <c r="F134" s="29">
        <v>32863</v>
      </c>
      <c r="G134" s="29">
        <v>214</v>
      </c>
      <c r="H134" s="29">
        <v>0</v>
      </c>
      <c r="I134" s="29">
        <v>8958</v>
      </c>
      <c r="J134" s="29">
        <v>4229</v>
      </c>
      <c r="K134" s="166">
        <v>-189</v>
      </c>
      <c r="L134" s="173">
        <v>330</v>
      </c>
      <c r="M134" s="29">
        <v>-123</v>
      </c>
      <c r="N134" s="29">
        <v>-399</v>
      </c>
      <c r="O134" s="29">
        <f t="shared" si="5"/>
        <v>-381</v>
      </c>
      <c r="P134" s="29">
        <f t="shared" si="10"/>
        <v>20271</v>
      </c>
      <c r="Q134" s="190">
        <v>38845.875</v>
      </c>
      <c r="R134" s="189">
        <v>15950</v>
      </c>
      <c r="S134" s="29">
        <v>17968</v>
      </c>
      <c r="T134" s="29">
        <f t="shared" si="9"/>
        <v>2303</v>
      </c>
      <c r="U134" s="29">
        <v>20376</v>
      </c>
      <c r="V134" s="29">
        <v>5500</v>
      </c>
      <c r="W134" s="166">
        <v>-1400</v>
      </c>
      <c r="X134" s="26">
        <v>-189</v>
      </c>
      <c r="Y134" s="166">
        <v>330</v>
      </c>
      <c r="Z134" s="26">
        <v>330</v>
      </c>
      <c r="AA134" s="166">
        <v>-700</v>
      </c>
      <c r="AB134" s="26">
        <v>-123</v>
      </c>
      <c r="AC134" s="166">
        <v>-2218</v>
      </c>
      <c r="AD134" s="26">
        <v>-399</v>
      </c>
      <c r="AE134" s="166" t="s">
        <v>169</v>
      </c>
      <c r="AF134" s="172" t="s">
        <v>159</v>
      </c>
      <c r="AG134" s="173">
        <v>52</v>
      </c>
      <c r="AH134" s="166" t="s">
        <v>169</v>
      </c>
      <c r="AI134" s="172" t="s">
        <v>175</v>
      </c>
      <c r="AJ134" s="179">
        <v>57</v>
      </c>
    </row>
    <row r="135" spans="1:36" x14ac:dyDescent="0.15">
      <c r="A135" s="199" t="s">
        <v>32</v>
      </c>
      <c r="B135" s="200" t="s">
        <v>19</v>
      </c>
      <c r="C135" s="173">
        <v>9</v>
      </c>
      <c r="D135" s="190">
        <v>38846.833333333336</v>
      </c>
      <c r="E135" s="195">
        <v>16098</v>
      </c>
      <c r="F135" s="29">
        <v>32863</v>
      </c>
      <c r="G135" s="29">
        <v>225</v>
      </c>
      <c r="H135" s="29">
        <v>0</v>
      </c>
      <c r="I135" s="29">
        <v>9936</v>
      </c>
      <c r="J135" s="29">
        <v>3923</v>
      </c>
      <c r="K135" s="166">
        <v>73</v>
      </c>
      <c r="L135" s="173">
        <v>0</v>
      </c>
      <c r="M135" s="29">
        <v>31</v>
      </c>
      <c r="N135" s="29">
        <v>-788</v>
      </c>
      <c r="O135" s="29">
        <f t="shared" ref="O135:O198" si="11">SUM(K135:N135)</f>
        <v>-684</v>
      </c>
      <c r="P135" s="29">
        <f t="shared" si="10"/>
        <v>19913</v>
      </c>
      <c r="Q135" s="190">
        <v>38846.5</v>
      </c>
      <c r="R135" s="189">
        <v>16030</v>
      </c>
      <c r="S135" s="29">
        <v>17826</v>
      </c>
      <c r="T135" s="29">
        <f t="shared" ref="T135:T162" si="12">+P135-S135</f>
        <v>2087</v>
      </c>
      <c r="U135" s="29">
        <v>20376</v>
      </c>
      <c r="V135" s="29">
        <v>5500</v>
      </c>
      <c r="W135" s="166">
        <v>1200</v>
      </c>
      <c r="X135" s="26">
        <v>73</v>
      </c>
      <c r="Y135" s="166">
        <v>0</v>
      </c>
      <c r="Z135" s="26">
        <v>0</v>
      </c>
      <c r="AA135" s="166">
        <v>280</v>
      </c>
      <c r="AB135" s="26">
        <v>31</v>
      </c>
      <c r="AC135" s="166">
        <v>-2218</v>
      </c>
      <c r="AD135" s="26">
        <v>-788</v>
      </c>
      <c r="AE135" s="166" t="s">
        <v>46</v>
      </c>
      <c r="AF135" s="172" t="s">
        <v>60</v>
      </c>
      <c r="AG135" s="173">
        <v>56</v>
      </c>
      <c r="AH135" s="166" t="s">
        <v>100</v>
      </c>
      <c r="AI135" s="172" t="s">
        <v>183</v>
      </c>
      <c r="AJ135" s="179">
        <v>64</v>
      </c>
    </row>
    <row r="136" spans="1:36" x14ac:dyDescent="0.15">
      <c r="A136" s="199" t="s">
        <v>31</v>
      </c>
      <c r="B136" s="200" t="s">
        <v>19</v>
      </c>
      <c r="C136" s="173">
        <v>10</v>
      </c>
      <c r="D136" s="190">
        <v>38847.875</v>
      </c>
      <c r="E136" s="195">
        <v>16043</v>
      </c>
      <c r="F136" s="29">
        <v>32863</v>
      </c>
      <c r="G136" s="29">
        <v>225</v>
      </c>
      <c r="H136" s="29">
        <v>0</v>
      </c>
      <c r="I136" s="29">
        <v>9753</v>
      </c>
      <c r="J136" s="29">
        <v>3461</v>
      </c>
      <c r="K136" s="166">
        <v>-327</v>
      </c>
      <c r="L136" s="173">
        <v>0</v>
      </c>
      <c r="M136" s="29">
        <v>-19</v>
      </c>
      <c r="N136" s="29">
        <v>-623</v>
      </c>
      <c r="O136" s="29">
        <f t="shared" si="11"/>
        <v>-969</v>
      </c>
      <c r="P136" s="29">
        <f t="shared" si="10"/>
        <v>20843</v>
      </c>
      <c r="Q136" s="190">
        <v>38847.5</v>
      </c>
      <c r="R136" s="189">
        <v>16080</v>
      </c>
      <c r="S136" s="29">
        <v>18089</v>
      </c>
      <c r="T136" s="29">
        <f t="shared" si="12"/>
        <v>2754</v>
      </c>
      <c r="U136" s="29">
        <v>20376</v>
      </c>
      <c r="V136" s="29">
        <v>5500</v>
      </c>
      <c r="W136" s="166">
        <v>-1400</v>
      </c>
      <c r="X136" s="26">
        <v>-327</v>
      </c>
      <c r="Y136" s="166">
        <v>0</v>
      </c>
      <c r="Z136" s="26">
        <v>0</v>
      </c>
      <c r="AA136" s="166">
        <v>-700</v>
      </c>
      <c r="AB136" s="26">
        <v>-19</v>
      </c>
      <c r="AC136" s="166">
        <v>-2218</v>
      </c>
      <c r="AD136" s="26">
        <v>-623</v>
      </c>
      <c r="AE136" s="166" t="s">
        <v>43</v>
      </c>
      <c r="AF136" s="172" t="s">
        <v>167</v>
      </c>
      <c r="AG136" s="173">
        <v>52</v>
      </c>
      <c r="AH136" s="166" t="s">
        <v>43</v>
      </c>
      <c r="AI136" s="172" t="s">
        <v>111</v>
      </c>
      <c r="AJ136" s="179">
        <v>57</v>
      </c>
    </row>
    <row r="137" spans="1:36" x14ac:dyDescent="0.15">
      <c r="A137" s="199" t="s">
        <v>33</v>
      </c>
      <c r="B137" s="200" t="s">
        <v>19</v>
      </c>
      <c r="C137" s="173">
        <v>11</v>
      </c>
      <c r="D137" s="190">
        <v>38848.875</v>
      </c>
      <c r="E137" s="195">
        <v>15898</v>
      </c>
      <c r="F137" s="29">
        <v>32863</v>
      </c>
      <c r="G137" s="29">
        <v>235</v>
      </c>
      <c r="H137" s="29">
        <v>0</v>
      </c>
      <c r="I137" s="29">
        <v>8837</v>
      </c>
      <c r="J137" s="29">
        <v>4030</v>
      </c>
      <c r="K137" s="166">
        <v>196</v>
      </c>
      <c r="L137" s="173">
        <v>0</v>
      </c>
      <c r="M137" s="29">
        <v>-19</v>
      </c>
      <c r="N137" s="29">
        <v>-911</v>
      </c>
      <c r="O137" s="29">
        <f t="shared" si="11"/>
        <v>-734</v>
      </c>
      <c r="P137" s="29">
        <f t="shared" si="10"/>
        <v>20965</v>
      </c>
      <c r="Q137" s="190">
        <v>38848.5</v>
      </c>
      <c r="R137" s="189">
        <v>16190</v>
      </c>
      <c r="S137" s="29">
        <v>18283</v>
      </c>
      <c r="T137" s="29">
        <f t="shared" si="12"/>
        <v>2682</v>
      </c>
      <c r="U137" s="29">
        <v>20376</v>
      </c>
      <c r="V137" s="29">
        <v>5500</v>
      </c>
      <c r="W137" s="166">
        <v>1200</v>
      </c>
      <c r="X137" s="26">
        <v>196</v>
      </c>
      <c r="Y137" s="166">
        <v>0</v>
      </c>
      <c r="Z137" s="26">
        <v>0</v>
      </c>
      <c r="AA137" s="166">
        <v>-700</v>
      </c>
      <c r="AB137" s="26">
        <v>-19</v>
      </c>
      <c r="AC137" s="166">
        <v>-2218</v>
      </c>
      <c r="AD137" s="26">
        <v>-911</v>
      </c>
      <c r="AE137" s="166" t="s">
        <v>43</v>
      </c>
      <c r="AF137" s="172" t="s">
        <v>111</v>
      </c>
      <c r="AG137" s="173">
        <v>52</v>
      </c>
      <c r="AH137" s="166" t="s">
        <v>43</v>
      </c>
      <c r="AI137" s="172" t="s">
        <v>171</v>
      </c>
      <c r="AJ137" s="179">
        <v>56</v>
      </c>
    </row>
    <row r="138" spans="1:36" x14ac:dyDescent="0.15">
      <c r="A138" s="199" t="s">
        <v>34</v>
      </c>
      <c r="B138" s="200" t="s">
        <v>19</v>
      </c>
      <c r="C138" s="173">
        <v>12</v>
      </c>
      <c r="D138" s="190">
        <v>38849.5</v>
      </c>
      <c r="E138" s="195">
        <v>16192</v>
      </c>
      <c r="F138" s="29">
        <v>32863</v>
      </c>
      <c r="G138" s="29">
        <v>230</v>
      </c>
      <c r="H138" s="29">
        <v>0</v>
      </c>
      <c r="I138" s="29">
        <v>8776</v>
      </c>
      <c r="J138" s="29">
        <v>3313</v>
      </c>
      <c r="K138" s="166">
        <v>270</v>
      </c>
      <c r="L138" s="173">
        <v>330</v>
      </c>
      <c r="M138" s="29">
        <v>-19</v>
      </c>
      <c r="N138" s="29">
        <v>-886</v>
      </c>
      <c r="O138" s="29">
        <f t="shared" si="11"/>
        <v>-305</v>
      </c>
      <c r="P138" s="29">
        <f t="shared" si="10"/>
        <v>21309</v>
      </c>
      <c r="Q138" s="190">
        <v>38849.5</v>
      </c>
      <c r="R138" s="189">
        <v>16120</v>
      </c>
      <c r="S138" s="29">
        <v>18223</v>
      </c>
      <c r="T138" s="29">
        <f t="shared" si="12"/>
        <v>3086</v>
      </c>
      <c r="U138" s="29">
        <v>20376</v>
      </c>
      <c r="V138" s="29">
        <v>5500</v>
      </c>
      <c r="W138" s="166">
        <v>1200</v>
      </c>
      <c r="X138" s="26">
        <v>270</v>
      </c>
      <c r="Y138" s="166">
        <v>330</v>
      </c>
      <c r="Z138" s="26">
        <v>330</v>
      </c>
      <c r="AA138" s="166">
        <v>-700</v>
      </c>
      <c r="AB138" s="26">
        <v>-19</v>
      </c>
      <c r="AC138" s="166">
        <v>-2218</v>
      </c>
      <c r="AD138" s="26">
        <v>-886</v>
      </c>
      <c r="AE138" s="166" t="s">
        <v>43</v>
      </c>
      <c r="AF138" s="172" t="s">
        <v>140</v>
      </c>
      <c r="AG138" s="173">
        <v>52</v>
      </c>
      <c r="AH138" s="166" t="s">
        <v>43</v>
      </c>
      <c r="AI138" s="172" t="s">
        <v>152</v>
      </c>
      <c r="AJ138" s="179">
        <v>55</v>
      </c>
    </row>
    <row r="139" spans="1:36" x14ac:dyDescent="0.15">
      <c r="A139" s="199" t="s">
        <v>35</v>
      </c>
      <c r="B139" s="200" t="s">
        <v>19</v>
      </c>
      <c r="C139" s="173">
        <v>13</v>
      </c>
      <c r="D139" s="190">
        <v>38850.5</v>
      </c>
      <c r="E139" s="195">
        <v>14731</v>
      </c>
      <c r="F139" s="29">
        <v>32863</v>
      </c>
      <c r="G139" s="29">
        <v>223</v>
      </c>
      <c r="H139" s="29">
        <v>0</v>
      </c>
      <c r="I139" s="29">
        <v>10411</v>
      </c>
      <c r="J139" s="29">
        <v>4466</v>
      </c>
      <c r="K139" s="166">
        <v>-75</v>
      </c>
      <c r="L139" s="173">
        <v>330</v>
      </c>
      <c r="M139" s="29">
        <v>-135</v>
      </c>
      <c r="N139" s="29">
        <v>-291</v>
      </c>
      <c r="O139" s="29">
        <f t="shared" si="11"/>
        <v>-171</v>
      </c>
      <c r="P139" s="29">
        <f t="shared" si="10"/>
        <v>18380</v>
      </c>
      <c r="Q139" s="190">
        <v>38850.875</v>
      </c>
      <c r="R139" s="189">
        <v>14500</v>
      </c>
      <c r="S139" s="29">
        <v>16296</v>
      </c>
      <c r="T139" s="29">
        <f t="shared" si="12"/>
        <v>2084</v>
      </c>
      <c r="U139" s="29">
        <v>21322</v>
      </c>
      <c r="V139" s="29">
        <v>4600</v>
      </c>
      <c r="W139" s="166">
        <v>-1400</v>
      </c>
      <c r="X139" s="26">
        <v>-75</v>
      </c>
      <c r="Y139" s="166">
        <v>330</v>
      </c>
      <c r="Z139" s="26">
        <v>330</v>
      </c>
      <c r="AA139" s="166">
        <v>-700</v>
      </c>
      <c r="AB139" s="26">
        <v>-135</v>
      </c>
      <c r="AC139" s="166">
        <v>-2218</v>
      </c>
      <c r="AD139" s="26">
        <v>-291</v>
      </c>
      <c r="AE139" s="166" t="s">
        <v>46</v>
      </c>
      <c r="AF139" s="172" t="s">
        <v>152</v>
      </c>
      <c r="AG139" s="173">
        <v>48</v>
      </c>
      <c r="AH139" s="166" t="s">
        <v>46</v>
      </c>
      <c r="AI139" s="172" t="s">
        <v>164</v>
      </c>
      <c r="AJ139" s="179">
        <v>53</v>
      </c>
    </row>
    <row r="140" spans="1:36" x14ac:dyDescent="0.15">
      <c r="A140" s="199" t="s">
        <v>36</v>
      </c>
      <c r="B140" s="200" t="s">
        <v>19</v>
      </c>
      <c r="C140" s="173">
        <v>14</v>
      </c>
      <c r="D140" s="190">
        <v>38851.875</v>
      </c>
      <c r="E140" s="195">
        <v>14724</v>
      </c>
      <c r="F140" s="29">
        <v>32863</v>
      </c>
      <c r="G140" s="29">
        <v>237</v>
      </c>
      <c r="H140" s="29">
        <v>0</v>
      </c>
      <c r="I140" s="29">
        <v>10852</v>
      </c>
      <c r="J140" s="29">
        <v>5816</v>
      </c>
      <c r="K140" s="166">
        <v>-401</v>
      </c>
      <c r="L140" s="173">
        <v>330</v>
      </c>
      <c r="M140" s="29">
        <v>-135</v>
      </c>
      <c r="N140" s="29">
        <v>-473</v>
      </c>
      <c r="O140" s="29">
        <f t="shared" si="11"/>
        <v>-679</v>
      </c>
      <c r="P140" s="29">
        <f t="shared" si="10"/>
        <v>17111</v>
      </c>
      <c r="Q140" s="190">
        <v>38851.875</v>
      </c>
      <c r="R140" s="189">
        <v>14630</v>
      </c>
      <c r="S140" s="29">
        <v>16447</v>
      </c>
      <c r="T140" s="29">
        <f t="shared" si="12"/>
        <v>664</v>
      </c>
      <c r="U140" s="29">
        <v>21322</v>
      </c>
      <c r="V140" s="29">
        <v>4600</v>
      </c>
      <c r="W140" s="166">
        <v>-1400</v>
      </c>
      <c r="X140" s="26">
        <v>-401</v>
      </c>
      <c r="Y140" s="166">
        <v>330</v>
      </c>
      <c r="Z140" s="26">
        <v>330</v>
      </c>
      <c r="AA140" s="166">
        <v>-700</v>
      </c>
      <c r="AB140" s="26">
        <v>-135</v>
      </c>
      <c r="AC140" s="166">
        <v>-2218</v>
      </c>
      <c r="AD140" s="26">
        <v>-473</v>
      </c>
      <c r="AE140" s="166" t="s">
        <v>46</v>
      </c>
      <c r="AF140" s="172" t="s">
        <v>60</v>
      </c>
      <c r="AG140" s="173">
        <v>47</v>
      </c>
      <c r="AH140" s="166" t="s">
        <v>46</v>
      </c>
      <c r="AI140" s="172" t="s">
        <v>361</v>
      </c>
      <c r="AJ140" s="179">
        <v>53</v>
      </c>
    </row>
    <row r="141" spans="1:36" x14ac:dyDescent="0.15">
      <c r="A141" s="199" t="s">
        <v>30</v>
      </c>
      <c r="B141" s="200" t="s">
        <v>19</v>
      </c>
      <c r="C141" s="173">
        <v>15</v>
      </c>
      <c r="D141" s="190">
        <v>38852.5</v>
      </c>
      <c r="E141" s="195">
        <v>16365</v>
      </c>
      <c r="F141" s="29">
        <v>32863</v>
      </c>
      <c r="G141" s="29">
        <v>237</v>
      </c>
      <c r="H141" s="29">
        <v>0</v>
      </c>
      <c r="I141" s="29">
        <v>9575</v>
      </c>
      <c r="J141" s="29">
        <v>3891</v>
      </c>
      <c r="K141" s="166">
        <v>-227</v>
      </c>
      <c r="L141" s="173">
        <v>330</v>
      </c>
      <c r="M141" s="29">
        <v>-119</v>
      </c>
      <c r="N141" s="29">
        <v>-977</v>
      </c>
      <c r="O141" s="29">
        <f t="shared" si="11"/>
        <v>-993</v>
      </c>
      <c r="P141" s="29">
        <f t="shared" si="10"/>
        <v>20627</v>
      </c>
      <c r="Q141" s="190">
        <v>38852.5</v>
      </c>
      <c r="R141" s="189">
        <v>16170</v>
      </c>
      <c r="S141" s="29">
        <v>17972</v>
      </c>
      <c r="T141" s="29">
        <f t="shared" si="12"/>
        <v>2655</v>
      </c>
      <c r="U141" s="29">
        <v>21322</v>
      </c>
      <c r="V141" s="29">
        <v>4600</v>
      </c>
      <c r="W141" s="166">
        <v>-1400</v>
      </c>
      <c r="X141" s="26">
        <v>-227</v>
      </c>
      <c r="Y141" s="166">
        <v>330</v>
      </c>
      <c r="Z141" s="26">
        <v>330</v>
      </c>
      <c r="AA141" s="166">
        <v>-700</v>
      </c>
      <c r="AB141" s="26">
        <v>-119</v>
      </c>
      <c r="AC141" s="166">
        <v>-2218</v>
      </c>
      <c r="AD141" s="26">
        <v>-977</v>
      </c>
      <c r="AE141" s="166" t="s">
        <v>46</v>
      </c>
      <c r="AF141" s="172" t="s">
        <v>117</v>
      </c>
      <c r="AG141" s="173">
        <v>48</v>
      </c>
      <c r="AH141" s="166" t="s">
        <v>46</v>
      </c>
      <c r="AI141" s="172" t="s">
        <v>164</v>
      </c>
      <c r="AJ141" s="179">
        <v>54</v>
      </c>
    </row>
    <row r="142" spans="1:36" x14ac:dyDescent="0.15">
      <c r="A142" s="199" t="s">
        <v>32</v>
      </c>
      <c r="B142" s="200" t="s">
        <v>19</v>
      </c>
      <c r="C142" s="173">
        <v>16</v>
      </c>
      <c r="D142" s="190">
        <v>38853.5</v>
      </c>
      <c r="E142" s="195">
        <v>16359</v>
      </c>
      <c r="F142" s="29">
        <v>32863</v>
      </c>
      <c r="G142" s="29">
        <v>257</v>
      </c>
      <c r="H142" s="29">
        <v>0</v>
      </c>
      <c r="I142" s="29">
        <v>9233</v>
      </c>
      <c r="J142" s="29">
        <v>4069</v>
      </c>
      <c r="K142" s="166">
        <v>-39</v>
      </c>
      <c r="L142" s="173">
        <v>330</v>
      </c>
      <c r="M142" s="29">
        <v>0</v>
      </c>
      <c r="N142" s="29">
        <v>-497</v>
      </c>
      <c r="O142" s="29">
        <f t="shared" si="11"/>
        <v>-206</v>
      </c>
      <c r="P142" s="29">
        <f t="shared" si="10"/>
        <v>20024</v>
      </c>
      <c r="Q142" s="190">
        <v>38853.875</v>
      </c>
      <c r="R142" s="189">
        <v>16140</v>
      </c>
      <c r="S142" s="29">
        <v>18226</v>
      </c>
      <c r="T142" s="29">
        <f t="shared" si="12"/>
        <v>1798</v>
      </c>
      <c r="U142" s="29">
        <v>21322</v>
      </c>
      <c r="V142" s="29">
        <v>4600</v>
      </c>
      <c r="W142" s="166">
        <v>-1000</v>
      </c>
      <c r="X142" s="26">
        <v>-39</v>
      </c>
      <c r="Y142" s="166">
        <v>330</v>
      </c>
      <c r="Z142" s="26">
        <v>330</v>
      </c>
      <c r="AA142" s="166">
        <v>-700</v>
      </c>
      <c r="AB142" s="26">
        <v>-150</v>
      </c>
      <c r="AC142" s="166">
        <v>-2218</v>
      </c>
      <c r="AD142" s="26">
        <v>-497</v>
      </c>
      <c r="AE142" s="166" t="s">
        <v>43</v>
      </c>
      <c r="AF142" s="172" t="s">
        <v>69</v>
      </c>
      <c r="AG142" s="173">
        <v>55</v>
      </c>
      <c r="AH142" s="166" t="s">
        <v>43</v>
      </c>
      <c r="AI142" s="172" t="s">
        <v>115</v>
      </c>
      <c r="AJ142" s="179">
        <v>56</v>
      </c>
    </row>
    <row r="143" spans="1:36" x14ac:dyDescent="0.15">
      <c r="A143" s="199" t="s">
        <v>31</v>
      </c>
      <c r="B143" s="200" t="s">
        <v>19</v>
      </c>
      <c r="C143" s="173">
        <v>17</v>
      </c>
      <c r="D143" s="190">
        <v>38854.5</v>
      </c>
      <c r="E143" s="195">
        <v>15882</v>
      </c>
      <c r="F143" s="29">
        <v>32863</v>
      </c>
      <c r="G143" s="29">
        <v>123</v>
      </c>
      <c r="H143" s="29">
        <v>0</v>
      </c>
      <c r="I143" s="29">
        <v>9040</v>
      </c>
      <c r="J143" s="29">
        <v>3597</v>
      </c>
      <c r="K143" s="166">
        <v>-447</v>
      </c>
      <c r="L143" s="173">
        <v>330</v>
      </c>
      <c r="M143" s="29">
        <v>0</v>
      </c>
      <c r="N143" s="29">
        <v>-487</v>
      </c>
      <c r="O143" s="29">
        <f t="shared" si="11"/>
        <v>-604</v>
      </c>
      <c r="P143" s="29">
        <f t="shared" si="10"/>
        <v>20953</v>
      </c>
      <c r="Q143" s="190">
        <v>38854.583333333336</v>
      </c>
      <c r="R143" s="189">
        <v>16300</v>
      </c>
      <c r="S143" s="29">
        <v>18369</v>
      </c>
      <c r="T143" s="29">
        <f t="shared" si="12"/>
        <v>2584</v>
      </c>
      <c r="U143" s="29">
        <v>21322</v>
      </c>
      <c r="V143" s="29">
        <v>4600</v>
      </c>
      <c r="W143" s="166">
        <v>-1000</v>
      </c>
      <c r="X143" s="26">
        <v>-447</v>
      </c>
      <c r="Y143" s="166">
        <v>330</v>
      </c>
      <c r="Z143" s="26">
        <v>330</v>
      </c>
      <c r="AA143" s="166">
        <v>-700</v>
      </c>
      <c r="AB143" s="26">
        <v>-150</v>
      </c>
      <c r="AC143" s="166">
        <v>-2218</v>
      </c>
      <c r="AD143" s="26">
        <v>-487</v>
      </c>
      <c r="AE143" s="166" t="s">
        <v>43</v>
      </c>
      <c r="AF143" s="172" t="s">
        <v>55</v>
      </c>
      <c r="AG143" s="173">
        <v>68</v>
      </c>
      <c r="AH143" s="166" t="s">
        <v>43</v>
      </c>
      <c r="AI143" s="172" t="s">
        <v>109</v>
      </c>
      <c r="AJ143" s="179">
        <v>68</v>
      </c>
    </row>
    <row r="144" spans="1:36" x14ac:dyDescent="0.15">
      <c r="A144" s="199" t="s">
        <v>33</v>
      </c>
      <c r="B144" s="200" t="s">
        <v>19</v>
      </c>
      <c r="C144" s="173">
        <v>18</v>
      </c>
      <c r="D144" s="190">
        <v>38855.583333333336</v>
      </c>
      <c r="E144" s="195">
        <v>16322</v>
      </c>
      <c r="F144" s="29">
        <v>32863</v>
      </c>
      <c r="G144" s="29">
        <v>175</v>
      </c>
      <c r="H144" s="29">
        <v>0</v>
      </c>
      <c r="I144" s="29">
        <v>8857</v>
      </c>
      <c r="J144" s="29">
        <v>4155</v>
      </c>
      <c r="K144" s="166">
        <v>-497</v>
      </c>
      <c r="L144" s="173">
        <v>330</v>
      </c>
      <c r="M144" s="29">
        <v>-150</v>
      </c>
      <c r="N144" s="29">
        <v>-487</v>
      </c>
      <c r="O144" s="29">
        <f t="shared" si="11"/>
        <v>-804</v>
      </c>
      <c r="P144" s="29">
        <f t="shared" si="10"/>
        <v>20830</v>
      </c>
      <c r="Q144" s="190">
        <v>38855.583333333336</v>
      </c>
      <c r="R144" s="189">
        <v>16330</v>
      </c>
      <c r="S144" s="29">
        <v>18356</v>
      </c>
      <c r="T144" s="29">
        <f t="shared" si="12"/>
        <v>2474</v>
      </c>
      <c r="U144" s="29">
        <v>21322</v>
      </c>
      <c r="V144" s="29">
        <v>4600</v>
      </c>
      <c r="W144" s="166">
        <v>-1400</v>
      </c>
      <c r="X144" s="26">
        <v>-497</v>
      </c>
      <c r="Y144" s="166">
        <v>330</v>
      </c>
      <c r="Z144" s="26">
        <v>330</v>
      </c>
      <c r="AA144" s="166">
        <v>-700</v>
      </c>
      <c r="AB144" s="26">
        <v>-150</v>
      </c>
      <c r="AC144" s="166">
        <v>-2218</v>
      </c>
      <c r="AD144" s="26">
        <v>-487</v>
      </c>
      <c r="AE144" s="166" t="s">
        <v>43</v>
      </c>
      <c r="AF144" s="172" t="s">
        <v>69</v>
      </c>
      <c r="AG144" s="173">
        <v>68</v>
      </c>
      <c r="AH144" s="166" t="s">
        <v>43</v>
      </c>
      <c r="AI144" s="172" t="s">
        <v>96</v>
      </c>
      <c r="AJ144" s="179">
        <v>72</v>
      </c>
    </row>
    <row r="145" spans="1:36" x14ac:dyDescent="0.15">
      <c r="A145" s="199" t="s">
        <v>34</v>
      </c>
      <c r="B145" s="200" t="s">
        <v>19</v>
      </c>
      <c r="C145" s="173">
        <v>19</v>
      </c>
      <c r="D145" s="190">
        <v>38856.5</v>
      </c>
      <c r="E145" s="195">
        <v>16323</v>
      </c>
      <c r="F145" s="29">
        <v>32863</v>
      </c>
      <c r="G145" s="29">
        <v>192</v>
      </c>
      <c r="H145" s="29">
        <v>0</v>
      </c>
      <c r="I145" s="29">
        <v>9032</v>
      </c>
      <c r="J145" s="29">
        <v>4802</v>
      </c>
      <c r="K145" s="166">
        <v>30</v>
      </c>
      <c r="L145" s="173">
        <v>330</v>
      </c>
      <c r="M145" s="29">
        <v>-150</v>
      </c>
      <c r="N145" s="29">
        <v>-767</v>
      </c>
      <c r="O145" s="29">
        <f t="shared" si="11"/>
        <v>-557</v>
      </c>
      <c r="P145" s="29">
        <f t="shared" si="10"/>
        <v>19778</v>
      </c>
      <c r="Q145" s="190">
        <v>38856.583333333336</v>
      </c>
      <c r="R145" s="189">
        <v>16250</v>
      </c>
      <c r="S145" s="29">
        <v>18275</v>
      </c>
      <c r="T145" s="29">
        <f t="shared" si="12"/>
        <v>1503</v>
      </c>
      <c r="U145" s="29">
        <v>21322</v>
      </c>
      <c r="V145" s="29">
        <v>4600</v>
      </c>
      <c r="W145" s="166">
        <v>1000</v>
      </c>
      <c r="X145" s="26">
        <v>30</v>
      </c>
      <c r="Y145" s="166">
        <v>330</v>
      </c>
      <c r="Z145" s="26">
        <v>330</v>
      </c>
      <c r="AA145" s="166">
        <v>-700</v>
      </c>
      <c r="AB145" s="26">
        <v>-150</v>
      </c>
      <c r="AC145" s="166">
        <v>-2218</v>
      </c>
      <c r="AD145" s="26">
        <v>-767</v>
      </c>
      <c r="AE145" s="166" t="s">
        <v>46</v>
      </c>
      <c r="AF145" s="172" t="s">
        <v>136</v>
      </c>
      <c r="AG145" s="173">
        <v>62</v>
      </c>
      <c r="AH145" s="166" t="s">
        <v>46</v>
      </c>
      <c r="AI145" s="172" t="s">
        <v>61</v>
      </c>
      <c r="AJ145" s="179">
        <v>60</v>
      </c>
    </row>
    <row r="146" spans="1:36" x14ac:dyDescent="0.15">
      <c r="A146" s="199" t="s">
        <v>35</v>
      </c>
      <c r="B146" s="200" t="s">
        <v>19</v>
      </c>
      <c r="C146" s="173">
        <v>20</v>
      </c>
      <c r="D146" s="190">
        <v>38857.458333333336</v>
      </c>
      <c r="E146" s="195">
        <v>14062</v>
      </c>
      <c r="F146" s="29">
        <v>32863</v>
      </c>
      <c r="G146" s="29">
        <v>252</v>
      </c>
      <c r="H146" s="29">
        <v>0</v>
      </c>
      <c r="I146" s="29">
        <v>8605</v>
      </c>
      <c r="J146" s="29">
        <v>6629</v>
      </c>
      <c r="K146" s="166">
        <v>59</v>
      </c>
      <c r="L146" s="173">
        <v>330</v>
      </c>
      <c r="M146" s="29">
        <v>-14</v>
      </c>
      <c r="N146" s="29">
        <v>-308</v>
      </c>
      <c r="O146" s="29">
        <f t="shared" si="11"/>
        <v>67</v>
      </c>
      <c r="P146" s="29">
        <f t="shared" si="10"/>
        <v>17814</v>
      </c>
      <c r="Q146" s="190">
        <v>38857.5</v>
      </c>
      <c r="R146" s="189">
        <v>14330</v>
      </c>
      <c r="S146" s="29">
        <v>16372</v>
      </c>
      <c r="T146" s="29">
        <f t="shared" si="12"/>
        <v>1442</v>
      </c>
      <c r="U146" s="29">
        <v>22202</v>
      </c>
      <c r="V146" s="29">
        <v>2600</v>
      </c>
      <c r="W146" s="166">
        <v>1200</v>
      </c>
      <c r="X146" s="26">
        <v>59</v>
      </c>
      <c r="Y146" s="166">
        <v>330</v>
      </c>
      <c r="Z146" s="26">
        <v>330</v>
      </c>
      <c r="AA146" s="166">
        <v>-700</v>
      </c>
      <c r="AB146" s="26">
        <v>-14</v>
      </c>
      <c r="AC146" s="166">
        <v>-2218</v>
      </c>
      <c r="AD146" s="26">
        <v>-308</v>
      </c>
      <c r="AE146" s="166" t="s">
        <v>100</v>
      </c>
      <c r="AF146" s="172" t="s">
        <v>176</v>
      </c>
      <c r="AG146" s="173">
        <v>67</v>
      </c>
      <c r="AH146" s="166" t="s">
        <v>100</v>
      </c>
      <c r="AI146" s="172" t="s">
        <v>153</v>
      </c>
      <c r="AJ146" s="179">
        <v>59</v>
      </c>
    </row>
    <row r="147" spans="1:36" x14ac:dyDescent="0.15">
      <c r="A147" s="199" t="s">
        <v>36</v>
      </c>
      <c r="B147" s="200" t="s">
        <v>19</v>
      </c>
      <c r="C147" s="173">
        <v>21</v>
      </c>
      <c r="D147" s="190">
        <v>38858.875</v>
      </c>
      <c r="E147" s="195">
        <v>14329</v>
      </c>
      <c r="F147" s="29">
        <v>32863</v>
      </c>
      <c r="G147" s="29">
        <v>250</v>
      </c>
      <c r="H147" s="29">
        <v>0</v>
      </c>
      <c r="I147" s="29">
        <v>8116</v>
      </c>
      <c r="J147" s="29">
        <v>7574</v>
      </c>
      <c r="K147" s="166">
        <v>-251</v>
      </c>
      <c r="L147" s="173">
        <v>330</v>
      </c>
      <c r="M147" s="29">
        <v>-119</v>
      </c>
      <c r="N147" s="29">
        <v>-524</v>
      </c>
      <c r="O147" s="29">
        <f t="shared" si="11"/>
        <v>-564</v>
      </c>
      <c r="P147" s="29">
        <f t="shared" si="10"/>
        <v>17987</v>
      </c>
      <c r="Q147" s="190">
        <v>38858.875</v>
      </c>
      <c r="R147" s="189">
        <v>14410</v>
      </c>
      <c r="S147" s="29">
        <v>16206</v>
      </c>
      <c r="T147" s="29">
        <f t="shared" si="12"/>
        <v>1781</v>
      </c>
      <c r="U147" s="29">
        <v>22202</v>
      </c>
      <c r="V147" s="29">
        <v>2600</v>
      </c>
      <c r="W147" s="166">
        <v>-1400</v>
      </c>
      <c r="X147" s="26">
        <v>-251</v>
      </c>
      <c r="Y147" s="166">
        <v>330</v>
      </c>
      <c r="Z147" s="26">
        <v>330</v>
      </c>
      <c r="AA147" s="166">
        <v>-700</v>
      </c>
      <c r="AB147" s="26">
        <v>-119</v>
      </c>
      <c r="AC147" s="166">
        <v>-2218</v>
      </c>
      <c r="AD147" s="26">
        <v>-524</v>
      </c>
      <c r="AE147" s="166" t="s">
        <v>46</v>
      </c>
      <c r="AF147" s="172" t="s">
        <v>88</v>
      </c>
      <c r="AG147" s="173">
        <v>56</v>
      </c>
      <c r="AH147" s="166" t="s">
        <v>46</v>
      </c>
      <c r="AI147" s="172" t="s">
        <v>156</v>
      </c>
      <c r="AJ147" s="179">
        <v>53</v>
      </c>
    </row>
    <row r="148" spans="1:36" x14ac:dyDescent="0.15">
      <c r="A148" s="199" t="s">
        <v>30</v>
      </c>
      <c r="B148" s="200" t="s">
        <v>19</v>
      </c>
      <c r="C148" s="173">
        <v>22</v>
      </c>
      <c r="D148" s="190">
        <v>38859.5</v>
      </c>
      <c r="E148" s="195">
        <v>15873</v>
      </c>
      <c r="F148" s="29">
        <v>32863</v>
      </c>
      <c r="G148" s="29">
        <v>240</v>
      </c>
      <c r="H148" s="29">
        <v>0</v>
      </c>
      <c r="I148" s="29">
        <v>7650</v>
      </c>
      <c r="J148" s="29">
        <v>6081</v>
      </c>
      <c r="K148" s="166">
        <v>-777</v>
      </c>
      <c r="L148" s="173">
        <v>330</v>
      </c>
      <c r="M148" s="29">
        <v>-139</v>
      </c>
      <c r="N148" s="29">
        <v>-487</v>
      </c>
      <c r="O148" s="29">
        <f t="shared" si="11"/>
        <v>-1073</v>
      </c>
      <c r="P148" s="29">
        <f t="shared" si="10"/>
        <v>20445</v>
      </c>
      <c r="Q148" s="190">
        <v>38859.5</v>
      </c>
      <c r="R148" s="189">
        <v>15940</v>
      </c>
      <c r="S148" s="29">
        <v>17636</v>
      </c>
      <c r="T148" s="29">
        <f t="shared" si="12"/>
        <v>2809</v>
      </c>
      <c r="U148" s="29">
        <v>22202</v>
      </c>
      <c r="V148" s="29">
        <v>2600</v>
      </c>
      <c r="W148" s="166">
        <v>-1400</v>
      </c>
      <c r="X148" s="26">
        <v>-777</v>
      </c>
      <c r="Y148" s="166">
        <v>330</v>
      </c>
      <c r="Z148" s="26">
        <v>330</v>
      </c>
      <c r="AA148" s="166">
        <v>-700</v>
      </c>
      <c r="AB148" s="26">
        <v>-139</v>
      </c>
      <c r="AC148" s="166">
        <v>-2218</v>
      </c>
      <c r="AD148" s="26">
        <v>-487</v>
      </c>
      <c r="AE148" s="166" t="s">
        <v>169</v>
      </c>
      <c r="AF148" s="172" t="s">
        <v>161</v>
      </c>
      <c r="AG148" s="173">
        <v>61</v>
      </c>
      <c r="AH148" s="166" t="s">
        <v>169</v>
      </c>
      <c r="AI148" s="172" t="s">
        <v>73</v>
      </c>
      <c r="AJ148" s="179">
        <v>57</v>
      </c>
    </row>
    <row r="149" spans="1:36" x14ac:dyDescent="0.15">
      <c r="A149" s="199" t="s">
        <v>32</v>
      </c>
      <c r="B149" s="200" t="s">
        <v>19</v>
      </c>
      <c r="C149" s="173">
        <v>23</v>
      </c>
      <c r="D149" s="190">
        <v>38860.5</v>
      </c>
      <c r="E149" s="195">
        <v>15806</v>
      </c>
      <c r="F149" s="29">
        <v>32863</v>
      </c>
      <c r="G149" s="29">
        <v>240</v>
      </c>
      <c r="H149" s="29">
        <v>0</v>
      </c>
      <c r="I149" s="29">
        <v>7055</v>
      </c>
      <c r="J149" s="29">
        <v>6115</v>
      </c>
      <c r="K149" s="166">
        <v>-506</v>
      </c>
      <c r="L149" s="173">
        <v>330</v>
      </c>
      <c r="M149" s="29">
        <v>-100</v>
      </c>
      <c r="N149" s="29">
        <v>-568</v>
      </c>
      <c r="O149" s="29">
        <f t="shared" si="11"/>
        <v>-844</v>
      </c>
      <c r="P149" s="29">
        <f t="shared" si="10"/>
        <v>20777</v>
      </c>
      <c r="Q149" s="190">
        <v>38860.5</v>
      </c>
      <c r="R149" s="189">
        <v>15820</v>
      </c>
      <c r="S149" s="29">
        <v>17878</v>
      </c>
      <c r="T149" s="29">
        <f t="shared" si="12"/>
        <v>2899</v>
      </c>
      <c r="U149" s="29">
        <v>22202</v>
      </c>
      <c r="V149" s="29">
        <v>2600</v>
      </c>
      <c r="W149" s="166">
        <v>-1400</v>
      </c>
      <c r="X149" s="26">
        <v>-506</v>
      </c>
      <c r="Y149" s="166">
        <v>330</v>
      </c>
      <c r="Z149" s="26">
        <v>330</v>
      </c>
      <c r="AA149" s="166">
        <v>-700</v>
      </c>
      <c r="AB149" s="26">
        <v>-100</v>
      </c>
      <c r="AC149" s="166">
        <v>-2218</v>
      </c>
      <c r="AD149" s="26">
        <v>-568</v>
      </c>
      <c r="AE149" s="166" t="s">
        <v>100</v>
      </c>
      <c r="AF149" s="172" t="s">
        <v>48</v>
      </c>
      <c r="AG149" s="173">
        <v>61</v>
      </c>
      <c r="AH149" s="166" t="s">
        <v>100</v>
      </c>
      <c r="AI149" s="172" t="s">
        <v>156</v>
      </c>
      <c r="AJ149" s="179">
        <v>60</v>
      </c>
    </row>
    <row r="150" spans="1:36" x14ac:dyDescent="0.15">
      <c r="A150" s="199" t="s">
        <v>31</v>
      </c>
      <c r="B150" s="200" t="s">
        <v>19</v>
      </c>
      <c r="C150" s="173">
        <v>24</v>
      </c>
      <c r="D150" s="190">
        <v>38861.583333333336</v>
      </c>
      <c r="E150" s="195">
        <v>15899</v>
      </c>
      <c r="F150" s="29">
        <v>32864</v>
      </c>
      <c r="G150" s="29">
        <v>245</v>
      </c>
      <c r="H150" s="29">
        <v>0</v>
      </c>
      <c r="I150" s="29">
        <v>5948</v>
      </c>
      <c r="J150" s="29">
        <v>6678</v>
      </c>
      <c r="K150" s="166">
        <v>-160</v>
      </c>
      <c r="L150" s="173">
        <v>200</v>
      </c>
      <c r="M150" s="29">
        <v>-100</v>
      </c>
      <c r="N150" s="29">
        <v>-487</v>
      </c>
      <c r="O150" s="29">
        <f t="shared" si="11"/>
        <v>-547</v>
      </c>
      <c r="P150" s="29">
        <f t="shared" si="10"/>
        <v>21030</v>
      </c>
      <c r="Q150" s="190">
        <v>38861.583333333336</v>
      </c>
      <c r="R150" s="189">
        <v>15890</v>
      </c>
      <c r="S150" s="29">
        <v>17951</v>
      </c>
      <c r="T150" s="29">
        <f t="shared" si="12"/>
        <v>3079</v>
      </c>
      <c r="U150" s="29">
        <v>22202</v>
      </c>
      <c r="V150" s="29">
        <v>2600</v>
      </c>
      <c r="W150" s="166">
        <v>-1400</v>
      </c>
      <c r="X150" s="26">
        <v>-160</v>
      </c>
      <c r="Y150" s="166">
        <v>330</v>
      </c>
      <c r="Z150" s="26">
        <v>200</v>
      </c>
      <c r="AA150" s="166">
        <v>-700</v>
      </c>
      <c r="AB150" s="26">
        <v>-100</v>
      </c>
      <c r="AC150" s="166">
        <v>-2218</v>
      </c>
      <c r="AD150" s="26">
        <v>-487</v>
      </c>
      <c r="AE150" s="166" t="s">
        <v>100</v>
      </c>
      <c r="AF150" s="172" t="s">
        <v>192</v>
      </c>
      <c r="AG150" s="173">
        <v>65</v>
      </c>
      <c r="AH150" s="166" t="s">
        <v>100</v>
      </c>
      <c r="AI150" s="172" t="s">
        <v>97</v>
      </c>
      <c r="AJ150" s="179">
        <v>72</v>
      </c>
    </row>
    <row r="151" spans="1:36" x14ac:dyDescent="0.15">
      <c r="A151" s="199" t="s">
        <v>33</v>
      </c>
      <c r="B151" s="200" t="s">
        <v>19</v>
      </c>
      <c r="C151" s="173">
        <v>25</v>
      </c>
      <c r="D151" s="190">
        <v>38862.583333333336</v>
      </c>
      <c r="E151" s="195">
        <v>16376</v>
      </c>
      <c r="F151" s="29">
        <v>32864</v>
      </c>
      <c r="G151" s="29">
        <v>165</v>
      </c>
      <c r="H151" s="29">
        <v>0</v>
      </c>
      <c r="I151" s="29">
        <v>6161</v>
      </c>
      <c r="J151" s="29">
        <v>6499</v>
      </c>
      <c r="K151" s="166">
        <v>-12</v>
      </c>
      <c r="L151" s="173">
        <v>330</v>
      </c>
      <c r="M151" s="29">
        <v>-150</v>
      </c>
      <c r="N151" s="29">
        <v>-487</v>
      </c>
      <c r="O151" s="29">
        <f t="shared" si="11"/>
        <v>-319</v>
      </c>
      <c r="P151" s="29">
        <f t="shared" si="10"/>
        <v>20688</v>
      </c>
      <c r="Q151" s="190">
        <v>38862.583333333336</v>
      </c>
      <c r="R151" s="189">
        <v>16280</v>
      </c>
      <c r="S151" s="29">
        <v>18289</v>
      </c>
      <c r="T151" s="29">
        <f t="shared" si="12"/>
        <v>2399</v>
      </c>
      <c r="U151" s="29">
        <v>22202</v>
      </c>
      <c r="V151" s="29">
        <v>2600</v>
      </c>
      <c r="W151" s="166">
        <v>-1400</v>
      </c>
      <c r="X151" s="26">
        <v>-12</v>
      </c>
      <c r="Y151" s="166">
        <v>330</v>
      </c>
      <c r="Z151" s="26">
        <v>330</v>
      </c>
      <c r="AA151" s="166">
        <v>-700</v>
      </c>
      <c r="AB151" s="26">
        <v>-150</v>
      </c>
      <c r="AC151" s="166">
        <v>-2218</v>
      </c>
      <c r="AD151" s="26">
        <v>-487</v>
      </c>
      <c r="AE151" s="166" t="s">
        <v>169</v>
      </c>
      <c r="AF151" s="172" t="s">
        <v>168</v>
      </c>
      <c r="AG151" s="173">
        <v>71</v>
      </c>
      <c r="AH151" s="166" t="s">
        <v>169</v>
      </c>
      <c r="AI151" s="172" t="s">
        <v>69</v>
      </c>
      <c r="AJ151" s="179">
        <v>78</v>
      </c>
    </row>
    <row r="152" spans="1:36" x14ac:dyDescent="0.15">
      <c r="A152" s="199" t="s">
        <v>34</v>
      </c>
      <c r="B152" s="200" t="s">
        <v>19</v>
      </c>
      <c r="C152" s="173">
        <v>26</v>
      </c>
      <c r="D152" s="190">
        <v>38863.583333333336</v>
      </c>
      <c r="E152" s="195">
        <v>16945</v>
      </c>
      <c r="F152" s="29">
        <v>32864</v>
      </c>
      <c r="G152" s="29">
        <v>153</v>
      </c>
      <c r="H152" s="29">
        <v>0</v>
      </c>
      <c r="I152" s="29">
        <v>6223</v>
      </c>
      <c r="J152" s="29">
        <v>6188</v>
      </c>
      <c r="K152" s="166">
        <v>423</v>
      </c>
      <c r="L152" s="173">
        <v>330</v>
      </c>
      <c r="M152" s="29">
        <v>-100</v>
      </c>
      <c r="N152" s="29">
        <v>-487</v>
      </c>
      <c r="O152" s="29">
        <f t="shared" si="11"/>
        <v>166</v>
      </c>
      <c r="P152" s="29">
        <f t="shared" si="10"/>
        <v>20440</v>
      </c>
      <c r="Q152" s="190">
        <v>38863.5</v>
      </c>
      <c r="R152" s="189">
        <v>16600</v>
      </c>
      <c r="S152" s="29">
        <v>18609</v>
      </c>
      <c r="T152" s="29">
        <f t="shared" si="12"/>
        <v>1831</v>
      </c>
      <c r="U152" s="29">
        <v>22202</v>
      </c>
      <c r="V152" s="29">
        <v>2600</v>
      </c>
      <c r="W152" s="166">
        <v>-600</v>
      </c>
      <c r="X152" s="26">
        <v>423</v>
      </c>
      <c r="Y152" s="166">
        <v>330</v>
      </c>
      <c r="Z152" s="26">
        <v>330</v>
      </c>
      <c r="AA152" s="166">
        <v>-550</v>
      </c>
      <c r="AB152" s="26">
        <v>-150</v>
      </c>
      <c r="AC152" s="166">
        <v>-2218</v>
      </c>
      <c r="AD152" s="26">
        <v>-487</v>
      </c>
      <c r="AE152" s="166" t="s">
        <v>43</v>
      </c>
      <c r="AF152" s="172" t="s">
        <v>129</v>
      </c>
      <c r="AG152" s="173">
        <v>72</v>
      </c>
      <c r="AH152" s="166" t="s">
        <v>43</v>
      </c>
      <c r="AI152" s="172" t="s">
        <v>149</v>
      </c>
      <c r="AJ152" s="179">
        <v>77</v>
      </c>
    </row>
    <row r="153" spans="1:36" x14ac:dyDescent="0.15">
      <c r="A153" s="199" t="s">
        <v>35</v>
      </c>
      <c r="B153" s="200" t="s">
        <v>19</v>
      </c>
      <c r="C153" s="173">
        <v>27</v>
      </c>
      <c r="D153" s="190">
        <v>38864.541666666664</v>
      </c>
      <c r="E153" s="195">
        <v>15366</v>
      </c>
      <c r="F153" s="29">
        <v>32864</v>
      </c>
      <c r="G153" s="29">
        <v>125</v>
      </c>
      <c r="H153" s="29">
        <v>0</v>
      </c>
      <c r="I153" s="29">
        <v>7531</v>
      </c>
      <c r="J153" s="29">
        <v>7571</v>
      </c>
      <c r="K153" s="166">
        <v>-419</v>
      </c>
      <c r="L153" s="173">
        <v>330</v>
      </c>
      <c r="M153" s="29">
        <v>-109</v>
      </c>
      <c r="N153" s="29">
        <v>-291</v>
      </c>
      <c r="O153" s="29">
        <f t="shared" si="11"/>
        <v>-489</v>
      </c>
      <c r="P153" s="29">
        <f t="shared" si="10"/>
        <v>18376</v>
      </c>
      <c r="Q153" s="190">
        <v>38864.5</v>
      </c>
      <c r="R153" s="189">
        <v>14300</v>
      </c>
      <c r="S153" s="29">
        <v>16309</v>
      </c>
      <c r="T153" s="29">
        <f t="shared" si="12"/>
        <v>2067</v>
      </c>
      <c r="U153" s="29">
        <v>23167</v>
      </c>
      <c r="V153" s="29">
        <v>1800</v>
      </c>
      <c r="W153" s="166">
        <v>-1400</v>
      </c>
      <c r="X153" s="26">
        <v>-419</v>
      </c>
      <c r="Y153" s="166">
        <v>330</v>
      </c>
      <c r="Z153" s="26">
        <v>330</v>
      </c>
      <c r="AA153" s="166">
        <v>-700</v>
      </c>
      <c r="AB153" s="26">
        <v>-159</v>
      </c>
      <c r="AC153" s="166">
        <v>-2218</v>
      </c>
      <c r="AD153" s="26">
        <v>-291</v>
      </c>
      <c r="AE153" s="166" t="s">
        <v>362</v>
      </c>
      <c r="AF153" s="172" t="s">
        <v>202</v>
      </c>
      <c r="AG153" s="173">
        <v>71</v>
      </c>
      <c r="AH153" s="166" t="s">
        <v>46</v>
      </c>
      <c r="AI153" s="172" t="s">
        <v>94</v>
      </c>
      <c r="AJ153" s="179">
        <v>74</v>
      </c>
    </row>
    <row r="154" spans="1:36" x14ac:dyDescent="0.15">
      <c r="A154" s="199" t="s">
        <v>36</v>
      </c>
      <c r="B154" s="200" t="s">
        <v>19</v>
      </c>
      <c r="C154" s="173">
        <v>28</v>
      </c>
      <c r="D154" s="190">
        <v>38865.75</v>
      </c>
      <c r="E154" s="195">
        <v>14863</v>
      </c>
      <c r="F154" s="29">
        <v>32864</v>
      </c>
      <c r="G154" s="29">
        <v>240</v>
      </c>
      <c r="H154" s="29">
        <v>0</v>
      </c>
      <c r="I154" s="29">
        <v>6089</v>
      </c>
      <c r="J154" s="29">
        <v>8427</v>
      </c>
      <c r="K154" s="166">
        <v>-76</v>
      </c>
      <c r="L154" s="173">
        <v>330</v>
      </c>
      <c r="M154" s="29">
        <v>-11</v>
      </c>
      <c r="N154" s="29">
        <v>-291</v>
      </c>
      <c r="O154" s="29">
        <f t="shared" si="11"/>
        <v>-48</v>
      </c>
      <c r="P154" s="29">
        <f t="shared" si="10"/>
        <v>18636</v>
      </c>
      <c r="Q154" s="190">
        <v>38865.875</v>
      </c>
      <c r="R154" s="189">
        <v>13830</v>
      </c>
      <c r="S154" s="29">
        <v>15838</v>
      </c>
      <c r="T154" s="29">
        <f t="shared" si="12"/>
        <v>2798</v>
      </c>
      <c r="U154" s="29">
        <v>23167</v>
      </c>
      <c r="V154" s="29">
        <v>1800</v>
      </c>
      <c r="W154" s="166">
        <v>-1400</v>
      </c>
      <c r="X154" s="26">
        <v>-76</v>
      </c>
      <c r="Y154" s="166">
        <v>330</v>
      </c>
      <c r="Z154" s="26">
        <v>330</v>
      </c>
      <c r="AA154" s="166">
        <v>-700</v>
      </c>
      <c r="AB154" s="26">
        <v>-161</v>
      </c>
      <c r="AC154" s="166">
        <v>-1218</v>
      </c>
      <c r="AD154" s="26">
        <v>-291</v>
      </c>
      <c r="AE154" s="166" t="s">
        <v>146</v>
      </c>
      <c r="AF154" s="172" t="s">
        <v>124</v>
      </c>
      <c r="AG154" s="173">
        <v>63</v>
      </c>
      <c r="AH154" s="166" t="s">
        <v>146</v>
      </c>
      <c r="AI154" s="172" t="s">
        <v>90</v>
      </c>
      <c r="AJ154" s="179">
        <v>73</v>
      </c>
    </row>
    <row r="155" spans="1:36" x14ac:dyDescent="0.15">
      <c r="A155" s="199" t="s">
        <v>30</v>
      </c>
      <c r="B155" s="200" t="s">
        <v>19</v>
      </c>
      <c r="C155" s="173">
        <v>29</v>
      </c>
      <c r="D155" s="190">
        <v>38866.875</v>
      </c>
      <c r="E155" s="195">
        <v>17080</v>
      </c>
      <c r="F155" s="29">
        <v>32864</v>
      </c>
      <c r="G155" s="29">
        <v>230</v>
      </c>
      <c r="H155" s="29">
        <v>0</v>
      </c>
      <c r="I155" s="29">
        <v>5740</v>
      </c>
      <c r="J155" s="29">
        <v>5895</v>
      </c>
      <c r="K155" s="166">
        <v>14</v>
      </c>
      <c r="L155" s="173">
        <v>330</v>
      </c>
      <c r="M155" s="29">
        <v>-8</v>
      </c>
      <c r="N155" s="29">
        <v>-653</v>
      </c>
      <c r="O155" s="29">
        <f t="shared" si="11"/>
        <v>-317</v>
      </c>
      <c r="P155" s="29">
        <f t="shared" si="10"/>
        <v>21776</v>
      </c>
      <c r="Q155" s="190">
        <v>38866.875</v>
      </c>
      <c r="R155" s="189">
        <v>17470</v>
      </c>
      <c r="S155" s="29">
        <v>19488</v>
      </c>
      <c r="T155" s="29">
        <f t="shared" si="12"/>
        <v>2288</v>
      </c>
      <c r="U155" s="29">
        <v>23167</v>
      </c>
      <c r="V155" s="29">
        <v>1800</v>
      </c>
      <c r="W155" s="166">
        <v>1200</v>
      </c>
      <c r="X155" s="26">
        <v>14</v>
      </c>
      <c r="Y155" s="166">
        <v>330</v>
      </c>
      <c r="Z155" s="26">
        <v>330</v>
      </c>
      <c r="AA155" s="166">
        <v>-700</v>
      </c>
      <c r="AB155" s="26">
        <v>-8</v>
      </c>
      <c r="AC155" s="166">
        <v>-1218</v>
      </c>
      <c r="AD155" s="26">
        <v>-653</v>
      </c>
      <c r="AE155" s="166" t="s">
        <v>100</v>
      </c>
      <c r="AF155" s="172" t="s">
        <v>122</v>
      </c>
      <c r="AG155" s="173">
        <v>73</v>
      </c>
      <c r="AH155" s="166" t="s">
        <v>100</v>
      </c>
      <c r="AI155" s="172" t="s">
        <v>103</v>
      </c>
      <c r="AJ155" s="179">
        <v>77</v>
      </c>
    </row>
    <row r="156" spans="1:36" x14ac:dyDescent="0.15">
      <c r="A156" s="199" t="s">
        <v>32</v>
      </c>
      <c r="B156" s="200" t="s">
        <v>19</v>
      </c>
      <c r="C156" s="173">
        <v>30</v>
      </c>
      <c r="D156" s="190">
        <v>38867.625</v>
      </c>
      <c r="E156" s="195">
        <v>19394</v>
      </c>
      <c r="F156" s="29">
        <v>32864</v>
      </c>
      <c r="G156" s="29">
        <v>246</v>
      </c>
      <c r="H156" s="29">
        <v>0</v>
      </c>
      <c r="I156" s="29">
        <v>5927</v>
      </c>
      <c r="J156" s="29">
        <v>5154</v>
      </c>
      <c r="K156" s="166">
        <v>-297</v>
      </c>
      <c r="L156" s="173">
        <v>330</v>
      </c>
      <c r="M156" s="29">
        <v>0</v>
      </c>
      <c r="N156" s="29">
        <v>-564</v>
      </c>
      <c r="O156" s="29">
        <f t="shared" si="11"/>
        <v>-531</v>
      </c>
      <c r="P156" s="29">
        <f t="shared" ref="P156:P187" si="13">+F156+G156+H156-I156-J156-O156</f>
        <v>22560</v>
      </c>
      <c r="Q156" s="190">
        <v>38867.583333333336</v>
      </c>
      <c r="R156" s="189">
        <v>18100</v>
      </c>
      <c r="S156" s="29">
        <v>20107</v>
      </c>
      <c r="T156" s="29">
        <f t="shared" si="12"/>
        <v>2453</v>
      </c>
      <c r="U156" s="29">
        <v>23167</v>
      </c>
      <c r="V156" s="29">
        <v>1800</v>
      </c>
      <c r="W156" s="166">
        <v>-1400</v>
      </c>
      <c r="X156" s="26">
        <v>-297</v>
      </c>
      <c r="Y156" s="166">
        <v>330</v>
      </c>
      <c r="Z156" s="26">
        <v>330</v>
      </c>
      <c r="AA156" s="166">
        <v>-700</v>
      </c>
      <c r="AB156" s="26">
        <v>0</v>
      </c>
      <c r="AC156" s="166">
        <v>-1218</v>
      </c>
      <c r="AD156" s="26">
        <v>-564</v>
      </c>
      <c r="AE156" s="166" t="s">
        <v>43</v>
      </c>
      <c r="AF156" s="172" t="s">
        <v>60</v>
      </c>
      <c r="AG156" s="173">
        <v>63</v>
      </c>
      <c r="AH156" s="166" t="s">
        <v>43</v>
      </c>
      <c r="AI156" s="172" t="s">
        <v>118</v>
      </c>
      <c r="AJ156" s="179">
        <v>81</v>
      </c>
    </row>
    <row r="157" spans="1:36" x14ac:dyDescent="0.15">
      <c r="A157" s="201" t="s">
        <v>31</v>
      </c>
      <c r="B157" s="202" t="s">
        <v>19</v>
      </c>
      <c r="C157" s="175">
        <v>31</v>
      </c>
      <c r="D157" s="191">
        <v>38868.708333333336</v>
      </c>
      <c r="E157" s="196">
        <v>18965</v>
      </c>
      <c r="F157" s="35">
        <v>32864</v>
      </c>
      <c r="G157" s="35">
        <v>246</v>
      </c>
      <c r="H157" s="35">
        <v>0</v>
      </c>
      <c r="I157" s="35">
        <v>6496</v>
      </c>
      <c r="J157" s="35">
        <v>4009</v>
      </c>
      <c r="K157" s="167">
        <v>350</v>
      </c>
      <c r="L157" s="175">
        <v>330</v>
      </c>
      <c r="M157" s="35">
        <v>0</v>
      </c>
      <c r="N157" s="35">
        <v>-977</v>
      </c>
      <c r="O157" s="35">
        <f t="shared" si="11"/>
        <v>-297</v>
      </c>
      <c r="P157" s="35">
        <f t="shared" si="13"/>
        <v>22902</v>
      </c>
      <c r="Q157" s="191">
        <v>38868.708333333336</v>
      </c>
      <c r="R157" s="192">
        <v>18310</v>
      </c>
      <c r="S157" s="35">
        <v>20339</v>
      </c>
      <c r="T157" s="35">
        <f t="shared" si="12"/>
        <v>2563</v>
      </c>
      <c r="U157" s="35">
        <v>23167</v>
      </c>
      <c r="V157" s="35">
        <v>1800</v>
      </c>
      <c r="W157" s="167">
        <v>350</v>
      </c>
      <c r="X157" s="43">
        <v>468</v>
      </c>
      <c r="Y157" s="167">
        <v>330</v>
      </c>
      <c r="Z157" s="43">
        <v>330</v>
      </c>
      <c r="AA157" s="167">
        <v>-700</v>
      </c>
      <c r="AB157" s="43">
        <v>0</v>
      </c>
      <c r="AC157" s="167">
        <v>-2018</v>
      </c>
      <c r="AD157" s="43">
        <v>-977</v>
      </c>
      <c r="AE157" s="167" t="s">
        <v>169</v>
      </c>
      <c r="AF157" s="174" t="s">
        <v>99</v>
      </c>
      <c r="AG157" s="175">
        <v>71</v>
      </c>
      <c r="AH157" s="167" t="s">
        <v>169</v>
      </c>
      <c r="AI157" s="174" t="s">
        <v>120</v>
      </c>
      <c r="AJ157" s="180">
        <v>82</v>
      </c>
    </row>
    <row r="158" spans="1:36" x14ac:dyDescent="0.15">
      <c r="A158" s="199" t="s">
        <v>33</v>
      </c>
      <c r="B158" s="200" t="s">
        <v>20</v>
      </c>
      <c r="C158" s="173">
        <v>1</v>
      </c>
      <c r="D158" s="190">
        <v>38869.666666666664</v>
      </c>
      <c r="E158" s="195">
        <v>20785</v>
      </c>
      <c r="F158" s="29">
        <v>30720</v>
      </c>
      <c r="G158" s="29">
        <v>2392</v>
      </c>
      <c r="H158" s="29">
        <v>0</v>
      </c>
      <c r="I158" s="29">
        <v>5935</v>
      </c>
      <c r="J158" s="29">
        <v>3936</v>
      </c>
      <c r="K158" s="166">
        <v>-32</v>
      </c>
      <c r="L158" s="173">
        <v>330</v>
      </c>
      <c r="M158" s="29">
        <v>0</v>
      </c>
      <c r="N158" s="29">
        <v>-950</v>
      </c>
      <c r="O158" s="29">
        <f t="shared" si="11"/>
        <v>-652</v>
      </c>
      <c r="P158" s="29">
        <f t="shared" si="13"/>
        <v>23893</v>
      </c>
      <c r="Q158" s="190">
        <v>38869.708333333336</v>
      </c>
      <c r="R158" s="189">
        <v>19610</v>
      </c>
      <c r="S158" s="29">
        <v>21619</v>
      </c>
      <c r="T158" s="29">
        <f t="shared" si="12"/>
        <v>2274</v>
      </c>
      <c r="U158" s="29">
        <v>23167</v>
      </c>
      <c r="V158" s="29">
        <v>1800</v>
      </c>
      <c r="W158" s="166">
        <v>-1400</v>
      </c>
      <c r="X158" s="26">
        <v>-32</v>
      </c>
      <c r="Y158" s="166">
        <v>330</v>
      </c>
      <c r="Z158" s="26">
        <v>330</v>
      </c>
      <c r="AA158" s="166">
        <v>-700</v>
      </c>
      <c r="AB158" s="26">
        <v>0</v>
      </c>
      <c r="AC158" s="166">
        <v>-2068</v>
      </c>
      <c r="AD158" s="26">
        <v>-950</v>
      </c>
      <c r="AE158" s="166" t="s">
        <v>362</v>
      </c>
      <c r="AF158" s="172" t="s">
        <v>69</v>
      </c>
      <c r="AG158" s="173">
        <v>77</v>
      </c>
      <c r="AH158" s="166" t="s">
        <v>362</v>
      </c>
      <c r="AI158" s="172" t="s">
        <v>168</v>
      </c>
      <c r="AJ158" s="179">
        <v>79</v>
      </c>
    </row>
    <row r="159" spans="1:36" x14ac:dyDescent="0.15">
      <c r="A159" s="199" t="s">
        <v>34</v>
      </c>
      <c r="B159" s="200" t="s">
        <v>20</v>
      </c>
      <c r="C159" s="173">
        <v>2</v>
      </c>
      <c r="D159" s="190">
        <v>38870.5</v>
      </c>
      <c r="E159" s="195">
        <v>18450</v>
      </c>
      <c r="F159" s="29">
        <v>30210</v>
      </c>
      <c r="G159" s="29">
        <v>980</v>
      </c>
      <c r="H159" s="29">
        <v>0</v>
      </c>
      <c r="I159" s="29">
        <v>4293</v>
      </c>
      <c r="J159" s="29">
        <v>4905</v>
      </c>
      <c r="K159" s="166">
        <v>-241</v>
      </c>
      <c r="L159" s="173">
        <v>330</v>
      </c>
      <c r="M159" s="29">
        <v>134</v>
      </c>
      <c r="N159" s="29">
        <v>-1260</v>
      </c>
      <c r="O159" s="29">
        <f t="shared" si="11"/>
        <v>-1037</v>
      </c>
      <c r="P159" s="29">
        <f t="shared" si="13"/>
        <v>23029</v>
      </c>
      <c r="Q159" s="190">
        <v>38870.5</v>
      </c>
      <c r="R159" s="189">
        <v>18550</v>
      </c>
      <c r="S159" s="29">
        <v>20596</v>
      </c>
      <c r="T159" s="29">
        <f t="shared" si="12"/>
        <v>2433</v>
      </c>
      <c r="U159" s="29">
        <v>23167</v>
      </c>
      <c r="V159" s="29">
        <v>1800</v>
      </c>
      <c r="W159" s="166">
        <v>-1400</v>
      </c>
      <c r="X159" s="26">
        <v>-241</v>
      </c>
      <c r="Y159" s="166">
        <v>330</v>
      </c>
      <c r="Z159" s="26">
        <v>330</v>
      </c>
      <c r="AA159" s="166">
        <v>280</v>
      </c>
      <c r="AB159" s="26">
        <v>134</v>
      </c>
      <c r="AC159" s="166">
        <v>-2068</v>
      </c>
      <c r="AD159" s="26">
        <v>-1260</v>
      </c>
      <c r="AE159" s="166" t="s">
        <v>362</v>
      </c>
      <c r="AF159" s="172" t="s">
        <v>138</v>
      </c>
      <c r="AG159" s="173">
        <v>66</v>
      </c>
      <c r="AH159" s="166" t="s">
        <v>362</v>
      </c>
      <c r="AI159" s="172" t="s">
        <v>187</v>
      </c>
      <c r="AJ159" s="179">
        <v>69</v>
      </c>
    </row>
    <row r="160" spans="1:36" x14ac:dyDescent="0.15">
      <c r="A160" s="199" t="s">
        <v>35</v>
      </c>
      <c r="B160" s="200" t="s">
        <v>20</v>
      </c>
      <c r="C160" s="173">
        <v>3</v>
      </c>
      <c r="D160" s="190">
        <v>38871.5</v>
      </c>
      <c r="E160" s="195">
        <v>15391</v>
      </c>
      <c r="F160" s="29">
        <v>30210</v>
      </c>
      <c r="G160" s="29">
        <v>1079</v>
      </c>
      <c r="H160" s="29">
        <v>0</v>
      </c>
      <c r="I160" s="29">
        <v>3982</v>
      </c>
      <c r="J160" s="29">
        <v>8783</v>
      </c>
      <c r="K160" s="166">
        <v>210</v>
      </c>
      <c r="L160" s="173">
        <v>330</v>
      </c>
      <c r="M160" s="29">
        <v>-85</v>
      </c>
      <c r="N160" s="29">
        <v>-289</v>
      </c>
      <c r="O160" s="29">
        <f t="shared" si="11"/>
        <v>166</v>
      </c>
      <c r="P160" s="29">
        <f t="shared" si="13"/>
        <v>18358</v>
      </c>
      <c r="Q160" s="190">
        <v>38871.5</v>
      </c>
      <c r="R160" s="189">
        <v>15130</v>
      </c>
      <c r="S160" s="29">
        <v>17204</v>
      </c>
      <c r="T160" s="29">
        <f t="shared" si="12"/>
        <v>1154</v>
      </c>
      <c r="U160" s="29">
        <v>26970</v>
      </c>
      <c r="V160" s="29">
        <v>0</v>
      </c>
      <c r="W160" s="166">
        <v>600</v>
      </c>
      <c r="X160" s="26">
        <v>210</v>
      </c>
      <c r="Y160" s="166">
        <v>330</v>
      </c>
      <c r="Z160" s="26">
        <v>330</v>
      </c>
      <c r="AA160" s="166">
        <v>-700</v>
      </c>
      <c r="AB160" s="26">
        <v>-85</v>
      </c>
      <c r="AC160" s="166">
        <v>-2068</v>
      </c>
      <c r="AD160" s="26">
        <v>-289</v>
      </c>
      <c r="AE160" s="166" t="s">
        <v>362</v>
      </c>
      <c r="AF160" s="172" t="s">
        <v>167</v>
      </c>
      <c r="AG160" s="173">
        <v>57</v>
      </c>
      <c r="AH160" s="166" t="s">
        <v>362</v>
      </c>
      <c r="AI160" s="172" t="s">
        <v>111</v>
      </c>
      <c r="AJ160" s="179">
        <v>59</v>
      </c>
    </row>
    <row r="161" spans="1:36" x14ac:dyDescent="0.15">
      <c r="A161" s="199" t="s">
        <v>36</v>
      </c>
      <c r="B161" s="200" t="s">
        <v>20</v>
      </c>
      <c r="C161" s="173">
        <v>4</v>
      </c>
      <c r="D161" s="190">
        <v>38872.875</v>
      </c>
      <c r="E161" s="195">
        <v>14579</v>
      </c>
      <c r="F161" s="29">
        <v>30210</v>
      </c>
      <c r="G161" s="29">
        <v>1180</v>
      </c>
      <c r="H161" s="29">
        <v>0</v>
      </c>
      <c r="I161" s="29">
        <v>4009</v>
      </c>
      <c r="J161" s="29">
        <v>10133</v>
      </c>
      <c r="K161" s="166">
        <v>-217</v>
      </c>
      <c r="L161" s="173">
        <v>330</v>
      </c>
      <c r="M161" s="29">
        <v>-100</v>
      </c>
      <c r="N161" s="29">
        <v>-592</v>
      </c>
      <c r="O161" s="29">
        <f t="shared" si="11"/>
        <v>-579</v>
      </c>
      <c r="P161" s="29">
        <f t="shared" si="13"/>
        <v>17827</v>
      </c>
      <c r="Q161" s="190">
        <v>38872.875</v>
      </c>
      <c r="R161" s="189">
        <v>15391</v>
      </c>
      <c r="S161" s="29">
        <v>16396</v>
      </c>
      <c r="T161" s="29">
        <f t="shared" si="12"/>
        <v>1431</v>
      </c>
      <c r="U161" s="29">
        <v>26970</v>
      </c>
      <c r="V161" s="29">
        <v>0</v>
      </c>
      <c r="W161" s="166">
        <v>-1400</v>
      </c>
      <c r="X161" s="26">
        <v>-217</v>
      </c>
      <c r="Y161" s="166">
        <v>330</v>
      </c>
      <c r="Z161" s="26">
        <v>330</v>
      </c>
      <c r="AA161" s="166">
        <v>-700</v>
      </c>
      <c r="AB161" s="26">
        <v>-100</v>
      </c>
      <c r="AC161" s="166">
        <v>-2068</v>
      </c>
      <c r="AD161" s="26">
        <v>-592</v>
      </c>
      <c r="AE161" s="166" t="s">
        <v>100</v>
      </c>
      <c r="AF161" s="172" t="s">
        <v>66</v>
      </c>
      <c r="AG161" s="173">
        <v>54</v>
      </c>
      <c r="AH161" s="166" t="s">
        <v>43</v>
      </c>
      <c r="AI161" s="172" t="s">
        <v>75</v>
      </c>
      <c r="AJ161" s="179">
        <v>57</v>
      </c>
    </row>
    <row r="162" spans="1:36" x14ac:dyDescent="0.15">
      <c r="A162" s="199" t="s">
        <v>30</v>
      </c>
      <c r="B162" s="200" t="s">
        <v>20</v>
      </c>
      <c r="C162" s="173">
        <v>5</v>
      </c>
      <c r="D162" s="190">
        <v>38873.583333333336</v>
      </c>
      <c r="E162" s="195">
        <v>16634</v>
      </c>
      <c r="F162" s="29">
        <v>30210</v>
      </c>
      <c r="G162" s="29">
        <v>1058</v>
      </c>
      <c r="H162" s="29">
        <v>0</v>
      </c>
      <c r="I162" s="29">
        <v>3921</v>
      </c>
      <c r="J162" s="29">
        <v>6917</v>
      </c>
      <c r="K162" s="166">
        <v>328</v>
      </c>
      <c r="L162" s="173">
        <v>330</v>
      </c>
      <c r="M162" s="29">
        <v>5</v>
      </c>
      <c r="N162" s="29">
        <v>-485</v>
      </c>
      <c r="O162" s="29">
        <f t="shared" si="11"/>
        <v>178</v>
      </c>
      <c r="P162" s="29">
        <f t="shared" si="13"/>
        <v>20252</v>
      </c>
      <c r="Q162" s="190">
        <v>38873.583333333336</v>
      </c>
      <c r="R162" s="189">
        <v>17110</v>
      </c>
      <c r="S162" s="29">
        <v>18928</v>
      </c>
      <c r="T162" s="29">
        <f t="shared" si="12"/>
        <v>1324</v>
      </c>
      <c r="U162" s="29">
        <v>26970</v>
      </c>
      <c r="V162" s="29">
        <v>0</v>
      </c>
      <c r="W162" s="166">
        <v>1200</v>
      </c>
      <c r="X162" s="26">
        <v>328</v>
      </c>
      <c r="Y162" s="166">
        <v>330</v>
      </c>
      <c r="Z162" s="26">
        <v>330</v>
      </c>
      <c r="AA162" s="166">
        <v>280</v>
      </c>
      <c r="AB162" s="26">
        <v>5</v>
      </c>
      <c r="AC162" s="166">
        <v>2218</v>
      </c>
      <c r="AD162" s="26">
        <v>-485</v>
      </c>
      <c r="AE162" s="166" t="s">
        <v>43</v>
      </c>
      <c r="AF162" s="172" t="s">
        <v>207</v>
      </c>
      <c r="AG162" s="173">
        <v>65</v>
      </c>
      <c r="AH162" s="166" t="s">
        <v>43</v>
      </c>
      <c r="AI162" s="172" t="s">
        <v>75</v>
      </c>
      <c r="AJ162" s="179">
        <v>72</v>
      </c>
    </row>
    <row r="163" spans="1:36" x14ac:dyDescent="0.15">
      <c r="A163" s="199" t="s">
        <v>32</v>
      </c>
      <c r="B163" s="200" t="s">
        <v>20</v>
      </c>
      <c r="C163" s="173">
        <v>6</v>
      </c>
      <c r="D163" s="190">
        <v>38874.583333333336</v>
      </c>
      <c r="E163" s="195">
        <v>17073</v>
      </c>
      <c r="F163" s="29">
        <v>30210</v>
      </c>
      <c r="G163" s="29">
        <v>932</v>
      </c>
      <c r="H163" s="29">
        <v>0</v>
      </c>
      <c r="I163" s="29">
        <v>4079</v>
      </c>
      <c r="J163" s="29">
        <v>6202</v>
      </c>
      <c r="K163" s="166">
        <v>125</v>
      </c>
      <c r="L163" s="173">
        <v>330</v>
      </c>
      <c r="M163" s="29">
        <v>10</v>
      </c>
      <c r="N163" s="29">
        <v>-580</v>
      </c>
      <c r="O163" s="29">
        <f t="shared" si="11"/>
        <v>-115</v>
      </c>
      <c r="P163" s="29">
        <f t="shared" si="13"/>
        <v>20976</v>
      </c>
      <c r="Q163" s="190">
        <v>38874.583333333336</v>
      </c>
      <c r="R163" s="189">
        <v>17470</v>
      </c>
      <c r="S163" s="29">
        <v>19270</v>
      </c>
      <c r="T163" s="29">
        <f t="shared" ref="T163:T226" si="14">+P163-S163</f>
        <v>1706</v>
      </c>
      <c r="U163" s="29">
        <v>26970</v>
      </c>
      <c r="V163" s="29">
        <v>0</v>
      </c>
      <c r="W163" s="166">
        <v>1200</v>
      </c>
      <c r="X163" s="26">
        <v>125</v>
      </c>
      <c r="Y163" s="166">
        <v>330</v>
      </c>
      <c r="Z163" s="26">
        <v>330</v>
      </c>
      <c r="AA163" s="166">
        <v>280</v>
      </c>
      <c r="AB163" s="26">
        <v>10</v>
      </c>
      <c r="AC163" s="166">
        <v>2218</v>
      </c>
      <c r="AD163" s="26">
        <v>580</v>
      </c>
      <c r="AE163" s="166" t="s">
        <v>43</v>
      </c>
      <c r="AF163" s="172" t="s">
        <v>207</v>
      </c>
      <c r="AG163" s="173">
        <v>65</v>
      </c>
      <c r="AH163" s="166" t="s">
        <v>43</v>
      </c>
      <c r="AI163" s="172" t="s">
        <v>75</v>
      </c>
      <c r="AJ163" s="179">
        <v>72</v>
      </c>
    </row>
    <row r="164" spans="1:36" x14ac:dyDescent="0.15">
      <c r="A164" s="199" t="s">
        <v>31</v>
      </c>
      <c r="B164" s="200" t="s">
        <v>20</v>
      </c>
      <c r="C164" s="173">
        <v>7</v>
      </c>
      <c r="D164" s="190">
        <v>38875.5</v>
      </c>
      <c r="E164" s="195">
        <v>16775</v>
      </c>
      <c r="F164" s="29">
        <v>30211</v>
      </c>
      <c r="G164" s="29">
        <v>1507</v>
      </c>
      <c r="H164" s="29">
        <v>0</v>
      </c>
      <c r="I164" s="29">
        <v>3440</v>
      </c>
      <c r="J164" s="29">
        <v>7871</v>
      </c>
      <c r="K164" s="166">
        <v>768</v>
      </c>
      <c r="L164" s="173">
        <v>330</v>
      </c>
      <c r="M164" s="29">
        <v>-90</v>
      </c>
      <c r="N164" s="29">
        <v>-485</v>
      </c>
      <c r="O164" s="29">
        <f t="shared" si="11"/>
        <v>523</v>
      </c>
      <c r="P164" s="29">
        <f t="shared" si="13"/>
        <v>19884</v>
      </c>
      <c r="Q164" s="190">
        <v>38875.583333333336</v>
      </c>
      <c r="R164" s="189">
        <v>16920</v>
      </c>
      <c r="S164" s="29">
        <v>18720</v>
      </c>
      <c r="T164" s="29">
        <f t="shared" si="14"/>
        <v>1164</v>
      </c>
      <c r="U164" s="29">
        <v>26970</v>
      </c>
      <c r="V164" s="29">
        <v>0</v>
      </c>
      <c r="W164" s="166">
        <v>1200</v>
      </c>
      <c r="X164" s="26">
        <v>868</v>
      </c>
      <c r="Y164" s="166">
        <v>330</v>
      </c>
      <c r="Z164" s="26">
        <v>330</v>
      </c>
      <c r="AA164" s="166">
        <v>-700</v>
      </c>
      <c r="AB164" s="26">
        <v>-90</v>
      </c>
      <c r="AC164" s="166">
        <v>-2218</v>
      </c>
      <c r="AD164" s="26">
        <v>-485</v>
      </c>
      <c r="AE164" s="166" t="s">
        <v>46</v>
      </c>
      <c r="AF164" s="172" t="s">
        <v>110</v>
      </c>
      <c r="AG164" s="173">
        <v>56</v>
      </c>
      <c r="AH164" s="166" t="s">
        <v>46</v>
      </c>
      <c r="AI164" s="172" t="s">
        <v>164</v>
      </c>
      <c r="AJ164" s="179">
        <v>63</v>
      </c>
    </row>
    <row r="165" spans="1:36" x14ac:dyDescent="0.15">
      <c r="A165" s="199" t="s">
        <v>33</v>
      </c>
      <c r="B165" s="200" t="s">
        <v>20</v>
      </c>
      <c r="C165" s="173">
        <v>8</v>
      </c>
      <c r="D165" s="190">
        <v>38876.5</v>
      </c>
      <c r="E165" s="195">
        <v>16364</v>
      </c>
      <c r="F165" s="29">
        <v>30211</v>
      </c>
      <c r="G165" s="29">
        <v>1496</v>
      </c>
      <c r="H165" s="29">
        <v>0</v>
      </c>
      <c r="I165" s="29">
        <v>3298</v>
      </c>
      <c r="J165" s="29">
        <v>7338</v>
      </c>
      <c r="K165" s="166">
        <v>-1</v>
      </c>
      <c r="L165" s="173">
        <v>330</v>
      </c>
      <c r="M165" s="29">
        <v>-95</v>
      </c>
      <c r="N165" s="29">
        <v>-510</v>
      </c>
      <c r="O165" s="29">
        <f t="shared" si="11"/>
        <v>-276</v>
      </c>
      <c r="P165" s="29">
        <f t="shared" si="13"/>
        <v>21347</v>
      </c>
      <c r="Q165" s="190">
        <v>38876.5</v>
      </c>
      <c r="R165" s="189">
        <v>16730</v>
      </c>
      <c r="S165" s="29">
        <v>18783</v>
      </c>
      <c r="T165" s="29">
        <f t="shared" si="14"/>
        <v>2564</v>
      </c>
      <c r="U165" s="29">
        <v>26970</v>
      </c>
      <c r="V165" s="29">
        <v>0</v>
      </c>
      <c r="W165" s="166">
        <v>-1400</v>
      </c>
      <c r="X165" s="26">
        <v>-1</v>
      </c>
      <c r="Y165" s="166">
        <v>330</v>
      </c>
      <c r="Z165" s="26">
        <v>330</v>
      </c>
      <c r="AA165" s="166">
        <v>-700</v>
      </c>
      <c r="AB165" s="26">
        <v>-95</v>
      </c>
      <c r="AC165" s="166">
        <v>-1218</v>
      </c>
      <c r="AD165" s="26">
        <v>-510</v>
      </c>
      <c r="AE165" s="166" t="s">
        <v>46</v>
      </c>
      <c r="AF165" s="172" t="s">
        <v>179</v>
      </c>
      <c r="AG165" s="173">
        <v>61</v>
      </c>
      <c r="AH165" s="166" t="s">
        <v>46</v>
      </c>
      <c r="AI165" s="172" t="s">
        <v>208</v>
      </c>
      <c r="AJ165" s="179">
        <v>61</v>
      </c>
    </row>
    <row r="166" spans="1:36" x14ac:dyDescent="0.15">
      <c r="A166" s="199" t="s">
        <v>34</v>
      </c>
      <c r="B166" s="200" t="s">
        <v>20</v>
      </c>
      <c r="C166" s="173">
        <v>9</v>
      </c>
      <c r="D166" s="190">
        <v>38877.5</v>
      </c>
      <c r="E166" s="195">
        <v>16727</v>
      </c>
      <c r="F166" s="29">
        <v>30211</v>
      </c>
      <c r="G166" s="29">
        <v>1460</v>
      </c>
      <c r="H166" s="29">
        <v>0</v>
      </c>
      <c r="I166" s="29">
        <v>4667</v>
      </c>
      <c r="J166" s="29">
        <v>7946</v>
      </c>
      <c r="K166" s="166">
        <v>288</v>
      </c>
      <c r="L166" s="173">
        <v>330</v>
      </c>
      <c r="M166" s="29">
        <v>-95</v>
      </c>
      <c r="N166" s="29">
        <v>-510</v>
      </c>
      <c r="O166" s="29">
        <f t="shared" si="11"/>
        <v>13</v>
      </c>
      <c r="P166" s="29">
        <f t="shared" si="13"/>
        <v>19045</v>
      </c>
      <c r="Q166" s="190">
        <v>38877.583333333336</v>
      </c>
      <c r="R166" s="189">
        <v>16620</v>
      </c>
      <c r="S166" s="29">
        <v>18662</v>
      </c>
      <c r="T166" s="29">
        <f t="shared" si="14"/>
        <v>383</v>
      </c>
      <c r="U166" s="29">
        <v>26970</v>
      </c>
      <c r="V166" s="29">
        <v>0</v>
      </c>
      <c r="W166" s="166">
        <v>1200</v>
      </c>
      <c r="X166" s="26">
        <v>288</v>
      </c>
      <c r="Y166" s="166">
        <v>330</v>
      </c>
      <c r="Z166" s="26">
        <v>330</v>
      </c>
      <c r="AA166" s="166">
        <v>-700</v>
      </c>
      <c r="AB166" s="26">
        <v>-95</v>
      </c>
      <c r="AC166" s="166">
        <v>-1218</v>
      </c>
      <c r="AD166" s="26">
        <v>-510</v>
      </c>
      <c r="AE166" s="166" t="s">
        <v>46</v>
      </c>
      <c r="AF166" s="172" t="s">
        <v>134</v>
      </c>
      <c r="AG166" s="173">
        <v>64</v>
      </c>
      <c r="AH166" s="166" t="s">
        <v>46</v>
      </c>
      <c r="AI166" s="172" t="s">
        <v>139</v>
      </c>
      <c r="AJ166" s="179">
        <v>68</v>
      </c>
    </row>
    <row r="167" spans="1:36" x14ac:dyDescent="0.15">
      <c r="A167" s="199" t="s">
        <v>35</v>
      </c>
      <c r="B167" s="200" t="s">
        <v>20</v>
      </c>
      <c r="C167" s="173">
        <v>10</v>
      </c>
      <c r="D167" s="190">
        <v>38878.5</v>
      </c>
      <c r="E167" s="195">
        <v>15092</v>
      </c>
      <c r="F167" s="29">
        <v>30251</v>
      </c>
      <c r="G167" s="29">
        <v>1383</v>
      </c>
      <c r="H167" s="29">
        <v>0</v>
      </c>
      <c r="I167" s="29">
        <v>4987</v>
      </c>
      <c r="J167" s="29">
        <v>8586</v>
      </c>
      <c r="K167" s="166">
        <v>-425</v>
      </c>
      <c r="L167" s="173">
        <v>330</v>
      </c>
      <c r="M167" s="29">
        <v>3</v>
      </c>
      <c r="N167" s="29">
        <v>-314</v>
      </c>
      <c r="O167" s="29">
        <f t="shared" si="11"/>
        <v>-406</v>
      </c>
      <c r="P167" s="29">
        <f t="shared" si="13"/>
        <v>18467</v>
      </c>
      <c r="Q167" s="190">
        <v>38878.5</v>
      </c>
      <c r="R167" s="189">
        <v>14870</v>
      </c>
      <c r="S167" s="29">
        <v>16908</v>
      </c>
      <c r="T167" s="29">
        <f t="shared" si="14"/>
        <v>1559</v>
      </c>
      <c r="U167" s="29">
        <v>26970</v>
      </c>
      <c r="V167" s="29">
        <v>100</v>
      </c>
      <c r="W167" s="166">
        <v>-1400</v>
      </c>
      <c r="X167" s="26">
        <v>-425</v>
      </c>
      <c r="Y167" s="166">
        <v>330</v>
      </c>
      <c r="Z167" s="26">
        <v>330</v>
      </c>
      <c r="AA167" s="166">
        <v>280</v>
      </c>
      <c r="AB167" s="26">
        <v>3</v>
      </c>
      <c r="AC167" s="166">
        <v>-2218</v>
      </c>
      <c r="AD167" s="26">
        <v>-314</v>
      </c>
      <c r="AE167" s="166" t="s">
        <v>46</v>
      </c>
      <c r="AF167" s="172" t="s">
        <v>49</v>
      </c>
      <c r="AG167" s="173">
        <v>62</v>
      </c>
      <c r="AH167" s="166" t="s">
        <v>46</v>
      </c>
      <c r="AI167" s="172" t="s">
        <v>161</v>
      </c>
      <c r="AJ167" s="179">
        <v>62</v>
      </c>
    </row>
    <row r="168" spans="1:36" x14ac:dyDescent="0.15">
      <c r="A168" s="199" t="s">
        <v>36</v>
      </c>
      <c r="B168" s="200" t="s">
        <v>20</v>
      </c>
      <c r="C168" s="173">
        <v>11</v>
      </c>
      <c r="D168" s="190">
        <v>38879.875</v>
      </c>
      <c r="E168" s="195">
        <v>17073</v>
      </c>
      <c r="F168" s="29">
        <v>30251</v>
      </c>
      <c r="G168" s="29">
        <v>1453</v>
      </c>
      <c r="H168" s="29">
        <v>0</v>
      </c>
      <c r="I168" s="29">
        <v>4932</v>
      </c>
      <c r="J168" s="29">
        <v>9066</v>
      </c>
      <c r="K168" s="166">
        <v>-227</v>
      </c>
      <c r="L168" s="173">
        <v>330</v>
      </c>
      <c r="M168" s="29">
        <v>-100</v>
      </c>
      <c r="N168" s="29">
        <v>-314</v>
      </c>
      <c r="O168" s="29">
        <f t="shared" si="11"/>
        <v>-311</v>
      </c>
      <c r="P168" s="29">
        <f t="shared" si="13"/>
        <v>18017</v>
      </c>
      <c r="Q168" s="190">
        <v>38879.875</v>
      </c>
      <c r="R168" s="189">
        <v>14510</v>
      </c>
      <c r="S168" s="29">
        <v>16548</v>
      </c>
      <c r="T168" s="29">
        <f t="shared" si="14"/>
        <v>1469</v>
      </c>
      <c r="U168" s="29">
        <v>26970</v>
      </c>
      <c r="V168" s="29">
        <v>100</v>
      </c>
      <c r="W168" s="166">
        <v>-1400</v>
      </c>
      <c r="X168" s="26">
        <v>-227</v>
      </c>
      <c r="Y168" s="166">
        <v>330</v>
      </c>
      <c r="Z168" s="26">
        <v>330</v>
      </c>
      <c r="AA168" s="166">
        <v>-700</v>
      </c>
      <c r="AB168" s="26">
        <v>-100</v>
      </c>
      <c r="AC168" s="166">
        <v>-2218</v>
      </c>
      <c r="AD168" s="26">
        <v>-314</v>
      </c>
      <c r="AE168" s="166" t="s">
        <v>43</v>
      </c>
      <c r="AF168" s="172" t="s">
        <v>49</v>
      </c>
      <c r="AG168" s="173">
        <v>63</v>
      </c>
      <c r="AH168" s="166" t="s">
        <v>43</v>
      </c>
      <c r="AI168" s="172" t="s">
        <v>71</v>
      </c>
      <c r="AJ168" s="179">
        <v>59</v>
      </c>
    </row>
    <row r="169" spans="1:36" x14ac:dyDescent="0.15">
      <c r="A169" s="199" t="s">
        <v>30</v>
      </c>
      <c r="B169" s="200" t="s">
        <v>20</v>
      </c>
      <c r="C169" s="173">
        <v>12</v>
      </c>
      <c r="D169" s="190">
        <v>38880.708333333336</v>
      </c>
      <c r="E169" s="195">
        <v>17635</v>
      </c>
      <c r="F169" s="29">
        <v>30251</v>
      </c>
      <c r="G169" s="29">
        <v>1377</v>
      </c>
      <c r="H169" s="29">
        <v>0</v>
      </c>
      <c r="I169" s="29">
        <v>3647</v>
      </c>
      <c r="J169" s="29">
        <v>6376</v>
      </c>
      <c r="K169" s="166">
        <v>63</v>
      </c>
      <c r="L169" s="173">
        <v>330</v>
      </c>
      <c r="M169" s="29">
        <v>-100</v>
      </c>
      <c r="N169" s="29">
        <v>-485</v>
      </c>
      <c r="O169" s="29">
        <f t="shared" si="11"/>
        <v>-192</v>
      </c>
      <c r="P169" s="29">
        <f t="shared" si="13"/>
        <v>21797</v>
      </c>
      <c r="Q169" s="190">
        <v>38880.583333333336</v>
      </c>
      <c r="R169" s="189">
        <v>17610</v>
      </c>
      <c r="S169" s="29">
        <v>19410</v>
      </c>
      <c r="T169" s="29">
        <f t="shared" si="14"/>
        <v>2387</v>
      </c>
      <c r="U169" s="29">
        <v>26970</v>
      </c>
      <c r="V169" s="29">
        <v>100</v>
      </c>
      <c r="W169" s="166">
        <v>1200</v>
      </c>
      <c r="X169" s="26">
        <v>63</v>
      </c>
      <c r="Y169" s="166">
        <v>330</v>
      </c>
      <c r="Z169" s="26">
        <v>330</v>
      </c>
      <c r="AA169" s="166">
        <v>-700</v>
      </c>
      <c r="AB169" s="26">
        <v>-100</v>
      </c>
      <c r="AC169" s="166">
        <v>-2218</v>
      </c>
      <c r="AD169" s="26">
        <v>-485</v>
      </c>
      <c r="AE169" s="166" t="s">
        <v>100</v>
      </c>
      <c r="AF169" s="172" t="s">
        <v>51</v>
      </c>
      <c r="AG169" s="173">
        <v>75</v>
      </c>
      <c r="AH169" s="166" t="s">
        <v>100</v>
      </c>
      <c r="AI169" s="172" t="s">
        <v>178</v>
      </c>
      <c r="AJ169" s="179">
        <v>77</v>
      </c>
    </row>
    <row r="170" spans="1:36" x14ac:dyDescent="0.15">
      <c r="A170" s="199" t="s">
        <v>32</v>
      </c>
      <c r="B170" s="200" t="s">
        <v>20</v>
      </c>
      <c r="C170" s="173">
        <v>13</v>
      </c>
      <c r="D170" s="190">
        <v>38881.708333333336</v>
      </c>
      <c r="E170" s="195">
        <v>19060</v>
      </c>
      <c r="F170" s="29">
        <v>30251</v>
      </c>
      <c r="G170" s="29">
        <v>1293</v>
      </c>
      <c r="H170" s="29">
        <v>0</v>
      </c>
      <c r="I170" s="29">
        <v>3241</v>
      </c>
      <c r="J170" s="29">
        <v>5707</v>
      </c>
      <c r="K170" s="166">
        <v>439</v>
      </c>
      <c r="L170" s="173">
        <v>330</v>
      </c>
      <c r="M170" s="29">
        <v>-105</v>
      </c>
      <c r="N170" s="29">
        <v>-950</v>
      </c>
      <c r="O170" s="29">
        <f t="shared" si="11"/>
        <v>-286</v>
      </c>
      <c r="P170" s="29">
        <f t="shared" si="13"/>
        <v>22882</v>
      </c>
      <c r="Q170" s="190">
        <v>38881.708333333336</v>
      </c>
      <c r="R170" s="189">
        <v>18330</v>
      </c>
      <c r="S170" s="29">
        <v>20130</v>
      </c>
      <c r="T170" s="29">
        <f t="shared" si="14"/>
        <v>2752</v>
      </c>
      <c r="U170" s="29">
        <v>26970</v>
      </c>
      <c r="V170" s="29">
        <v>100</v>
      </c>
      <c r="W170" s="166">
        <v>600</v>
      </c>
      <c r="X170" s="26">
        <v>439</v>
      </c>
      <c r="Y170" s="166">
        <v>330</v>
      </c>
      <c r="Z170" s="26">
        <v>330</v>
      </c>
      <c r="AA170" s="166">
        <v>-700</v>
      </c>
      <c r="AB170" s="26">
        <v>-105</v>
      </c>
      <c r="AC170" s="166">
        <v>-2218</v>
      </c>
      <c r="AD170" s="26">
        <v>-950</v>
      </c>
      <c r="AE170" s="166" t="s">
        <v>100</v>
      </c>
      <c r="AF170" s="172" t="s">
        <v>173</v>
      </c>
      <c r="AG170" s="173">
        <v>73</v>
      </c>
      <c r="AH170" s="166" t="s">
        <v>46</v>
      </c>
      <c r="AI170" s="172" t="s">
        <v>192</v>
      </c>
      <c r="AJ170" s="179">
        <v>82</v>
      </c>
    </row>
    <row r="171" spans="1:36" x14ac:dyDescent="0.15">
      <c r="A171" s="199" t="s">
        <v>31</v>
      </c>
      <c r="B171" s="200" t="s">
        <v>20</v>
      </c>
      <c r="C171" s="173">
        <v>14</v>
      </c>
      <c r="D171" s="190">
        <v>38882.583333333336</v>
      </c>
      <c r="E171" s="195">
        <v>19145</v>
      </c>
      <c r="F171" s="29">
        <v>30253</v>
      </c>
      <c r="G171" s="29">
        <v>1266</v>
      </c>
      <c r="H171" s="29">
        <v>0</v>
      </c>
      <c r="I171" s="29">
        <v>3541</v>
      </c>
      <c r="J171" s="29">
        <v>5611</v>
      </c>
      <c r="K171" s="166">
        <v>425</v>
      </c>
      <c r="L171" s="173">
        <v>330</v>
      </c>
      <c r="M171" s="29">
        <v>-105</v>
      </c>
      <c r="N171" s="29">
        <v>-860</v>
      </c>
      <c r="O171" s="29">
        <f t="shared" si="11"/>
        <v>-210</v>
      </c>
      <c r="P171" s="29">
        <f t="shared" si="13"/>
        <v>22577</v>
      </c>
      <c r="Q171" s="190">
        <v>38882.666666666664</v>
      </c>
      <c r="R171" s="189">
        <v>18680</v>
      </c>
      <c r="S171" s="29">
        <v>20480</v>
      </c>
      <c r="T171" s="29">
        <f t="shared" si="14"/>
        <v>2097</v>
      </c>
      <c r="U171" s="29">
        <v>26970</v>
      </c>
      <c r="V171" s="29">
        <v>100</v>
      </c>
      <c r="W171" s="166">
        <v>950</v>
      </c>
      <c r="X171" s="26">
        <v>425</v>
      </c>
      <c r="Y171" s="166">
        <v>330</v>
      </c>
      <c r="Z171" s="26">
        <v>330</v>
      </c>
      <c r="AA171" s="166">
        <v>-700</v>
      </c>
      <c r="AB171" s="26">
        <v>-105</v>
      </c>
      <c r="AC171" s="166">
        <v>-2218</v>
      </c>
      <c r="AD171" s="26">
        <v>-860</v>
      </c>
      <c r="AE171" s="166" t="s">
        <v>46</v>
      </c>
      <c r="AF171" s="172" t="s">
        <v>131</v>
      </c>
      <c r="AG171" s="173">
        <v>72</v>
      </c>
      <c r="AH171" s="166" t="s">
        <v>46</v>
      </c>
      <c r="AI171" s="172" t="s">
        <v>101</v>
      </c>
      <c r="AJ171" s="179">
        <v>76</v>
      </c>
    </row>
    <row r="172" spans="1:36" x14ac:dyDescent="0.15">
      <c r="A172" s="199" t="s">
        <v>33</v>
      </c>
      <c r="B172" s="200" t="s">
        <v>20</v>
      </c>
      <c r="C172" s="173">
        <v>15</v>
      </c>
      <c r="D172" s="190">
        <v>38883.583333333336</v>
      </c>
      <c r="E172" s="195">
        <v>18037</v>
      </c>
      <c r="F172" s="29">
        <v>30368</v>
      </c>
      <c r="G172" s="29">
        <v>959</v>
      </c>
      <c r="H172" s="29">
        <v>0</v>
      </c>
      <c r="I172" s="29">
        <v>2920</v>
      </c>
      <c r="J172" s="29">
        <v>5632</v>
      </c>
      <c r="K172" s="166">
        <v>174</v>
      </c>
      <c r="L172" s="173">
        <v>330</v>
      </c>
      <c r="M172" s="29">
        <v>-105</v>
      </c>
      <c r="N172" s="29">
        <v>-535</v>
      </c>
      <c r="O172" s="29">
        <f t="shared" si="11"/>
        <v>-136</v>
      </c>
      <c r="P172" s="29">
        <f t="shared" si="13"/>
        <v>22911</v>
      </c>
      <c r="Q172" s="190">
        <v>38883.625</v>
      </c>
      <c r="R172" s="189">
        <v>18420</v>
      </c>
      <c r="S172" s="29">
        <v>20220</v>
      </c>
      <c r="T172" s="29">
        <f t="shared" si="14"/>
        <v>2691</v>
      </c>
      <c r="U172" s="29">
        <v>26970</v>
      </c>
      <c r="V172" s="29">
        <v>100</v>
      </c>
      <c r="W172" s="166">
        <v>950</v>
      </c>
      <c r="X172" s="26">
        <v>174</v>
      </c>
      <c r="Y172" s="166">
        <v>330</v>
      </c>
      <c r="Z172" s="26">
        <v>330</v>
      </c>
      <c r="AA172" s="166">
        <v>-700</v>
      </c>
      <c r="AB172" s="26">
        <v>-105</v>
      </c>
      <c r="AC172" s="166">
        <v>-2218</v>
      </c>
      <c r="AD172" s="26">
        <v>-535</v>
      </c>
      <c r="AE172" s="166" t="s">
        <v>46</v>
      </c>
      <c r="AF172" s="172" t="s">
        <v>150</v>
      </c>
      <c r="AG172" s="173">
        <v>71</v>
      </c>
      <c r="AH172" s="166" t="s">
        <v>46</v>
      </c>
      <c r="AI172" s="172" t="s">
        <v>53</v>
      </c>
      <c r="AJ172" s="179">
        <v>77</v>
      </c>
    </row>
    <row r="173" spans="1:36" x14ac:dyDescent="0.15">
      <c r="A173" s="199" t="s">
        <v>34</v>
      </c>
      <c r="B173" s="200" t="s">
        <v>20</v>
      </c>
      <c r="C173" s="173">
        <v>16</v>
      </c>
      <c r="D173" s="190">
        <v>38884.666666666664</v>
      </c>
      <c r="E173" s="195">
        <v>19193</v>
      </c>
      <c r="F173" s="29">
        <v>30368</v>
      </c>
      <c r="G173" s="29">
        <v>758</v>
      </c>
      <c r="H173" s="29">
        <v>0</v>
      </c>
      <c r="I173" s="29">
        <v>4277</v>
      </c>
      <c r="J173" s="29">
        <v>4910</v>
      </c>
      <c r="K173" s="166">
        <v>359</v>
      </c>
      <c r="L173" s="173">
        <v>330</v>
      </c>
      <c r="M173" s="29">
        <v>-205</v>
      </c>
      <c r="N173" s="29">
        <v>-1248</v>
      </c>
      <c r="O173" s="29">
        <f t="shared" si="11"/>
        <v>-764</v>
      </c>
      <c r="P173" s="29">
        <f t="shared" si="13"/>
        <v>22703</v>
      </c>
      <c r="Q173" s="190">
        <v>38884.625</v>
      </c>
      <c r="R173" s="189">
        <v>19770</v>
      </c>
      <c r="S173" s="29">
        <v>21548</v>
      </c>
      <c r="T173" s="29">
        <v>1155</v>
      </c>
      <c r="U173" s="29">
        <v>26970</v>
      </c>
      <c r="V173" s="29">
        <v>100</v>
      </c>
      <c r="W173" s="166">
        <v>1200</v>
      </c>
      <c r="X173" s="26">
        <v>959</v>
      </c>
      <c r="Y173" s="166">
        <v>330</v>
      </c>
      <c r="Z173" s="26">
        <v>330</v>
      </c>
      <c r="AA173" s="166">
        <v>-700</v>
      </c>
      <c r="AB173" s="26">
        <v>-205</v>
      </c>
      <c r="AC173" s="166">
        <v>-2218</v>
      </c>
      <c r="AD173" s="26">
        <v>-1273</v>
      </c>
      <c r="AE173" s="166" t="s">
        <v>46</v>
      </c>
      <c r="AF173" s="172" t="s">
        <v>198</v>
      </c>
      <c r="AG173" s="173">
        <v>77</v>
      </c>
      <c r="AH173" s="166" t="s">
        <v>100</v>
      </c>
      <c r="AI173" s="172" t="s">
        <v>98</v>
      </c>
      <c r="AJ173" s="179">
        <v>83</v>
      </c>
    </row>
    <row r="174" spans="1:36" x14ac:dyDescent="0.15">
      <c r="A174" s="199" t="s">
        <v>35</v>
      </c>
      <c r="B174" s="200" t="s">
        <v>20</v>
      </c>
      <c r="C174" s="173">
        <v>17</v>
      </c>
      <c r="D174" s="190">
        <v>38885.541666666664</v>
      </c>
      <c r="E174" s="195">
        <v>16853</v>
      </c>
      <c r="F174" s="29">
        <v>30368</v>
      </c>
      <c r="G174" s="29">
        <v>1003</v>
      </c>
      <c r="H174" s="29">
        <v>0</v>
      </c>
      <c r="I174" s="29">
        <v>3591</v>
      </c>
      <c r="J174" s="29">
        <v>4686</v>
      </c>
      <c r="K174" s="166">
        <v>37</v>
      </c>
      <c r="L174" s="173">
        <v>330</v>
      </c>
      <c r="M174" s="29">
        <v>-305</v>
      </c>
      <c r="N174" s="29">
        <v>-1321</v>
      </c>
      <c r="O174" s="29">
        <f t="shared" si="11"/>
        <v>-1259</v>
      </c>
      <c r="P174" s="29">
        <f t="shared" si="13"/>
        <v>24353</v>
      </c>
      <c r="Q174" s="190">
        <v>38885.708333333336</v>
      </c>
      <c r="R174" s="189">
        <v>18410</v>
      </c>
      <c r="S174" s="29">
        <v>20419</v>
      </c>
      <c r="T174" s="29">
        <f t="shared" si="14"/>
        <v>3934</v>
      </c>
      <c r="U174" s="29">
        <v>26970</v>
      </c>
      <c r="V174" s="29">
        <v>100</v>
      </c>
      <c r="W174" s="166">
        <v>1200</v>
      </c>
      <c r="X174" s="26">
        <v>37</v>
      </c>
      <c r="Y174" s="166">
        <v>330</v>
      </c>
      <c r="Z174" s="26">
        <v>330</v>
      </c>
      <c r="AA174" s="166">
        <v>-700</v>
      </c>
      <c r="AB174" s="26">
        <v>-305</v>
      </c>
      <c r="AC174" s="166">
        <v>-2218</v>
      </c>
      <c r="AD174" s="26">
        <v>-1321</v>
      </c>
      <c r="AE174" s="166" t="s">
        <v>87</v>
      </c>
      <c r="AF174" s="172" t="s">
        <v>153</v>
      </c>
      <c r="AG174" s="173">
        <v>81</v>
      </c>
      <c r="AH174" s="166" t="s">
        <v>100</v>
      </c>
      <c r="AI174" s="172" t="s">
        <v>153</v>
      </c>
      <c r="AJ174" s="179">
        <v>83</v>
      </c>
    </row>
    <row r="175" spans="1:36" x14ac:dyDescent="0.15">
      <c r="A175" s="199" t="s">
        <v>36</v>
      </c>
      <c r="B175" s="200" t="s">
        <v>20</v>
      </c>
      <c r="C175" s="173">
        <v>18</v>
      </c>
      <c r="D175" s="190">
        <v>38886.75</v>
      </c>
      <c r="E175" s="195">
        <v>20079</v>
      </c>
      <c r="F175" s="29">
        <v>30368</v>
      </c>
      <c r="G175" s="29">
        <v>906</v>
      </c>
      <c r="H175" s="29">
        <v>0</v>
      </c>
      <c r="I175" s="29">
        <v>2838</v>
      </c>
      <c r="J175" s="29">
        <v>4225</v>
      </c>
      <c r="K175" s="166">
        <v>-391</v>
      </c>
      <c r="L175" s="173">
        <v>330</v>
      </c>
      <c r="M175" s="29">
        <v>-100</v>
      </c>
      <c r="N175" s="29">
        <v>-1321</v>
      </c>
      <c r="O175" s="29">
        <f t="shared" si="11"/>
        <v>-1482</v>
      </c>
      <c r="P175" s="29">
        <f t="shared" si="13"/>
        <v>25693</v>
      </c>
      <c r="Q175" s="190">
        <v>38886.75</v>
      </c>
      <c r="R175" s="189">
        <v>20320</v>
      </c>
      <c r="S175" s="29">
        <v>22312</v>
      </c>
      <c r="T175" s="29">
        <f t="shared" si="14"/>
        <v>3381</v>
      </c>
      <c r="U175" s="29">
        <v>26970</v>
      </c>
      <c r="V175" s="29">
        <v>100</v>
      </c>
      <c r="W175" s="166">
        <v>-1400</v>
      </c>
      <c r="X175" s="26">
        <v>-191</v>
      </c>
      <c r="Y175" s="166">
        <v>330</v>
      </c>
      <c r="Z175" s="26">
        <v>330</v>
      </c>
      <c r="AA175" s="166">
        <v>-700</v>
      </c>
      <c r="AB175" s="26">
        <v>-100</v>
      </c>
      <c r="AC175" s="166">
        <v>-2218</v>
      </c>
      <c r="AD175" s="26">
        <v>-1491</v>
      </c>
      <c r="AE175" s="166" t="s">
        <v>169</v>
      </c>
      <c r="AF175" s="172" t="s">
        <v>69</v>
      </c>
      <c r="AG175" s="173">
        <v>85</v>
      </c>
      <c r="AH175" s="166" t="s">
        <v>169</v>
      </c>
      <c r="AI175" s="172" t="s">
        <v>52</v>
      </c>
      <c r="AJ175" s="179">
        <v>91</v>
      </c>
    </row>
    <row r="176" spans="1:36" x14ac:dyDescent="0.15">
      <c r="A176" s="199" t="s">
        <v>30</v>
      </c>
      <c r="B176" s="200" t="s">
        <v>20</v>
      </c>
      <c r="C176" s="173">
        <v>19</v>
      </c>
      <c r="D176" s="190">
        <v>38887.625</v>
      </c>
      <c r="E176" s="195">
        <v>24100</v>
      </c>
      <c r="F176" s="29">
        <v>30368</v>
      </c>
      <c r="G176" s="29">
        <v>1035</v>
      </c>
      <c r="H176" s="29">
        <v>0</v>
      </c>
      <c r="I176" s="29">
        <v>3649</v>
      </c>
      <c r="J176" s="29">
        <v>2326</v>
      </c>
      <c r="K176" s="166">
        <v>949</v>
      </c>
      <c r="L176" s="173">
        <v>0</v>
      </c>
      <c r="M176" s="29">
        <v>-300</v>
      </c>
      <c r="N176" s="29">
        <v>-1616</v>
      </c>
      <c r="O176" s="29">
        <f t="shared" si="11"/>
        <v>-967</v>
      </c>
      <c r="P176" s="29">
        <f t="shared" si="13"/>
        <v>26395</v>
      </c>
      <c r="Q176" s="190">
        <v>38887.625</v>
      </c>
      <c r="R176" s="189">
        <v>23070</v>
      </c>
      <c r="S176" s="29">
        <v>25170</v>
      </c>
      <c r="T176" s="29">
        <f t="shared" si="14"/>
        <v>1225</v>
      </c>
      <c r="U176" s="29">
        <v>26970</v>
      </c>
      <c r="V176" s="29">
        <v>100</v>
      </c>
      <c r="W176" s="166">
        <v>1200</v>
      </c>
      <c r="X176" s="26">
        <v>949</v>
      </c>
      <c r="Y176" s="166">
        <v>330</v>
      </c>
      <c r="Z176" s="26">
        <v>0</v>
      </c>
      <c r="AA176" s="166">
        <v>-700</v>
      </c>
      <c r="AB176" s="26">
        <v>-300</v>
      </c>
      <c r="AC176" s="166">
        <v>-2218</v>
      </c>
      <c r="AD176" s="26">
        <v>-1746</v>
      </c>
      <c r="AE176" s="166" t="s">
        <v>169</v>
      </c>
      <c r="AF176" s="172" t="s">
        <v>55</v>
      </c>
      <c r="AG176" s="173">
        <v>88</v>
      </c>
      <c r="AH176" s="166" t="s">
        <v>169</v>
      </c>
      <c r="AI176" s="172" t="s">
        <v>119</v>
      </c>
      <c r="AJ176" s="179">
        <v>88</v>
      </c>
    </row>
    <row r="177" spans="1:36" x14ac:dyDescent="0.15">
      <c r="A177" s="199" t="s">
        <v>32</v>
      </c>
      <c r="B177" s="200" t="s">
        <v>20</v>
      </c>
      <c r="C177" s="173">
        <v>20</v>
      </c>
      <c r="D177" s="190">
        <v>38888.583333333336</v>
      </c>
      <c r="E177" s="195">
        <v>22319</v>
      </c>
      <c r="F177" s="29">
        <v>30365</v>
      </c>
      <c r="G177" s="29">
        <v>924</v>
      </c>
      <c r="H177" s="29">
        <v>0</v>
      </c>
      <c r="I177" s="29">
        <v>3141</v>
      </c>
      <c r="J177" s="29">
        <v>3219</v>
      </c>
      <c r="K177" s="166">
        <v>650</v>
      </c>
      <c r="L177" s="173">
        <v>0</v>
      </c>
      <c r="M177" s="29">
        <v>-210</v>
      </c>
      <c r="N177" s="29">
        <v>-1486</v>
      </c>
      <c r="O177" s="29">
        <f t="shared" si="11"/>
        <v>-1046</v>
      </c>
      <c r="P177" s="29">
        <f t="shared" si="13"/>
        <v>25975</v>
      </c>
      <c r="Q177" s="190">
        <v>38888.666666666664</v>
      </c>
      <c r="R177" s="189">
        <v>22160</v>
      </c>
      <c r="S177" s="29">
        <v>24195</v>
      </c>
      <c r="T177" s="29">
        <f t="shared" si="14"/>
        <v>1780</v>
      </c>
      <c r="U177" s="29">
        <v>26970</v>
      </c>
      <c r="V177" s="29">
        <v>100</v>
      </c>
      <c r="W177" s="166">
        <v>1200</v>
      </c>
      <c r="X177" s="26">
        <v>650</v>
      </c>
      <c r="Y177" s="166">
        <v>0</v>
      </c>
      <c r="Z177" s="26">
        <v>0</v>
      </c>
      <c r="AA177" s="166">
        <v>-700</v>
      </c>
      <c r="AB177" s="26">
        <v>-210</v>
      </c>
      <c r="AC177" s="166">
        <v>-2218</v>
      </c>
      <c r="AD177" s="26">
        <v>-1486</v>
      </c>
      <c r="AE177" s="166" t="s">
        <v>46</v>
      </c>
      <c r="AF177" s="172" t="s">
        <v>153</v>
      </c>
      <c r="AG177" s="173">
        <v>80</v>
      </c>
      <c r="AH177" s="166" t="s">
        <v>46</v>
      </c>
      <c r="AI177" s="172" t="s">
        <v>51</v>
      </c>
      <c r="AJ177" s="179">
        <v>81</v>
      </c>
    </row>
    <row r="178" spans="1:36" x14ac:dyDescent="0.15">
      <c r="A178" s="199" t="s">
        <v>31</v>
      </c>
      <c r="B178" s="200" t="s">
        <v>20</v>
      </c>
      <c r="C178" s="173">
        <v>21</v>
      </c>
      <c r="D178" s="190">
        <v>38889.708333333336</v>
      </c>
      <c r="E178" s="195">
        <v>20235</v>
      </c>
      <c r="F178" s="29">
        <v>30368</v>
      </c>
      <c r="G178" s="29">
        <v>906</v>
      </c>
      <c r="H178" s="29">
        <v>0</v>
      </c>
      <c r="I178" s="29">
        <v>4210</v>
      </c>
      <c r="J178" s="29">
        <v>3168</v>
      </c>
      <c r="K178" s="166">
        <v>354</v>
      </c>
      <c r="L178" s="173">
        <v>0</v>
      </c>
      <c r="M178" s="29">
        <v>-310</v>
      </c>
      <c r="N178" s="29">
        <v>-1486</v>
      </c>
      <c r="O178" s="29">
        <f t="shared" si="11"/>
        <v>-1442</v>
      </c>
      <c r="P178" s="29">
        <f t="shared" si="13"/>
        <v>25338</v>
      </c>
      <c r="Q178" s="190">
        <v>38889.666666666664</v>
      </c>
      <c r="R178" s="189">
        <v>21800</v>
      </c>
      <c r="S178" s="29">
        <v>23835</v>
      </c>
      <c r="T178" s="29">
        <f t="shared" si="14"/>
        <v>1503</v>
      </c>
      <c r="U178" s="29">
        <v>26970</v>
      </c>
      <c r="V178" s="29">
        <v>100</v>
      </c>
      <c r="W178" s="166">
        <v>1200</v>
      </c>
      <c r="X178" s="26">
        <v>354</v>
      </c>
      <c r="Y178" s="166">
        <v>0</v>
      </c>
      <c r="Z178" s="26">
        <v>0</v>
      </c>
      <c r="AA178" s="166">
        <v>-700</v>
      </c>
      <c r="AB178" s="26">
        <v>-310</v>
      </c>
      <c r="AC178" s="166">
        <v>-2218</v>
      </c>
      <c r="AD178" s="26">
        <v>-1486</v>
      </c>
      <c r="AE178" s="166" t="s">
        <v>146</v>
      </c>
      <c r="AF178" s="172" t="s">
        <v>77</v>
      </c>
      <c r="AG178" s="173">
        <v>81</v>
      </c>
      <c r="AH178" s="166" t="s">
        <v>169</v>
      </c>
      <c r="AI178" s="172" t="s">
        <v>180</v>
      </c>
      <c r="AJ178" s="179">
        <v>84</v>
      </c>
    </row>
    <row r="179" spans="1:36" x14ac:dyDescent="0.15">
      <c r="A179" s="199" t="s">
        <v>33</v>
      </c>
      <c r="B179" s="200" t="s">
        <v>20</v>
      </c>
      <c r="C179" s="173">
        <v>22</v>
      </c>
      <c r="D179" s="190">
        <v>38890.708333333336</v>
      </c>
      <c r="E179" s="195">
        <v>21146</v>
      </c>
      <c r="F179" s="29">
        <v>30368</v>
      </c>
      <c r="G179" s="29">
        <v>937</v>
      </c>
      <c r="H179" s="29">
        <v>0</v>
      </c>
      <c r="I179" s="29">
        <v>3844</v>
      </c>
      <c r="J179" s="29">
        <v>3060</v>
      </c>
      <c r="K179" s="166">
        <v>560</v>
      </c>
      <c r="L179" s="173">
        <v>330</v>
      </c>
      <c r="M179" s="29">
        <v>-320</v>
      </c>
      <c r="N179" s="29">
        <v>-1486</v>
      </c>
      <c r="O179" s="29">
        <f t="shared" si="11"/>
        <v>-916</v>
      </c>
      <c r="P179" s="29">
        <f t="shared" si="13"/>
        <v>25317</v>
      </c>
      <c r="Q179" s="190">
        <v>38890.625</v>
      </c>
      <c r="R179" s="189">
        <v>21800</v>
      </c>
      <c r="S179" s="29">
        <v>23824</v>
      </c>
      <c r="T179" s="29">
        <f t="shared" si="14"/>
        <v>1493</v>
      </c>
      <c r="U179" s="29">
        <v>26970</v>
      </c>
      <c r="V179" s="29">
        <v>100</v>
      </c>
      <c r="W179" s="166">
        <v>1200</v>
      </c>
      <c r="X179" s="26">
        <v>560</v>
      </c>
      <c r="Y179" s="166">
        <v>330</v>
      </c>
      <c r="Z179" s="26">
        <v>330</v>
      </c>
      <c r="AA179" s="166">
        <v>-700</v>
      </c>
      <c r="AB179" s="26">
        <v>-320</v>
      </c>
      <c r="AC179" s="166">
        <v>-2218</v>
      </c>
      <c r="AD179" s="26">
        <v>-1486</v>
      </c>
      <c r="AE179" s="166" t="s">
        <v>100</v>
      </c>
      <c r="AF179" s="172" t="s">
        <v>128</v>
      </c>
      <c r="AG179" s="173">
        <v>80</v>
      </c>
      <c r="AH179" s="166" t="s">
        <v>46</v>
      </c>
      <c r="AI179" s="172" t="s">
        <v>91</v>
      </c>
      <c r="AJ179" s="179">
        <v>82</v>
      </c>
    </row>
    <row r="180" spans="1:36" x14ac:dyDescent="0.15">
      <c r="A180" s="199" t="s">
        <v>34</v>
      </c>
      <c r="B180" s="200" t="s">
        <v>20</v>
      </c>
      <c r="C180" s="173">
        <v>23</v>
      </c>
      <c r="D180" s="190">
        <v>38891.583333333336</v>
      </c>
      <c r="E180" s="195">
        <v>22170</v>
      </c>
      <c r="F180" s="29">
        <v>30368</v>
      </c>
      <c r="G180" s="29">
        <v>950</v>
      </c>
      <c r="H180" s="29">
        <v>0</v>
      </c>
      <c r="I180" s="29">
        <v>3715</v>
      </c>
      <c r="J180" s="29">
        <v>2816</v>
      </c>
      <c r="K180" s="166">
        <v>838</v>
      </c>
      <c r="L180" s="173">
        <v>330</v>
      </c>
      <c r="M180" s="29">
        <v>-320</v>
      </c>
      <c r="N180" s="29">
        <v>-1486</v>
      </c>
      <c r="O180" s="29">
        <f t="shared" si="11"/>
        <v>-638</v>
      </c>
      <c r="P180" s="29">
        <f t="shared" si="13"/>
        <v>25425</v>
      </c>
      <c r="Q180" s="190">
        <v>38891.625</v>
      </c>
      <c r="R180" s="189">
        <v>21950</v>
      </c>
      <c r="S180" s="29">
        <v>23975</v>
      </c>
      <c r="T180" s="29">
        <f t="shared" si="14"/>
        <v>1450</v>
      </c>
      <c r="U180" s="29">
        <v>26970</v>
      </c>
      <c r="V180" s="29">
        <v>100</v>
      </c>
      <c r="W180" s="166">
        <v>1200</v>
      </c>
      <c r="X180" s="26">
        <v>838</v>
      </c>
      <c r="Y180" s="166">
        <v>330</v>
      </c>
      <c r="Z180" s="26">
        <v>330</v>
      </c>
      <c r="AA180" s="166">
        <v>-700</v>
      </c>
      <c r="AB180" s="26">
        <v>-320</v>
      </c>
      <c r="AC180" s="166">
        <v>-2218</v>
      </c>
      <c r="AD180" s="26">
        <v>-1486</v>
      </c>
      <c r="AE180" s="166" t="s">
        <v>363</v>
      </c>
      <c r="AF180" s="172" t="s">
        <v>131</v>
      </c>
      <c r="AG180" s="173">
        <v>80</v>
      </c>
      <c r="AH180" s="166" t="s">
        <v>363</v>
      </c>
      <c r="AI180" s="172" t="s">
        <v>195</v>
      </c>
      <c r="AJ180" s="179">
        <v>83</v>
      </c>
    </row>
    <row r="181" spans="1:36" x14ac:dyDescent="0.15">
      <c r="A181" s="199" t="s">
        <v>35</v>
      </c>
      <c r="B181" s="200" t="s">
        <v>20</v>
      </c>
      <c r="C181" s="173">
        <v>24</v>
      </c>
      <c r="D181" s="190">
        <v>38892.5</v>
      </c>
      <c r="E181" s="195">
        <v>17595</v>
      </c>
      <c r="F181" s="29">
        <v>30368</v>
      </c>
      <c r="G181" s="29">
        <v>980</v>
      </c>
      <c r="H181" s="29">
        <v>0</v>
      </c>
      <c r="I181" s="29">
        <v>4294</v>
      </c>
      <c r="J181" s="29">
        <v>5623</v>
      </c>
      <c r="K181" s="166">
        <v>60</v>
      </c>
      <c r="L181" s="173">
        <v>330</v>
      </c>
      <c r="M181" s="29">
        <v>-100</v>
      </c>
      <c r="N181" s="29">
        <v>-215</v>
      </c>
      <c r="O181" s="29">
        <f t="shared" si="11"/>
        <v>75</v>
      </c>
      <c r="P181" s="29">
        <f t="shared" si="13"/>
        <v>21356</v>
      </c>
      <c r="Q181" s="190">
        <v>38892.541666666664</v>
      </c>
      <c r="R181" s="189">
        <v>18160</v>
      </c>
      <c r="S181" s="29">
        <v>20185</v>
      </c>
      <c r="T181" s="29">
        <f t="shared" si="14"/>
        <v>1171</v>
      </c>
      <c r="U181" s="29">
        <v>26970</v>
      </c>
      <c r="V181" s="29">
        <v>100</v>
      </c>
      <c r="W181" s="166">
        <v>1200</v>
      </c>
      <c r="X181" s="26">
        <v>60</v>
      </c>
      <c r="Y181" s="166">
        <v>330</v>
      </c>
      <c r="Z181" s="26">
        <v>330</v>
      </c>
      <c r="AA181" s="166">
        <v>-700</v>
      </c>
      <c r="AB181" s="26">
        <v>-100</v>
      </c>
      <c r="AC181" s="166">
        <v>-2000</v>
      </c>
      <c r="AD181" s="26">
        <v>-215</v>
      </c>
      <c r="AE181" s="166" t="s">
        <v>363</v>
      </c>
      <c r="AF181" s="172" t="s">
        <v>150</v>
      </c>
      <c r="AG181" s="173">
        <v>72</v>
      </c>
      <c r="AH181" s="166" t="s">
        <v>363</v>
      </c>
      <c r="AI181" s="172" t="s">
        <v>79</v>
      </c>
      <c r="AJ181" s="179">
        <v>73</v>
      </c>
    </row>
    <row r="182" spans="1:36" x14ac:dyDescent="0.15">
      <c r="A182" s="199" t="s">
        <v>36</v>
      </c>
      <c r="B182" s="200" t="s">
        <v>20</v>
      </c>
      <c r="C182" s="173">
        <v>25</v>
      </c>
      <c r="D182" s="190">
        <v>38893.875</v>
      </c>
      <c r="E182" s="195">
        <v>16397</v>
      </c>
      <c r="F182" s="29">
        <v>30368</v>
      </c>
      <c r="G182" s="29">
        <v>1013</v>
      </c>
      <c r="H182" s="29">
        <v>0</v>
      </c>
      <c r="I182" s="29">
        <v>3513</v>
      </c>
      <c r="J182" s="29">
        <v>6733</v>
      </c>
      <c r="K182" s="166">
        <v>784</v>
      </c>
      <c r="L182" s="173">
        <v>330</v>
      </c>
      <c r="M182" s="29">
        <v>-100</v>
      </c>
      <c r="N182" s="29">
        <v>-289</v>
      </c>
      <c r="O182" s="29">
        <f t="shared" si="11"/>
        <v>725</v>
      </c>
      <c r="P182" s="29">
        <f t="shared" si="13"/>
        <v>20410</v>
      </c>
      <c r="Q182" s="190">
        <v>38893.75</v>
      </c>
      <c r="R182" s="189">
        <v>17030</v>
      </c>
      <c r="S182" s="29">
        <v>19062</v>
      </c>
      <c r="T182" s="29">
        <f t="shared" si="14"/>
        <v>1348</v>
      </c>
      <c r="U182" s="29">
        <v>26970</v>
      </c>
      <c r="V182" s="29">
        <v>100</v>
      </c>
      <c r="W182" s="166">
        <v>1200</v>
      </c>
      <c r="X182" s="26">
        <v>784</v>
      </c>
      <c r="Y182" s="166">
        <v>330</v>
      </c>
      <c r="Z182" s="26">
        <v>330</v>
      </c>
      <c r="AA182" s="166">
        <v>-700</v>
      </c>
      <c r="AB182" s="26">
        <v>-100</v>
      </c>
      <c r="AC182" s="166">
        <v>-2000</v>
      </c>
      <c r="AD182" s="26">
        <v>-289</v>
      </c>
      <c r="AE182" s="166" t="s">
        <v>363</v>
      </c>
      <c r="AF182" s="172" t="s">
        <v>175</v>
      </c>
      <c r="AG182" s="173">
        <v>69</v>
      </c>
      <c r="AH182" s="166" t="s">
        <v>363</v>
      </c>
      <c r="AI182" s="172" t="s">
        <v>208</v>
      </c>
      <c r="AJ182" s="179">
        <v>71</v>
      </c>
    </row>
    <row r="183" spans="1:36" x14ac:dyDescent="0.15">
      <c r="A183" s="199" t="s">
        <v>30</v>
      </c>
      <c r="B183" s="200" t="s">
        <v>20</v>
      </c>
      <c r="C183" s="173">
        <v>26</v>
      </c>
      <c r="D183" s="190">
        <v>38894.625</v>
      </c>
      <c r="E183" s="195">
        <v>20573</v>
      </c>
      <c r="F183" s="29">
        <v>30369</v>
      </c>
      <c r="G183" s="29">
        <v>1007</v>
      </c>
      <c r="H183" s="29">
        <v>0</v>
      </c>
      <c r="I183" s="29">
        <v>2710</v>
      </c>
      <c r="J183" s="29">
        <v>4635</v>
      </c>
      <c r="K183" s="166">
        <v>250</v>
      </c>
      <c r="L183" s="173">
        <v>330</v>
      </c>
      <c r="M183" s="29">
        <v>-79</v>
      </c>
      <c r="N183" s="29">
        <v>-585</v>
      </c>
      <c r="O183" s="29">
        <f t="shared" si="11"/>
        <v>-84</v>
      </c>
      <c r="P183" s="29">
        <f t="shared" si="13"/>
        <v>24115</v>
      </c>
      <c r="Q183" s="190">
        <v>38894.708333333336</v>
      </c>
      <c r="R183" s="189">
        <v>20790</v>
      </c>
      <c r="S183" s="29">
        <v>22799</v>
      </c>
      <c r="T183" s="29">
        <f t="shared" si="14"/>
        <v>1316</v>
      </c>
      <c r="U183" s="29">
        <v>26970</v>
      </c>
      <c r="V183" s="29">
        <v>100</v>
      </c>
      <c r="W183" s="166">
        <v>1200</v>
      </c>
      <c r="X183" s="26">
        <v>250</v>
      </c>
      <c r="Y183" s="166">
        <v>330</v>
      </c>
      <c r="Z183" s="26">
        <v>330</v>
      </c>
      <c r="AA183" s="166">
        <v>-700</v>
      </c>
      <c r="AB183" s="26">
        <v>-79</v>
      </c>
      <c r="AC183" s="166">
        <v>-2000</v>
      </c>
      <c r="AD183" s="26">
        <v>-610</v>
      </c>
      <c r="AE183" s="166" t="s">
        <v>43</v>
      </c>
      <c r="AF183" s="172" t="s">
        <v>90</v>
      </c>
      <c r="AG183" s="173">
        <v>73</v>
      </c>
      <c r="AH183" s="166" t="s">
        <v>43</v>
      </c>
      <c r="AI183" s="172" t="s">
        <v>64</v>
      </c>
      <c r="AJ183" s="179">
        <v>76</v>
      </c>
    </row>
    <row r="184" spans="1:36" x14ac:dyDescent="0.15">
      <c r="A184" s="199" t="s">
        <v>32</v>
      </c>
      <c r="B184" s="200" t="s">
        <v>20</v>
      </c>
      <c r="C184" s="173">
        <v>27</v>
      </c>
      <c r="D184" s="190">
        <v>38895.625</v>
      </c>
      <c r="E184" s="195">
        <v>22113</v>
      </c>
      <c r="F184" s="29">
        <v>30369</v>
      </c>
      <c r="G184" s="29">
        <v>966</v>
      </c>
      <c r="H184" s="29">
        <v>0</v>
      </c>
      <c r="I184" s="29">
        <v>2838</v>
      </c>
      <c r="J184" s="29">
        <v>3250</v>
      </c>
      <c r="K184" s="166">
        <v>225</v>
      </c>
      <c r="L184" s="173">
        <v>330</v>
      </c>
      <c r="M184" s="29">
        <v>21</v>
      </c>
      <c r="N184" s="29">
        <v>-858</v>
      </c>
      <c r="O184" s="29">
        <f t="shared" si="11"/>
        <v>-282</v>
      </c>
      <c r="P184" s="29">
        <f t="shared" si="13"/>
        <v>25529</v>
      </c>
      <c r="Q184" s="190">
        <v>38895.708333333336</v>
      </c>
      <c r="R184" s="189">
        <v>21730</v>
      </c>
      <c r="S184" s="29">
        <v>23730</v>
      </c>
      <c r="T184" s="29">
        <f t="shared" si="14"/>
        <v>1799</v>
      </c>
      <c r="U184" s="29">
        <v>26970</v>
      </c>
      <c r="V184" s="29">
        <v>100</v>
      </c>
      <c r="W184" s="166">
        <v>1200</v>
      </c>
      <c r="X184" s="26">
        <v>225</v>
      </c>
      <c r="Y184" s="166">
        <v>330</v>
      </c>
      <c r="Z184" s="26">
        <v>330</v>
      </c>
      <c r="AA184" s="166">
        <v>280</v>
      </c>
      <c r="AB184" s="26">
        <v>21</v>
      </c>
      <c r="AC184" s="166">
        <v>-2218</v>
      </c>
      <c r="AD184" s="26">
        <v>-858</v>
      </c>
      <c r="AE184" s="166" t="s">
        <v>169</v>
      </c>
      <c r="AF184" s="172" t="s">
        <v>99</v>
      </c>
      <c r="AG184" s="173">
        <v>78</v>
      </c>
      <c r="AH184" s="166" t="s">
        <v>43</v>
      </c>
      <c r="AI184" s="172" t="s">
        <v>99</v>
      </c>
      <c r="AJ184" s="179">
        <v>83</v>
      </c>
    </row>
    <row r="185" spans="1:36" x14ac:dyDescent="0.15">
      <c r="A185" s="199" t="s">
        <v>31</v>
      </c>
      <c r="B185" s="200" t="s">
        <v>20</v>
      </c>
      <c r="C185" s="173">
        <v>28</v>
      </c>
      <c r="D185" s="190">
        <v>38896.708333333336</v>
      </c>
      <c r="E185" s="195">
        <v>20221</v>
      </c>
      <c r="F185" s="29">
        <v>30369</v>
      </c>
      <c r="G185" s="29">
        <v>933</v>
      </c>
      <c r="H185" s="29">
        <v>0</v>
      </c>
      <c r="I185" s="29">
        <v>3567</v>
      </c>
      <c r="J185" s="29">
        <v>3580</v>
      </c>
      <c r="K185" s="166">
        <v>205</v>
      </c>
      <c r="L185" s="173">
        <v>330</v>
      </c>
      <c r="M185" s="29">
        <v>-299</v>
      </c>
      <c r="N185" s="29">
        <v>-975</v>
      </c>
      <c r="O185" s="29">
        <f t="shared" si="11"/>
        <v>-739</v>
      </c>
      <c r="P185" s="29">
        <f t="shared" si="13"/>
        <v>24894</v>
      </c>
      <c r="Q185" s="190">
        <v>38896.625</v>
      </c>
      <c r="R185" s="189">
        <v>21230</v>
      </c>
      <c r="S185" s="29">
        <v>23026</v>
      </c>
      <c r="T185" s="29">
        <f t="shared" si="14"/>
        <v>1868</v>
      </c>
      <c r="U185" s="29">
        <v>26970</v>
      </c>
      <c r="V185" s="29">
        <v>100</v>
      </c>
      <c r="W185" s="166">
        <v>1200</v>
      </c>
      <c r="X185" s="26">
        <v>205</v>
      </c>
      <c r="Y185" s="166">
        <v>330</v>
      </c>
      <c r="Z185" s="26">
        <v>330</v>
      </c>
      <c r="AA185" s="166">
        <v>-700</v>
      </c>
      <c r="AB185" s="26">
        <v>-299</v>
      </c>
      <c r="AC185" s="166">
        <v>-2218</v>
      </c>
      <c r="AD185" s="26">
        <v>-975</v>
      </c>
      <c r="AE185" s="166" t="s">
        <v>43</v>
      </c>
      <c r="AF185" s="172" t="s">
        <v>123</v>
      </c>
      <c r="AG185" s="173">
        <v>74</v>
      </c>
      <c r="AH185" s="166" t="s">
        <v>46</v>
      </c>
      <c r="AI185" s="172" t="s">
        <v>165</v>
      </c>
      <c r="AJ185" s="179">
        <v>77</v>
      </c>
    </row>
    <row r="186" spans="1:36" x14ac:dyDescent="0.15">
      <c r="A186" s="199" t="s">
        <v>33</v>
      </c>
      <c r="B186" s="200" t="s">
        <v>20</v>
      </c>
      <c r="C186" s="173">
        <v>29</v>
      </c>
      <c r="D186" s="190">
        <v>38897.625</v>
      </c>
      <c r="E186" s="195">
        <v>21046</v>
      </c>
      <c r="F186" s="29">
        <v>30675</v>
      </c>
      <c r="G186" s="29">
        <v>611</v>
      </c>
      <c r="H186" s="29">
        <v>0</v>
      </c>
      <c r="I186" s="29">
        <v>2546</v>
      </c>
      <c r="J186" s="29">
        <v>4072</v>
      </c>
      <c r="K186" s="166">
        <v>448</v>
      </c>
      <c r="L186" s="173">
        <v>330</v>
      </c>
      <c r="M186" s="29">
        <v>-279</v>
      </c>
      <c r="N186" s="29">
        <v>-975</v>
      </c>
      <c r="O186" s="29">
        <f t="shared" si="11"/>
        <v>-476</v>
      </c>
      <c r="P186" s="29">
        <f t="shared" si="13"/>
        <v>25144</v>
      </c>
      <c r="Q186" s="190">
        <v>38897.625</v>
      </c>
      <c r="R186" s="189">
        <v>20980</v>
      </c>
      <c r="S186" s="29">
        <v>22776</v>
      </c>
      <c r="T186" s="29">
        <f t="shared" si="14"/>
        <v>2368</v>
      </c>
      <c r="U186" s="29">
        <v>26970</v>
      </c>
      <c r="V186" s="29">
        <v>100</v>
      </c>
      <c r="W186" s="166">
        <v>1200</v>
      </c>
      <c r="X186" s="26">
        <v>448</v>
      </c>
      <c r="Y186" s="166">
        <v>330</v>
      </c>
      <c r="Z186" s="26">
        <v>330</v>
      </c>
      <c r="AA186" s="166">
        <v>-700</v>
      </c>
      <c r="AB186" s="26">
        <v>-279</v>
      </c>
      <c r="AC186" s="166">
        <v>-2218</v>
      </c>
      <c r="AD186" s="26">
        <v>-975</v>
      </c>
      <c r="AE186" s="166" t="s">
        <v>46</v>
      </c>
      <c r="AF186" s="172" t="s">
        <v>168</v>
      </c>
      <c r="AG186" s="173">
        <v>78</v>
      </c>
      <c r="AH186" s="166" t="s">
        <v>46</v>
      </c>
      <c r="AI186" s="172" t="s">
        <v>195</v>
      </c>
      <c r="AJ186" s="179">
        <v>77</v>
      </c>
    </row>
    <row r="187" spans="1:36" x14ac:dyDescent="0.15">
      <c r="A187" s="201" t="s">
        <v>34</v>
      </c>
      <c r="B187" s="202" t="s">
        <v>20</v>
      </c>
      <c r="C187" s="175">
        <v>30</v>
      </c>
      <c r="D187" s="191">
        <v>38898.583333333336</v>
      </c>
      <c r="E187" s="196">
        <v>19971</v>
      </c>
      <c r="F187" s="35">
        <v>30693</v>
      </c>
      <c r="G187" s="35">
        <v>621</v>
      </c>
      <c r="H187" s="35">
        <v>0</v>
      </c>
      <c r="I187" s="35">
        <v>2050</v>
      </c>
      <c r="J187" s="35">
        <v>4875</v>
      </c>
      <c r="K187" s="167">
        <v>-267</v>
      </c>
      <c r="L187" s="175">
        <v>330</v>
      </c>
      <c r="M187" s="35">
        <v>-205</v>
      </c>
      <c r="N187" s="35">
        <v>-782</v>
      </c>
      <c r="O187" s="35">
        <f t="shared" si="11"/>
        <v>-924</v>
      </c>
      <c r="P187" s="35">
        <f t="shared" si="13"/>
        <v>25313</v>
      </c>
      <c r="Q187" s="191">
        <v>38898.583333333336</v>
      </c>
      <c r="R187" s="192">
        <v>20080</v>
      </c>
      <c r="S187" s="35">
        <v>22095</v>
      </c>
      <c r="T187" s="35">
        <f t="shared" si="14"/>
        <v>3218</v>
      </c>
      <c r="U187" s="35">
        <v>26970</v>
      </c>
      <c r="V187" s="35">
        <v>100</v>
      </c>
      <c r="W187" s="167">
        <v>-1400</v>
      </c>
      <c r="X187" s="43">
        <v>-267</v>
      </c>
      <c r="Y187" s="167">
        <v>330</v>
      </c>
      <c r="Z187" s="43">
        <v>330</v>
      </c>
      <c r="AA187" s="167">
        <v>-700</v>
      </c>
      <c r="AB187" s="43">
        <v>-205</v>
      </c>
      <c r="AC187" s="167">
        <v>-2218</v>
      </c>
      <c r="AD187" s="43">
        <v>-782</v>
      </c>
      <c r="AE187" s="167" t="s">
        <v>46</v>
      </c>
      <c r="AF187" s="174" t="s">
        <v>54</v>
      </c>
      <c r="AG187" s="175">
        <v>81</v>
      </c>
      <c r="AH187" s="167" t="s">
        <v>169</v>
      </c>
      <c r="AI187" s="174" t="s">
        <v>51</v>
      </c>
      <c r="AJ187" s="180">
        <v>79</v>
      </c>
    </row>
    <row r="188" spans="1:36" x14ac:dyDescent="0.15">
      <c r="A188" s="199" t="s">
        <v>35</v>
      </c>
      <c r="B188" s="200" t="s">
        <v>21</v>
      </c>
      <c r="C188" s="173">
        <v>1</v>
      </c>
      <c r="D188" s="190">
        <v>38899.708333333336</v>
      </c>
      <c r="E188" s="195">
        <v>17546</v>
      </c>
      <c r="F188" s="29">
        <v>30642</v>
      </c>
      <c r="G188" s="29">
        <v>633</v>
      </c>
      <c r="H188" s="29">
        <v>0</v>
      </c>
      <c r="I188" s="29">
        <v>1945</v>
      </c>
      <c r="J188" s="29">
        <v>5538</v>
      </c>
      <c r="K188" s="166">
        <v>-182</v>
      </c>
      <c r="L188" s="173">
        <v>330</v>
      </c>
      <c r="M188" s="29">
        <v>-100</v>
      </c>
      <c r="N188" s="29">
        <v>-821</v>
      </c>
      <c r="O188" s="29">
        <f t="shared" si="11"/>
        <v>-773</v>
      </c>
      <c r="P188" s="29">
        <f t="shared" ref="P188:P220" si="15">+F188+G188+H188-I188-J188-O188</f>
        <v>24565</v>
      </c>
      <c r="Q188" s="190">
        <v>38899.708333333336</v>
      </c>
      <c r="R188" s="189">
        <v>20880</v>
      </c>
      <c r="S188" s="29">
        <v>20094</v>
      </c>
      <c r="T188" s="29">
        <f t="shared" si="14"/>
        <v>4471</v>
      </c>
      <c r="U188" s="29">
        <v>26970</v>
      </c>
      <c r="V188" s="29">
        <v>100</v>
      </c>
      <c r="W188" s="166">
        <v>-1400</v>
      </c>
      <c r="X188" s="26">
        <v>-182</v>
      </c>
      <c r="Y188" s="166">
        <v>330</v>
      </c>
      <c r="Z188" s="26">
        <v>330</v>
      </c>
      <c r="AA188" s="166">
        <v>-700</v>
      </c>
      <c r="AB188" s="26">
        <v>-200</v>
      </c>
      <c r="AC188" s="166">
        <v>-2218</v>
      </c>
      <c r="AD188" s="26">
        <v>-837</v>
      </c>
      <c r="AE188" s="166" t="s">
        <v>169</v>
      </c>
      <c r="AF188" s="172" t="s">
        <v>153</v>
      </c>
      <c r="AG188" s="173">
        <v>84</v>
      </c>
      <c r="AH188" s="166" t="s">
        <v>169</v>
      </c>
      <c r="AI188" s="172" t="s">
        <v>115</v>
      </c>
      <c r="AJ188" s="179">
        <v>88</v>
      </c>
    </row>
    <row r="189" spans="1:36" x14ac:dyDescent="0.15">
      <c r="A189" s="199" t="s">
        <v>36</v>
      </c>
      <c r="B189" s="200" t="s">
        <v>21</v>
      </c>
      <c r="C189" s="173">
        <v>2</v>
      </c>
      <c r="D189" s="190">
        <v>38900.75</v>
      </c>
      <c r="E189" s="195">
        <v>18924</v>
      </c>
      <c r="F189" s="29">
        <v>30642</v>
      </c>
      <c r="G189" s="29">
        <v>600</v>
      </c>
      <c r="H189" s="29">
        <v>0</v>
      </c>
      <c r="I189" s="29">
        <v>2207</v>
      </c>
      <c r="J189" s="29">
        <v>5962</v>
      </c>
      <c r="K189" s="166">
        <v>342</v>
      </c>
      <c r="L189" s="173">
        <v>330</v>
      </c>
      <c r="M189" s="29">
        <v>-150</v>
      </c>
      <c r="N189" s="29">
        <v>-837</v>
      </c>
      <c r="O189" s="29">
        <f t="shared" si="11"/>
        <v>-315</v>
      </c>
      <c r="P189" s="29">
        <f t="shared" si="15"/>
        <v>23388</v>
      </c>
      <c r="Q189" s="190">
        <v>38900.708333333336</v>
      </c>
      <c r="R189" s="189">
        <v>18200</v>
      </c>
      <c r="S189" s="29">
        <v>20160</v>
      </c>
      <c r="T189" s="29">
        <f t="shared" si="14"/>
        <v>3228</v>
      </c>
      <c r="U189" s="29">
        <v>26970</v>
      </c>
      <c r="V189" s="29">
        <v>100</v>
      </c>
      <c r="W189" s="166">
        <v>1200</v>
      </c>
      <c r="X189" s="26">
        <v>141</v>
      </c>
      <c r="Y189" s="166">
        <v>330</v>
      </c>
      <c r="Z189" s="26">
        <v>330</v>
      </c>
      <c r="AA189" s="166">
        <v>-700</v>
      </c>
      <c r="AB189" s="26">
        <v>-250</v>
      </c>
      <c r="AC189" s="166">
        <v>-2218</v>
      </c>
      <c r="AD189" s="26">
        <v>-837</v>
      </c>
      <c r="AE189" s="166" t="s">
        <v>100</v>
      </c>
      <c r="AF189" s="172" t="s">
        <v>176</v>
      </c>
      <c r="AG189" s="173">
        <v>88</v>
      </c>
      <c r="AH189" s="166" t="s">
        <v>363</v>
      </c>
      <c r="AI189" s="172" t="s">
        <v>115</v>
      </c>
      <c r="AJ189" s="179">
        <v>87</v>
      </c>
    </row>
    <row r="190" spans="1:36" x14ac:dyDescent="0.15">
      <c r="A190" s="199" t="s">
        <v>30</v>
      </c>
      <c r="B190" s="200" t="s">
        <v>21</v>
      </c>
      <c r="C190" s="173">
        <v>3</v>
      </c>
      <c r="D190" s="190">
        <v>38901.708333333336</v>
      </c>
      <c r="E190" s="195">
        <v>20974</v>
      </c>
      <c r="F190" s="29">
        <v>30642</v>
      </c>
      <c r="G190" s="29">
        <v>577</v>
      </c>
      <c r="H190" s="29">
        <v>0</v>
      </c>
      <c r="I190" s="29">
        <v>1549</v>
      </c>
      <c r="J190" s="29">
        <v>5388</v>
      </c>
      <c r="K190" s="166">
        <v>478</v>
      </c>
      <c r="L190" s="173">
        <v>330</v>
      </c>
      <c r="M190" s="29">
        <v>-395</v>
      </c>
      <c r="N190" s="29">
        <v>-1571</v>
      </c>
      <c r="O190" s="29">
        <f t="shared" si="11"/>
        <v>-1158</v>
      </c>
      <c r="P190" s="29">
        <f t="shared" si="15"/>
        <v>25440</v>
      </c>
      <c r="Q190" s="190">
        <v>38901.75</v>
      </c>
      <c r="R190" s="189">
        <v>20240</v>
      </c>
      <c r="S190" s="29">
        <v>22321</v>
      </c>
      <c r="T190" s="29">
        <f t="shared" si="14"/>
        <v>3119</v>
      </c>
      <c r="U190" s="29">
        <v>26970</v>
      </c>
      <c r="V190" s="29">
        <v>100</v>
      </c>
      <c r="W190" s="166">
        <v>900</v>
      </c>
      <c r="X190" s="26">
        <v>679</v>
      </c>
      <c r="Y190" s="166">
        <v>330</v>
      </c>
      <c r="Z190" s="26">
        <v>330</v>
      </c>
      <c r="AA190" s="166">
        <v>-700</v>
      </c>
      <c r="AB190" s="26">
        <v>-195</v>
      </c>
      <c r="AC190" s="166">
        <v>-2218</v>
      </c>
      <c r="AD190" s="26">
        <v>-1571</v>
      </c>
      <c r="AE190" s="166" t="s">
        <v>169</v>
      </c>
      <c r="AF190" s="172" t="s">
        <v>127</v>
      </c>
      <c r="AG190" s="173">
        <v>81</v>
      </c>
      <c r="AH190" s="166" t="s">
        <v>46</v>
      </c>
      <c r="AI190" s="172" t="s">
        <v>102</v>
      </c>
      <c r="AJ190" s="179">
        <v>86</v>
      </c>
    </row>
    <row r="191" spans="1:36" x14ac:dyDescent="0.15">
      <c r="A191" s="199" t="s">
        <v>32</v>
      </c>
      <c r="B191" s="200" t="s">
        <v>21</v>
      </c>
      <c r="C191" s="173">
        <v>4</v>
      </c>
      <c r="D191" s="190">
        <v>38902.541666666664</v>
      </c>
      <c r="E191" s="195">
        <v>19477</v>
      </c>
      <c r="F191" s="29">
        <v>30642</v>
      </c>
      <c r="G191" s="29">
        <v>590</v>
      </c>
      <c r="H191" s="29">
        <v>0</v>
      </c>
      <c r="I191" s="29">
        <v>1568</v>
      </c>
      <c r="J191" s="29">
        <v>6928</v>
      </c>
      <c r="K191" s="166">
        <v>58</v>
      </c>
      <c r="L191" s="173">
        <v>330</v>
      </c>
      <c r="M191" s="29">
        <v>-290</v>
      </c>
      <c r="N191" s="29">
        <v>-687</v>
      </c>
      <c r="O191" s="29">
        <f t="shared" si="11"/>
        <v>-589</v>
      </c>
      <c r="P191" s="29">
        <f t="shared" si="15"/>
        <v>23325</v>
      </c>
      <c r="Q191" s="190">
        <v>38902.75</v>
      </c>
      <c r="R191" s="189">
        <v>19750</v>
      </c>
      <c r="S191" s="29">
        <v>21732</v>
      </c>
      <c r="T191" s="29">
        <f t="shared" si="14"/>
        <v>1593</v>
      </c>
      <c r="U191" s="29">
        <v>26970</v>
      </c>
      <c r="V191" s="29">
        <v>100</v>
      </c>
      <c r="W191" s="166">
        <v>1200</v>
      </c>
      <c r="X191" s="26">
        <v>58</v>
      </c>
      <c r="Y191" s="166">
        <v>330</v>
      </c>
      <c r="Z191" s="26">
        <v>330</v>
      </c>
      <c r="AA191" s="166">
        <v>-700</v>
      </c>
      <c r="AB191" s="26">
        <v>-290</v>
      </c>
      <c r="AC191" s="166">
        <v>-2218</v>
      </c>
      <c r="AD191" s="26">
        <v>-687</v>
      </c>
      <c r="AE191" s="166" t="s">
        <v>363</v>
      </c>
      <c r="AF191" s="172" t="s">
        <v>70</v>
      </c>
      <c r="AG191" s="173">
        <v>77</v>
      </c>
      <c r="AH191" s="166" t="s">
        <v>363</v>
      </c>
      <c r="AI191" s="172" t="s">
        <v>195</v>
      </c>
      <c r="AJ191" s="179">
        <v>77</v>
      </c>
    </row>
    <row r="192" spans="1:36" x14ac:dyDescent="0.15">
      <c r="A192" s="199" t="s">
        <v>31</v>
      </c>
      <c r="B192" s="200" t="s">
        <v>21</v>
      </c>
      <c r="C192" s="173">
        <v>5</v>
      </c>
      <c r="D192" s="190">
        <v>38903.5</v>
      </c>
      <c r="E192" s="195">
        <v>20094</v>
      </c>
      <c r="F192" s="29">
        <v>30644</v>
      </c>
      <c r="G192" s="29">
        <v>581</v>
      </c>
      <c r="H192" s="29">
        <v>0</v>
      </c>
      <c r="I192" s="29">
        <v>1501</v>
      </c>
      <c r="J192" s="29">
        <v>4825</v>
      </c>
      <c r="K192" s="166">
        <v>180</v>
      </c>
      <c r="L192" s="173">
        <v>330</v>
      </c>
      <c r="M192" s="29">
        <v>-264</v>
      </c>
      <c r="N192" s="29">
        <v>-1355</v>
      </c>
      <c r="O192" s="29">
        <f t="shared" si="11"/>
        <v>-1109</v>
      </c>
      <c r="P192" s="29">
        <f t="shared" si="15"/>
        <v>26008</v>
      </c>
      <c r="Q192" s="190">
        <v>38903.625</v>
      </c>
      <c r="R192" s="189">
        <v>21060</v>
      </c>
      <c r="S192" s="29">
        <v>23030</v>
      </c>
      <c r="T192" s="29">
        <f t="shared" si="14"/>
        <v>2978</v>
      </c>
      <c r="U192" s="29">
        <v>26970</v>
      </c>
      <c r="V192" s="29">
        <v>100</v>
      </c>
      <c r="W192" s="166">
        <v>1200</v>
      </c>
      <c r="X192" s="26">
        <v>180</v>
      </c>
      <c r="Y192" s="166">
        <v>330</v>
      </c>
      <c r="Z192" s="26">
        <v>330</v>
      </c>
      <c r="AA192" s="166">
        <v>-700</v>
      </c>
      <c r="AB192" s="26">
        <v>-264</v>
      </c>
      <c r="AC192" s="166">
        <v>-2218</v>
      </c>
      <c r="AD192" s="26">
        <v>-1355</v>
      </c>
      <c r="AE192" s="166" t="s">
        <v>100</v>
      </c>
      <c r="AF192" s="172" t="s">
        <v>180</v>
      </c>
      <c r="AG192" s="173">
        <v>82</v>
      </c>
      <c r="AH192" s="166" t="s">
        <v>100</v>
      </c>
      <c r="AI192" s="172" t="s">
        <v>180</v>
      </c>
      <c r="AJ192" s="179">
        <v>85</v>
      </c>
    </row>
    <row r="193" spans="1:36" x14ac:dyDescent="0.15">
      <c r="A193" s="199" t="s">
        <v>33</v>
      </c>
      <c r="B193" s="200" t="s">
        <v>21</v>
      </c>
      <c r="C193" s="173">
        <v>6</v>
      </c>
      <c r="D193" s="190">
        <v>38904.625</v>
      </c>
      <c r="E193" s="195">
        <v>19031</v>
      </c>
      <c r="F193" s="29">
        <v>30644</v>
      </c>
      <c r="G193" s="29">
        <v>706</v>
      </c>
      <c r="H193" s="29">
        <v>0</v>
      </c>
      <c r="I193" s="29">
        <v>1476</v>
      </c>
      <c r="J193" s="29">
        <v>6392</v>
      </c>
      <c r="K193" s="166">
        <v>-359</v>
      </c>
      <c r="L193" s="173">
        <v>330</v>
      </c>
      <c r="M193" s="29">
        <v>-269</v>
      </c>
      <c r="N193" s="29">
        <v>-984</v>
      </c>
      <c r="O193" s="29">
        <f t="shared" si="11"/>
        <v>-1282</v>
      </c>
      <c r="P193" s="29">
        <f t="shared" si="15"/>
        <v>24764</v>
      </c>
      <c r="Q193" s="190">
        <v>38904.625</v>
      </c>
      <c r="R193" s="189">
        <v>19200</v>
      </c>
      <c r="S193" s="29">
        <v>21214</v>
      </c>
      <c r="T193" s="29">
        <f t="shared" si="14"/>
        <v>3550</v>
      </c>
      <c r="U193" s="29">
        <v>26970</v>
      </c>
      <c r="V193" s="29">
        <v>100</v>
      </c>
      <c r="W193" s="166">
        <v>-1400</v>
      </c>
      <c r="X193" s="26">
        <v>-359</v>
      </c>
      <c r="Y193" s="166">
        <v>330</v>
      </c>
      <c r="Z193" s="26">
        <v>330</v>
      </c>
      <c r="AA193" s="166">
        <v>-700</v>
      </c>
      <c r="AB193" s="26">
        <v>-169</v>
      </c>
      <c r="AC193" s="166">
        <v>-2218</v>
      </c>
      <c r="AD193" s="26">
        <v>-984</v>
      </c>
      <c r="AE193" s="166" t="s">
        <v>100</v>
      </c>
      <c r="AF193" s="172" t="s">
        <v>211</v>
      </c>
      <c r="AG193" s="173">
        <v>72</v>
      </c>
      <c r="AH193" s="166" t="s">
        <v>100</v>
      </c>
      <c r="AI193" s="172" t="s">
        <v>68</v>
      </c>
      <c r="AJ193" s="179">
        <v>80</v>
      </c>
    </row>
    <row r="194" spans="1:36" x14ac:dyDescent="0.15">
      <c r="A194" s="199" t="s">
        <v>34</v>
      </c>
      <c r="B194" s="200" t="s">
        <v>21</v>
      </c>
      <c r="C194" s="173">
        <v>7</v>
      </c>
      <c r="D194" s="190">
        <v>38905.708333333336</v>
      </c>
      <c r="E194" s="195">
        <v>19460</v>
      </c>
      <c r="F194" s="29">
        <v>30652</v>
      </c>
      <c r="G194" s="29">
        <v>627</v>
      </c>
      <c r="H194" s="29">
        <v>0</v>
      </c>
      <c r="I194" s="29">
        <v>1217</v>
      </c>
      <c r="J194" s="29">
        <v>7232</v>
      </c>
      <c r="K194" s="166">
        <v>56</v>
      </c>
      <c r="L194" s="173">
        <v>330</v>
      </c>
      <c r="M194" s="29">
        <v>-264</v>
      </c>
      <c r="N194" s="29">
        <v>-1034</v>
      </c>
      <c r="O194" s="29">
        <f t="shared" si="11"/>
        <v>-912</v>
      </c>
      <c r="P194" s="29">
        <f t="shared" si="15"/>
        <v>23742</v>
      </c>
      <c r="Q194" s="190">
        <v>38905.625</v>
      </c>
      <c r="R194" s="189">
        <v>19230</v>
      </c>
      <c r="S194" s="29">
        <v>21244</v>
      </c>
      <c r="T194" s="29">
        <f t="shared" si="14"/>
        <v>2498</v>
      </c>
      <c r="U194" s="29">
        <v>26970</v>
      </c>
      <c r="V194" s="29">
        <v>100</v>
      </c>
      <c r="W194" s="166">
        <v>1200</v>
      </c>
      <c r="X194" s="26">
        <v>56</v>
      </c>
      <c r="Y194" s="166">
        <v>330</v>
      </c>
      <c r="Z194" s="26">
        <v>330</v>
      </c>
      <c r="AA194" s="166">
        <v>-700</v>
      </c>
      <c r="AB194" s="26">
        <v>-187</v>
      </c>
      <c r="AC194" s="166">
        <v>-2218</v>
      </c>
      <c r="AD194" s="26">
        <v>-1034</v>
      </c>
      <c r="AE194" s="166" t="s">
        <v>169</v>
      </c>
      <c r="AF194" s="172" t="s">
        <v>208</v>
      </c>
      <c r="AG194" s="173">
        <v>77</v>
      </c>
      <c r="AH194" s="166" t="s">
        <v>100</v>
      </c>
      <c r="AI194" s="172" t="s">
        <v>150</v>
      </c>
      <c r="AJ194" s="179">
        <v>83</v>
      </c>
    </row>
    <row r="195" spans="1:36" x14ac:dyDescent="0.15">
      <c r="A195" s="199" t="s">
        <v>35</v>
      </c>
      <c r="B195" s="200" t="s">
        <v>21</v>
      </c>
      <c r="C195" s="173">
        <v>8</v>
      </c>
      <c r="D195" s="190">
        <v>38906.708333333336</v>
      </c>
      <c r="E195" s="195">
        <v>18123</v>
      </c>
      <c r="F195" s="29">
        <v>30653</v>
      </c>
      <c r="G195" s="29">
        <v>653</v>
      </c>
      <c r="H195" s="29">
        <v>0</v>
      </c>
      <c r="I195" s="29">
        <v>2058</v>
      </c>
      <c r="J195" s="29">
        <v>6984</v>
      </c>
      <c r="K195" s="166">
        <v>315</v>
      </c>
      <c r="L195" s="173">
        <v>330</v>
      </c>
      <c r="M195" s="29">
        <v>-285</v>
      </c>
      <c r="N195" s="29">
        <v>-687</v>
      </c>
      <c r="O195" s="29">
        <f t="shared" si="11"/>
        <v>-327</v>
      </c>
      <c r="P195" s="29">
        <f t="shared" si="15"/>
        <v>22591</v>
      </c>
      <c r="Q195" s="190">
        <v>38906.75</v>
      </c>
      <c r="R195" s="189">
        <v>17590</v>
      </c>
      <c r="S195" s="29">
        <v>19635</v>
      </c>
      <c r="T195" s="29">
        <f t="shared" si="14"/>
        <v>2956</v>
      </c>
      <c r="U195" s="29">
        <v>26970</v>
      </c>
      <c r="V195" s="29">
        <v>100</v>
      </c>
      <c r="W195" s="166">
        <v>1200</v>
      </c>
      <c r="X195" s="26">
        <v>315</v>
      </c>
      <c r="Y195" s="166">
        <v>330</v>
      </c>
      <c r="Z195" s="26">
        <v>330</v>
      </c>
      <c r="AA195" s="166">
        <v>-700</v>
      </c>
      <c r="AB195" s="26">
        <v>-285</v>
      </c>
      <c r="AC195" s="166">
        <v>-2218</v>
      </c>
      <c r="AD195" s="26">
        <v>-687</v>
      </c>
      <c r="AE195" s="166" t="s">
        <v>169</v>
      </c>
      <c r="AF195" s="172" t="s">
        <v>173</v>
      </c>
      <c r="AG195" s="173">
        <v>74</v>
      </c>
      <c r="AH195" s="166" t="s">
        <v>100</v>
      </c>
      <c r="AI195" s="172" t="s">
        <v>216</v>
      </c>
      <c r="AJ195" s="179">
        <v>84</v>
      </c>
    </row>
    <row r="196" spans="1:36" x14ac:dyDescent="0.15">
      <c r="A196" s="199" t="s">
        <v>36</v>
      </c>
      <c r="B196" s="200" t="s">
        <v>21</v>
      </c>
      <c r="C196" s="173">
        <v>9</v>
      </c>
      <c r="D196" s="190">
        <v>38907.75</v>
      </c>
      <c r="E196" s="195">
        <v>19231</v>
      </c>
      <c r="F196" s="29">
        <v>30653</v>
      </c>
      <c r="G196" s="29">
        <v>624</v>
      </c>
      <c r="H196" s="29">
        <v>0</v>
      </c>
      <c r="I196" s="29">
        <v>1818</v>
      </c>
      <c r="J196" s="29">
        <v>6508</v>
      </c>
      <c r="K196" s="166">
        <v>716</v>
      </c>
      <c r="L196" s="173">
        <v>330</v>
      </c>
      <c r="M196" s="29">
        <v>-285</v>
      </c>
      <c r="N196" s="29">
        <v>-687</v>
      </c>
      <c r="O196" s="29">
        <f t="shared" si="11"/>
        <v>74</v>
      </c>
      <c r="P196" s="29">
        <f t="shared" si="15"/>
        <v>22877</v>
      </c>
      <c r="Q196" s="190">
        <v>38907.75</v>
      </c>
      <c r="R196" s="189">
        <v>17960</v>
      </c>
      <c r="S196" s="29">
        <v>20015</v>
      </c>
      <c r="T196" s="29">
        <f t="shared" si="14"/>
        <v>2862</v>
      </c>
      <c r="U196" s="29">
        <v>26970</v>
      </c>
      <c r="V196" s="29">
        <v>100</v>
      </c>
      <c r="W196" s="166">
        <v>1200</v>
      </c>
      <c r="X196" s="26">
        <v>917</v>
      </c>
      <c r="Y196" s="166">
        <v>330</v>
      </c>
      <c r="Z196" s="26">
        <v>330</v>
      </c>
      <c r="AA196" s="166">
        <v>-700</v>
      </c>
      <c r="AB196" s="26">
        <v>-285</v>
      </c>
      <c r="AC196" s="166">
        <v>-2218</v>
      </c>
      <c r="AD196" s="26">
        <v>-687</v>
      </c>
      <c r="AE196" s="166" t="s">
        <v>169</v>
      </c>
      <c r="AF196" s="172" t="s">
        <v>168</v>
      </c>
      <c r="AG196" s="173">
        <v>78</v>
      </c>
      <c r="AH196" s="166" t="s">
        <v>169</v>
      </c>
      <c r="AI196" s="172" t="s">
        <v>62</v>
      </c>
      <c r="AJ196" s="179">
        <v>84</v>
      </c>
    </row>
    <row r="197" spans="1:36" x14ac:dyDescent="0.15">
      <c r="A197" s="199" t="s">
        <v>30</v>
      </c>
      <c r="B197" s="200" t="s">
        <v>21</v>
      </c>
      <c r="C197" s="173">
        <v>10</v>
      </c>
      <c r="D197" s="190">
        <v>38908.708333333336</v>
      </c>
      <c r="E197" s="195">
        <v>22121</v>
      </c>
      <c r="F197" s="29">
        <v>30653</v>
      </c>
      <c r="G197" s="29">
        <v>497</v>
      </c>
      <c r="H197" s="29">
        <v>0</v>
      </c>
      <c r="I197" s="29">
        <v>1795</v>
      </c>
      <c r="J197" s="29">
        <v>3890</v>
      </c>
      <c r="K197" s="166">
        <v>528</v>
      </c>
      <c r="L197" s="173">
        <v>330</v>
      </c>
      <c r="M197" s="29">
        <v>-274</v>
      </c>
      <c r="N197" s="29">
        <v>-1357</v>
      </c>
      <c r="O197" s="29">
        <f t="shared" si="11"/>
        <v>-773</v>
      </c>
      <c r="P197" s="29">
        <f t="shared" si="15"/>
        <v>26238</v>
      </c>
      <c r="Q197" s="190">
        <v>38908.708333333336</v>
      </c>
      <c r="R197" s="189">
        <v>22480</v>
      </c>
      <c r="S197" s="29">
        <v>24493</v>
      </c>
      <c r="T197" s="29">
        <f t="shared" si="14"/>
        <v>1745</v>
      </c>
      <c r="U197" s="29">
        <v>26970</v>
      </c>
      <c r="V197" s="29">
        <v>100</v>
      </c>
      <c r="W197" s="166">
        <v>1200</v>
      </c>
      <c r="X197" s="26">
        <v>528</v>
      </c>
      <c r="Y197" s="166">
        <v>330</v>
      </c>
      <c r="Z197" s="26">
        <v>330</v>
      </c>
      <c r="AA197" s="166">
        <v>-700</v>
      </c>
      <c r="AB197" s="26">
        <v>-174</v>
      </c>
      <c r="AC197" s="166">
        <v>-2218</v>
      </c>
      <c r="AD197" s="26">
        <v>-1357</v>
      </c>
      <c r="AE197" s="166" t="s">
        <v>146</v>
      </c>
      <c r="AF197" s="172" t="s">
        <v>129</v>
      </c>
      <c r="AG197" s="173">
        <v>84</v>
      </c>
      <c r="AH197" s="166" t="s">
        <v>169</v>
      </c>
      <c r="AI197" s="172" t="s">
        <v>70</v>
      </c>
      <c r="AJ197" s="179">
        <v>87</v>
      </c>
    </row>
    <row r="198" spans="1:36" x14ac:dyDescent="0.15">
      <c r="A198" s="199" t="s">
        <v>32</v>
      </c>
      <c r="B198" s="200" t="s">
        <v>21</v>
      </c>
      <c r="C198" s="173">
        <v>11</v>
      </c>
      <c r="D198" s="190">
        <v>38909.583333333336</v>
      </c>
      <c r="E198" s="195">
        <v>22446</v>
      </c>
      <c r="F198" s="29">
        <v>30653</v>
      </c>
      <c r="G198" s="29">
        <v>572</v>
      </c>
      <c r="H198" s="29">
        <v>0</v>
      </c>
      <c r="I198" s="29">
        <v>2136</v>
      </c>
      <c r="J198" s="29">
        <v>3793</v>
      </c>
      <c r="K198" s="166">
        <v>999</v>
      </c>
      <c r="L198" s="173">
        <v>330</v>
      </c>
      <c r="M198" s="29">
        <v>-259</v>
      </c>
      <c r="N198" s="29">
        <v>-1579</v>
      </c>
      <c r="O198" s="29">
        <f t="shared" si="11"/>
        <v>-509</v>
      </c>
      <c r="P198" s="29">
        <f t="shared" si="15"/>
        <v>25805</v>
      </c>
      <c r="Q198" s="190">
        <v>38909.708333333336</v>
      </c>
      <c r="R198" s="189">
        <v>22350</v>
      </c>
      <c r="S198" s="29">
        <v>24450</v>
      </c>
      <c r="T198" s="29">
        <f t="shared" si="14"/>
        <v>1355</v>
      </c>
      <c r="U198" s="29">
        <v>26970</v>
      </c>
      <c r="V198" s="29">
        <v>100</v>
      </c>
      <c r="W198" s="166">
        <v>1200</v>
      </c>
      <c r="X198" s="26">
        <v>999</v>
      </c>
      <c r="Y198" s="166">
        <v>330</v>
      </c>
      <c r="Z198" s="26">
        <v>330</v>
      </c>
      <c r="AA198" s="166">
        <v>-700</v>
      </c>
      <c r="AB198" s="26">
        <v>-159</v>
      </c>
      <c r="AC198" s="166">
        <v>-2218</v>
      </c>
      <c r="AD198" s="26">
        <v>-1686</v>
      </c>
      <c r="AE198" s="166" t="s">
        <v>364</v>
      </c>
      <c r="AF198" s="172" t="s">
        <v>70</v>
      </c>
      <c r="AG198" s="173">
        <v>82</v>
      </c>
      <c r="AH198" s="166" t="s">
        <v>364</v>
      </c>
      <c r="AI198" s="172" t="s">
        <v>90</v>
      </c>
      <c r="AJ198" s="179">
        <v>84</v>
      </c>
    </row>
    <row r="199" spans="1:36" x14ac:dyDescent="0.15">
      <c r="A199" s="199" t="s">
        <v>31</v>
      </c>
      <c r="B199" s="200" t="s">
        <v>21</v>
      </c>
      <c r="C199" s="173">
        <v>12</v>
      </c>
      <c r="D199" s="190">
        <v>38910.541666666664</v>
      </c>
      <c r="E199" s="195">
        <v>21503</v>
      </c>
      <c r="F199" s="29">
        <v>30653</v>
      </c>
      <c r="G199" s="29">
        <v>523</v>
      </c>
      <c r="H199" s="29">
        <v>0</v>
      </c>
      <c r="I199" s="29">
        <v>2675</v>
      </c>
      <c r="J199" s="29">
        <v>3469</v>
      </c>
      <c r="K199" s="166">
        <v>999</v>
      </c>
      <c r="L199" s="173">
        <v>330</v>
      </c>
      <c r="M199" s="29">
        <v>-159</v>
      </c>
      <c r="N199" s="29">
        <v>-1571</v>
      </c>
      <c r="O199" s="29">
        <f t="shared" ref="O199:O262" si="16">SUM(K199:N199)</f>
        <v>-401</v>
      </c>
      <c r="P199" s="29">
        <f t="shared" si="15"/>
        <v>25433</v>
      </c>
      <c r="Q199" s="190">
        <v>38910.708333333336</v>
      </c>
      <c r="R199" s="189">
        <v>22490</v>
      </c>
      <c r="S199" s="29">
        <v>24491</v>
      </c>
      <c r="T199" s="29">
        <f t="shared" si="14"/>
        <v>942</v>
      </c>
      <c r="U199" s="29">
        <v>26970</v>
      </c>
      <c r="V199" s="29">
        <v>100</v>
      </c>
      <c r="W199" s="166">
        <v>1200</v>
      </c>
      <c r="X199" s="26">
        <v>999</v>
      </c>
      <c r="Y199" s="166">
        <v>330</v>
      </c>
      <c r="Z199" s="26">
        <v>330</v>
      </c>
      <c r="AA199" s="166">
        <v>-700</v>
      </c>
      <c r="AB199" s="26">
        <v>-59</v>
      </c>
      <c r="AC199" s="166">
        <v>-2218</v>
      </c>
      <c r="AD199" s="26">
        <v>-1571</v>
      </c>
      <c r="AE199" s="166" t="s">
        <v>364</v>
      </c>
      <c r="AF199" s="172" t="s">
        <v>173</v>
      </c>
      <c r="AG199" s="173">
        <v>81</v>
      </c>
      <c r="AH199" s="166" t="s">
        <v>87</v>
      </c>
      <c r="AI199" s="172" t="s">
        <v>168</v>
      </c>
      <c r="AJ199" s="179">
        <v>81</v>
      </c>
    </row>
    <row r="200" spans="1:36" x14ac:dyDescent="0.15">
      <c r="A200" s="199" t="s">
        <v>33</v>
      </c>
      <c r="B200" s="200" t="s">
        <v>21</v>
      </c>
      <c r="C200" s="173">
        <v>13</v>
      </c>
      <c r="D200" s="190">
        <v>38911.5</v>
      </c>
      <c r="E200" s="195">
        <v>20591</v>
      </c>
      <c r="F200" s="29">
        <v>30653</v>
      </c>
      <c r="G200" s="29">
        <v>504</v>
      </c>
      <c r="H200" s="29">
        <v>0</v>
      </c>
      <c r="I200" s="29">
        <v>2361</v>
      </c>
      <c r="J200" s="29">
        <v>3650</v>
      </c>
      <c r="K200" s="166">
        <v>895</v>
      </c>
      <c r="L200" s="173">
        <v>330</v>
      </c>
      <c r="M200" s="29">
        <v>-5</v>
      </c>
      <c r="N200" s="29">
        <v>-1609</v>
      </c>
      <c r="O200" s="29">
        <f t="shared" si="16"/>
        <v>-389</v>
      </c>
      <c r="P200" s="29">
        <f t="shared" si="15"/>
        <v>25535</v>
      </c>
      <c r="Q200" s="190">
        <v>38911.625</v>
      </c>
      <c r="R200" s="189">
        <v>21470</v>
      </c>
      <c r="S200" s="29">
        <v>23471</v>
      </c>
      <c r="T200" s="29">
        <f t="shared" si="14"/>
        <v>2064</v>
      </c>
      <c r="U200" s="29">
        <v>26970</v>
      </c>
      <c r="V200" s="29">
        <v>100</v>
      </c>
      <c r="W200" s="166">
        <v>1200</v>
      </c>
      <c r="X200" s="26">
        <v>895</v>
      </c>
      <c r="Y200" s="166">
        <v>330</v>
      </c>
      <c r="Z200" s="26">
        <v>330</v>
      </c>
      <c r="AA200" s="166">
        <v>-700</v>
      </c>
      <c r="AB200" s="26">
        <v>195</v>
      </c>
      <c r="AC200" s="166">
        <v>-2218</v>
      </c>
      <c r="AD200" s="26">
        <v>-1609</v>
      </c>
      <c r="AE200" s="166" t="s">
        <v>46</v>
      </c>
      <c r="AF200" s="172" t="s">
        <v>49</v>
      </c>
      <c r="AG200" s="173">
        <v>80</v>
      </c>
      <c r="AH200" s="166" t="s">
        <v>43</v>
      </c>
      <c r="AI200" s="172" t="s">
        <v>184</v>
      </c>
      <c r="AJ200" s="179">
        <v>82</v>
      </c>
    </row>
    <row r="201" spans="1:36" x14ac:dyDescent="0.15">
      <c r="A201" s="199" t="s">
        <v>34</v>
      </c>
      <c r="B201" s="200" t="s">
        <v>21</v>
      </c>
      <c r="C201" s="173">
        <v>14</v>
      </c>
      <c r="D201" s="190">
        <v>38912.708333333336</v>
      </c>
      <c r="E201" s="195">
        <v>23883</v>
      </c>
      <c r="F201" s="29">
        <v>30598</v>
      </c>
      <c r="G201" s="29">
        <v>479</v>
      </c>
      <c r="H201" s="29">
        <v>0</v>
      </c>
      <c r="I201" s="29">
        <v>1502</v>
      </c>
      <c r="J201" s="29">
        <v>3034</v>
      </c>
      <c r="K201" s="166">
        <v>736</v>
      </c>
      <c r="L201" s="173">
        <v>330</v>
      </c>
      <c r="M201" s="29">
        <v>-254</v>
      </c>
      <c r="N201" s="29">
        <v>-1609</v>
      </c>
      <c r="O201" s="29">
        <f t="shared" si="16"/>
        <v>-797</v>
      </c>
      <c r="P201" s="29">
        <f t="shared" si="15"/>
        <v>27338</v>
      </c>
      <c r="Q201" s="190">
        <v>38912.625</v>
      </c>
      <c r="R201" s="189">
        <v>24200</v>
      </c>
      <c r="S201" s="29">
        <v>26278</v>
      </c>
      <c r="T201" s="29">
        <f t="shared" si="14"/>
        <v>1060</v>
      </c>
      <c r="U201" s="29">
        <v>26970</v>
      </c>
      <c r="V201" s="29">
        <v>100</v>
      </c>
      <c r="W201" s="166">
        <v>1200</v>
      </c>
      <c r="X201" s="26">
        <v>937</v>
      </c>
      <c r="Y201" s="166">
        <v>330</v>
      </c>
      <c r="Z201" s="26">
        <v>330</v>
      </c>
      <c r="AA201" s="166">
        <v>-700</v>
      </c>
      <c r="AB201" s="26">
        <v>-254</v>
      </c>
      <c r="AC201" s="166">
        <v>-2218</v>
      </c>
      <c r="AD201" s="26">
        <v>-1609</v>
      </c>
      <c r="AE201" s="166" t="s">
        <v>169</v>
      </c>
      <c r="AF201" s="172" t="s">
        <v>65</v>
      </c>
      <c r="AG201" s="173">
        <v>88</v>
      </c>
      <c r="AH201" s="166" t="s">
        <v>169</v>
      </c>
      <c r="AI201" s="172" t="s">
        <v>54</v>
      </c>
      <c r="AJ201" s="179">
        <v>92</v>
      </c>
    </row>
    <row r="202" spans="1:36" x14ac:dyDescent="0.15">
      <c r="A202" s="199" t="s">
        <v>35</v>
      </c>
      <c r="B202" s="200" t="s">
        <v>21</v>
      </c>
      <c r="C202" s="173">
        <v>15</v>
      </c>
      <c r="D202" s="190">
        <v>38913.583333333336</v>
      </c>
      <c r="E202" s="195">
        <v>20978</v>
      </c>
      <c r="F202" s="29">
        <v>30604</v>
      </c>
      <c r="G202" s="29">
        <v>546</v>
      </c>
      <c r="H202" s="29">
        <v>0</v>
      </c>
      <c r="I202" s="29">
        <v>1888</v>
      </c>
      <c r="J202" s="29">
        <v>3715</v>
      </c>
      <c r="K202" s="166">
        <v>-287</v>
      </c>
      <c r="L202" s="173">
        <v>330</v>
      </c>
      <c r="M202" s="29">
        <v>-269</v>
      </c>
      <c r="N202" s="29">
        <v>-1609</v>
      </c>
      <c r="O202" s="29">
        <f t="shared" si="16"/>
        <v>-1835</v>
      </c>
      <c r="P202" s="29">
        <f t="shared" si="15"/>
        <v>27382</v>
      </c>
      <c r="Q202" s="190">
        <v>38913.708333333336</v>
      </c>
      <c r="R202" s="189">
        <v>22670</v>
      </c>
      <c r="S202" s="29">
        <v>24768</v>
      </c>
      <c r="T202" s="29">
        <f t="shared" si="14"/>
        <v>2614</v>
      </c>
      <c r="U202" s="29">
        <v>26970</v>
      </c>
      <c r="V202" s="29">
        <v>200</v>
      </c>
      <c r="W202" s="166">
        <v>-1400</v>
      </c>
      <c r="X202" s="26">
        <v>-287</v>
      </c>
      <c r="Y202" s="166">
        <v>330</v>
      </c>
      <c r="Z202" s="26">
        <v>330</v>
      </c>
      <c r="AA202" s="166">
        <v>-700</v>
      </c>
      <c r="AB202" s="26">
        <v>-269</v>
      </c>
      <c r="AC202" s="166">
        <v>-2218</v>
      </c>
      <c r="AD202" s="26">
        <v>-1609</v>
      </c>
      <c r="AE202" s="166" t="s">
        <v>100</v>
      </c>
      <c r="AF202" s="172" t="s">
        <v>91</v>
      </c>
      <c r="AG202" s="173">
        <v>82</v>
      </c>
      <c r="AH202" s="166" t="s">
        <v>43</v>
      </c>
      <c r="AI202" s="172" t="s">
        <v>168</v>
      </c>
      <c r="AJ202" s="179">
        <v>88</v>
      </c>
    </row>
    <row r="203" spans="1:36" x14ac:dyDescent="0.15">
      <c r="A203" s="199" t="s">
        <v>36</v>
      </c>
      <c r="B203" s="200" t="s">
        <v>21</v>
      </c>
      <c r="C203" s="173">
        <v>16</v>
      </c>
      <c r="D203" s="190">
        <v>38914.75</v>
      </c>
      <c r="E203" s="195">
        <v>22369</v>
      </c>
      <c r="F203" s="29">
        <v>30610</v>
      </c>
      <c r="G203" s="29">
        <v>442</v>
      </c>
      <c r="H203" s="29">
        <v>0</v>
      </c>
      <c r="I203" s="29">
        <v>1680</v>
      </c>
      <c r="J203" s="29">
        <v>4009</v>
      </c>
      <c r="K203" s="166">
        <v>120</v>
      </c>
      <c r="L203" s="173">
        <v>330</v>
      </c>
      <c r="M203" s="29">
        <v>-269</v>
      </c>
      <c r="N203" s="29">
        <v>-1609</v>
      </c>
      <c r="O203" s="29">
        <f t="shared" si="16"/>
        <v>-1428</v>
      </c>
      <c r="P203" s="29">
        <f t="shared" si="15"/>
        <v>26791</v>
      </c>
      <c r="Q203" s="190">
        <v>38914.75</v>
      </c>
      <c r="R203" s="189">
        <v>22700</v>
      </c>
      <c r="S203" s="29">
        <v>24804</v>
      </c>
      <c r="T203" s="29">
        <f t="shared" si="14"/>
        <v>1987</v>
      </c>
      <c r="U203" s="29">
        <v>26970</v>
      </c>
      <c r="V203" s="29">
        <v>200</v>
      </c>
      <c r="W203" s="166">
        <v>1200</v>
      </c>
      <c r="X203" s="26">
        <v>120</v>
      </c>
      <c r="Y203" s="166">
        <v>330</v>
      </c>
      <c r="Z203" s="26">
        <v>330</v>
      </c>
      <c r="AA203" s="166">
        <v>-700</v>
      </c>
      <c r="AB203" s="26">
        <v>-269</v>
      </c>
      <c r="AC203" s="166">
        <v>-2218</v>
      </c>
      <c r="AD203" s="26">
        <v>-1609</v>
      </c>
      <c r="AE203" s="166" t="s">
        <v>218</v>
      </c>
      <c r="AF203" s="172" t="s">
        <v>222</v>
      </c>
      <c r="AG203" s="173">
        <v>83</v>
      </c>
      <c r="AH203" s="166" t="s">
        <v>162</v>
      </c>
      <c r="AI203" s="172" t="s">
        <v>150</v>
      </c>
      <c r="AJ203" s="179">
        <v>93</v>
      </c>
    </row>
    <row r="204" spans="1:36" x14ac:dyDescent="0.15">
      <c r="A204" s="199" t="s">
        <v>30</v>
      </c>
      <c r="B204" s="200" t="s">
        <v>21</v>
      </c>
      <c r="C204" s="173">
        <v>17</v>
      </c>
      <c r="D204" s="190">
        <v>38915.708333333336</v>
      </c>
      <c r="E204" s="195">
        <v>26740</v>
      </c>
      <c r="F204" s="29">
        <v>30610</v>
      </c>
      <c r="G204" s="29">
        <v>401</v>
      </c>
      <c r="H204" s="29">
        <v>0</v>
      </c>
      <c r="I204" s="29">
        <v>1825</v>
      </c>
      <c r="J204" s="29">
        <v>37</v>
      </c>
      <c r="K204" s="166">
        <v>498</v>
      </c>
      <c r="L204" s="173">
        <v>330</v>
      </c>
      <c r="M204" s="29">
        <v>-190</v>
      </c>
      <c r="N204" s="29">
        <v>-1162</v>
      </c>
      <c r="O204" s="29">
        <f t="shared" si="16"/>
        <v>-524</v>
      </c>
      <c r="P204" s="29">
        <f t="shared" si="15"/>
        <v>29673</v>
      </c>
      <c r="Q204" s="190">
        <v>38915.666666666664</v>
      </c>
      <c r="R204" s="189">
        <v>26160</v>
      </c>
      <c r="S204" s="29">
        <v>28147</v>
      </c>
      <c r="T204" s="29">
        <f t="shared" si="14"/>
        <v>1526</v>
      </c>
      <c r="U204" s="29">
        <v>26970</v>
      </c>
      <c r="V204" s="29">
        <v>200</v>
      </c>
      <c r="W204" s="166">
        <v>800</v>
      </c>
      <c r="X204" s="26">
        <v>598</v>
      </c>
      <c r="Y204" s="166">
        <v>330</v>
      </c>
      <c r="Z204" s="26">
        <v>330</v>
      </c>
      <c r="AA204" s="166">
        <v>-700</v>
      </c>
      <c r="AB204" s="26">
        <v>-249</v>
      </c>
      <c r="AC204" s="166">
        <v>-1218</v>
      </c>
      <c r="AD204" s="26">
        <v>-1217</v>
      </c>
      <c r="AE204" s="166" t="s">
        <v>162</v>
      </c>
      <c r="AF204" s="172" t="s">
        <v>172</v>
      </c>
      <c r="AG204" s="173">
        <v>90</v>
      </c>
      <c r="AH204" s="166" t="s">
        <v>162</v>
      </c>
      <c r="AI204" s="172" t="s">
        <v>66</v>
      </c>
      <c r="AJ204" s="179">
        <v>98</v>
      </c>
    </row>
    <row r="205" spans="1:36" x14ac:dyDescent="0.15">
      <c r="A205" s="199" t="s">
        <v>32</v>
      </c>
      <c r="B205" s="200" t="s">
        <v>21</v>
      </c>
      <c r="C205" s="173">
        <v>18</v>
      </c>
      <c r="D205" s="190">
        <v>38916.75</v>
      </c>
      <c r="E205" s="195">
        <v>27395</v>
      </c>
      <c r="F205" s="29">
        <v>30610</v>
      </c>
      <c r="G205" s="29">
        <v>397</v>
      </c>
      <c r="H205" s="29">
        <v>0</v>
      </c>
      <c r="I205" s="29">
        <v>2276</v>
      </c>
      <c r="J205" s="29">
        <v>3</v>
      </c>
      <c r="K205" s="166">
        <v>574</v>
      </c>
      <c r="L205" s="173">
        <v>330</v>
      </c>
      <c r="M205" s="29">
        <v>-191</v>
      </c>
      <c r="N205" s="29">
        <v>-1608</v>
      </c>
      <c r="O205" s="29">
        <f t="shared" si="16"/>
        <v>-895</v>
      </c>
      <c r="P205" s="29">
        <f t="shared" si="15"/>
        <v>29623</v>
      </c>
      <c r="Q205" s="190">
        <v>38916.666666666664</v>
      </c>
      <c r="R205" s="189">
        <v>27750</v>
      </c>
      <c r="S205" s="29">
        <v>29825</v>
      </c>
      <c r="T205" s="29">
        <f t="shared" si="14"/>
        <v>-202</v>
      </c>
      <c r="U205" s="29">
        <v>26970</v>
      </c>
      <c r="V205" s="29">
        <v>200</v>
      </c>
      <c r="W205" s="166">
        <v>800</v>
      </c>
      <c r="X205" s="26">
        <v>574</v>
      </c>
      <c r="Y205" s="166">
        <v>330</v>
      </c>
      <c r="Z205" s="26">
        <v>330</v>
      </c>
      <c r="AA205" s="166">
        <v>-700</v>
      </c>
      <c r="AB205" s="26">
        <v>-191</v>
      </c>
      <c r="AC205" s="166">
        <v>-2118</v>
      </c>
      <c r="AD205" s="26">
        <v>-1608</v>
      </c>
      <c r="AE205" s="166" t="s">
        <v>162</v>
      </c>
      <c r="AF205" s="172" t="s">
        <v>61</v>
      </c>
      <c r="AG205" s="173">
        <v>91</v>
      </c>
      <c r="AH205" s="166" t="s">
        <v>162</v>
      </c>
      <c r="AI205" s="172" t="s">
        <v>51</v>
      </c>
      <c r="AJ205" s="179">
        <v>96</v>
      </c>
    </row>
    <row r="206" spans="1:36" x14ac:dyDescent="0.15">
      <c r="A206" s="199" t="s">
        <v>31</v>
      </c>
      <c r="B206" s="200" t="s">
        <v>21</v>
      </c>
      <c r="C206" s="173">
        <v>19</v>
      </c>
      <c r="D206" s="190">
        <v>38917.666666666664</v>
      </c>
      <c r="E206" s="195">
        <v>22897</v>
      </c>
      <c r="F206" s="29">
        <v>30610</v>
      </c>
      <c r="G206" s="29">
        <v>528</v>
      </c>
      <c r="H206" s="29">
        <v>0</v>
      </c>
      <c r="I206" s="29">
        <v>2543</v>
      </c>
      <c r="J206" s="29">
        <v>2056</v>
      </c>
      <c r="K206" s="166">
        <v>788</v>
      </c>
      <c r="L206" s="173">
        <v>330</v>
      </c>
      <c r="M206" s="29">
        <v>-233</v>
      </c>
      <c r="N206" s="29">
        <v>-1609</v>
      </c>
      <c r="O206" s="29">
        <f t="shared" si="16"/>
        <v>-724</v>
      </c>
      <c r="P206" s="29">
        <f t="shared" si="15"/>
        <v>27263</v>
      </c>
      <c r="Q206" s="190">
        <v>38917.625</v>
      </c>
      <c r="R206" s="189">
        <v>23290</v>
      </c>
      <c r="S206" s="29">
        <v>25386</v>
      </c>
      <c r="T206" s="29">
        <f t="shared" si="14"/>
        <v>1877</v>
      </c>
      <c r="U206" s="29">
        <v>26970</v>
      </c>
      <c r="V206" s="29">
        <v>200</v>
      </c>
      <c r="W206" s="166">
        <v>1200</v>
      </c>
      <c r="X206" s="26">
        <v>788</v>
      </c>
      <c r="Y206" s="166">
        <v>330</v>
      </c>
      <c r="Z206" s="26">
        <v>330</v>
      </c>
      <c r="AA206" s="166">
        <v>-700</v>
      </c>
      <c r="AB206" s="26">
        <v>-233</v>
      </c>
      <c r="AC206" s="166">
        <v>-1668</v>
      </c>
      <c r="AD206" s="26">
        <v>-1609</v>
      </c>
      <c r="AE206" s="166" t="s">
        <v>43</v>
      </c>
      <c r="AF206" s="172" t="s">
        <v>171</v>
      </c>
      <c r="AG206" s="173">
        <v>76</v>
      </c>
      <c r="AH206" s="166" t="s">
        <v>43</v>
      </c>
      <c r="AI206" s="172" t="s">
        <v>181</v>
      </c>
      <c r="AJ206" s="179">
        <v>85</v>
      </c>
    </row>
    <row r="207" spans="1:36" x14ac:dyDescent="0.15">
      <c r="A207" s="199" t="s">
        <v>33</v>
      </c>
      <c r="B207" s="200" t="s">
        <v>21</v>
      </c>
      <c r="C207" s="173">
        <v>20</v>
      </c>
      <c r="D207" s="190">
        <v>38918.666666666664</v>
      </c>
      <c r="E207" s="195">
        <v>21120</v>
      </c>
      <c r="F207" s="29">
        <v>30610</v>
      </c>
      <c r="G207" s="29">
        <v>626</v>
      </c>
      <c r="H207" s="29">
        <v>0</v>
      </c>
      <c r="I207" s="29">
        <v>2843</v>
      </c>
      <c r="J207" s="29">
        <v>3015</v>
      </c>
      <c r="K207" s="166">
        <v>868</v>
      </c>
      <c r="L207" s="173">
        <v>330</v>
      </c>
      <c r="M207" s="29">
        <v>-144</v>
      </c>
      <c r="N207" s="29">
        <v>-1607</v>
      </c>
      <c r="O207" s="29">
        <f t="shared" si="16"/>
        <v>-553</v>
      </c>
      <c r="P207" s="29">
        <f t="shared" si="15"/>
        <v>25931</v>
      </c>
      <c r="Q207" s="190">
        <v>38918.708333333336</v>
      </c>
      <c r="R207" s="189">
        <v>22050</v>
      </c>
      <c r="S207" s="29">
        <v>24146</v>
      </c>
      <c r="T207" s="29">
        <f t="shared" si="14"/>
        <v>1785</v>
      </c>
      <c r="U207" s="29">
        <v>26970</v>
      </c>
      <c r="V207" s="29">
        <v>200</v>
      </c>
      <c r="W207" s="166">
        <v>1200</v>
      </c>
      <c r="X207" s="26">
        <v>868</v>
      </c>
      <c r="Y207" s="166">
        <v>330</v>
      </c>
      <c r="Z207" s="26">
        <v>330</v>
      </c>
      <c r="AA207" s="166">
        <v>-700</v>
      </c>
      <c r="AB207" s="26">
        <v>-144</v>
      </c>
      <c r="AC207" s="166">
        <v>-1668</v>
      </c>
      <c r="AD207" s="26">
        <v>-1607</v>
      </c>
      <c r="AE207" s="166" t="s">
        <v>365</v>
      </c>
      <c r="AF207" s="172" t="s">
        <v>141</v>
      </c>
      <c r="AG207" s="173">
        <v>74</v>
      </c>
      <c r="AH207" s="166" t="s">
        <v>46</v>
      </c>
      <c r="AI207" s="172" t="s">
        <v>127</v>
      </c>
      <c r="AJ207" s="179">
        <v>82</v>
      </c>
    </row>
    <row r="208" spans="1:36" x14ac:dyDescent="0.15">
      <c r="A208" s="199" t="s">
        <v>34</v>
      </c>
      <c r="B208" s="200" t="s">
        <v>21</v>
      </c>
      <c r="C208" s="173">
        <v>21</v>
      </c>
      <c r="D208" s="190">
        <v>38919.666666666664</v>
      </c>
      <c r="E208" s="195">
        <v>23429</v>
      </c>
      <c r="F208" s="29">
        <v>30607</v>
      </c>
      <c r="G208" s="29">
        <v>586</v>
      </c>
      <c r="H208" s="29">
        <v>0</v>
      </c>
      <c r="I208" s="29">
        <v>1916</v>
      </c>
      <c r="J208" s="29">
        <v>3379</v>
      </c>
      <c r="K208" s="166">
        <v>677</v>
      </c>
      <c r="L208" s="173">
        <v>330</v>
      </c>
      <c r="M208" s="29">
        <v>-244</v>
      </c>
      <c r="N208" s="29">
        <v>-1607</v>
      </c>
      <c r="O208" s="29">
        <f t="shared" si="16"/>
        <v>-844</v>
      </c>
      <c r="P208" s="29">
        <f t="shared" si="15"/>
        <v>26742</v>
      </c>
      <c r="Q208" s="190">
        <v>38919.625</v>
      </c>
      <c r="R208" s="189">
        <v>21990</v>
      </c>
      <c r="S208" s="29">
        <v>24086</v>
      </c>
      <c r="T208" s="29">
        <f t="shared" si="14"/>
        <v>2656</v>
      </c>
      <c r="U208" s="29">
        <v>26970</v>
      </c>
      <c r="V208" s="29">
        <v>200</v>
      </c>
      <c r="W208" s="166">
        <v>1200</v>
      </c>
      <c r="X208" s="26">
        <v>677</v>
      </c>
      <c r="Y208" s="166">
        <v>330</v>
      </c>
      <c r="Z208" s="26">
        <v>330</v>
      </c>
      <c r="AA208" s="166">
        <v>-700</v>
      </c>
      <c r="AB208" s="26">
        <v>-244</v>
      </c>
      <c r="AC208" s="166">
        <v>-1668</v>
      </c>
      <c r="AD208" s="26">
        <v>-1607</v>
      </c>
      <c r="AE208" s="166" t="s">
        <v>46</v>
      </c>
      <c r="AF208" s="172" t="s">
        <v>72</v>
      </c>
      <c r="AG208" s="173">
        <v>80</v>
      </c>
      <c r="AH208" s="166" t="s">
        <v>46</v>
      </c>
      <c r="AI208" s="172" t="s">
        <v>122</v>
      </c>
      <c r="AJ208" s="179">
        <v>83</v>
      </c>
    </row>
    <row r="209" spans="1:36" x14ac:dyDescent="0.15">
      <c r="A209" s="199" t="s">
        <v>35</v>
      </c>
      <c r="B209" s="200" t="s">
        <v>21</v>
      </c>
      <c r="C209" s="173">
        <v>22</v>
      </c>
      <c r="D209" s="190">
        <v>38920.541666666664</v>
      </c>
      <c r="E209" s="195">
        <v>19225</v>
      </c>
      <c r="F209" s="29">
        <v>30607</v>
      </c>
      <c r="G209" s="29">
        <v>532</v>
      </c>
      <c r="H209" s="29">
        <v>0</v>
      </c>
      <c r="I209" s="29">
        <v>2705</v>
      </c>
      <c r="J209" s="29">
        <v>5308</v>
      </c>
      <c r="K209" s="166">
        <v>774</v>
      </c>
      <c r="L209" s="173">
        <v>330</v>
      </c>
      <c r="M209" s="29">
        <v>-149</v>
      </c>
      <c r="N209" s="29">
        <v>-1187</v>
      </c>
      <c r="O209" s="29">
        <f t="shared" si="16"/>
        <v>-232</v>
      </c>
      <c r="P209" s="29">
        <f t="shared" si="15"/>
        <v>23358</v>
      </c>
      <c r="Q209" s="190">
        <v>38920.625</v>
      </c>
      <c r="R209" s="189">
        <v>20500</v>
      </c>
      <c r="S209" s="29">
        <v>22511</v>
      </c>
      <c r="T209" s="29">
        <f t="shared" si="14"/>
        <v>847</v>
      </c>
      <c r="U209" s="29">
        <v>26970</v>
      </c>
      <c r="V209" s="29">
        <v>100</v>
      </c>
      <c r="W209" s="166">
        <v>1200</v>
      </c>
      <c r="X209" s="26">
        <v>774</v>
      </c>
      <c r="Y209" s="166">
        <v>330</v>
      </c>
      <c r="Z209" s="26">
        <v>330</v>
      </c>
      <c r="AA209" s="166">
        <v>-700</v>
      </c>
      <c r="AB209" s="26">
        <v>-149</v>
      </c>
      <c r="AC209" s="166">
        <v>-2118</v>
      </c>
      <c r="AD209" s="26">
        <v>-1187</v>
      </c>
      <c r="AE209" s="166" t="s">
        <v>144</v>
      </c>
      <c r="AF209" s="172" t="s">
        <v>90</v>
      </c>
      <c r="AG209" s="173">
        <v>75</v>
      </c>
      <c r="AH209" s="166" t="s">
        <v>144</v>
      </c>
      <c r="AI209" s="172" t="s">
        <v>90</v>
      </c>
      <c r="AJ209" s="179">
        <v>76</v>
      </c>
    </row>
    <row r="210" spans="1:36" x14ac:dyDescent="0.15">
      <c r="A210" s="199" t="s">
        <v>36</v>
      </c>
      <c r="B210" s="200" t="s">
        <v>21</v>
      </c>
      <c r="C210" s="173">
        <v>23</v>
      </c>
      <c r="D210" s="190">
        <v>38921.541666666664</v>
      </c>
      <c r="E210" s="195">
        <v>17395</v>
      </c>
      <c r="F210" s="29">
        <v>30607</v>
      </c>
      <c r="G210" s="29">
        <v>567</v>
      </c>
      <c r="H210" s="29">
        <v>0</v>
      </c>
      <c r="I210" s="29">
        <v>2721</v>
      </c>
      <c r="J210" s="29">
        <v>6445</v>
      </c>
      <c r="K210" s="166">
        <v>352</v>
      </c>
      <c r="L210" s="173">
        <v>330</v>
      </c>
      <c r="M210" s="29">
        <v>-164</v>
      </c>
      <c r="N210" s="29">
        <v>-1044</v>
      </c>
      <c r="O210" s="29">
        <f t="shared" si="16"/>
        <v>-526</v>
      </c>
      <c r="P210" s="29">
        <f t="shared" si="15"/>
        <v>22534</v>
      </c>
      <c r="Q210" s="190">
        <v>38921.75</v>
      </c>
      <c r="R210" s="189">
        <v>19330</v>
      </c>
      <c r="S210" s="29">
        <v>21126</v>
      </c>
      <c r="T210" s="29">
        <f t="shared" si="14"/>
        <v>1408</v>
      </c>
      <c r="U210" s="29">
        <v>26970</v>
      </c>
      <c r="V210" s="29">
        <v>100</v>
      </c>
      <c r="W210" s="166">
        <v>1200</v>
      </c>
      <c r="X210" s="26">
        <v>352</v>
      </c>
      <c r="Y210" s="166">
        <v>330</v>
      </c>
      <c r="Z210" s="26">
        <v>330</v>
      </c>
      <c r="AA210" s="166">
        <v>-700</v>
      </c>
      <c r="AB210" s="26">
        <v>-164</v>
      </c>
      <c r="AC210" s="166">
        <v>-2118</v>
      </c>
      <c r="AD210" s="26">
        <v>-1044</v>
      </c>
      <c r="AE210" s="166" t="s">
        <v>144</v>
      </c>
      <c r="AF210" s="172" t="s">
        <v>50</v>
      </c>
      <c r="AG210" s="173">
        <v>78</v>
      </c>
      <c r="AH210" s="166" t="s">
        <v>43</v>
      </c>
      <c r="AI210" s="172" t="s">
        <v>104</v>
      </c>
      <c r="AJ210" s="179">
        <v>79</v>
      </c>
    </row>
    <row r="211" spans="1:36" x14ac:dyDescent="0.15">
      <c r="A211" s="199" t="s">
        <v>30</v>
      </c>
      <c r="B211" s="200" t="s">
        <v>21</v>
      </c>
      <c r="C211" s="173">
        <v>24</v>
      </c>
      <c r="D211" s="190">
        <v>38922.708333333336</v>
      </c>
      <c r="E211" s="195">
        <v>21120</v>
      </c>
      <c r="F211" s="29">
        <v>30607</v>
      </c>
      <c r="G211" s="29">
        <v>595</v>
      </c>
      <c r="H211" s="29">
        <v>0</v>
      </c>
      <c r="I211" s="29">
        <v>1324</v>
      </c>
      <c r="J211" s="29">
        <v>4700</v>
      </c>
      <c r="K211" s="166">
        <v>779</v>
      </c>
      <c r="L211" s="173">
        <v>330</v>
      </c>
      <c r="M211" s="29">
        <v>56</v>
      </c>
      <c r="N211" s="29">
        <v>-1608</v>
      </c>
      <c r="O211" s="29">
        <f t="shared" si="16"/>
        <v>-443</v>
      </c>
      <c r="P211" s="29">
        <f t="shared" si="15"/>
        <v>25621</v>
      </c>
      <c r="Q211" s="190">
        <v>38922.708333333336</v>
      </c>
      <c r="R211" s="189">
        <v>21940</v>
      </c>
      <c r="S211" s="29">
        <v>24036</v>
      </c>
      <c r="T211" s="29">
        <f t="shared" si="14"/>
        <v>1585</v>
      </c>
      <c r="U211" s="29">
        <v>26970</v>
      </c>
      <c r="V211" s="29">
        <v>100</v>
      </c>
      <c r="W211" s="166">
        <v>1200</v>
      </c>
      <c r="X211" s="26">
        <v>779</v>
      </c>
      <c r="Y211" s="166">
        <v>330</v>
      </c>
      <c r="Z211" s="26">
        <v>330</v>
      </c>
      <c r="AA211" s="166">
        <v>-700</v>
      </c>
      <c r="AB211" s="26">
        <v>56</v>
      </c>
      <c r="AC211" s="166">
        <v>-2118</v>
      </c>
      <c r="AD211" s="26">
        <v>-1608</v>
      </c>
      <c r="AE211" s="166" t="s">
        <v>169</v>
      </c>
      <c r="AF211" s="172" t="s">
        <v>89</v>
      </c>
      <c r="AG211" s="173">
        <v>78</v>
      </c>
      <c r="AH211" s="166" t="s">
        <v>169</v>
      </c>
      <c r="AI211" s="172" t="s">
        <v>72</v>
      </c>
      <c r="AJ211" s="179">
        <v>85</v>
      </c>
    </row>
    <row r="212" spans="1:36" x14ac:dyDescent="0.15">
      <c r="A212" s="199" t="s">
        <v>32</v>
      </c>
      <c r="B212" s="200" t="s">
        <v>21</v>
      </c>
      <c r="C212" s="173">
        <v>25</v>
      </c>
      <c r="D212" s="190">
        <v>38923.666666666664</v>
      </c>
      <c r="E212" s="195">
        <v>23033</v>
      </c>
      <c r="F212" s="29">
        <v>30607</v>
      </c>
      <c r="G212" s="29">
        <v>491</v>
      </c>
      <c r="H212" s="29">
        <v>0</v>
      </c>
      <c r="I212" s="29">
        <v>1210</v>
      </c>
      <c r="J212" s="29">
        <v>4071</v>
      </c>
      <c r="K212" s="166">
        <v>494</v>
      </c>
      <c r="L212" s="173">
        <v>220</v>
      </c>
      <c r="M212" s="29">
        <v>-144</v>
      </c>
      <c r="N212" s="29">
        <v>-1609</v>
      </c>
      <c r="O212" s="29">
        <f t="shared" si="16"/>
        <v>-1039</v>
      </c>
      <c r="P212" s="29">
        <f t="shared" si="15"/>
        <v>26856</v>
      </c>
      <c r="Q212" s="190">
        <v>38923.708333333336</v>
      </c>
      <c r="R212" s="189">
        <v>23120</v>
      </c>
      <c r="S212" s="29">
        <v>25216</v>
      </c>
      <c r="T212" s="29">
        <f t="shared" si="14"/>
        <v>1640</v>
      </c>
      <c r="U212" s="29">
        <v>26305</v>
      </c>
      <c r="V212" s="29">
        <v>100</v>
      </c>
      <c r="W212" s="166">
        <v>1200</v>
      </c>
      <c r="X212" s="26">
        <v>494</v>
      </c>
      <c r="Y212" s="166">
        <v>330</v>
      </c>
      <c r="Z212" s="26">
        <v>330</v>
      </c>
      <c r="AA212" s="166">
        <v>-700</v>
      </c>
      <c r="AB212" s="26">
        <v>-144</v>
      </c>
      <c r="AC212" s="166">
        <v>-2218</v>
      </c>
      <c r="AD212" s="26">
        <v>-1609</v>
      </c>
      <c r="AE212" s="166" t="s">
        <v>100</v>
      </c>
      <c r="AF212" s="172" t="s">
        <v>120</v>
      </c>
      <c r="AG212" s="173">
        <v>83</v>
      </c>
      <c r="AH212" s="166" t="s">
        <v>100</v>
      </c>
      <c r="AI212" s="172" t="s">
        <v>70</v>
      </c>
      <c r="AJ212" s="179">
        <v>86</v>
      </c>
    </row>
    <row r="213" spans="1:36" x14ac:dyDescent="0.15">
      <c r="A213" s="199" t="s">
        <v>31</v>
      </c>
      <c r="B213" s="200" t="s">
        <v>21</v>
      </c>
      <c r="C213" s="173">
        <v>26</v>
      </c>
      <c r="D213" s="190">
        <v>38924.708333333336</v>
      </c>
      <c r="E213" s="195">
        <v>24300</v>
      </c>
      <c r="F213" s="29">
        <v>30610</v>
      </c>
      <c r="G213" s="29">
        <v>537</v>
      </c>
      <c r="H213" s="29">
        <v>0</v>
      </c>
      <c r="I213" s="29">
        <v>2220</v>
      </c>
      <c r="J213" s="29">
        <v>2580</v>
      </c>
      <c r="K213" s="166">
        <v>681</v>
      </c>
      <c r="L213" s="173">
        <v>330</v>
      </c>
      <c r="M213" s="29">
        <v>-238</v>
      </c>
      <c r="N213" s="29">
        <v>-1609</v>
      </c>
      <c r="O213" s="29">
        <f t="shared" si="16"/>
        <v>-836</v>
      </c>
      <c r="P213" s="29">
        <f t="shared" si="15"/>
        <v>27183</v>
      </c>
      <c r="Q213" s="190">
        <v>38924.666666666664</v>
      </c>
      <c r="R213" s="189">
        <v>23900</v>
      </c>
      <c r="S213" s="29">
        <v>25996</v>
      </c>
      <c r="T213" s="29">
        <f t="shared" si="14"/>
        <v>1187</v>
      </c>
      <c r="U213" s="29">
        <v>26305</v>
      </c>
      <c r="V213" s="29">
        <v>100</v>
      </c>
      <c r="W213" s="166">
        <v>1200</v>
      </c>
      <c r="X213" s="26">
        <v>681</v>
      </c>
      <c r="Y213" s="166">
        <v>330</v>
      </c>
      <c r="Z213" s="26">
        <v>330</v>
      </c>
      <c r="AA213" s="166">
        <v>-700</v>
      </c>
      <c r="AB213" s="26">
        <v>-238</v>
      </c>
      <c r="AC213" s="166">
        <v>-2118</v>
      </c>
      <c r="AD213" s="26">
        <v>-1609</v>
      </c>
      <c r="AE213" s="166" t="s">
        <v>100</v>
      </c>
      <c r="AF213" s="172" t="s">
        <v>70</v>
      </c>
      <c r="AG213" s="173">
        <v>83</v>
      </c>
      <c r="AH213" s="166" t="s">
        <v>214</v>
      </c>
      <c r="AI213" s="172" t="s">
        <v>62</v>
      </c>
      <c r="AJ213" s="179">
        <v>87</v>
      </c>
    </row>
    <row r="214" spans="1:36" x14ac:dyDescent="0.15">
      <c r="A214" s="199" t="s">
        <v>33</v>
      </c>
      <c r="B214" s="200" t="s">
        <v>21</v>
      </c>
      <c r="C214" s="173">
        <v>27</v>
      </c>
      <c r="D214" s="190">
        <v>38925.666666666664</v>
      </c>
      <c r="E214" s="195">
        <v>25278</v>
      </c>
      <c r="F214" s="29">
        <v>30610</v>
      </c>
      <c r="G214" s="29">
        <v>507</v>
      </c>
      <c r="H214" s="29">
        <v>0</v>
      </c>
      <c r="I214" s="29">
        <v>1314</v>
      </c>
      <c r="J214" s="29">
        <v>2526</v>
      </c>
      <c r="K214" s="166">
        <v>638</v>
      </c>
      <c r="L214" s="173">
        <v>330</v>
      </c>
      <c r="M214" s="29">
        <v>-238</v>
      </c>
      <c r="N214" s="29">
        <v>-1608</v>
      </c>
      <c r="O214" s="29">
        <f t="shared" si="16"/>
        <v>-878</v>
      </c>
      <c r="P214" s="29">
        <f t="shared" si="15"/>
        <v>28155</v>
      </c>
      <c r="Q214" s="190">
        <v>38925.666666666664</v>
      </c>
      <c r="R214" s="189">
        <v>25050</v>
      </c>
      <c r="S214" s="29">
        <v>27146</v>
      </c>
      <c r="T214" s="29">
        <f t="shared" si="14"/>
        <v>1009</v>
      </c>
      <c r="U214" s="29">
        <v>26305</v>
      </c>
      <c r="V214" s="29">
        <v>100</v>
      </c>
      <c r="W214" s="166">
        <v>1200</v>
      </c>
      <c r="X214" s="26">
        <v>488</v>
      </c>
      <c r="Y214" s="166">
        <v>330</v>
      </c>
      <c r="Z214" s="26">
        <v>330</v>
      </c>
      <c r="AA214" s="166">
        <v>-700</v>
      </c>
      <c r="AB214" s="26">
        <v>-238</v>
      </c>
      <c r="AC214" s="166">
        <v>-2118</v>
      </c>
      <c r="AD214" s="26">
        <v>-1608</v>
      </c>
      <c r="AE214" s="166" t="s">
        <v>182</v>
      </c>
      <c r="AF214" s="172" t="s">
        <v>129</v>
      </c>
      <c r="AG214" s="173">
        <v>86</v>
      </c>
      <c r="AH214" s="166" t="s">
        <v>46</v>
      </c>
      <c r="AI214" s="172" t="s">
        <v>122</v>
      </c>
      <c r="AJ214" s="179">
        <v>82</v>
      </c>
    </row>
    <row r="215" spans="1:36" x14ac:dyDescent="0.15">
      <c r="A215" s="199" t="s">
        <v>34</v>
      </c>
      <c r="B215" s="200" t="s">
        <v>21</v>
      </c>
      <c r="C215" s="173">
        <v>28</v>
      </c>
      <c r="D215" s="190">
        <v>38926.625</v>
      </c>
      <c r="E215" s="195">
        <v>25415</v>
      </c>
      <c r="F215" s="29">
        <v>30612</v>
      </c>
      <c r="G215" s="29">
        <v>433</v>
      </c>
      <c r="H215" s="29">
        <v>0</v>
      </c>
      <c r="I215" s="29">
        <v>959</v>
      </c>
      <c r="J215" s="29">
        <v>2626</v>
      </c>
      <c r="K215" s="166">
        <v>740</v>
      </c>
      <c r="L215" s="173">
        <v>330</v>
      </c>
      <c r="M215" s="29">
        <v>-238</v>
      </c>
      <c r="N215" s="29">
        <v>-1609</v>
      </c>
      <c r="O215" s="29">
        <f t="shared" si="16"/>
        <v>-777</v>
      </c>
      <c r="P215" s="29">
        <f t="shared" si="15"/>
        <v>28237</v>
      </c>
      <c r="Q215" s="190">
        <v>38926.666666666664</v>
      </c>
      <c r="R215" s="189">
        <v>25330</v>
      </c>
      <c r="S215" s="29">
        <v>27422</v>
      </c>
      <c r="T215" s="29">
        <f t="shared" si="14"/>
        <v>815</v>
      </c>
      <c r="U215" s="29">
        <v>26305</v>
      </c>
      <c r="V215" s="29">
        <v>100</v>
      </c>
      <c r="W215" s="166">
        <v>1200</v>
      </c>
      <c r="X215" s="26">
        <v>590</v>
      </c>
      <c r="Y215" s="166">
        <v>330</v>
      </c>
      <c r="Z215" s="26">
        <v>330</v>
      </c>
      <c r="AA215" s="166">
        <v>-700</v>
      </c>
      <c r="AB215" s="26">
        <v>-238</v>
      </c>
      <c r="AC215" s="166">
        <v>-2218</v>
      </c>
      <c r="AD215" s="26">
        <v>-1609</v>
      </c>
      <c r="AE215" s="166" t="s">
        <v>363</v>
      </c>
      <c r="AF215" s="172" t="s">
        <v>56</v>
      </c>
      <c r="AG215" s="173">
        <v>85</v>
      </c>
      <c r="AH215" s="166" t="s">
        <v>363</v>
      </c>
      <c r="AI215" s="172" t="s">
        <v>131</v>
      </c>
      <c r="AJ215" s="179">
        <v>85</v>
      </c>
    </row>
    <row r="216" spans="1:36" x14ac:dyDescent="0.15">
      <c r="A216" s="199" t="s">
        <v>35</v>
      </c>
      <c r="B216" s="200" t="s">
        <v>21</v>
      </c>
      <c r="C216" s="173">
        <v>29</v>
      </c>
      <c r="D216" s="190">
        <v>38927.708333333336</v>
      </c>
      <c r="E216" s="195">
        <v>22466</v>
      </c>
      <c r="F216" s="29">
        <v>30612</v>
      </c>
      <c r="G216" s="29">
        <v>470</v>
      </c>
      <c r="H216" s="29">
        <v>0</v>
      </c>
      <c r="I216" s="29">
        <v>1942</v>
      </c>
      <c r="J216" s="29">
        <v>2855</v>
      </c>
      <c r="K216" s="166">
        <v>24</v>
      </c>
      <c r="L216" s="173">
        <v>330</v>
      </c>
      <c r="M216" s="29">
        <v>-157</v>
      </c>
      <c r="N216" s="29">
        <v>-1612</v>
      </c>
      <c r="O216" s="29">
        <f t="shared" si="16"/>
        <v>-1415</v>
      </c>
      <c r="P216" s="29">
        <f t="shared" si="15"/>
        <v>27700</v>
      </c>
      <c r="Q216" s="190">
        <v>38927.708333333336</v>
      </c>
      <c r="R216" s="189">
        <v>22590</v>
      </c>
      <c r="S216" s="29">
        <v>24686</v>
      </c>
      <c r="T216" s="29">
        <f t="shared" si="14"/>
        <v>3014</v>
      </c>
      <c r="U216" s="29">
        <v>26305</v>
      </c>
      <c r="V216" s="29">
        <v>100</v>
      </c>
      <c r="W216" s="166">
        <v>1200</v>
      </c>
      <c r="X216" s="26">
        <v>320</v>
      </c>
      <c r="Y216" s="166">
        <v>330</v>
      </c>
      <c r="Z216" s="26">
        <v>330</v>
      </c>
      <c r="AA216" s="166">
        <v>-700</v>
      </c>
      <c r="AB216" s="26">
        <v>-157</v>
      </c>
      <c r="AC216" s="166">
        <v>-2118</v>
      </c>
      <c r="AD216" s="26">
        <v>-1612</v>
      </c>
      <c r="AE216" s="166" t="s">
        <v>169</v>
      </c>
      <c r="AF216" s="172" t="s">
        <v>92</v>
      </c>
      <c r="AG216" s="173">
        <v>91</v>
      </c>
      <c r="AH216" s="166" t="s">
        <v>169</v>
      </c>
      <c r="AI216" s="172" t="s">
        <v>51</v>
      </c>
      <c r="AJ216" s="179">
        <v>95</v>
      </c>
    </row>
    <row r="217" spans="1:36" x14ac:dyDescent="0.15">
      <c r="A217" s="199" t="s">
        <v>36</v>
      </c>
      <c r="B217" s="200" t="s">
        <v>21</v>
      </c>
      <c r="C217" s="173">
        <v>30</v>
      </c>
      <c r="D217" s="190">
        <v>38928.708333333336</v>
      </c>
      <c r="E217" s="195">
        <v>20740</v>
      </c>
      <c r="F217" s="29">
        <v>30612</v>
      </c>
      <c r="G217" s="29">
        <v>520</v>
      </c>
      <c r="H217" s="29">
        <v>0</v>
      </c>
      <c r="I217" s="29">
        <v>1374</v>
      </c>
      <c r="J217" s="29">
        <v>4323</v>
      </c>
      <c r="K217" s="166">
        <v>382</v>
      </c>
      <c r="L217" s="173">
        <v>330</v>
      </c>
      <c r="M217" s="29">
        <v>-86</v>
      </c>
      <c r="N217" s="29">
        <v>-1217</v>
      </c>
      <c r="O217" s="29">
        <f t="shared" si="16"/>
        <v>-591</v>
      </c>
      <c r="P217" s="29">
        <f t="shared" si="15"/>
        <v>26026</v>
      </c>
      <c r="Q217" s="190">
        <v>38928.75</v>
      </c>
      <c r="R217" s="189">
        <v>20880</v>
      </c>
      <c r="S217" s="29">
        <v>22889</v>
      </c>
      <c r="T217" s="29">
        <f t="shared" si="14"/>
        <v>3137</v>
      </c>
      <c r="U217" s="29">
        <v>26305</v>
      </c>
      <c r="V217" s="29">
        <v>100</v>
      </c>
      <c r="W217" s="166">
        <v>1200</v>
      </c>
      <c r="X217" s="26">
        <v>382</v>
      </c>
      <c r="Y217" s="166">
        <v>330</v>
      </c>
      <c r="Z217" s="26">
        <v>330</v>
      </c>
      <c r="AA217" s="166">
        <v>-700</v>
      </c>
      <c r="AB217" s="26">
        <v>-163</v>
      </c>
      <c r="AC217" s="166">
        <v>-2118</v>
      </c>
      <c r="AD217" s="26">
        <v>-1217</v>
      </c>
      <c r="AE217" s="166" t="s">
        <v>364</v>
      </c>
      <c r="AF217" s="172" t="s">
        <v>208</v>
      </c>
      <c r="AG217" s="173">
        <v>74</v>
      </c>
      <c r="AH217" s="166" t="s">
        <v>364</v>
      </c>
      <c r="AI217" s="172" t="s">
        <v>150</v>
      </c>
      <c r="AJ217" s="179">
        <v>86</v>
      </c>
    </row>
    <row r="218" spans="1:36" x14ac:dyDescent="0.15">
      <c r="A218" s="201" t="s">
        <v>30</v>
      </c>
      <c r="B218" s="202" t="s">
        <v>21</v>
      </c>
      <c r="C218" s="175">
        <v>31</v>
      </c>
      <c r="D218" s="191">
        <v>38929.708333333336</v>
      </c>
      <c r="E218" s="196">
        <v>23731</v>
      </c>
      <c r="F218" s="35">
        <v>30631</v>
      </c>
      <c r="G218" s="35">
        <v>520</v>
      </c>
      <c r="H218" s="35">
        <v>0</v>
      </c>
      <c r="I218" s="35">
        <v>1163</v>
      </c>
      <c r="J218" s="35">
        <v>2570</v>
      </c>
      <c r="K218" s="167">
        <v>1200</v>
      </c>
      <c r="L218" s="175">
        <v>330</v>
      </c>
      <c r="M218" s="35">
        <v>-343</v>
      </c>
      <c r="N218" s="35">
        <v>-1609</v>
      </c>
      <c r="O218" s="35">
        <f t="shared" si="16"/>
        <v>-422</v>
      </c>
      <c r="P218" s="35">
        <f t="shared" si="15"/>
        <v>27840</v>
      </c>
      <c r="Q218" s="191">
        <v>38929.708333333336</v>
      </c>
      <c r="R218" s="192">
        <v>24600</v>
      </c>
      <c r="S218" s="35">
        <v>26696</v>
      </c>
      <c r="T218" s="35">
        <f t="shared" si="14"/>
        <v>1144</v>
      </c>
      <c r="U218" s="35">
        <v>26305</v>
      </c>
      <c r="V218" s="35">
        <v>100</v>
      </c>
      <c r="W218" s="167">
        <v>1200</v>
      </c>
      <c r="X218" s="43">
        <v>1200</v>
      </c>
      <c r="Y218" s="167">
        <v>330</v>
      </c>
      <c r="Z218" s="43">
        <v>330</v>
      </c>
      <c r="AA218" s="167">
        <v>-700</v>
      </c>
      <c r="AB218" s="43">
        <v>-343</v>
      </c>
      <c r="AC218" s="167">
        <v>-2118</v>
      </c>
      <c r="AD218" s="43">
        <v>-1609</v>
      </c>
      <c r="AE218" s="167" t="s">
        <v>169</v>
      </c>
      <c r="AF218" s="174" t="s">
        <v>72</v>
      </c>
      <c r="AG218" s="175">
        <v>82</v>
      </c>
      <c r="AH218" s="167" t="s">
        <v>169</v>
      </c>
      <c r="AI218" s="174" t="s">
        <v>62</v>
      </c>
      <c r="AJ218" s="180">
        <v>90</v>
      </c>
    </row>
    <row r="219" spans="1:36" x14ac:dyDescent="0.15">
      <c r="A219" s="199" t="s">
        <v>32</v>
      </c>
      <c r="B219" s="200" t="s">
        <v>22</v>
      </c>
      <c r="C219" s="173">
        <v>1</v>
      </c>
      <c r="D219" s="190">
        <v>38930.708333333336</v>
      </c>
      <c r="E219" s="195">
        <v>27401</v>
      </c>
      <c r="F219" s="29">
        <v>30617</v>
      </c>
      <c r="G219" s="29">
        <v>305</v>
      </c>
      <c r="H219" s="29">
        <v>0</v>
      </c>
      <c r="I219" s="29">
        <v>1938</v>
      </c>
      <c r="J219" s="29">
        <v>123</v>
      </c>
      <c r="K219" s="166">
        <v>1000</v>
      </c>
      <c r="L219" s="173">
        <v>330</v>
      </c>
      <c r="M219" s="29">
        <v>-530</v>
      </c>
      <c r="N219" s="29">
        <v>-1610</v>
      </c>
      <c r="O219" s="29">
        <f t="shared" si="16"/>
        <v>-810</v>
      </c>
      <c r="P219" s="29">
        <f t="shared" si="15"/>
        <v>29671</v>
      </c>
      <c r="Q219" s="190">
        <v>38930.708333333336</v>
      </c>
      <c r="R219" s="189">
        <v>27180</v>
      </c>
      <c r="S219" s="29">
        <v>29248</v>
      </c>
      <c r="T219" s="29">
        <f t="shared" si="14"/>
        <v>423</v>
      </c>
      <c r="U219" s="27">
        <v>26970</v>
      </c>
      <c r="V219" s="29">
        <v>100</v>
      </c>
      <c r="W219" s="166">
        <v>1200</v>
      </c>
      <c r="X219" s="26">
        <v>1000</v>
      </c>
      <c r="Y219" s="166">
        <v>330</v>
      </c>
      <c r="Z219" s="26">
        <v>330</v>
      </c>
      <c r="AA219" s="166">
        <v>-700</v>
      </c>
      <c r="AB219" s="26">
        <v>-483</v>
      </c>
      <c r="AC219" s="166">
        <v>-2118</v>
      </c>
      <c r="AD219" s="26">
        <v>-1610</v>
      </c>
      <c r="AE219" s="166" t="s">
        <v>169</v>
      </c>
      <c r="AF219" s="172" t="s">
        <v>208</v>
      </c>
      <c r="AG219" s="173">
        <v>92</v>
      </c>
      <c r="AH219" s="166" t="s">
        <v>169</v>
      </c>
      <c r="AI219" s="172" t="s">
        <v>101</v>
      </c>
      <c r="AJ219" s="179">
        <v>98</v>
      </c>
    </row>
    <row r="220" spans="1:36" x14ac:dyDescent="0.15">
      <c r="A220" s="199" t="s">
        <v>31</v>
      </c>
      <c r="B220" s="200" t="s">
        <v>22</v>
      </c>
      <c r="C220" s="173">
        <v>2</v>
      </c>
      <c r="D220" s="190">
        <v>38931.583333333336</v>
      </c>
      <c r="E220" s="195">
        <v>28048</v>
      </c>
      <c r="F220" s="29">
        <v>30617</v>
      </c>
      <c r="G220" s="29">
        <v>280</v>
      </c>
      <c r="H220" s="29">
        <v>0</v>
      </c>
      <c r="I220" s="29">
        <v>2259</v>
      </c>
      <c r="J220" s="29">
        <v>0</v>
      </c>
      <c r="K220" s="166">
        <v>601</v>
      </c>
      <c r="L220" s="173">
        <v>330</v>
      </c>
      <c r="M220" s="29">
        <v>-656</v>
      </c>
      <c r="N220" s="29">
        <v>-1608</v>
      </c>
      <c r="O220" s="29">
        <f t="shared" si="16"/>
        <v>-1333</v>
      </c>
      <c r="P220" s="29">
        <f t="shared" si="15"/>
        <v>29971</v>
      </c>
      <c r="Q220" s="190">
        <v>38931.666666666664</v>
      </c>
      <c r="R220" s="189">
        <v>28490</v>
      </c>
      <c r="S220" s="29">
        <v>30530</v>
      </c>
      <c r="T220" s="29">
        <f t="shared" si="14"/>
        <v>-559</v>
      </c>
      <c r="U220" s="27">
        <v>26970</v>
      </c>
      <c r="V220" s="29">
        <v>100</v>
      </c>
      <c r="W220" s="166">
        <v>1200</v>
      </c>
      <c r="X220" s="26">
        <v>601</v>
      </c>
      <c r="Y220" s="166">
        <v>330</v>
      </c>
      <c r="Z220" s="26">
        <v>330</v>
      </c>
      <c r="AA220" s="166">
        <v>-700</v>
      </c>
      <c r="AB220" s="26">
        <v>-656</v>
      </c>
      <c r="AC220" s="166">
        <v>-2218</v>
      </c>
      <c r="AD220" s="26">
        <v>-1608</v>
      </c>
      <c r="AE220" s="166" t="s">
        <v>169</v>
      </c>
      <c r="AF220" s="172" t="s">
        <v>92</v>
      </c>
      <c r="AG220" s="173">
        <v>100</v>
      </c>
      <c r="AH220" s="166" t="s">
        <v>169</v>
      </c>
      <c r="AI220" s="172" t="s">
        <v>61</v>
      </c>
      <c r="AJ220" s="179">
        <v>103</v>
      </c>
    </row>
    <row r="221" spans="1:36" x14ac:dyDescent="0.15">
      <c r="A221" s="199" t="s">
        <v>33</v>
      </c>
      <c r="B221" s="200" t="s">
        <v>22</v>
      </c>
      <c r="C221" s="173">
        <v>3</v>
      </c>
      <c r="D221" s="190">
        <v>38932.583333333336</v>
      </c>
      <c r="E221" s="195">
        <v>27046</v>
      </c>
      <c r="F221" s="29">
        <v>30617</v>
      </c>
      <c r="G221" s="29">
        <v>375</v>
      </c>
      <c r="H221" s="29">
        <v>0</v>
      </c>
      <c r="I221" s="29">
        <v>2015</v>
      </c>
      <c r="J221" s="29">
        <v>49</v>
      </c>
      <c r="K221" s="166">
        <v>999</v>
      </c>
      <c r="L221" s="173">
        <v>330</v>
      </c>
      <c r="M221" s="29">
        <v>-700</v>
      </c>
      <c r="N221" s="29">
        <v>-1609</v>
      </c>
      <c r="O221" s="29">
        <f t="shared" si="16"/>
        <v>-980</v>
      </c>
      <c r="P221" s="29">
        <f t="shared" ref="P221:P227" si="17">+F221+G221+H221-I221-J221-O221</f>
        <v>29908</v>
      </c>
      <c r="Q221" s="190">
        <v>38932.625</v>
      </c>
      <c r="R221" s="189">
        <v>27920</v>
      </c>
      <c r="S221" s="29">
        <v>29950</v>
      </c>
      <c r="T221" s="29">
        <f t="shared" si="14"/>
        <v>-42</v>
      </c>
      <c r="U221" s="27">
        <v>26970</v>
      </c>
      <c r="V221" s="29">
        <v>100</v>
      </c>
      <c r="W221" s="166">
        <v>1200</v>
      </c>
      <c r="X221" s="26">
        <v>999</v>
      </c>
      <c r="Y221" s="166">
        <v>330</v>
      </c>
      <c r="Z221" s="26">
        <v>330</v>
      </c>
      <c r="AA221" s="166">
        <v>-700</v>
      </c>
      <c r="AB221" s="26">
        <v>-600</v>
      </c>
      <c r="AC221" s="166">
        <v>-2118</v>
      </c>
      <c r="AD221" s="26">
        <v>-1609</v>
      </c>
      <c r="AE221" s="166" t="s">
        <v>363</v>
      </c>
      <c r="AF221" s="172" t="s">
        <v>60</v>
      </c>
      <c r="AG221" s="173">
        <v>88</v>
      </c>
      <c r="AH221" s="166" t="s">
        <v>363</v>
      </c>
      <c r="AI221" s="172" t="s">
        <v>50</v>
      </c>
      <c r="AJ221" s="179">
        <v>97</v>
      </c>
    </row>
    <row r="222" spans="1:36" x14ac:dyDescent="0.15">
      <c r="A222" s="199" t="s">
        <v>34</v>
      </c>
      <c r="B222" s="200" t="s">
        <v>22</v>
      </c>
      <c r="C222" s="173">
        <v>4</v>
      </c>
      <c r="D222" s="190">
        <v>38933.708333333336</v>
      </c>
      <c r="E222" s="195">
        <v>21592</v>
      </c>
      <c r="F222" s="29">
        <v>30617</v>
      </c>
      <c r="G222" s="29">
        <v>480</v>
      </c>
      <c r="H222" s="29">
        <v>0</v>
      </c>
      <c r="I222" s="29">
        <v>817</v>
      </c>
      <c r="J222" s="29">
        <v>3434</v>
      </c>
      <c r="K222" s="166">
        <v>185</v>
      </c>
      <c r="L222" s="173">
        <v>330</v>
      </c>
      <c r="M222" s="29">
        <v>-368</v>
      </c>
      <c r="N222" s="29">
        <v>-1609</v>
      </c>
      <c r="O222" s="29">
        <f t="shared" si="16"/>
        <v>-1462</v>
      </c>
      <c r="P222" s="29">
        <f t="shared" si="17"/>
        <v>28308</v>
      </c>
      <c r="Q222" s="190">
        <v>38933.625</v>
      </c>
      <c r="R222" s="189">
        <v>24330</v>
      </c>
      <c r="S222" s="29">
        <v>26426</v>
      </c>
      <c r="T222" s="29">
        <f t="shared" si="14"/>
        <v>1882</v>
      </c>
      <c r="U222" s="27">
        <v>26970</v>
      </c>
      <c r="V222" s="29">
        <v>100</v>
      </c>
      <c r="W222" s="166">
        <v>1200</v>
      </c>
      <c r="X222" s="26">
        <v>185</v>
      </c>
      <c r="Y222" s="166">
        <v>330</v>
      </c>
      <c r="Z222" s="26">
        <v>330</v>
      </c>
      <c r="AA222" s="166">
        <v>-700</v>
      </c>
      <c r="AB222" s="26">
        <v>-368</v>
      </c>
      <c r="AC222" s="166">
        <v>-2118</v>
      </c>
      <c r="AD222" s="26">
        <v>-1609</v>
      </c>
      <c r="AE222" s="166" t="s">
        <v>100</v>
      </c>
      <c r="AF222" s="172" t="s">
        <v>187</v>
      </c>
      <c r="AG222" s="173">
        <v>74</v>
      </c>
      <c r="AH222" s="166" t="s">
        <v>43</v>
      </c>
      <c r="AI222" s="172" t="s">
        <v>75</v>
      </c>
      <c r="AJ222" s="179">
        <v>83</v>
      </c>
    </row>
    <row r="223" spans="1:36" x14ac:dyDescent="0.15">
      <c r="A223" s="199" t="s">
        <v>35</v>
      </c>
      <c r="B223" s="200" t="s">
        <v>22</v>
      </c>
      <c r="C223" s="173">
        <v>5</v>
      </c>
      <c r="D223" s="190">
        <v>38934.666666666664</v>
      </c>
      <c r="E223" s="195">
        <v>19611</v>
      </c>
      <c r="F223" s="29">
        <v>30617</v>
      </c>
      <c r="G223" s="29">
        <v>435</v>
      </c>
      <c r="H223" s="29">
        <v>0</v>
      </c>
      <c r="I223" s="29">
        <v>1786</v>
      </c>
      <c r="J223" s="29">
        <v>6811</v>
      </c>
      <c r="K223" s="166">
        <v>395</v>
      </c>
      <c r="L223" s="173">
        <v>330</v>
      </c>
      <c r="M223" s="29">
        <v>-405</v>
      </c>
      <c r="N223" s="29">
        <v>-1529</v>
      </c>
      <c r="O223" s="29">
        <f t="shared" si="16"/>
        <v>-1209</v>
      </c>
      <c r="P223" s="29">
        <f t="shared" si="17"/>
        <v>23664</v>
      </c>
      <c r="Q223" s="190">
        <v>38934.75</v>
      </c>
      <c r="R223" s="189">
        <v>19800</v>
      </c>
      <c r="S223" s="29">
        <v>21857</v>
      </c>
      <c r="T223" s="29">
        <f t="shared" si="14"/>
        <v>1807</v>
      </c>
      <c r="U223" s="27">
        <v>26970</v>
      </c>
      <c r="V223" s="29">
        <v>100</v>
      </c>
      <c r="W223" s="166">
        <v>1200</v>
      </c>
      <c r="X223" s="26">
        <v>395</v>
      </c>
      <c r="Y223" s="166">
        <v>330</v>
      </c>
      <c r="Z223" s="26">
        <v>330</v>
      </c>
      <c r="AA223" s="166">
        <v>-700</v>
      </c>
      <c r="AB223" s="26">
        <v>-405</v>
      </c>
      <c r="AC223" s="166">
        <v>-2118</v>
      </c>
      <c r="AD223" s="26">
        <v>-1529</v>
      </c>
      <c r="AE223" s="166" t="s">
        <v>42</v>
      </c>
      <c r="AF223" s="172" t="s">
        <v>159</v>
      </c>
      <c r="AG223" s="173">
        <v>77</v>
      </c>
      <c r="AH223" s="166" t="s">
        <v>42</v>
      </c>
      <c r="AI223" s="172" t="s">
        <v>75</v>
      </c>
      <c r="AJ223" s="179">
        <v>85</v>
      </c>
    </row>
    <row r="224" spans="1:36" x14ac:dyDescent="0.15">
      <c r="A224" s="199" t="s">
        <v>36</v>
      </c>
      <c r="B224" s="200" t="s">
        <v>22</v>
      </c>
      <c r="C224" s="173">
        <v>6</v>
      </c>
      <c r="D224" s="190">
        <v>38935.75</v>
      </c>
      <c r="E224" s="195">
        <v>18105</v>
      </c>
      <c r="F224" s="29">
        <v>30617</v>
      </c>
      <c r="G224" s="29">
        <v>496</v>
      </c>
      <c r="H224" s="29">
        <v>0</v>
      </c>
      <c r="I224" s="29">
        <v>2164</v>
      </c>
      <c r="J224" s="29">
        <v>7230</v>
      </c>
      <c r="K224" s="166">
        <v>372</v>
      </c>
      <c r="L224" s="173">
        <v>330</v>
      </c>
      <c r="M224" s="29">
        <v>-408</v>
      </c>
      <c r="N224" s="29">
        <v>-1616</v>
      </c>
      <c r="O224" s="29">
        <f t="shared" si="16"/>
        <v>-1322</v>
      </c>
      <c r="P224" s="29">
        <f t="shared" si="17"/>
        <v>23041</v>
      </c>
      <c r="Q224" s="190">
        <v>38935.75</v>
      </c>
      <c r="R224" s="189">
        <v>19260</v>
      </c>
      <c r="S224" s="29">
        <v>21270</v>
      </c>
      <c r="T224" s="29">
        <f t="shared" si="14"/>
        <v>1771</v>
      </c>
      <c r="U224" s="27">
        <v>26970</v>
      </c>
      <c r="V224" s="29">
        <v>100</v>
      </c>
      <c r="W224" s="166">
        <v>1200</v>
      </c>
      <c r="X224" s="26">
        <v>372</v>
      </c>
      <c r="Y224" s="166">
        <v>330</v>
      </c>
      <c r="Z224" s="26">
        <v>330</v>
      </c>
      <c r="AA224" s="166">
        <v>-700</v>
      </c>
      <c r="AB224" s="26">
        <v>-408</v>
      </c>
      <c r="AC224" s="166">
        <v>-2118</v>
      </c>
      <c r="AD224" s="26">
        <v>-1616</v>
      </c>
      <c r="AE224" s="166" t="s">
        <v>42</v>
      </c>
      <c r="AF224" s="172" t="s">
        <v>127</v>
      </c>
      <c r="AG224" s="173">
        <v>73</v>
      </c>
      <c r="AH224" s="166" t="s">
        <v>42</v>
      </c>
      <c r="AI224" s="172" t="s">
        <v>102</v>
      </c>
      <c r="AJ224" s="179">
        <v>83</v>
      </c>
    </row>
    <row r="225" spans="1:36" x14ac:dyDescent="0.15">
      <c r="A225" s="199" t="s">
        <v>30</v>
      </c>
      <c r="B225" s="200" t="s">
        <v>22</v>
      </c>
      <c r="C225" s="173">
        <v>7</v>
      </c>
      <c r="D225" s="190">
        <v>38936.708333333336</v>
      </c>
      <c r="E225" s="195">
        <v>23069</v>
      </c>
      <c r="F225" s="29">
        <v>30617</v>
      </c>
      <c r="G225" s="29">
        <v>398</v>
      </c>
      <c r="H225" s="29">
        <v>0</v>
      </c>
      <c r="I225" s="29">
        <v>1649</v>
      </c>
      <c r="J225" s="29">
        <v>2819</v>
      </c>
      <c r="K225" s="166">
        <v>1199</v>
      </c>
      <c r="L225" s="173">
        <v>330</v>
      </c>
      <c r="M225" s="29">
        <v>-536</v>
      </c>
      <c r="N225" s="29">
        <v>-1609</v>
      </c>
      <c r="O225" s="29">
        <f t="shared" si="16"/>
        <v>-616</v>
      </c>
      <c r="P225" s="29">
        <f t="shared" si="17"/>
        <v>27163</v>
      </c>
      <c r="Q225" s="190">
        <v>38936.666666666664</v>
      </c>
      <c r="R225" s="189">
        <v>22730</v>
      </c>
      <c r="S225" s="29">
        <v>24814</v>
      </c>
      <c r="T225" s="29">
        <f t="shared" si="14"/>
        <v>2349</v>
      </c>
      <c r="U225" s="29">
        <v>26970</v>
      </c>
      <c r="V225" s="29">
        <v>100</v>
      </c>
      <c r="W225" s="166">
        <v>1200</v>
      </c>
      <c r="X225" s="26">
        <v>1199</v>
      </c>
      <c r="Y225" s="166">
        <v>330</v>
      </c>
      <c r="Z225" s="26">
        <v>330</v>
      </c>
      <c r="AA225" s="166">
        <v>-700</v>
      </c>
      <c r="AB225" s="26">
        <v>-536</v>
      </c>
      <c r="AC225" s="166">
        <v>-2118</v>
      </c>
      <c r="AD225" s="26">
        <v>-1609</v>
      </c>
      <c r="AE225" s="166" t="s">
        <v>46</v>
      </c>
      <c r="AF225" s="172" t="s">
        <v>176</v>
      </c>
      <c r="AG225" s="173">
        <v>81</v>
      </c>
      <c r="AH225" s="166" t="s">
        <v>46</v>
      </c>
      <c r="AI225" s="172" t="s">
        <v>69</v>
      </c>
      <c r="AJ225" s="179">
        <v>85</v>
      </c>
    </row>
    <row r="226" spans="1:36" x14ac:dyDescent="0.15">
      <c r="A226" s="199" t="s">
        <v>32</v>
      </c>
      <c r="B226" s="200" t="s">
        <v>22</v>
      </c>
      <c r="C226" s="173">
        <v>8</v>
      </c>
      <c r="D226" s="190">
        <v>38937.625</v>
      </c>
      <c r="E226" s="195">
        <v>21887</v>
      </c>
      <c r="F226" s="29">
        <v>30617</v>
      </c>
      <c r="G226" s="29">
        <v>493</v>
      </c>
      <c r="H226" s="29">
        <v>0</v>
      </c>
      <c r="I226" s="29">
        <v>932</v>
      </c>
      <c r="J226" s="29">
        <v>4623</v>
      </c>
      <c r="K226" s="166">
        <v>-25</v>
      </c>
      <c r="L226" s="173">
        <v>330</v>
      </c>
      <c r="M226" s="29">
        <v>-389</v>
      </c>
      <c r="N226" s="29">
        <v>-1508</v>
      </c>
      <c r="O226" s="29">
        <f t="shared" si="16"/>
        <v>-1592</v>
      </c>
      <c r="P226" s="29">
        <f t="shared" si="17"/>
        <v>27147</v>
      </c>
      <c r="Q226" s="190">
        <v>38937.666666666664</v>
      </c>
      <c r="R226" s="189">
        <v>21850</v>
      </c>
      <c r="S226" s="29">
        <v>23920</v>
      </c>
      <c r="T226" s="29">
        <f t="shared" si="14"/>
        <v>3227</v>
      </c>
      <c r="U226" s="29">
        <v>26970</v>
      </c>
      <c r="V226" s="29">
        <v>100</v>
      </c>
      <c r="W226" s="166">
        <v>-1400</v>
      </c>
      <c r="X226" s="26">
        <v>-25</v>
      </c>
      <c r="Y226" s="166">
        <v>330</v>
      </c>
      <c r="Z226" s="26">
        <v>330</v>
      </c>
      <c r="AA226" s="166">
        <v>-700</v>
      </c>
      <c r="AB226" s="26">
        <v>-389</v>
      </c>
      <c r="AC226" s="166">
        <v>-2118</v>
      </c>
      <c r="AD226" s="26">
        <v>-1508</v>
      </c>
      <c r="AE226" s="166" t="s">
        <v>146</v>
      </c>
      <c r="AF226" s="172" t="s">
        <v>50</v>
      </c>
      <c r="AG226" s="173">
        <v>78</v>
      </c>
      <c r="AH226" s="166" t="s">
        <v>146</v>
      </c>
      <c r="AI226" s="172" t="s">
        <v>98</v>
      </c>
      <c r="AJ226" s="179">
        <v>83</v>
      </c>
    </row>
    <row r="227" spans="1:36" x14ac:dyDescent="0.15">
      <c r="A227" s="199" t="s">
        <v>31</v>
      </c>
      <c r="B227" s="200" t="s">
        <v>22</v>
      </c>
      <c r="C227" s="173">
        <v>9</v>
      </c>
      <c r="D227" s="190">
        <v>38938.708333333336</v>
      </c>
      <c r="E227" s="195">
        <v>20331</v>
      </c>
      <c r="F227" s="29">
        <v>30617</v>
      </c>
      <c r="G227" s="29">
        <v>527</v>
      </c>
      <c r="H227" s="29">
        <v>0</v>
      </c>
      <c r="I227" s="29">
        <v>621</v>
      </c>
      <c r="J227" s="29">
        <v>5622</v>
      </c>
      <c r="K227" s="166">
        <v>924</v>
      </c>
      <c r="L227" s="173">
        <v>330</v>
      </c>
      <c r="M227" s="29">
        <v>-389</v>
      </c>
      <c r="N227" s="29">
        <v>-1607</v>
      </c>
      <c r="O227" s="29">
        <f t="shared" si="16"/>
        <v>-742</v>
      </c>
      <c r="P227" s="29">
        <f t="shared" si="17"/>
        <v>25643</v>
      </c>
      <c r="Q227" s="190">
        <v>38938.666666666664</v>
      </c>
      <c r="R227" s="189">
        <v>20230</v>
      </c>
      <c r="S227" s="29">
        <v>22344</v>
      </c>
      <c r="T227" s="29">
        <f t="shared" ref="T227:T290" si="18">+P227-S227</f>
        <v>3299</v>
      </c>
      <c r="U227" s="29">
        <v>26970</v>
      </c>
      <c r="V227" s="29">
        <v>100</v>
      </c>
      <c r="W227" s="166">
        <v>1200</v>
      </c>
      <c r="X227" s="26">
        <v>924</v>
      </c>
      <c r="Y227" s="166">
        <v>330</v>
      </c>
      <c r="Z227" s="26">
        <v>330</v>
      </c>
      <c r="AA227" s="166">
        <v>-700</v>
      </c>
      <c r="AB227" s="26">
        <v>-389</v>
      </c>
      <c r="AC227" s="166">
        <v>-2118</v>
      </c>
      <c r="AD227" s="26">
        <v>-1607</v>
      </c>
      <c r="AE227" s="166" t="s">
        <v>146</v>
      </c>
      <c r="AF227" s="172" t="s">
        <v>200</v>
      </c>
      <c r="AG227" s="173">
        <v>77</v>
      </c>
      <c r="AH227" s="166" t="s">
        <v>146</v>
      </c>
      <c r="AI227" s="172" t="s">
        <v>101</v>
      </c>
      <c r="AJ227" s="179">
        <v>83</v>
      </c>
    </row>
    <row r="228" spans="1:36" x14ac:dyDescent="0.15">
      <c r="A228" s="199" t="s">
        <v>33</v>
      </c>
      <c r="B228" s="200" t="s">
        <v>22</v>
      </c>
      <c r="C228" s="173">
        <v>10</v>
      </c>
      <c r="D228" s="190">
        <v>38939.666666666664</v>
      </c>
      <c r="E228" s="195">
        <v>21019</v>
      </c>
      <c r="F228" s="29">
        <v>30617</v>
      </c>
      <c r="G228" s="29">
        <v>428</v>
      </c>
      <c r="H228" s="29">
        <v>0</v>
      </c>
      <c r="I228" s="29">
        <v>910</v>
      </c>
      <c r="J228" s="29">
        <v>4535</v>
      </c>
      <c r="K228" s="166">
        <v>711</v>
      </c>
      <c r="L228" s="173">
        <v>0</v>
      </c>
      <c r="M228" s="29">
        <v>-343</v>
      </c>
      <c r="N228" s="29">
        <v>-1609</v>
      </c>
      <c r="O228" s="29">
        <f t="shared" si="16"/>
        <v>-1241</v>
      </c>
      <c r="P228" s="29">
        <f>+F228+G228+H228-I228-J228-O228</f>
        <v>26841</v>
      </c>
      <c r="Q228" s="190">
        <v>38939.666666666664</v>
      </c>
      <c r="R228" s="189">
        <v>20600</v>
      </c>
      <c r="S228" s="29">
        <v>22681</v>
      </c>
      <c r="T228" s="29">
        <f t="shared" si="18"/>
        <v>4160</v>
      </c>
      <c r="U228" s="29">
        <v>26970</v>
      </c>
      <c r="V228" s="29">
        <v>100</v>
      </c>
      <c r="W228" s="166">
        <v>1200</v>
      </c>
      <c r="X228" s="26">
        <v>711</v>
      </c>
      <c r="Y228" s="166">
        <v>0</v>
      </c>
      <c r="Z228" s="26">
        <v>0</v>
      </c>
      <c r="AA228" s="166">
        <v>-700</v>
      </c>
      <c r="AB228" s="26">
        <v>-343</v>
      </c>
      <c r="AC228" s="166">
        <v>-2118</v>
      </c>
      <c r="AD228" s="26">
        <v>-1609</v>
      </c>
      <c r="AE228" s="166" t="s">
        <v>169</v>
      </c>
      <c r="AF228" s="172" t="s">
        <v>153</v>
      </c>
      <c r="AG228" s="173">
        <v>81</v>
      </c>
      <c r="AH228" s="166" t="s">
        <v>46</v>
      </c>
      <c r="AI228" s="172" t="s">
        <v>131</v>
      </c>
      <c r="AJ228" s="179">
        <v>83</v>
      </c>
    </row>
    <row r="229" spans="1:36" x14ac:dyDescent="0.15">
      <c r="A229" s="199" t="s">
        <v>34</v>
      </c>
      <c r="B229" s="200" t="s">
        <v>22</v>
      </c>
      <c r="C229" s="173">
        <v>11</v>
      </c>
      <c r="D229" s="190">
        <v>38940.583333333336</v>
      </c>
      <c r="E229" s="195">
        <v>18458</v>
      </c>
      <c r="F229" s="29">
        <v>30617</v>
      </c>
      <c r="G229" s="29">
        <v>567</v>
      </c>
      <c r="H229" s="29">
        <v>0</v>
      </c>
      <c r="I229" s="29">
        <v>1070</v>
      </c>
      <c r="J229" s="29">
        <v>7647</v>
      </c>
      <c r="K229" s="166">
        <v>-76</v>
      </c>
      <c r="L229" s="173">
        <v>330</v>
      </c>
      <c r="M229" s="29">
        <v>-399</v>
      </c>
      <c r="N229" s="29">
        <v>-1484</v>
      </c>
      <c r="O229" s="29">
        <f t="shared" si="16"/>
        <v>-1629</v>
      </c>
      <c r="P229" s="29">
        <f>+F229+G229+H229-I229-J229-O229</f>
        <v>24096</v>
      </c>
      <c r="Q229" s="190">
        <v>38940.625</v>
      </c>
      <c r="R229" s="189">
        <v>18700</v>
      </c>
      <c r="S229" s="29">
        <v>20785</v>
      </c>
      <c r="T229" s="29">
        <f t="shared" si="18"/>
        <v>3311</v>
      </c>
      <c r="U229" s="29">
        <v>26970</v>
      </c>
      <c r="V229" s="29">
        <v>100</v>
      </c>
      <c r="W229" s="166">
        <v>-1400</v>
      </c>
      <c r="X229" s="26">
        <v>-76</v>
      </c>
      <c r="Y229" s="166">
        <v>330</v>
      </c>
      <c r="Z229" s="26">
        <v>330</v>
      </c>
      <c r="AA229" s="166">
        <v>-700</v>
      </c>
      <c r="AB229" s="26">
        <v>-399</v>
      </c>
      <c r="AC229" s="166">
        <v>-2118</v>
      </c>
      <c r="AD229" s="26">
        <v>-1484</v>
      </c>
      <c r="AE229" s="166" t="s">
        <v>146</v>
      </c>
      <c r="AF229" s="172" t="s">
        <v>59</v>
      </c>
      <c r="AG229" s="173">
        <v>72</v>
      </c>
      <c r="AH229" s="166" t="s">
        <v>146</v>
      </c>
      <c r="AI229" s="172" t="s">
        <v>184</v>
      </c>
      <c r="AJ229" s="179">
        <v>77</v>
      </c>
    </row>
    <row r="230" spans="1:36" x14ac:dyDescent="0.15">
      <c r="A230" s="199" t="s">
        <v>35</v>
      </c>
      <c r="B230" s="200" t="s">
        <v>22</v>
      </c>
      <c r="C230" s="173">
        <v>12</v>
      </c>
      <c r="D230" s="190">
        <v>38941.75</v>
      </c>
      <c r="E230" s="195">
        <v>15096</v>
      </c>
      <c r="F230" s="29">
        <v>30638</v>
      </c>
      <c r="G230" s="29">
        <v>464</v>
      </c>
      <c r="H230" s="29">
        <v>0</v>
      </c>
      <c r="I230" s="29">
        <v>3378</v>
      </c>
      <c r="J230" s="29">
        <v>9504</v>
      </c>
      <c r="K230" s="166">
        <v>-175</v>
      </c>
      <c r="L230" s="173">
        <v>330</v>
      </c>
      <c r="M230" s="29">
        <v>-410</v>
      </c>
      <c r="N230" s="29">
        <v>-687</v>
      </c>
      <c r="O230" s="29">
        <f t="shared" si="16"/>
        <v>-942</v>
      </c>
      <c r="P230" s="29">
        <f>+F230+G230+H230-I230-J230-O230</f>
        <v>19162</v>
      </c>
      <c r="Q230" s="190">
        <v>38941.541666666664</v>
      </c>
      <c r="R230" s="189">
        <v>16450</v>
      </c>
      <c r="S230" s="29">
        <v>18242</v>
      </c>
      <c r="T230" s="29">
        <f t="shared" si="18"/>
        <v>920</v>
      </c>
      <c r="U230" s="29">
        <v>26970</v>
      </c>
      <c r="V230" s="29">
        <v>200</v>
      </c>
      <c r="W230" s="166">
        <v>-1400</v>
      </c>
      <c r="X230" s="26">
        <v>-175</v>
      </c>
      <c r="Y230" s="166">
        <v>330</v>
      </c>
      <c r="Z230" s="26">
        <v>330</v>
      </c>
      <c r="AA230" s="166">
        <v>-700</v>
      </c>
      <c r="AB230" s="26">
        <v>-310</v>
      </c>
      <c r="AC230" s="166">
        <v>-2118</v>
      </c>
      <c r="AD230" s="26">
        <v>-687</v>
      </c>
      <c r="AE230" s="166" t="s">
        <v>42</v>
      </c>
      <c r="AF230" s="172" t="s">
        <v>178</v>
      </c>
      <c r="AG230" s="173">
        <v>74</v>
      </c>
      <c r="AH230" s="166" t="s">
        <v>146</v>
      </c>
      <c r="AI230" s="172" t="s">
        <v>98</v>
      </c>
      <c r="AJ230" s="179">
        <v>75</v>
      </c>
    </row>
    <row r="231" spans="1:36" x14ac:dyDescent="0.15">
      <c r="A231" s="199" t="s">
        <v>36</v>
      </c>
      <c r="B231" s="200" t="s">
        <v>22</v>
      </c>
      <c r="C231" s="173">
        <v>13</v>
      </c>
      <c r="D231" s="190">
        <v>38942.875</v>
      </c>
      <c r="E231" s="195">
        <v>15566</v>
      </c>
      <c r="F231" s="29">
        <v>30638</v>
      </c>
      <c r="G231" s="29">
        <v>594</v>
      </c>
      <c r="H231" s="29">
        <v>0</v>
      </c>
      <c r="I231" s="29">
        <v>1470</v>
      </c>
      <c r="J231" s="29">
        <v>11548</v>
      </c>
      <c r="K231" s="166">
        <v>-189</v>
      </c>
      <c r="L231" s="173">
        <v>330</v>
      </c>
      <c r="M231" s="29">
        <v>-415</v>
      </c>
      <c r="N231" s="29">
        <v>-687</v>
      </c>
      <c r="O231" s="29">
        <f t="shared" si="16"/>
        <v>-961</v>
      </c>
      <c r="P231" s="29">
        <f t="shared" ref="P231:P241" si="19">+F231+G231+H231-I231-J231-O231</f>
        <v>19175</v>
      </c>
      <c r="Q231" s="190">
        <v>38942.875</v>
      </c>
      <c r="R231" s="189">
        <v>15730</v>
      </c>
      <c r="S231" s="29">
        <v>17522</v>
      </c>
      <c r="T231" s="29">
        <f t="shared" si="18"/>
        <v>1653</v>
      </c>
      <c r="U231" s="29">
        <v>26970</v>
      </c>
      <c r="V231" s="29">
        <v>200</v>
      </c>
      <c r="W231" s="166">
        <v>-1400</v>
      </c>
      <c r="X231" s="26">
        <v>-189</v>
      </c>
      <c r="Y231" s="166">
        <v>330</v>
      </c>
      <c r="Z231" s="26">
        <v>330</v>
      </c>
      <c r="AA231" s="166">
        <v>-700</v>
      </c>
      <c r="AB231" s="26">
        <v>-315</v>
      </c>
      <c r="AC231" s="166">
        <v>-2118</v>
      </c>
      <c r="AD231" s="26">
        <v>-687</v>
      </c>
      <c r="AE231" s="166" t="s">
        <v>42</v>
      </c>
      <c r="AF231" s="172" t="s">
        <v>68</v>
      </c>
      <c r="AG231" s="173">
        <v>68</v>
      </c>
      <c r="AH231" s="166" t="s">
        <v>146</v>
      </c>
      <c r="AI231" s="172" t="s">
        <v>68</v>
      </c>
      <c r="AJ231" s="179">
        <v>66</v>
      </c>
    </row>
    <row r="232" spans="1:36" x14ac:dyDescent="0.15">
      <c r="A232" s="199" t="s">
        <v>30</v>
      </c>
      <c r="B232" s="200" t="s">
        <v>22</v>
      </c>
      <c r="C232" s="173">
        <v>14</v>
      </c>
      <c r="D232" s="190">
        <v>38943.708333333336</v>
      </c>
      <c r="E232" s="195">
        <v>19645</v>
      </c>
      <c r="F232" s="29">
        <v>30638</v>
      </c>
      <c r="G232" s="29">
        <v>433</v>
      </c>
      <c r="H232" s="29">
        <v>0</v>
      </c>
      <c r="I232" s="29">
        <v>1411</v>
      </c>
      <c r="J232" s="29">
        <v>5935</v>
      </c>
      <c r="K232" s="166">
        <v>120</v>
      </c>
      <c r="L232" s="173">
        <v>330</v>
      </c>
      <c r="M232" s="29">
        <v>-389</v>
      </c>
      <c r="N232" s="29">
        <v>-1615</v>
      </c>
      <c r="O232" s="29">
        <f t="shared" si="16"/>
        <v>-1554</v>
      </c>
      <c r="P232" s="29">
        <f t="shared" si="19"/>
        <v>25279</v>
      </c>
      <c r="Q232" s="190">
        <v>38943.708333333336</v>
      </c>
      <c r="R232" s="189">
        <v>19770</v>
      </c>
      <c r="S232" s="29">
        <v>21780</v>
      </c>
      <c r="T232" s="29">
        <f t="shared" si="18"/>
        <v>3499</v>
      </c>
      <c r="U232" s="27">
        <v>26970</v>
      </c>
      <c r="V232" s="29">
        <v>200</v>
      </c>
      <c r="W232" s="166">
        <v>1200</v>
      </c>
      <c r="X232" s="26">
        <v>120</v>
      </c>
      <c r="Y232" s="166">
        <v>330</v>
      </c>
      <c r="Z232" s="26">
        <v>330</v>
      </c>
      <c r="AA232" s="166">
        <v>-700</v>
      </c>
      <c r="AB232" s="26">
        <v>-189</v>
      </c>
      <c r="AC232" s="166">
        <v>-2118</v>
      </c>
      <c r="AD232" s="26">
        <v>-1615</v>
      </c>
      <c r="AE232" s="166" t="s">
        <v>169</v>
      </c>
      <c r="AF232" s="172" t="s">
        <v>69</v>
      </c>
      <c r="AG232" s="173">
        <v>81</v>
      </c>
      <c r="AH232" s="166" t="s">
        <v>169</v>
      </c>
      <c r="AI232" s="172" t="s">
        <v>131</v>
      </c>
      <c r="AJ232" s="179">
        <v>85</v>
      </c>
    </row>
    <row r="233" spans="1:36" x14ac:dyDescent="0.15">
      <c r="A233" s="199" t="s">
        <v>32</v>
      </c>
      <c r="B233" s="200" t="s">
        <v>22</v>
      </c>
      <c r="C233" s="173">
        <v>15</v>
      </c>
      <c r="D233" s="190">
        <v>38944.625</v>
      </c>
      <c r="E233" s="195">
        <v>19954</v>
      </c>
      <c r="F233" s="29">
        <v>30638</v>
      </c>
      <c r="G233" s="29">
        <v>357</v>
      </c>
      <c r="H233" s="29">
        <v>0</v>
      </c>
      <c r="I233" s="29">
        <v>1755</v>
      </c>
      <c r="J233" s="29">
        <v>4524</v>
      </c>
      <c r="K233" s="166">
        <v>-248</v>
      </c>
      <c r="L233" s="173">
        <v>330</v>
      </c>
      <c r="M233" s="29">
        <v>-294</v>
      </c>
      <c r="N233" s="29">
        <v>-1615</v>
      </c>
      <c r="O233" s="29">
        <f t="shared" si="16"/>
        <v>-1827</v>
      </c>
      <c r="P233" s="29">
        <f t="shared" si="19"/>
        <v>26543</v>
      </c>
      <c r="Q233" s="190">
        <v>38944.666666666664</v>
      </c>
      <c r="R233" s="189">
        <v>21400</v>
      </c>
      <c r="S233" s="29">
        <v>23410</v>
      </c>
      <c r="T233" s="29">
        <f t="shared" si="18"/>
        <v>3133</v>
      </c>
      <c r="U233" s="27">
        <v>26970</v>
      </c>
      <c r="V233" s="29">
        <v>200</v>
      </c>
      <c r="W233" s="166">
        <v>-1400</v>
      </c>
      <c r="X233" s="26">
        <v>-248</v>
      </c>
      <c r="Y233" s="166">
        <v>330</v>
      </c>
      <c r="Z233" s="26">
        <v>330</v>
      </c>
      <c r="AA233" s="166">
        <v>-700</v>
      </c>
      <c r="AB233" s="26">
        <v>-94</v>
      </c>
      <c r="AC233" s="166">
        <v>-2118</v>
      </c>
      <c r="AD233" s="26">
        <v>-1615</v>
      </c>
      <c r="AE233" s="166" t="s">
        <v>169</v>
      </c>
      <c r="AF233" s="172" t="s">
        <v>49</v>
      </c>
      <c r="AG233" s="173">
        <v>82</v>
      </c>
      <c r="AH233" s="166" t="s">
        <v>169</v>
      </c>
      <c r="AI233" s="172" t="s">
        <v>51</v>
      </c>
      <c r="AJ233" s="179">
        <v>84</v>
      </c>
    </row>
    <row r="234" spans="1:36" x14ac:dyDescent="0.15">
      <c r="A234" s="199" t="s">
        <v>31</v>
      </c>
      <c r="B234" s="200" t="s">
        <v>22</v>
      </c>
      <c r="C234" s="173">
        <v>16</v>
      </c>
      <c r="D234" s="190">
        <v>38945.708333333336</v>
      </c>
      <c r="E234" s="195">
        <v>20562</v>
      </c>
      <c r="F234" s="29">
        <v>30638</v>
      </c>
      <c r="G234" s="29">
        <v>400</v>
      </c>
      <c r="H234" s="29">
        <v>0</v>
      </c>
      <c r="I234" s="29">
        <v>1138</v>
      </c>
      <c r="J234" s="29">
        <v>5123</v>
      </c>
      <c r="K234" s="166">
        <v>619</v>
      </c>
      <c r="L234" s="173">
        <v>330</v>
      </c>
      <c r="M234" s="29">
        <v>-240</v>
      </c>
      <c r="N234" s="29">
        <v>-1337</v>
      </c>
      <c r="O234" s="29">
        <f t="shared" si="16"/>
        <v>-628</v>
      </c>
      <c r="P234" s="29">
        <f t="shared" si="19"/>
        <v>25405</v>
      </c>
      <c r="Q234" s="190">
        <v>38945.708333333336</v>
      </c>
      <c r="R234" s="189">
        <v>20420</v>
      </c>
      <c r="S234" s="29">
        <v>22200</v>
      </c>
      <c r="T234" s="29">
        <f t="shared" si="18"/>
        <v>3205</v>
      </c>
      <c r="U234" s="27">
        <v>26970</v>
      </c>
      <c r="V234" s="29">
        <v>200</v>
      </c>
      <c r="W234" s="166">
        <v>1200</v>
      </c>
      <c r="X234" s="26">
        <v>619</v>
      </c>
      <c r="Y234" s="166">
        <v>330</v>
      </c>
      <c r="Z234" s="26">
        <v>330</v>
      </c>
      <c r="AA234" s="166">
        <v>-700</v>
      </c>
      <c r="AB234" s="26">
        <v>-40</v>
      </c>
      <c r="AC234" s="166">
        <v>-2118</v>
      </c>
      <c r="AD234" s="26">
        <v>-1337</v>
      </c>
      <c r="AE234" s="166" t="s">
        <v>169</v>
      </c>
      <c r="AF234" s="172" t="s">
        <v>94</v>
      </c>
      <c r="AG234" s="173">
        <v>77</v>
      </c>
      <c r="AH234" s="166" t="s">
        <v>169</v>
      </c>
      <c r="AI234" s="172" t="s">
        <v>79</v>
      </c>
      <c r="AJ234" s="179">
        <v>82</v>
      </c>
    </row>
    <row r="235" spans="1:36" x14ac:dyDescent="0.15">
      <c r="A235" s="199" t="s">
        <v>33</v>
      </c>
      <c r="B235" s="200" t="s">
        <v>22</v>
      </c>
      <c r="C235" s="173">
        <v>17</v>
      </c>
      <c r="D235" s="190">
        <v>38946.666666666664</v>
      </c>
      <c r="E235" s="195">
        <v>20538</v>
      </c>
      <c r="F235" s="29">
        <v>30638</v>
      </c>
      <c r="G235" s="29">
        <v>436</v>
      </c>
      <c r="H235" s="29">
        <v>0</v>
      </c>
      <c r="I235" s="29">
        <v>1258</v>
      </c>
      <c r="J235" s="29">
        <v>5650</v>
      </c>
      <c r="K235" s="166">
        <v>925</v>
      </c>
      <c r="L235" s="173">
        <v>330</v>
      </c>
      <c r="M235" s="29">
        <v>-239</v>
      </c>
      <c r="N235" s="29">
        <v>-1529</v>
      </c>
      <c r="O235" s="29">
        <f t="shared" si="16"/>
        <v>-513</v>
      </c>
      <c r="P235" s="29">
        <f t="shared" si="19"/>
        <v>24679</v>
      </c>
      <c r="Q235" s="190">
        <v>38946.666666666664</v>
      </c>
      <c r="R235" s="189">
        <v>20450</v>
      </c>
      <c r="S235" s="29">
        <v>22373</v>
      </c>
      <c r="T235" s="29">
        <f t="shared" si="18"/>
        <v>2306</v>
      </c>
      <c r="U235" s="27">
        <v>26970</v>
      </c>
      <c r="V235" s="29">
        <v>200</v>
      </c>
      <c r="W235" s="166">
        <v>1200</v>
      </c>
      <c r="X235" s="26">
        <v>925</v>
      </c>
      <c r="Y235" s="166">
        <v>330</v>
      </c>
      <c r="Z235" s="26">
        <v>330</v>
      </c>
      <c r="AA235" s="166">
        <v>-700</v>
      </c>
      <c r="AB235" s="26">
        <v>-139</v>
      </c>
      <c r="AC235" s="166">
        <v>-2118</v>
      </c>
      <c r="AD235" s="26">
        <v>-1529</v>
      </c>
      <c r="AE235" s="166" t="s">
        <v>169</v>
      </c>
      <c r="AF235" s="172" t="s">
        <v>175</v>
      </c>
      <c r="AG235" s="173">
        <v>76</v>
      </c>
      <c r="AH235" s="166" t="s">
        <v>169</v>
      </c>
      <c r="AI235" s="172" t="s">
        <v>74</v>
      </c>
      <c r="AJ235" s="179">
        <v>87</v>
      </c>
    </row>
    <row r="236" spans="1:36" x14ac:dyDescent="0.15">
      <c r="A236" s="199" t="s">
        <v>34</v>
      </c>
      <c r="B236" s="200" t="s">
        <v>22</v>
      </c>
      <c r="C236" s="173">
        <v>18</v>
      </c>
      <c r="D236" s="190">
        <v>38947.625</v>
      </c>
      <c r="E236" s="195">
        <v>20374</v>
      </c>
      <c r="F236" s="29">
        <v>30638</v>
      </c>
      <c r="G236" s="29">
        <v>438</v>
      </c>
      <c r="H236" s="29">
        <v>0</v>
      </c>
      <c r="I236" s="29">
        <v>1405</v>
      </c>
      <c r="J236" s="29">
        <v>5390</v>
      </c>
      <c r="K236" s="166">
        <v>831</v>
      </c>
      <c r="L236" s="173">
        <v>330</v>
      </c>
      <c r="M236" s="29">
        <v>-244</v>
      </c>
      <c r="N236" s="29">
        <v>-1258</v>
      </c>
      <c r="O236" s="29">
        <f t="shared" si="16"/>
        <v>-341</v>
      </c>
      <c r="P236" s="29">
        <f t="shared" si="19"/>
        <v>24622</v>
      </c>
      <c r="Q236" s="190">
        <v>38947.666666666664</v>
      </c>
      <c r="R236" s="189">
        <v>20610</v>
      </c>
      <c r="S236" s="29">
        <v>22647</v>
      </c>
      <c r="T236" s="29">
        <f t="shared" si="18"/>
        <v>1975</v>
      </c>
      <c r="U236" s="27">
        <v>26970</v>
      </c>
      <c r="V236" s="29">
        <v>200</v>
      </c>
      <c r="W236" s="166">
        <v>1200</v>
      </c>
      <c r="X236" s="26">
        <v>831</v>
      </c>
      <c r="Y236" s="166">
        <v>330</v>
      </c>
      <c r="Z236" s="26">
        <v>330</v>
      </c>
      <c r="AA236" s="166">
        <v>-700</v>
      </c>
      <c r="AB236" s="26">
        <v>-44</v>
      </c>
      <c r="AC236" s="166">
        <v>-2118</v>
      </c>
      <c r="AD236" s="26">
        <v>-1258</v>
      </c>
      <c r="AE236" s="166" t="s">
        <v>169</v>
      </c>
      <c r="AF236" s="172" t="s">
        <v>168</v>
      </c>
      <c r="AG236" s="173">
        <v>79</v>
      </c>
      <c r="AH236" s="166" t="s">
        <v>169</v>
      </c>
      <c r="AI236" s="172" t="s">
        <v>131</v>
      </c>
      <c r="AJ236" s="179">
        <v>85</v>
      </c>
    </row>
    <row r="237" spans="1:36" x14ac:dyDescent="0.15">
      <c r="A237" s="199" t="s">
        <v>35</v>
      </c>
      <c r="B237" s="200" t="s">
        <v>22</v>
      </c>
      <c r="C237" s="173">
        <v>19</v>
      </c>
      <c r="D237" s="190">
        <v>38948.666666666664</v>
      </c>
      <c r="E237" s="195">
        <v>18028</v>
      </c>
      <c r="F237" s="29">
        <v>30638</v>
      </c>
      <c r="G237" s="29">
        <v>462</v>
      </c>
      <c r="H237" s="29">
        <v>0</v>
      </c>
      <c r="I237" s="29">
        <v>2776</v>
      </c>
      <c r="J237" s="29">
        <v>5809</v>
      </c>
      <c r="K237" s="166">
        <v>545</v>
      </c>
      <c r="L237" s="173">
        <v>330</v>
      </c>
      <c r="M237" s="29">
        <v>-310</v>
      </c>
      <c r="N237" s="29">
        <v>-1187</v>
      </c>
      <c r="O237" s="29">
        <f t="shared" si="16"/>
        <v>-622</v>
      </c>
      <c r="P237" s="29">
        <f t="shared" si="19"/>
        <v>23137</v>
      </c>
      <c r="Q237" s="190">
        <v>38948.708333333336</v>
      </c>
      <c r="R237" s="189">
        <v>19320</v>
      </c>
      <c r="S237" s="29">
        <v>21337</v>
      </c>
      <c r="T237" s="29">
        <f t="shared" si="18"/>
        <v>1800</v>
      </c>
      <c r="U237" s="27">
        <v>26970</v>
      </c>
      <c r="V237" s="29">
        <v>200</v>
      </c>
      <c r="W237" s="166">
        <v>650</v>
      </c>
      <c r="X237" s="26">
        <v>545</v>
      </c>
      <c r="Y237" s="166">
        <v>330</v>
      </c>
      <c r="Z237" s="26">
        <v>330</v>
      </c>
      <c r="AA237" s="166">
        <v>-700</v>
      </c>
      <c r="AB237" s="26">
        <v>-110</v>
      </c>
      <c r="AC237" s="166">
        <v>-2218</v>
      </c>
      <c r="AD237" s="26">
        <v>-1187</v>
      </c>
      <c r="AE237" s="166" t="s">
        <v>169</v>
      </c>
      <c r="AF237" s="172" t="s">
        <v>91</v>
      </c>
      <c r="AG237" s="173">
        <v>78</v>
      </c>
      <c r="AH237" s="166" t="s">
        <v>100</v>
      </c>
      <c r="AI237" s="172" t="s">
        <v>168</v>
      </c>
      <c r="AJ237" s="179">
        <v>79</v>
      </c>
    </row>
    <row r="238" spans="1:36" x14ac:dyDescent="0.15">
      <c r="A238" s="199" t="s">
        <v>36</v>
      </c>
      <c r="B238" s="200" t="s">
        <v>22</v>
      </c>
      <c r="C238" s="173">
        <v>20</v>
      </c>
      <c r="D238" s="190">
        <v>38949.75</v>
      </c>
      <c r="E238" s="195">
        <v>18950</v>
      </c>
      <c r="F238" s="29">
        <v>30638</v>
      </c>
      <c r="G238" s="29">
        <v>507</v>
      </c>
      <c r="H238" s="29">
        <v>0</v>
      </c>
      <c r="I238" s="29">
        <v>2540</v>
      </c>
      <c r="J238" s="29">
        <v>6399</v>
      </c>
      <c r="K238" s="166">
        <v>20</v>
      </c>
      <c r="L238" s="173">
        <v>330</v>
      </c>
      <c r="M238" s="29">
        <v>-320</v>
      </c>
      <c r="N238" s="29">
        <v>-687</v>
      </c>
      <c r="O238" s="29">
        <f t="shared" si="16"/>
        <v>-657</v>
      </c>
      <c r="P238" s="29">
        <f t="shared" si="19"/>
        <v>22863</v>
      </c>
      <c r="Q238" s="190">
        <v>38949.75</v>
      </c>
      <c r="R238" s="189">
        <v>18360</v>
      </c>
      <c r="S238" s="29">
        <v>20405</v>
      </c>
      <c r="T238" s="29">
        <f t="shared" si="18"/>
        <v>2458</v>
      </c>
      <c r="U238" s="27">
        <v>26970</v>
      </c>
      <c r="V238" s="29">
        <v>200</v>
      </c>
      <c r="W238" s="166">
        <v>1200</v>
      </c>
      <c r="X238" s="26">
        <v>20</v>
      </c>
      <c r="Y238" s="166">
        <v>330</v>
      </c>
      <c r="Z238" s="26">
        <v>330</v>
      </c>
      <c r="AA238" s="166">
        <v>-700</v>
      </c>
      <c r="AB238" s="26">
        <v>-120</v>
      </c>
      <c r="AC238" s="166">
        <v>-2118</v>
      </c>
      <c r="AD238" s="26">
        <v>-687</v>
      </c>
      <c r="AE238" s="166" t="s">
        <v>363</v>
      </c>
      <c r="AF238" s="172" t="s">
        <v>62</v>
      </c>
      <c r="AG238" s="173">
        <v>78</v>
      </c>
      <c r="AH238" s="166" t="s">
        <v>363</v>
      </c>
      <c r="AI238" s="172" t="s">
        <v>65</v>
      </c>
      <c r="AJ238" s="179">
        <v>80</v>
      </c>
    </row>
    <row r="239" spans="1:36" x14ac:dyDescent="0.15">
      <c r="A239" s="199" t="s">
        <v>30</v>
      </c>
      <c r="B239" s="200" t="s">
        <v>22</v>
      </c>
      <c r="C239" s="173">
        <v>21</v>
      </c>
      <c r="D239" s="190">
        <v>38950.583333333336</v>
      </c>
      <c r="E239" s="195">
        <v>19135</v>
      </c>
      <c r="F239" s="29">
        <v>30637</v>
      </c>
      <c r="G239" s="29">
        <v>490</v>
      </c>
      <c r="H239" s="29">
        <v>0</v>
      </c>
      <c r="I239" s="29">
        <v>1570</v>
      </c>
      <c r="J239" s="29">
        <v>5445</v>
      </c>
      <c r="K239" s="166">
        <v>1200</v>
      </c>
      <c r="L239" s="173">
        <v>330</v>
      </c>
      <c r="M239" s="29">
        <v>-299</v>
      </c>
      <c r="N239" s="29">
        <v>-1375</v>
      </c>
      <c r="O239" s="29">
        <f t="shared" si="16"/>
        <v>-144</v>
      </c>
      <c r="P239" s="29">
        <f t="shared" si="19"/>
        <v>24256</v>
      </c>
      <c r="Q239" s="190">
        <v>38950.708333333336</v>
      </c>
      <c r="R239" s="189">
        <v>20600</v>
      </c>
      <c r="S239" s="29">
        <v>22619</v>
      </c>
      <c r="T239" s="29">
        <f t="shared" si="18"/>
        <v>1637</v>
      </c>
      <c r="U239" s="29">
        <v>26970</v>
      </c>
      <c r="V239" s="29">
        <v>200</v>
      </c>
      <c r="W239" s="166">
        <v>1200</v>
      </c>
      <c r="X239" s="26">
        <v>1200</v>
      </c>
      <c r="Y239" s="166">
        <v>330</v>
      </c>
      <c r="Z239" s="26">
        <v>330</v>
      </c>
      <c r="AA239" s="166">
        <v>-700</v>
      </c>
      <c r="AB239" s="26">
        <v>-99</v>
      </c>
      <c r="AC239" s="166">
        <v>-2118</v>
      </c>
      <c r="AD239" s="26">
        <v>-1375</v>
      </c>
      <c r="AE239" s="166" t="s">
        <v>169</v>
      </c>
      <c r="AF239" s="172" t="s">
        <v>98</v>
      </c>
      <c r="AG239" s="173">
        <v>75</v>
      </c>
      <c r="AH239" s="166" t="s">
        <v>169</v>
      </c>
      <c r="AI239" s="172" t="s">
        <v>98</v>
      </c>
      <c r="AJ239" s="179">
        <v>79</v>
      </c>
    </row>
    <row r="240" spans="1:36" x14ac:dyDescent="0.15">
      <c r="A240" s="199" t="s">
        <v>32</v>
      </c>
      <c r="B240" s="200" t="s">
        <v>22</v>
      </c>
      <c r="C240" s="173">
        <v>22</v>
      </c>
      <c r="D240" s="190">
        <v>38951.708333333336</v>
      </c>
      <c r="E240" s="195">
        <v>20097</v>
      </c>
      <c r="F240" s="29">
        <v>30637</v>
      </c>
      <c r="G240" s="29">
        <v>468</v>
      </c>
      <c r="H240" s="29">
        <v>0</v>
      </c>
      <c r="I240" s="29">
        <v>2222</v>
      </c>
      <c r="J240" s="29">
        <v>4912</v>
      </c>
      <c r="K240" s="166">
        <v>695</v>
      </c>
      <c r="L240" s="173">
        <v>330</v>
      </c>
      <c r="M240" s="29">
        <v>-49</v>
      </c>
      <c r="N240" s="29">
        <v>-1611</v>
      </c>
      <c r="O240" s="29">
        <f t="shared" si="16"/>
        <v>-635</v>
      </c>
      <c r="P240" s="29">
        <f t="shared" si="19"/>
        <v>24606</v>
      </c>
      <c r="Q240" s="190">
        <v>38951.708333333336</v>
      </c>
      <c r="R240" s="189">
        <v>20250</v>
      </c>
      <c r="S240" s="29">
        <v>22357</v>
      </c>
      <c r="T240" s="29">
        <f t="shared" si="18"/>
        <v>2249</v>
      </c>
      <c r="U240" s="29">
        <v>26970</v>
      </c>
      <c r="V240" s="29">
        <v>200</v>
      </c>
      <c r="W240" s="166">
        <v>1200</v>
      </c>
      <c r="X240" s="26">
        <v>695</v>
      </c>
      <c r="Y240" s="166">
        <v>330</v>
      </c>
      <c r="Z240" s="26">
        <v>330</v>
      </c>
      <c r="AA240" s="166">
        <v>-700</v>
      </c>
      <c r="AB240" s="26">
        <v>-249</v>
      </c>
      <c r="AC240" s="166">
        <v>-2118</v>
      </c>
      <c r="AD240" s="26">
        <v>-1611</v>
      </c>
      <c r="AE240" s="166" t="s">
        <v>169</v>
      </c>
      <c r="AF240" s="172" t="s">
        <v>52</v>
      </c>
      <c r="AG240" s="173">
        <v>81</v>
      </c>
      <c r="AH240" s="166" t="s">
        <v>169</v>
      </c>
      <c r="AI240" s="172" t="s">
        <v>122</v>
      </c>
      <c r="AJ240" s="179">
        <v>85</v>
      </c>
    </row>
    <row r="241" spans="1:36" x14ac:dyDescent="0.15">
      <c r="A241" s="199" t="s">
        <v>31</v>
      </c>
      <c r="B241" s="200" t="s">
        <v>22</v>
      </c>
      <c r="C241" s="173">
        <v>23</v>
      </c>
      <c r="D241" s="190">
        <v>38952.625</v>
      </c>
      <c r="E241" s="195">
        <v>19961</v>
      </c>
      <c r="F241" s="29">
        <v>30637</v>
      </c>
      <c r="G241" s="29">
        <v>521</v>
      </c>
      <c r="H241" s="29">
        <v>0</v>
      </c>
      <c r="I241" s="29">
        <v>1836</v>
      </c>
      <c r="J241" s="29">
        <v>6412</v>
      </c>
      <c r="K241" s="166">
        <v>992</v>
      </c>
      <c r="L241" s="173">
        <v>330</v>
      </c>
      <c r="M241" s="29">
        <v>-49</v>
      </c>
      <c r="N241" s="29">
        <v>-1184</v>
      </c>
      <c r="O241" s="29">
        <f t="shared" si="16"/>
        <v>89</v>
      </c>
      <c r="P241" s="29">
        <f t="shared" si="19"/>
        <v>22821</v>
      </c>
      <c r="Q241" s="190">
        <v>38952.625</v>
      </c>
      <c r="R241" s="189">
        <v>19300</v>
      </c>
      <c r="S241" s="29">
        <v>21353</v>
      </c>
      <c r="T241" s="29">
        <f t="shared" si="18"/>
        <v>1468</v>
      </c>
      <c r="U241" s="29">
        <v>26970</v>
      </c>
      <c r="V241" s="29">
        <v>200</v>
      </c>
      <c r="W241" s="166">
        <v>1200</v>
      </c>
      <c r="X241" s="26">
        <v>992</v>
      </c>
      <c r="Y241" s="166">
        <v>330</v>
      </c>
      <c r="Z241" s="26">
        <v>330</v>
      </c>
      <c r="AA241" s="166">
        <v>-700</v>
      </c>
      <c r="AB241" s="26">
        <v>-249</v>
      </c>
      <c r="AC241" s="166">
        <v>-2118</v>
      </c>
      <c r="AD241" s="26">
        <v>-1184</v>
      </c>
      <c r="AE241" s="166" t="s">
        <v>169</v>
      </c>
      <c r="AF241" s="172" t="s">
        <v>75</v>
      </c>
      <c r="AG241" s="173">
        <v>78</v>
      </c>
      <c r="AH241" s="166" t="s">
        <v>169</v>
      </c>
      <c r="AI241" s="172" t="s">
        <v>97</v>
      </c>
      <c r="AJ241" s="179">
        <v>84</v>
      </c>
    </row>
    <row r="242" spans="1:36" x14ac:dyDescent="0.15">
      <c r="A242" s="199" t="s">
        <v>33</v>
      </c>
      <c r="B242" s="200" t="s">
        <v>22</v>
      </c>
      <c r="C242" s="173">
        <v>24</v>
      </c>
      <c r="D242" s="190">
        <v>38953.583333333336</v>
      </c>
      <c r="E242" s="195">
        <v>18779</v>
      </c>
      <c r="F242" s="29">
        <v>30637</v>
      </c>
      <c r="G242" s="29">
        <v>623</v>
      </c>
      <c r="H242" s="29">
        <v>0</v>
      </c>
      <c r="I242" s="29">
        <v>1955</v>
      </c>
      <c r="J242" s="29">
        <v>7613</v>
      </c>
      <c r="K242" s="166">
        <v>660</v>
      </c>
      <c r="L242" s="173">
        <v>330</v>
      </c>
      <c r="M242" s="29">
        <v>-179</v>
      </c>
      <c r="N242" s="29">
        <v>-1184</v>
      </c>
      <c r="O242" s="29">
        <f t="shared" si="16"/>
        <v>-373</v>
      </c>
      <c r="P242" s="29">
        <f t="shared" ref="P242:P284" si="20">+F242+G242+H242-I242-J242-O242</f>
        <v>22065</v>
      </c>
      <c r="Q242" s="190">
        <v>38953.625</v>
      </c>
      <c r="R242" s="189">
        <v>17940</v>
      </c>
      <c r="S242" s="29">
        <v>20021</v>
      </c>
      <c r="T242" s="29">
        <f t="shared" si="18"/>
        <v>2044</v>
      </c>
      <c r="U242" s="29">
        <v>26970</v>
      </c>
      <c r="V242" s="29">
        <v>200</v>
      </c>
      <c r="W242" s="166">
        <v>1200</v>
      </c>
      <c r="X242" s="26">
        <v>660</v>
      </c>
      <c r="Y242" s="166">
        <v>330</v>
      </c>
      <c r="Z242" s="26">
        <v>330</v>
      </c>
      <c r="AA242" s="166">
        <v>-700</v>
      </c>
      <c r="AB242" s="26">
        <v>21</v>
      </c>
      <c r="AC242" s="166">
        <v>-2118</v>
      </c>
      <c r="AD242" s="26">
        <v>-1184</v>
      </c>
      <c r="AE242" s="166" t="s">
        <v>46</v>
      </c>
      <c r="AF242" s="172" t="s">
        <v>141</v>
      </c>
      <c r="AG242" s="173">
        <v>70</v>
      </c>
      <c r="AH242" s="166" t="s">
        <v>46</v>
      </c>
      <c r="AI242" s="172" t="s">
        <v>102</v>
      </c>
      <c r="AJ242" s="179">
        <v>73</v>
      </c>
    </row>
    <row r="243" spans="1:36" x14ac:dyDescent="0.15">
      <c r="A243" s="199" t="s">
        <v>34</v>
      </c>
      <c r="B243" s="200" t="s">
        <v>22</v>
      </c>
      <c r="C243" s="173">
        <v>25</v>
      </c>
      <c r="D243" s="190">
        <v>38954.5</v>
      </c>
      <c r="E243" s="195">
        <v>17883</v>
      </c>
      <c r="F243" s="29">
        <v>30637</v>
      </c>
      <c r="G243" s="29">
        <v>598</v>
      </c>
      <c r="H243" s="29">
        <v>0</v>
      </c>
      <c r="I243" s="29">
        <v>1892</v>
      </c>
      <c r="J243" s="29">
        <v>8432</v>
      </c>
      <c r="K243" s="166">
        <v>1004</v>
      </c>
      <c r="L243" s="173">
        <v>330</v>
      </c>
      <c r="M243" s="29">
        <v>-190</v>
      </c>
      <c r="N243" s="29">
        <v>-1184</v>
      </c>
      <c r="O243" s="29">
        <f t="shared" si="16"/>
        <v>-40</v>
      </c>
      <c r="P243" s="29">
        <f t="shared" si="20"/>
        <v>20951</v>
      </c>
      <c r="Q243" s="190">
        <v>38954.583333333336</v>
      </c>
      <c r="R243" s="189">
        <v>17780</v>
      </c>
      <c r="S243" s="29">
        <v>19789</v>
      </c>
      <c r="T243" s="29">
        <f t="shared" si="18"/>
        <v>1162</v>
      </c>
      <c r="U243" s="29">
        <v>26970</v>
      </c>
      <c r="V243" s="29">
        <v>200</v>
      </c>
      <c r="W243" s="166">
        <v>1200</v>
      </c>
      <c r="X243" s="26">
        <v>1004</v>
      </c>
      <c r="Y243" s="166">
        <v>330</v>
      </c>
      <c r="Z243" s="26">
        <v>330</v>
      </c>
      <c r="AA243" s="166">
        <v>-700</v>
      </c>
      <c r="AB243" s="26">
        <v>-190</v>
      </c>
      <c r="AC243" s="166">
        <v>-2118</v>
      </c>
      <c r="AD243" s="26">
        <v>-1184</v>
      </c>
      <c r="AE243" s="166" t="s">
        <v>46</v>
      </c>
      <c r="AF243" s="172" t="s">
        <v>189</v>
      </c>
      <c r="AG243" s="173">
        <v>65</v>
      </c>
      <c r="AH243" s="166" t="s">
        <v>46</v>
      </c>
      <c r="AI243" s="172" t="s">
        <v>171</v>
      </c>
      <c r="AJ243" s="179">
        <v>71</v>
      </c>
    </row>
    <row r="244" spans="1:36" x14ac:dyDescent="0.15">
      <c r="A244" s="199" t="s">
        <v>35</v>
      </c>
      <c r="B244" s="200" t="s">
        <v>22</v>
      </c>
      <c r="C244" s="173">
        <v>26</v>
      </c>
      <c r="D244" s="190">
        <v>38955.5</v>
      </c>
      <c r="E244" s="195">
        <v>15443</v>
      </c>
      <c r="F244" s="29">
        <v>30637</v>
      </c>
      <c r="G244" s="29">
        <v>595</v>
      </c>
      <c r="H244" s="29">
        <v>0</v>
      </c>
      <c r="I244" s="29">
        <v>2647</v>
      </c>
      <c r="J244" s="29">
        <v>8821</v>
      </c>
      <c r="K244" s="166">
        <v>-35</v>
      </c>
      <c r="L244" s="173">
        <v>0</v>
      </c>
      <c r="M244" s="29">
        <v>-200</v>
      </c>
      <c r="N244" s="29">
        <v>-687</v>
      </c>
      <c r="O244" s="29">
        <f t="shared" si="16"/>
        <v>-922</v>
      </c>
      <c r="P244" s="29">
        <f t="shared" si="20"/>
        <v>20686</v>
      </c>
      <c r="Q244" s="190">
        <v>38955.541666666664</v>
      </c>
      <c r="R244" s="189">
        <v>15710</v>
      </c>
      <c r="S244" s="29">
        <v>17719</v>
      </c>
      <c r="T244" s="29">
        <f t="shared" si="18"/>
        <v>2967</v>
      </c>
      <c r="U244" s="29">
        <v>26970</v>
      </c>
      <c r="V244" s="29">
        <v>300</v>
      </c>
      <c r="W244" s="166">
        <v>-1400</v>
      </c>
      <c r="X244" s="26">
        <v>-35</v>
      </c>
      <c r="Y244" s="166">
        <v>330</v>
      </c>
      <c r="Z244" s="26">
        <v>0</v>
      </c>
      <c r="AA244" s="166">
        <v>-700</v>
      </c>
      <c r="AB244" s="26">
        <v>30</v>
      </c>
      <c r="AC244" s="166">
        <v>-2118</v>
      </c>
      <c r="AD244" s="26">
        <v>-687</v>
      </c>
      <c r="AE244" s="166" t="s">
        <v>162</v>
      </c>
      <c r="AF244" s="172" t="s">
        <v>171</v>
      </c>
      <c r="AG244" s="173">
        <v>67</v>
      </c>
      <c r="AH244" s="166" t="s">
        <v>100</v>
      </c>
      <c r="AI244" s="172" t="s">
        <v>181</v>
      </c>
      <c r="AJ244" s="179">
        <v>71</v>
      </c>
    </row>
    <row r="245" spans="1:36" x14ac:dyDescent="0.15">
      <c r="A245" s="199" t="s">
        <v>36</v>
      </c>
      <c r="B245" s="200" t="s">
        <v>22</v>
      </c>
      <c r="C245" s="173">
        <v>27</v>
      </c>
      <c r="D245" s="190">
        <v>38956.833333333336</v>
      </c>
      <c r="E245" s="195">
        <v>15233</v>
      </c>
      <c r="F245" s="29">
        <v>30637</v>
      </c>
      <c r="G245" s="29">
        <v>708</v>
      </c>
      <c r="H245" s="29">
        <v>0</v>
      </c>
      <c r="I245" s="29">
        <v>1667</v>
      </c>
      <c r="J245" s="29">
        <v>8473</v>
      </c>
      <c r="K245" s="166">
        <v>9</v>
      </c>
      <c r="L245" s="173">
        <v>330</v>
      </c>
      <c r="M245" s="29">
        <v>-200</v>
      </c>
      <c r="N245" s="29">
        <v>-687</v>
      </c>
      <c r="O245" s="29">
        <f t="shared" si="16"/>
        <v>-548</v>
      </c>
      <c r="P245" s="29">
        <f t="shared" si="20"/>
        <v>21753</v>
      </c>
      <c r="Q245" s="190">
        <v>38956.875</v>
      </c>
      <c r="R245" s="189">
        <v>15890</v>
      </c>
      <c r="S245" s="29">
        <v>17899</v>
      </c>
      <c r="T245" s="29">
        <f t="shared" si="18"/>
        <v>3854</v>
      </c>
      <c r="U245" s="29">
        <v>26970</v>
      </c>
      <c r="V245" s="29">
        <v>300</v>
      </c>
      <c r="W245" s="166">
        <v>1200</v>
      </c>
      <c r="X245" s="26">
        <v>9</v>
      </c>
      <c r="Y245" s="166">
        <v>330</v>
      </c>
      <c r="Z245" s="26">
        <v>330</v>
      </c>
      <c r="AA245" s="166">
        <v>-700</v>
      </c>
      <c r="AB245" s="26">
        <v>0</v>
      </c>
      <c r="AC245" s="166">
        <v>-2118</v>
      </c>
      <c r="AD245" s="26">
        <v>-687</v>
      </c>
      <c r="AE245" s="166" t="s">
        <v>46</v>
      </c>
      <c r="AF245" s="172" t="s">
        <v>70</v>
      </c>
      <c r="AG245" s="173">
        <v>62</v>
      </c>
      <c r="AH245" s="166" t="s">
        <v>363</v>
      </c>
      <c r="AI245" s="172" t="s">
        <v>64</v>
      </c>
      <c r="AJ245" s="179">
        <v>66</v>
      </c>
    </row>
    <row r="246" spans="1:36" x14ac:dyDescent="0.15">
      <c r="A246" s="199" t="s">
        <v>30</v>
      </c>
      <c r="B246" s="200" t="s">
        <v>22</v>
      </c>
      <c r="C246" s="173">
        <v>28</v>
      </c>
      <c r="D246" s="190">
        <v>38957.625</v>
      </c>
      <c r="E246" s="195">
        <v>17882</v>
      </c>
      <c r="F246" s="29">
        <v>30637</v>
      </c>
      <c r="G246" s="29">
        <v>673</v>
      </c>
      <c r="H246" s="29">
        <v>0</v>
      </c>
      <c r="I246" s="29">
        <v>1618</v>
      </c>
      <c r="J246" s="29">
        <v>5866</v>
      </c>
      <c r="K246" s="166">
        <v>937</v>
      </c>
      <c r="L246" s="173">
        <v>330</v>
      </c>
      <c r="M246" s="29">
        <v>21</v>
      </c>
      <c r="N246" s="29">
        <v>-1618</v>
      </c>
      <c r="O246" s="29">
        <f t="shared" si="16"/>
        <v>-330</v>
      </c>
      <c r="P246" s="29">
        <f t="shared" si="20"/>
        <v>24156</v>
      </c>
      <c r="Q246" s="190">
        <v>38957.708333333336</v>
      </c>
      <c r="R246" s="189">
        <v>19360</v>
      </c>
      <c r="S246" s="29">
        <v>21461</v>
      </c>
      <c r="T246" s="29">
        <f t="shared" si="18"/>
        <v>2695</v>
      </c>
      <c r="U246" s="29">
        <v>26970</v>
      </c>
      <c r="V246" s="29">
        <v>300</v>
      </c>
      <c r="W246" s="166">
        <v>1200</v>
      </c>
      <c r="X246" s="26">
        <v>937</v>
      </c>
      <c r="Y246" s="166">
        <v>330</v>
      </c>
      <c r="Z246" s="26">
        <v>330</v>
      </c>
      <c r="AA246" s="166">
        <v>-700</v>
      </c>
      <c r="AB246" s="26">
        <v>21</v>
      </c>
      <c r="AC246" s="166">
        <v>-2118</v>
      </c>
      <c r="AD246" s="26">
        <v>-1618</v>
      </c>
      <c r="AE246" s="166" t="s">
        <v>43</v>
      </c>
      <c r="AF246" s="172" t="s">
        <v>147</v>
      </c>
      <c r="AG246" s="173">
        <v>69</v>
      </c>
      <c r="AH246" s="166" t="s">
        <v>43</v>
      </c>
      <c r="AI246" s="172" t="s">
        <v>67</v>
      </c>
      <c r="AJ246" s="179">
        <v>80</v>
      </c>
    </row>
    <row r="247" spans="1:36" x14ac:dyDescent="0.15">
      <c r="A247" s="199" t="s">
        <v>32</v>
      </c>
      <c r="B247" s="200" t="s">
        <v>22</v>
      </c>
      <c r="C247" s="173">
        <v>29</v>
      </c>
      <c r="D247" s="190">
        <v>38958.5</v>
      </c>
      <c r="E247" s="195">
        <v>17543</v>
      </c>
      <c r="F247" s="29">
        <v>30637</v>
      </c>
      <c r="G247" s="29">
        <v>610</v>
      </c>
      <c r="H247" s="29">
        <v>0</v>
      </c>
      <c r="I247" s="29">
        <v>1706</v>
      </c>
      <c r="J247" s="29">
        <v>6440</v>
      </c>
      <c r="K247" s="166">
        <v>739</v>
      </c>
      <c r="L247" s="173">
        <v>330</v>
      </c>
      <c r="M247" s="29">
        <v>-44</v>
      </c>
      <c r="N247" s="29">
        <v>-1184</v>
      </c>
      <c r="O247" s="29">
        <f t="shared" si="16"/>
        <v>-159</v>
      </c>
      <c r="P247" s="29">
        <f t="shared" si="20"/>
        <v>23260</v>
      </c>
      <c r="Q247" s="190">
        <v>38958.583333333336</v>
      </c>
      <c r="R247" s="189">
        <v>18790</v>
      </c>
      <c r="S247" s="29">
        <v>20849</v>
      </c>
      <c r="T247" s="29">
        <f t="shared" si="18"/>
        <v>2411</v>
      </c>
      <c r="U247" s="29">
        <v>26970</v>
      </c>
      <c r="V247" s="29">
        <v>300</v>
      </c>
      <c r="W247" s="166">
        <v>1200</v>
      </c>
      <c r="X247" s="26">
        <v>447</v>
      </c>
      <c r="Y247" s="166">
        <v>330</v>
      </c>
      <c r="Z247" s="26">
        <v>330</v>
      </c>
      <c r="AA247" s="166">
        <v>-700</v>
      </c>
      <c r="AB247" s="26">
        <v>-255</v>
      </c>
      <c r="AC247" s="166">
        <v>-2118</v>
      </c>
      <c r="AD247" s="26">
        <v>-1184</v>
      </c>
      <c r="AE247" s="166" t="s">
        <v>46</v>
      </c>
      <c r="AF247" s="172" t="s">
        <v>111</v>
      </c>
      <c r="AG247" s="173">
        <v>62</v>
      </c>
      <c r="AH247" s="166" t="s">
        <v>46</v>
      </c>
      <c r="AI247" s="172" t="s">
        <v>111</v>
      </c>
      <c r="AJ247" s="179">
        <v>66</v>
      </c>
    </row>
    <row r="248" spans="1:36" x14ac:dyDescent="0.15">
      <c r="A248" s="199" t="s">
        <v>31</v>
      </c>
      <c r="B248" s="200" t="s">
        <v>22</v>
      </c>
      <c r="C248" s="173">
        <v>30</v>
      </c>
      <c r="D248" s="190">
        <v>38959.625</v>
      </c>
      <c r="E248" s="195">
        <v>18226</v>
      </c>
      <c r="F248" s="29">
        <v>30637</v>
      </c>
      <c r="G248" s="29">
        <v>540</v>
      </c>
      <c r="H248" s="29">
        <v>0</v>
      </c>
      <c r="I248" s="29">
        <v>2585</v>
      </c>
      <c r="J248" s="29">
        <v>6150</v>
      </c>
      <c r="K248" s="166">
        <v>967</v>
      </c>
      <c r="L248" s="173">
        <v>330</v>
      </c>
      <c r="M248" s="29">
        <v>26</v>
      </c>
      <c r="N248" s="29">
        <v>-1184</v>
      </c>
      <c r="O248" s="29">
        <f t="shared" si="16"/>
        <v>139</v>
      </c>
      <c r="P248" s="29">
        <f t="shared" si="20"/>
        <v>22303</v>
      </c>
      <c r="Q248" s="190">
        <v>38959.625</v>
      </c>
      <c r="R248" s="189">
        <v>18320</v>
      </c>
      <c r="S248" s="29">
        <v>20108</v>
      </c>
      <c r="T248" s="29">
        <f t="shared" si="18"/>
        <v>2195</v>
      </c>
      <c r="U248" s="29">
        <v>26970</v>
      </c>
      <c r="V248" s="29">
        <v>300</v>
      </c>
      <c r="W248" s="166">
        <v>1200</v>
      </c>
      <c r="X248" s="26">
        <v>967</v>
      </c>
      <c r="Y248" s="166">
        <v>330</v>
      </c>
      <c r="Z248" s="26">
        <v>330</v>
      </c>
      <c r="AA248" s="166">
        <v>-700</v>
      </c>
      <c r="AB248" s="26">
        <v>-174</v>
      </c>
      <c r="AC248" s="166">
        <v>-2118</v>
      </c>
      <c r="AD248" s="26">
        <v>-1184</v>
      </c>
      <c r="AE248" s="166" t="s">
        <v>43</v>
      </c>
      <c r="AF248" s="172" t="s">
        <v>194</v>
      </c>
      <c r="AG248" s="173">
        <v>71</v>
      </c>
      <c r="AH248" s="166" t="s">
        <v>43</v>
      </c>
      <c r="AI248" s="172" t="s">
        <v>193</v>
      </c>
      <c r="AJ248" s="179">
        <v>79</v>
      </c>
    </row>
    <row r="249" spans="1:36" x14ac:dyDescent="0.15">
      <c r="A249" s="201" t="s">
        <v>33</v>
      </c>
      <c r="B249" s="202" t="s">
        <v>22</v>
      </c>
      <c r="C249" s="175">
        <v>31</v>
      </c>
      <c r="D249" s="191">
        <v>38960.625</v>
      </c>
      <c r="E249" s="196">
        <v>17305</v>
      </c>
      <c r="F249" s="35">
        <v>30637</v>
      </c>
      <c r="G249" s="35">
        <v>676</v>
      </c>
      <c r="H249" s="35">
        <v>0</v>
      </c>
      <c r="I249" s="35">
        <v>2269</v>
      </c>
      <c r="J249" s="35">
        <v>6902</v>
      </c>
      <c r="K249" s="167">
        <v>672</v>
      </c>
      <c r="L249" s="175">
        <v>330</v>
      </c>
      <c r="M249" s="35">
        <v>-179</v>
      </c>
      <c r="N249" s="35">
        <v>-1184</v>
      </c>
      <c r="O249" s="35">
        <f t="shared" si="16"/>
        <v>-361</v>
      </c>
      <c r="P249" s="35">
        <f t="shared" si="20"/>
        <v>22503</v>
      </c>
      <c r="Q249" s="191">
        <v>38960.583333333336</v>
      </c>
      <c r="R249" s="192">
        <v>17300</v>
      </c>
      <c r="S249" s="35">
        <v>19309</v>
      </c>
      <c r="T249" s="35">
        <f t="shared" si="18"/>
        <v>3194</v>
      </c>
      <c r="U249" s="35">
        <v>26970</v>
      </c>
      <c r="V249" s="35">
        <v>300</v>
      </c>
      <c r="W249" s="167">
        <v>1200</v>
      </c>
      <c r="X249" s="43">
        <v>672</v>
      </c>
      <c r="Y249" s="167">
        <v>330</v>
      </c>
      <c r="Z249" s="43">
        <v>330</v>
      </c>
      <c r="AA249" s="167">
        <v>-700</v>
      </c>
      <c r="AB249" s="43">
        <v>-179</v>
      </c>
      <c r="AC249" s="167">
        <v>-2118</v>
      </c>
      <c r="AD249" s="43">
        <v>-1184</v>
      </c>
      <c r="AE249" s="167" t="s">
        <v>42</v>
      </c>
      <c r="AF249" s="174" t="s">
        <v>192</v>
      </c>
      <c r="AG249" s="175">
        <v>68</v>
      </c>
      <c r="AH249" s="167" t="s">
        <v>42</v>
      </c>
      <c r="AI249" s="174" t="s">
        <v>171</v>
      </c>
      <c r="AJ249" s="180">
        <v>74</v>
      </c>
    </row>
    <row r="250" spans="1:36" x14ac:dyDescent="0.15">
      <c r="A250" s="199" t="s">
        <v>34</v>
      </c>
      <c r="B250" s="200" t="s">
        <v>23</v>
      </c>
      <c r="C250" s="173">
        <v>1</v>
      </c>
      <c r="D250" s="190">
        <v>38961.5</v>
      </c>
      <c r="E250" s="195">
        <v>17166</v>
      </c>
      <c r="F250" s="29">
        <v>30628</v>
      </c>
      <c r="G250" s="29">
        <v>725</v>
      </c>
      <c r="H250" s="29">
        <v>0</v>
      </c>
      <c r="I250" s="29">
        <v>4404</v>
      </c>
      <c r="J250" s="29">
        <v>6420</v>
      </c>
      <c r="K250" s="166">
        <v>523</v>
      </c>
      <c r="L250" s="173">
        <v>330</v>
      </c>
      <c r="M250" s="29">
        <v>-185</v>
      </c>
      <c r="N250" s="29">
        <v>-976</v>
      </c>
      <c r="O250" s="29">
        <f t="shared" si="16"/>
        <v>-308</v>
      </c>
      <c r="P250" s="29">
        <f t="shared" si="20"/>
        <v>20837</v>
      </c>
      <c r="Q250" s="190">
        <v>38961.583333333336</v>
      </c>
      <c r="R250" s="189">
        <v>16980</v>
      </c>
      <c r="S250" s="29">
        <v>18553</v>
      </c>
      <c r="T250" s="29">
        <f t="shared" si="18"/>
        <v>2284</v>
      </c>
      <c r="U250" s="29">
        <v>26970</v>
      </c>
      <c r="V250" s="29">
        <v>300</v>
      </c>
      <c r="W250" s="166">
        <v>1200</v>
      </c>
      <c r="X250" s="26">
        <v>523</v>
      </c>
      <c r="Y250" s="166">
        <v>330</v>
      </c>
      <c r="Z250" s="26">
        <v>330</v>
      </c>
      <c r="AA250" s="166">
        <v>-700</v>
      </c>
      <c r="AB250" s="26">
        <v>-185</v>
      </c>
      <c r="AC250" s="166">
        <v>-2118</v>
      </c>
      <c r="AD250" s="26">
        <v>-976</v>
      </c>
      <c r="AE250" s="166" t="s">
        <v>43</v>
      </c>
      <c r="AF250" s="172" t="s">
        <v>79</v>
      </c>
      <c r="AG250" s="173">
        <v>70</v>
      </c>
      <c r="AH250" s="166" t="s">
        <v>43</v>
      </c>
      <c r="AI250" s="172" t="s">
        <v>187</v>
      </c>
      <c r="AJ250" s="179">
        <v>73</v>
      </c>
    </row>
    <row r="251" spans="1:36" x14ac:dyDescent="0.15">
      <c r="A251" s="199" t="s">
        <v>35</v>
      </c>
      <c r="B251" s="200" t="s">
        <v>23</v>
      </c>
      <c r="C251" s="173">
        <v>2</v>
      </c>
      <c r="D251" s="190">
        <v>38962.5</v>
      </c>
      <c r="E251" s="195">
        <v>14849</v>
      </c>
      <c r="F251" s="29">
        <v>30628</v>
      </c>
      <c r="G251" s="29">
        <v>727</v>
      </c>
      <c r="H251" s="29">
        <v>0</v>
      </c>
      <c r="I251" s="29">
        <v>5014</v>
      </c>
      <c r="J251" s="29">
        <v>7982</v>
      </c>
      <c r="K251" s="166">
        <v>-317</v>
      </c>
      <c r="L251" s="173">
        <v>330</v>
      </c>
      <c r="M251" s="29">
        <v>-200</v>
      </c>
      <c r="N251" s="29">
        <v>-288</v>
      </c>
      <c r="O251" s="29">
        <f t="shared" si="16"/>
        <v>-475</v>
      </c>
      <c r="P251" s="29">
        <f t="shared" si="20"/>
        <v>18834</v>
      </c>
      <c r="Q251" s="190">
        <v>38962.5</v>
      </c>
      <c r="R251" s="189">
        <v>15180</v>
      </c>
      <c r="S251" s="29">
        <v>16753</v>
      </c>
      <c r="T251" s="29">
        <f t="shared" si="18"/>
        <v>2081</v>
      </c>
      <c r="U251" s="29">
        <v>24802</v>
      </c>
      <c r="V251" s="29">
        <v>1000</v>
      </c>
      <c r="W251" s="166">
        <v>1200</v>
      </c>
      <c r="X251" s="26">
        <v>-317</v>
      </c>
      <c r="Y251" s="166">
        <v>330</v>
      </c>
      <c r="Z251" s="26">
        <v>330</v>
      </c>
      <c r="AA251" s="166">
        <v>-700</v>
      </c>
      <c r="AB251" s="26">
        <v>0</v>
      </c>
      <c r="AC251" s="166">
        <v>-2118</v>
      </c>
      <c r="AD251" s="26">
        <v>-288</v>
      </c>
      <c r="AE251" s="166" t="s">
        <v>46</v>
      </c>
      <c r="AF251" s="172" t="s">
        <v>223</v>
      </c>
      <c r="AG251" s="173">
        <v>62</v>
      </c>
      <c r="AH251" s="166" t="s">
        <v>46</v>
      </c>
      <c r="AI251" s="172" t="s">
        <v>152</v>
      </c>
      <c r="AJ251" s="179">
        <v>61</v>
      </c>
    </row>
    <row r="252" spans="1:36" x14ac:dyDescent="0.15">
      <c r="A252" s="199" t="s">
        <v>36</v>
      </c>
      <c r="B252" s="200" t="s">
        <v>23</v>
      </c>
      <c r="C252" s="173">
        <v>3</v>
      </c>
      <c r="D252" s="190">
        <v>38963.833333333336</v>
      </c>
      <c r="E252" s="195">
        <v>15104</v>
      </c>
      <c r="F252" s="29">
        <v>30628</v>
      </c>
      <c r="G252" s="29">
        <v>739</v>
      </c>
      <c r="H252" s="29">
        <v>0</v>
      </c>
      <c r="I252" s="29">
        <v>4122</v>
      </c>
      <c r="J252" s="29">
        <v>9938</v>
      </c>
      <c r="K252" s="166">
        <v>-230</v>
      </c>
      <c r="L252" s="173">
        <v>330</v>
      </c>
      <c r="M252" s="29">
        <v>-200</v>
      </c>
      <c r="N252" s="29">
        <v>-288</v>
      </c>
      <c r="O252" s="29">
        <f t="shared" si="16"/>
        <v>-388</v>
      </c>
      <c r="P252" s="29">
        <f t="shared" si="20"/>
        <v>17695</v>
      </c>
      <c r="Q252" s="190">
        <v>38963.875</v>
      </c>
      <c r="R252" s="189">
        <v>14930</v>
      </c>
      <c r="S252" s="29">
        <v>16503</v>
      </c>
      <c r="T252" s="29">
        <f t="shared" si="18"/>
        <v>1192</v>
      </c>
      <c r="U252" s="29">
        <v>24802</v>
      </c>
      <c r="V252" s="29">
        <v>1000</v>
      </c>
      <c r="W252" s="166">
        <v>-1400</v>
      </c>
      <c r="X252" s="26">
        <v>-230</v>
      </c>
      <c r="Y252" s="166">
        <v>330</v>
      </c>
      <c r="Z252" s="26">
        <v>330</v>
      </c>
      <c r="AA252" s="166">
        <v>-700</v>
      </c>
      <c r="AB252" s="26">
        <v>-200</v>
      </c>
      <c r="AC252" s="166">
        <v>-2218</v>
      </c>
      <c r="AD252" s="26">
        <v>-288</v>
      </c>
      <c r="AE252" s="166" t="s">
        <v>46</v>
      </c>
      <c r="AF252" s="172" t="s">
        <v>140</v>
      </c>
      <c r="AG252" s="173">
        <v>62</v>
      </c>
      <c r="AH252" s="166" t="s">
        <v>46</v>
      </c>
      <c r="AI252" s="172" t="s">
        <v>138</v>
      </c>
      <c r="AJ252" s="179">
        <v>66</v>
      </c>
    </row>
    <row r="253" spans="1:36" x14ac:dyDescent="0.15">
      <c r="A253" s="199" t="s">
        <v>30</v>
      </c>
      <c r="B253" s="200" t="s">
        <v>23</v>
      </c>
      <c r="C253" s="173">
        <v>4</v>
      </c>
      <c r="D253" s="190">
        <v>38964.875</v>
      </c>
      <c r="E253" s="195">
        <v>15836</v>
      </c>
      <c r="F253" s="29">
        <v>30628</v>
      </c>
      <c r="G253" s="29">
        <v>668</v>
      </c>
      <c r="H253" s="29">
        <v>0</v>
      </c>
      <c r="I253" s="29">
        <v>2219</v>
      </c>
      <c r="J253" s="29">
        <v>8100</v>
      </c>
      <c r="K253" s="166">
        <v>-365</v>
      </c>
      <c r="L253" s="173">
        <v>330</v>
      </c>
      <c r="M253" s="29">
        <v>0</v>
      </c>
      <c r="N253" s="29">
        <v>-288</v>
      </c>
      <c r="O253" s="29">
        <f t="shared" si="16"/>
        <v>-323</v>
      </c>
      <c r="P253" s="29">
        <f t="shared" si="20"/>
        <v>21300</v>
      </c>
      <c r="Q253" s="190">
        <v>38964.875</v>
      </c>
      <c r="R253" s="189">
        <v>16190</v>
      </c>
      <c r="S253" s="29">
        <v>17978</v>
      </c>
      <c r="T253" s="29">
        <f t="shared" si="18"/>
        <v>3322</v>
      </c>
      <c r="U253" s="29">
        <v>24802</v>
      </c>
      <c r="V253" s="29">
        <v>1000</v>
      </c>
      <c r="W253" s="166">
        <v>-1400</v>
      </c>
      <c r="X253" s="26">
        <v>-365</v>
      </c>
      <c r="Y253" s="166">
        <v>330</v>
      </c>
      <c r="Z253" s="26">
        <v>330</v>
      </c>
      <c r="AA253" s="166">
        <v>-700</v>
      </c>
      <c r="AB253" s="26">
        <v>0</v>
      </c>
      <c r="AC253" s="166">
        <v>-2118</v>
      </c>
      <c r="AD253" s="26">
        <v>-288</v>
      </c>
      <c r="AE253" s="166" t="s">
        <v>43</v>
      </c>
      <c r="AF253" s="172" t="s">
        <v>72</v>
      </c>
      <c r="AG253" s="173">
        <v>67</v>
      </c>
      <c r="AH253" s="166" t="s">
        <v>43</v>
      </c>
      <c r="AI253" s="172" t="s">
        <v>101</v>
      </c>
      <c r="AJ253" s="179">
        <v>66</v>
      </c>
    </row>
    <row r="254" spans="1:36" x14ac:dyDescent="0.15">
      <c r="A254" s="199" t="s">
        <v>32</v>
      </c>
      <c r="B254" s="200" t="s">
        <v>23</v>
      </c>
      <c r="C254" s="173">
        <v>5</v>
      </c>
      <c r="D254" s="190">
        <v>38965.833333333336</v>
      </c>
      <c r="E254" s="195">
        <v>17620</v>
      </c>
      <c r="F254" s="29">
        <v>30628</v>
      </c>
      <c r="G254" s="29">
        <v>644</v>
      </c>
      <c r="H254" s="29">
        <v>0</v>
      </c>
      <c r="I254" s="29">
        <v>3139</v>
      </c>
      <c r="J254" s="29">
        <v>5922</v>
      </c>
      <c r="K254" s="166">
        <v>-134</v>
      </c>
      <c r="L254" s="173">
        <v>330</v>
      </c>
      <c r="M254" s="29">
        <v>0</v>
      </c>
      <c r="N254" s="29">
        <v>-286</v>
      </c>
      <c r="O254" s="29">
        <f t="shared" si="16"/>
        <v>-90</v>
      </c>
      <c r="P254" s="29">
        <f t="shared" si="20"/>
        <v>22301</v>
      </c>
      <c r="Q254" s="190">
        <v>38965.833333333336</v>
      </c>
      <c r="R254" s="189">
        <v>18260</v>
      </c>
      <c r="S254" s="29">
        <v>20048</v>
      </c>
      <c r="T254" s="29">
        <f t="shared" si="18"/>
        <v>2253</v>
      </c>
      <c r="U254" s="29">
        <v>24802</v>
      </c>
      <c r="V254" s="29">
        <v>1000</v>
      </c>
      <c r="W254" s="166">
        <v>-1400</v>
      </c>
      <c r="X254" s="26">
        <v>-134</v>
      </c>
      <c r="Y254" s="166">
        <v>330</v>
      </c>
      <c r="Z254" s="26">
        <v>330</v>
      </c>
      <c r="AA254" s="166">
        <v>-700</v>
      </c>
      <c r="AB254" s="26">
        <v>0</v>
      </c>
      <c r="AC254" s="166">
        <v>-2118</v>
      </c>
      <c r="AD254" s="26">
        <v>-286</v>
      </c>
      <c r="AE254" s="166" t="s">
        <v>46</v>
      </c>
      <c r="AF254" s="172" t="s">
        <v>151</v>
      </c>
      <c r="AG254" s="173">
        <v>67</v>
      </c>
      <c r="AH254" s="166" t="s">
        <v>46</v>
      </c>
      <c r="AI254" s="172" t="s">
        <v>200</v>
      </c>
      <c r="AJ254" s="179">
        <v>65</v>
      </c>
    </row>
    <row r="255" spans="1:36" x14ac:dyDescent="0.15">
      <c r="A255" s="199" t="s">
        <v>31</v>
      </c>
      <c r="B255" s="200" t="s">
        <v>23</v>
      </c>
      <c r="C255" s="173">
        <v>6</v>
      </c>
      <c r="D255" s="190">
        <v>38966.833333333336</v>
      </c>
      <c r="E255" s="195">
        <v>17696</v>
      </c>
      <c r="F255" s="29">
        <v>30628</v>
      </c>
      <c r="G255" s="29">
        <v>590</v>
      </c>
      <c r="H255" s="29">
        <v>0</v>
      </c>
      <c r="I255" s="29">
        <v>2732</v>
      </c>
      <c r="J255" s="29">
        <v>6278</v>
      </c>
      <c r="K255" s="166">
        <v>-434</v>
      </c>
      <c r="L255" s="173">
        <v>330</v>
      </c>
      <c r="M255" s="29">
        <v>-178</v>
      </c>
      <c r="N255" s="29">
        <v>-886</v>
      </c>
      <c r="O255" s="29">
        <f t="shared" si="16"/>
        <v>-1168</v>
      </c>
      <c r="P255" s="29">
        <f t="shared" si="20"/>
        <v>23376</v>
      </c>
      <c r="Q255" s="190">
        <v>38966.833333333336</v>
      </c>
      <c r="R255" s="189">
        <v>17975</v>
      </c>
      <c r="S255" s="29">
        <v>19759</v>
      </c>
      <c r="T255" s="29">
        <f t="shared" si="18"/>
        <v>3617</v>
      </c>
      <c r="U255" s="29">
        <v>24802</v>
      </c>
      <c r="V255" s="29">
        <v>1000</v>
      </c>
      <c r="W255" s="166">
        <v>-1400</v>
      </c>
      <c r="X255" s="26">
        <v>-434</v>
      </c>
      <c r="Y255" s="166">
        <v>330</v>
      </c>
      <c r="Z255" s="26">
        <v>330</v>
      </c>
      <c r="AA255" s="166">
        <v>-700</v>
      </c>
      <c r="AB255" s="26">
        <v>22</v>
      </c>
      <c r="AC255" s="166">
        <v>-2118</v>
      </c>
      <c r="AD255" s="26">
        <v>-286</v>
      </c>
      <c r="AE255" s="166" t="s">
        <v>100</v>
      </c>
      <c r="AF255" s="172" t="s">
        <v>89</v>
      </c>
      <c r="AG255" s="173">
        <v>67</v>
      </c>
      <c r="AH255" s="166" t="s">
        <v>100</v>
      </c>
      <c r="AI255" s="172" t="s">
        <v>72</v>
      </c>
      <c r="AJ255" s="179">
        <v>68</v>
      </c>
    </row>
    <row r="256" spans="1:36" x14ac:dyDescent="0.15">
      <c r="A256" s="199" t="s">
        <v>33</v>
      </c>
      <c r="B256" s="200" t="s">
        <v>23</v>
      </c>
      <c r="C256" s="173">
        <v>7</v>
      </c>
      <c r="D256" s="190">
        <v>38967.666666666664</v>
      </c>
      <c r="E256" s="195">
        <v>18348</v>
      </c>
      <c r="F256" s="29">
        <v>30628</v>
      </c>
      <c r="G256" s="29">
        <v>565</v>
      </c>
      <c r="H256" s="29">
        <v>0</v>
      </c>
      <c r="I256" s="29">
        <v>2409</v>
      </c>
      <c r="J256" s="29">
        <v>5557</v>
      </c>
      <c r="K256" s="166">
        <v>-244</v>
      </c>
      <c r="L256" s="173">
        <v>330</v>
      </c>
      <c r="M256" s="29">
        <v>-174</v>
      </c>
      <c r="N256" s="29">
        <v>-286</v>
      </c>
      <c r="O256" s="29">
        <f t="shared" si="16"/>
        <v>-374</v>
      </c>
      <c r="P256" s="29">
        <f t="shared" si="20"/>
        <v>23601</v>
      </c>
      <c r="Q256" s="190">
        <v>38967.666666666664</v>
      </c>
      <c r="R256" s="189">
        <v>18730</v>
      </c>
      <c r="S256" s="29">
        <v>20520</v>
      </c>
      <c r="T256" s="29">
        <f t="shared" si="18"/>
        <v>3081</v>
      </c>
      <c r="U256" s="29">
        <v>24802</v>
      </c>
      <c r="V256" s="29">
        <v>1000</v>
      </c>
      <c r="W256" s="166">
        <v>-1400</v>
      </c>
      <c r="X256" s="26">
        <v>-244</v>
      </c>
      <c r="Y256" s="166">
        <v>330</v>
      </c>
      <c r="Z256" s="26">
        <v>330</v>
      </c>
      <c r="AA256" s="166">
        <v>-700</v>
      </c>
      <c r="AB256" s="26">
        <v>26</v>
      </c>
      <c r="AC256" s="166">
        <v>-2118</v>
      </c>
      <c r="AD256" s="26">
        <v>-286</v>
      </c>
      <c r="AE256" s="166" t="s">
        <v>100</v>
      </c>
      <c r="AF256" s="172" t="s">
        <v>141</v>
      </c>
      <c r="AG256" s="173">
        <v>72</v>
      </c>
      <c r="AH256" s="166" t="s">
        <v>100</v>
      </c>
      <c r="AI256" s="172" t="s">
        <v>228</v>
      </c>
      <c r="AJ256" s="179">
        <v>81</v>
      </c>
    </row>
    <row r="257" spans="1:36" x14ac:dyDescent="0.15">
      <c r="A257" s="199" t="s">
        <v>34</v>
      </c>
      <c r="B257" s="200" t="s">
        <v>23</v>
      </c>
      <c r="C257" s="173">
        <v>8</v>
      </c>
      <c r="D257" s="190">
        <v>38968.583333333336</v>
      </c>
      <c r="E257" s="195">
        <v>18236</v>
      </c>
      <c r="F257" s="29">
        <v>30628</v>
      </c>
      <c r="G257" s="29">
        <v>561</v>
      </c>
      <c r="H257" s="29">
        <v>0</v>
      </c>
      <c r="I257" s="29">
        <v>3241</v>
      </c>
      <c r="J257" s="29">
        <v>5260</v>
      </c>
      <c r="K257" s="166">
        <v>-404</v>
      </c>
      <c r="L257" s="173">
        <v>330</v>
      </c>
      <c r="M257" s="29">
        <v>-177</v>
      </c>
      <c r="N257" s="29">
        <v>-286</v>
      </c>
      <c r="O257" s="29">
        <f t="shared" si="16"/>
        <v>-537</v>
      </c>
      <c r="P257" s="29">
        <f t="shared" si="20"/>
        <v>23225</v>
      </c>
      <c r="Q257" s="190">
        <v>38968.583333333336</v>
      </c>
      <c r="R257" s="189">
        <v>18300</v>
      </c>
      <c r="S257" s="29">
        <v>20090</v>
      </c>
      <c r="T257" s="29">
        <f t="shared" si="18"/>
        <v>3135</v>
      </c>
      <c r="U257" s="29">
        <v>24802</v>
      </c>
      <c r="V257" s="29">
        <v>1000</v>
      </c>
      <c r="W257" s="166">
        <v>-1400</v>
      </c>
      <c r="X257" s="26">
        <v>-404</v>
      </c>
      <c r="Y257" s="166">
        <v>330</v>
      </c>
      <c r="Z257" s="26">
        <v>330</v>
      </c>
      <c r="AA257" s="166">
        <v>-700</v>
      </c>
      <c r="AB257" s="26">
        <v>23</v>
      </c>
      <c r="AC257" s="166">
        <v>-2118</v>
      </c>
      <c r="AD257" s="26">
        <v>-286</v>
      </c>
      <c r="AE257" s="166" t="s">
        <v>169</v>
      </c>
      <c r="AF257" s="172" t="s">
        <v>211</v>
      </c>
      <c r="AG257" s="173">
        <v>77</v>
      </c>
      <c r="AH257" s="166" t="s">
        <v>169</v>
      </c>
      <c r="AI257" s="172" t="s">
        <v>68</v>
      </c>
      <c r="AJ257" s="179">
        <v>81</v>
      </c>
    </row>
    <row r="258" spans="1:36" x14ac:dyDescent="0.15">
      <c r="A258" s="199" t="s">
        <v>35</v>
      </c>
      <c r="B258" s="200" t="s">
        <v>23</v>
      </c>
      <c r="C258" s="173">
        <v>9</v>
      </c>
      <c r="D258" s="190">
        <v>38969.583333333336</v>
      </c>
      <c r="E258" s="195">
        <v>16766</v>
      </c>
      <c r="F258" s="29">
        <v>30628</v>
      </c>
      <c r="G258" s="29">
        <v>684</v>
      </c>
      <c r="H258" s="29">
        <v>0</v>
      </c>
      <c r="I258" s="29">
        <v>4034</v>
      </c>
      <c r="J258" s="29">
        <v>5640</v>
      </c>
      <c r="K258" s="166">
        <v>417</v>
      </c>
      <c r="L258" s="173">
        <v>330</v>
      </c>
      <c r="M258" s="29">
        <v>-141</v>
      </c>
      <c r="N258" s="29">
        <v>-288</v>
      </c>
      <c r="O258" s="29">
        <f t="shared" si="16"/>
        <v>318</v>
      </c>
      <c r="P258" s="29">
        <f t="shared" si="20"/>
        <v>21320</v>
      </c>
      <c r="Q258" s="190">
        <v>38969.833333333336</v>
      </c>
      <c r="R258" s="189">
        <v>16550</v>
      </c>
      <c r="S258" s="29">
        <v>18340</v>
      </c>
      <c r="T258" s="29">
        <f t="shared" si="18"/>
        <v>2980</v>
      </c>
      <c r="U258" s="29">
        <v>24802</v>
      </c>
      <c r="V258" s="29">
        <v>1900</v>
      </c>
      <c r="W258" s="166">
        <v>1200</v>
      </c>
      <c r="X258" s="26">
        <v>317</v>
      </c>
      <c r="Y258" s="166">
        <v>330</v>
      </c>
      <c r="Z258" s="26">
        <v>330</v>
      </c>
      <c r="AA258" s="166">
        <v>-700</v>
      </c>
      <c r="AB258" s="26">
        <v>59</v>
      </c>
      <c r="AC258" s="166">
        <v>-2118</v>
      </c>
      <c r="AD258" s="26">
        <v>-288</v>
      </c>
      <c r="AE258" s="166" t="s">
        <v>169</v>
      </c>
      <c r="AF258" s="172" t="s">
        <v>131</v>
      </c>
      <c r="AG258" s="173">
        <v>74</v>
      </c>
      <c r="AH258" s="166" t="s">
        <v>169</v>
      </c>
      <c r="AI258" s="172" t="s">
        <v>62</v>
      </c>
      <c r="AJ258" s="179">
        <v>75</v>
      </c>
    </row>
    <row r="259" spans="1:36" x14ac:dyDescent="0.15">
      <c r="A259" s="199" t="s">
        <v>36</v>
      </c>
      <c r="B259" s="200" t="s">
        <v>23</v>
      </c>
      <c r="C259" s="173">
        <v>10</v>
      </c>
      <c r="D259" s="190">
        <v>38970.833333333336</v>
      </c>
      <c r="E259" s="195">
        <v>15423</v>
      </c>
      <c r="F259" s="29">
        <v>30628</v>
      </c>
      <c r="G259" s="29">
        <v>742</v>
      </c>
      <c r="H259" s="29">
        <v>0</v>
      </c>
      <c r="I259" s="29">
        <v>3359</v>
      </c>
      <c r="J259" s="29">
        <v>7539</v>
      </c>
      <c r="K259" s="166">
        <v>6</v>
      </c>
      <c r="L259" s="173">
        <v>330</v>
      </c>
      <c r="M259" s="29">
        <v>-141</v>
      </c>
      <c r="N259" s="29">
        <v>-288</v>
      </c>
      <c r="O259" s="29">
        <f t="shared" si="16"/>
        <v>-93</v>
      </c>
      <c r="P259" s="29">
        <f t="shared" si="20"/>
        <v>20565</v>
      </c>
      <c r="Q259" s="190">
        <v>38970.833333333336</v>
      </c>
      <c r="R259" s="189">
        <v>15220</v>
      </c>
      <c r="S259" s="29">
        <v>17010</v>
      </c>
      <c r="T259" s="29">
        <f t="shared" si="18"/>
        <v>3555</v>
      </c>
      <c r="U259" s="29">
        <v>23461</v>
      </c>
      <c r="V259" s="29">
        <v>1900</v>
      </c>
      <c r="W259" s="166">
        <v>1200</v>
      </c>
      <c r="X259" s="26">
        <v>6</v>
      </c>
      <c r="Y259" s="166">
        <v>330</v>
      </c>
      <c r="Z259" s="26">
        <v>330</v>
      </c>
      <c r="AA259" s="166">
        <v>-700</v>
      </c>
      <c r="AB259" s="26">
        <v>59</v>
      </c>
      <c r="AC259" s="166">
        <v>-2118</v>
      </c>
      <c r="AD259" s="26">
        <v>-288</v>
      </c>
      <c r="AE259" s="166" t="s">
        <v>169</v>
      </c>
      <c r="AF259" s="172" t="s">
        <v>104</v>
      </c>
      <c r="AG259" s="173">
        <v>61</v>
      </c>
      <c r="AH259" s="166" t="s">
        <v>169</v>
      </c>
      <c r="AI259" s="172" t="s">
        <v>67</v>
      </c>
      <c r="AJ259" s="179">
        <v>62</v>
      </c>
    </row>
    <row r="260" spans="1:36" x14ac:dyDescent="0.15">
      <c r="A260" s="199" t="s">
        <v>30</v>
      </c>
      <c r="B260" s="200" t="s">
        <v>23</v>
      </c>
      <c r="C260" s="173">
        <v>11</v>
      </c>
      <c r="D260" s="190">
        <v>38971.833333333336</v>
      </c>
      <c r="E260" s="195">
        <v>16650</v>
      </c>
      <c r="F260" s="29">
        <v>30618</v>
      </c>
      <c r="G260" s="29">
        <v>832</v>
      </c>
      <c r="H260" s="29">
        <v>0</v>
      </c>
      <c r="I260" s="29">
        <v>2833</v>
      </c>
      <c r="J260" s="29">
        <v>6400</v>
      </c>
      <c r="K260" s="166">
        <v>-239</v>
      </c>
      <c r="L260" s="173">
        <v>330</v>
      </c>
      <c r="M260" s="29">
        <v>23</v>
      </c>
      <c r="N260" s="29">
        <v>-299</v>
      </c>
      <c r="O260" s="29">
        <f t="shared" si="16"/>
        <v>-185</v>
      </c>
      <c r="P260" s="29">
        <f t="shared" si="20"/>
        <v>22402</v>
      </c>
      <c r="Q260" s="190">
        <v>38971.833333333336</v>
      </c>
      <c r="R260" s="189">
        <v>17030</v>
      </c>
      <c r="S260" s="29">
        <v>18818</v>
      </c>
      <c r="T260" s="29">
        <f t="shared" si="18"/>
        <v>3584</v>
      </c>
      <c r="U260" s="29">
        <v>23461</v>
      </c>
      <c r="V260" s="29">
        <v>1900</v>
      </c>
      <c r="W260" s="166">
        <v>-1400</v>
      </c>
      <c r="X260" s="26">
        <v>-239</v>
      </c>
      <c r="Y260" s="166">
        <v>330</v>
      </c>
      <c r="Z260" s="26">
        <v>330</v>
      </c>
      <c r="AA260" s="166">
        <v>280</v>
      </c>
      <c r="AB260" s="26">
        <v>23</v>
      </c>
      <c r="AC260" s="166">
        <v>-563</v>
      </c>
      <c r="AD260" s="26">
        <v>-299</v>
      </c>
      <c r="AE260" s="166" t="s">
        <v>146</v>
      </c>
      <c r="AF260" s="172" t="s">
        <v>167</v>
      </c>
      <c r="AG260" s="173">
        <v>58</v>
      </c>
      <c r="AH260" s="166" t="s">
        <v>146</v>
      </c>
      <c r="AI260" s="172" t="s">
        <v>171</v>
      </c>
      <c r="AJ260" s="179">
        <v>58</v>
      </c>
    </row>
    <row r="261" spans="1:36" x14ac:dyDescent="0.15">
      <c r="A261" s="199" t="s">
        <v>32</v>
      </c>
      <c r="B261" s="200" t="s">
        <v>23</v>
      </c>
      <c r="C261" s="173">
        <v>12</v>
      </c>
      <c r="D261" s="190">
        <v>38972.833333333336</v>
      </c>
      <c r="E261" s="195">
        <v>16768</v>
      </c>
      <c r="F261" s="29">
        <v>30618</v>
      </c>
      <c r="G261" s="29">
        <v>840</v>
      </c>
      <c r="H261" s="29">
        <v>0</v>
      </c>
      <c r="I261" s="29">
        <v>2872</v>
      </c>
      <c r="J261" s="29">
        <v>6300</v>
      </c>
      <c r="K261" s="166">
        <v>-84</v>
      </c>
      <c r="L261" s="173">
        <v>330</v>
      </c>
      <c r="M261" s="29">
        <v>-183</v>
      </c>
      <c r="N261" s="29">
        <v>-299</v>
      </c>
      <c r="O261" s="29">
        <f t="shared" si="16"/>
        <v>-236</v>
      </c>
      <c r="P261" s="29">
        <f t="shared" si="20"/>
        <v>22522</v>
      </c>
      <c r="Q261" s="190">
        <v>38972.833333333336</v>
      </c>
      <c r="R261" s="189">
        <v>16570</v>
      </c>
      <c r="S261" s="29">
        <v>18358</v>
      </c>
      <c r="T261" s="29">
        <f t="shared" si="18"/>
        <v>4164</v>
      </c>
      <c r="U261" s="29">
        <v>23461</v>
      </c>
      <c r="V261" s="29">
        <v>1900</v>
      </c>
      <c r="W261" s="166">
        <v>-1400</v>
      </c>
      <c r="X261" s="26">
        <v>-84</v>
      </c>
      <c r="Y261" s="166">
        <v>330</v>
      </c>
      <c r="Z261" s="26">
        <v>330</v>
      </c>
      <c r="AA261" s="166">
        <v>-700</v>
      </c>
      <c r="AB261" s="26">
        <v>17</v>
      </c>
      <c r="AC261" s="166">
        <v>-563</v>
      </c>
      <c r="AD261" s="26">
        <v>-299</v>
      </c>
      <c r="AE261" s="166" t="s">
        <v>169</v>
      </c>
      <c r="AF261" s="172" t="s">
        <v>79</v>
      </c>
      <c r="AG261" s="173">
        <v>59</v>
      </c>
      <c r="AH261" s="166" t="s">
        <v>169</v>
      </c>
      <c r="AI261" s="172" t="s">
        <v>187</v>
      </c>
      <c r="AJ261" s="179">
        <v>59</v>
      </c>
    </row>
    <row r="262" spans="1:36" x14ac:dyDescent="0.15">
      <c r="A262" s="199" t="s">
        <v>31</v>
      </c>
      <c r="B262" s="200" t="s">
        <v>23</v>
      </c>
      <c r="C262" s="173">
        <v>13</v>
      </c>
      <c r="D262" s="190">
        <v>38973.833333333336</v>
      </c>
      <c r="E262" s="195">
        <v>17009</v>
      </c>
      <c r="F262" s="29">
        <v>30618</v>
      </c>
      <c r="G262" s="29">
        <v>790</v>
      </c>
      <c r="H262" s="29">
        <v>0</v>
      </c>
      <c r="I262" s="29">
        <v>3912</v>
      </c>
      <c r="J262" s="29">
        <v>6269</v>
      </c>
      <c r="K262" s="166">
        <v>164</v>
      </c>
      <c r="L262" s="173">
        <v>330</v>
      </c>
      <c r="M262" s="29">
        <v>-184</v>
      </c>
      <c r="N262" s="29">
        <v>-286</v>
      </c>
      <c r="O262" s="29">
        <f t="shared" si="16"/>
        <v>24</v>
      </c>
      <c r="P262" s="29">
        <f t="shared" si="20"/>
        <v>21203</v>
      </c>
      <c r="Q262" s="190">
        <v>38973.833333333336</v>
      </c>
      <c r="R262" s="189">
        <v>16880</v>
      </c>
      <c r="S262" s="29">
        <v>18674</v>
      </c>
      <c r="T262" s="29">
        <f t="shared" si="18"/>
        <v>2529</v>
      </c>
      <c r="U262" s="29">
        <v>23461</v>
      </c>
      <c r="V262" s="29">
        <v>1900</v>
      </c>
      <c r="W262" s="166">
        <v>1200</v>
      </c>
      <c r="X262" s="26">
        <v>164</v>
      </c>
      <c r="Y262" s="166">
        <v>330</v>
      </c>
      <c r="Z262" s="26">
        <v>330</v>
      </c>
      <c r="AA262" s="166">
        <v>-700</v>
      </c>
      <c r="AB262" s="26">
        <v>16</v>
      </c>
      <c r="AC262" s="166">
        <v>-563</v>
      </c>
      <c r="AD262" s="26">
        <v>-286</v>
      </c>
      <c r="AE262" s="166" t="s">
        <v>43</v>
      </c>
      <c r="AF262" s="172" t="s">
        <v>168</v>
      </c>
      <c r="AG262" s="173">
        <v>63</v>
      </c>
      <c r="AH262" s="166" t="s">
        <v>43</v>
      </c>
      <c r="AI262" s="172" t="s">
        <v>90</v>
      </c>
      <c r="AJ262" s="179">
        <v>59</v>
      </c>
    </row>
    <row r="263" spans="1:36" x14ac:dyDescent="0.15">
      <c r="A263" s="199" t="s">
        <v>33</v>
      </c>
      <c r="B263" s="200" t="s">
        <v>23</v>
      </c>
      <c r="C263" s="173">
        <v>14</v>
      </c>
      <c r="D263" s="190">
        <v>38974.833333333336</v>
      </c>
      <c r="E263" s="195">
        <v>17452</v>
      </c>
      <c r="F263" s="29">
        <v>30618</v>
      </c>
      <c r="G263" s="29">
        <v>752</v>
      </c>
      <c r="H263" s="29">
        <v>0</v>
      </c>
      <c r="I263" s="29">
        <v>3841</v>
      </c>
      <c r="J263" s="29">
        <v>6665</v>
      </c>
      <c r="K263" s="166">
        <v>-299</v>
      </c>
      <c r="L263" s="173">
        <v>330</v>
      </c>
      <c r="M263" s="29">
        <v>-181</v>
      </c>
      <c r="N263" s="29">
        <v>-286</v>
      </c>
      <c r="O263" s="29">
        <f t="shared" ref="O263:O326" si="21">SUM(K263:N263)</f>
        <v>-436</v>
      </c>
      <c r="P263" s="29">
        <f t="shared" si="20"/>
        <v>21300</v>
      </c>
      <c r="Q263" s="190">
        <v>38974.833333333336</v>
      </c>
      <c r="R263" s="189">
        <v>17500</v>
      </c>
      <c r="S263" s="29">
        <v>19294</v>
      </c>
      <c r="T263" s="29">
        <f t="shared" si="18"/>
        <v>2006</v>
      </c>
      <c r="U263" s="29">
        <v>23461</v>
      </c>
      <c r="V263" s="29">
        <v>1900</v>
      </c>
      <c r="W263" s="166">
        <v>-1400</v>
      </c>
      <c r="X263" s="26">
        <v>-299</v>
      </c>
      <c r="Y263" s="166">
        <v>330</v>
      </c>
      <c r="Z263" s="26">
        <v>330</v>
      </c>
      <c r="AA263" s="166">
        <v>-700</v>
      </c>
      <c r="AB263" s="26">
        <v>-81</v>
      </c>
      <c r="AC263" s="166">
        <v>-563</v>
      </c>
      <c r="AD263" s="26">
        <v>-286</v>
      </c>
      <c r="AE263" s="166" t="s">
        <v>43</v>
      </c>
      <c r="AF263" s="172" t="s">
        <v>173</v>
      </c>
      <c r="AG263" s="173">
        <v>64</v>
      </c>
      <c r="AH263" s="166" t="s">
        <v>46</v>
      </c>
      <c r="AI263" s="172" t="s">
        <v>172</v>
      </c>
      <c r="AJ263" s="179">
        <v>63</v>
      </c>
    </row>
    <row r="264" spans="1:36" x14ac:dyDescent="0.15">
      <c r="A264" s="199" t="s">
        <v>34</v>
      </c>
      <c r="B264" s="200" t="s">
        <v>23</v>
      </c>
      <c r="C264" s="173">
        <v>15</v>
      </c>
      <c r="D264" s="190">
        <v>38975.5</v>
      </c>
      <c r="E264" s="195">
        <v>17356</v>
      </c>
      <c r="F264" s="29">
        <v>30618</v>
      </c>
      <c r="G264" s="29">
        <v>746</v>
      </c>
      <c r="H264" s="29">
        <v>0</v>
      </c>
      <c r="I264" s="29">
        <v>3893</v>
      </c>
      <c r="J264" s="29">
        <v>5495</v>
      </c>
      <c r="K264" s="166">
        <v>771</v>
      </c>
      <c r="L264" s="173">
        <v>330</v>
      </c>
      <c r="M264" s="29">
        <v>-22</v>
      </c>
      <c r="N264" s="29">
        <v>-277</v>
      </c>
      <c r="O264" s="29">
        <f t="shared" si="21"/>
        <v>802</v>
      </c>
      <c r="P264" s="29">
        <f t="shared" si="20"/>
        <v>21174</v>
      </c>
      <c r="Q264" s="190">
        <v>38975.583333333336</v>
      </c>
      <c r="R264" s="189">
        <v>17470</v>
      </c>
      <c r="S264" s="29">
        <v>19264</v>
      </c>
      <c r="T264" s="29">
        <f t="shared" si="18"/>
        <v>1910</v>
      </c>
      <c r="U264" s="29">
        <v>23461</v>
      </c>
      <c r="V264" s="29">
        <v>1900</v>
      </c>
      <c r="W264" s="166">
        <v>1200</v>
      </c>
      <c r="X264" s="26">
        <v>771</v>
      </c>
      <c r="Y264" s="166">
        <v>330</v>
      </c>
      <c r="Z264" s="26">
        <v>330</v>
      </c>
      <c r="AA264" s="166">
        <v>-700</v>
      </c>
      <c r="AB264" s="26">
        <v>78</v>
      </c>
      <c r="AC264" s="166">
        <v>-563</v>
      </c>
      <c r="AD264" s="26">
        <v>-277</v>
      </c>
      <c r="AE264" s="166" t="s">
        <v>43</v>
      </c>
      <c r="AF264" s="172" t="s">
        <v>189</v>
      </c>
      <c r="AG264" s="173">
        <v>68</v>
      </c>
      <c r="AH264" s="166" t="s">
        <v>46</v>
      </c>
      <c r="AI264" s="172" t="s">
        <v>171</v>
      </c>
      <c r="AJ264" s="179">
        <v>67</v>
      </c>
    </row>
    <row r="265" spans="1:36" x14ac:dyDescent="0.15">
      <c r="A265" s="199" t="s">
        <v>35</v>
      </c>
      <c r="B265" s="200" t="s">
        <v>23</v>
      </c>
      <c r="C265" s="173">
        <v>16</v>
      </c>
      <c r="D265" s="190">
        <v>38976.833333333336</v>
      </c>
      <c r="E265" s="195">
        <v>16131</v>
      </c>
      <c r="F265" s="29">
        <v>30618</v>
      </c>
      <c r="G265" s="29">
        <v>681</v>
      </c>
      <c r="H265" s="29">
        <v>0</v>
      </c>
      <c r="I265" s="29">
        <v>5105</v>
      </c>
      <c r="J265" s="29">
        <v>5130</v>
      </c>
      <c r="K265" s="166">
        <v>532</v>
      </c>
      <c r="L265" s="173">
        <v>330</v>
      </c>
      <c r="M265" s="29">
        <v>-189</v>
      </c>
      <c r="N265" s="29">
        <v>-288</v>
      </c>
      <c r="O265" s="29">
        <f t="shared" si="21"/>
        <v>385</v>
      </c>
      <c r="P265" s="29">
        <f t="shared" si="20"/>
        <v>20679</v>
      </c>
      <c r="Q265" s="190">
        <v>38976.833333333336</v>
      </c>
      <c r="R265" s="189">
        <v>16320</v>
      </c>
      <c r="S265" s="29">
        <v>18114</v>
      </c>
      <c r="T265" s="29">
        <f t="shared" si="18"/>
        <v>2565</v>
      </c>
      <c r="U265" s="29">
        <v>23105</v>
      </c>
      <c r="V265" s="29">
        <v>3200</v>
      </c>
      <c r="W265" s="166">
        <v>1200</v>
      </c>
      <c r="X265" s="26">
        <v>532</v>
      </c>
      <c r="Y265" s="166">
        <v>330</v>
      </c>
      <c r="Z265" s="26">
        <v>330</v>
      </c>
      <c r="AA265" s="166">
        <v>-700</v>
      </c>
      <c r="AB265" s="26">
        <v>11</v>
      </c>
      <c r="AC265" s="166">
        <v>-2218</v>
      </c>
      <c r="AD265" s="26">
        <v>-288</v>
      </c>
      <c r="AE265" s="166" t="s">
        <v>42</v>
      </c>
      <c r="AF265" s="172" t="s">
        <v>222</v>
      </c>
      <c r="AG265" s="173">
        <v>67</v>
      </c>
      <c r="AH265" s="166" t="s">
        <v>42</v>
      </c>
      <c r="AI265" s="172" t="s">
        <v>207</v>
      </c>
      <c r="AJ265" s="179">
        <v>70</v>
      </c>
    </row>
    <row r="266" spans="1:36" x14ac:dyDescent="0.15">
      <c r="A266" s="199" t="s">
        <v>36</v>
      </c>
      <c r="B266" s="200" t="s">
        <v>23</v>
      </c>
      <c r="C266" s="173">
        <v>17</v>
      </c>
      <c r="D266" s="190">
        <v>38977.833333333336</v>
      </c>
      <c r="E266" s="195">
        <v>16933</v>
      </c>
      <c r="F266" s="29">
        <v>30618</v>
      </c>
      <c r="G266" s="29">
        <v>604</v>
      </c>
      <c r="H266" s="29">
        <v>0</v>
      </c>
      <c r="I266" s="29">
        <v>4673</v>
      </c>
      <c r="J266" s="29">
        <v>5161</v>
      </c>
      <c r="K266" s="166">
        <v>106</v>
      </c>
      <c r="L266" s="173">
        <v>330</v>
      </c>
      <c r="M266" s="29">
        <v>-188</v>
      </c>
      <c r="N266" s="29">
        <v>-288</v>
      </c>
      <c r="O266" s="29">
        <f t="shared" si="21"/>
        <v>-40</v>
      </c>
      <c r="P266" s="29">
        <f t="shared" si="20"/>
        <v>21428</v>
      </c>
      <c r="Q266" s="190">
        <v>38977.833333333336</v>
      </c>
      <c r="R266" s="189">
        <v>16660</v>
      </c>
      <c r="S266" s="29">
        <v>18454</v>
      </c>
      <c r="T266" s="29">
        <f t="shared" si="18"/>
        <v>2974</v>
      </c>
      <c r="U266" s="29">
        <v>23105</v>
      </c>
      <c r="V266" s="29">
        <v>3200</v>
      </c>
      <c r="W266" s="166">
        <v>1200</v>
      </c>
      <c r="X266" s="26">
        <v>106</v>
      </c>
      <c r="Y266" s="166">
        <v>330</v>
      </c>
      <c r="Z266" s="26">
        <v>330</v>
      </c>
      <c r="AA266" s="166">
        <v>-700</v>
      </c>
      <c r="AB266" s="26">
        <v>12</v>
      </c>
      <c r="AC266" s="166">
        <v>-2218</v>
      </c>
      <c r="AD266" s="26">
        <v>-288</v>
      </c>
      <c r="AE266" s="166" t="s">
        <v>42</v>
      </c>
      <c r="AF266" s="172" t="s">
        <v>175</v>
      </c>
      <c r="AG266" s="173">
        <v>71</v>
      </c>
      <c r="AH266" s="166" t="s">
        <v>42</v>
      </c>
      <c r="AI266" s="172" t="s">
        <v>216</v>
      </c>
      <c r="AJ266" s="179">
        <v>72</v>
      </c>
    </row>
    <row r="267" spans="1:36" x14ac:dyDescent="0.15">
      <c r="A267" s="199" t="s">
        <v>30</v>
      </c>
      <c r="B267" s="200" t="s">
        <v>23</v>
      </c>
      <c r="C267" s="173">
        <v>18</v>
      </c>
      <c r="D267" s="190">
        <v>38978.833333333336</v>
      </c>
      <c r="E267" s="195">
        <v>19228</v>
      </c>
      <c r="F267" s="29">
        <v>30617</v>
      </c>
      <c r="G267" s="29">
        <v>614</v>
      </c>
      <c r="H267" s="29">
        <v>0</v>
      </c>
      <c r="I267" s="29">
        <v>4096</v>
      </c>
      <c r="J267" s="29">
        <v>4635</v>
      </c>
      <c r="K267" s="166">
        <v>-472</v>
      </c>
      <c r="L267" s="173">
        <v>330</v>
      </c>
      <c r="M267" s="29">
        <v>-179</v>
      </c>
      <c r="N267" s="29">
        <v>-287</v>
      </c>
      <c r="O267" s="29">
        <f t="shared" si="21"/>
        <v>-608</v>
      </c>
      <c r="P267" s="29">
        <f t="shared" si="20"/>
        <v>23108</v>
      </c>
      <c r="Q267" s="190">
        <v>38978.833333333336</v>
      </c>
      <c r="R267" s="189">
        <v>19460</v>
      </c>
      <c r="S267" s="29">
        <v>21254</v>
      </c>
      <c r="T267" s="29">
        <f t="shared" si="18"/>
        <v>1854</v>
      </c>
      <c r="U267" s="29">
        <v>23105</v>
      </c>
      <c r="V267" s="29">
        <v>3200</v>
      </c>
      <c r="W267" s="166">
        <v>-1400</v>
      </c>
      <c r="X267" s="26">
        <v>-472</v>
      </c>
      <c r="Y267" s="166">
        <v>330</v>
      </c>
      <c r="Z267" s="26">
        <v>330</v>
      </c>
      <c r="AA267" s="166">
        <v>-700</v>
      </c>
      <c r="AB267" s="26">
        <v>21</v>
      </c>
      <c r="AC267" s="166">
        <v>-2218</v>
      </c>
      <c r="AD267" s="26">
        <v>-287</v>
      </c>
      <c r="AE267" s="166" t="s">
        <v>42</v>
      </c>
      <c r="AF267" s="172" t="s">
        <v>70</v>
      </c>
      <c r="AG267" s="173">
        <v>71</v>
      </c>
      <c r="AH267" s="166" t="s">
        <v>42</v>
      </c>
      <c r="AI267" s="172" t="s">
        <v>90</v>
      </c>
      <c r="AJ267" s="179">
        <v>72</v>
      </c>
    </row>
    <row r="268" spans="1:36" x14ac:dyDescent="0.15">
      <c r="A268" s="199" t="s">
        <v>32</v>
      </c>
      <c r="B268" s="200" t="s">
        <v>23</v>
      </c>
      <c r="C268" s="173">
        <v>19</v>
      </c>
      <c r="D268" s="190">
        <v>38979.833333333336</v>
      </c>
      <c r="E268" s="195">
        <v>19235</v>
      </c>
      <c r="F268" s="29">
        <v>30359</v>
      </c>
      <c r="G268" s="29">
        <v>911</v>
      </c>
      <c r="H268" s="29">
        <v>0</v>
      </c>
      <c r="I268" s="29">
        <v>3766</v>
      </c>
      <c r="J268" s="29">
        <v>4352</v>
      </c>
      <c r="K268" s="166">
        <v>-724</v>
      </c>
      <c r="L268" s="173">
        <v>330</v>
      </c>
      <c r="M268" s="29">
        <v>-176</v>
      </c>
      <c r="N268" s="29">
        <v>-287</v>
      </c>
      <c r="O268" s="29">
        <f t="shared" si="21"/>
        <v>-857</v>
      </c>
      <c r="P268" s="29">
        <f t="shared" si="20"/>
        <v>24009</v>
      </c>
      <c r="Q268" s="190">
        <v>38979.833333333336</v>
      </c>
      <c r="R268" s="189">
        <v>18950</v>
      </c>
      <c r="S268" s="29">
        <v>20743</v>
      </c>
      <c r="T268" s="29">
        <f t="shared" si="18"/>
        <v>3266</v>
      </c>
      <c r="U268" s="29">
        <v>23105</v>
      </c>
      <c r="V268" s="29">
        <v>3200</v>
      </c>
      <c r="W268" s="166">
        <v>-1400</v>
      </c>
      <c r="X268" s="26">
        <v>-724</v>
      </c>
      <c r="Y268" s="166">
        <v>330</v>
      </c>
      <c r="Z268" s="26">
        <v>330</v>
      </c>
      <c r="AA268" s="166">
        <v>-700</v>
      </c>
      <c r="AB268" s="26">
        <v>24</v>
      </c>
      <c r="AC268" s="166">
        <v>-2218</v>
      </c>
      <c r="AD268" s="26">
        <v>-287</v>
      </c>
      <c r="AE268" s="166" t="s">
        <v>43</v>
      </c>
      <c r="AF268" s="172" t="s">
        <v>90</v>
      </c>
      <c r="AG268" s="173">
        <v>68</v>
      </c>
      <c r="AH268" s="166" t="s">
        <v>46</v>
      </c>
      <c r="AI268" s="172" t="s">
        <v>90</v>
      </c>
      <c r="AJ268" s="179">
        <v>69</v>
      </c>
    </row>
    <row r="269" spans="1:36" x14ac:dyDescent="0.15">
      <c r="A269" s="199" t="s">
        <v>31</v>
      </c>
      <c r="B269" s="200" t="s">
        <v>23</v>
      </c>
      <c r="C269" s="173">
        <v>20</v>
      </c>
      <c r="D269" s="190">
        <v>38980.833333333336</v>
      </c>
      <c r="E269" s="195">
        <v>17417</v>
      </c>
      <c r="F269" s="29">
        <v>30359</v>
      </c>
      <c r="G269" s="29">
        <v>934</v>
      </c>
      <c r="H269" s="29">
        <v>0</v>
      </c>
      <c r="I269" s="29">
        <v>3826</v>
      </c>
      <c r="J269" s="29">
        <v>4530</v>
      </c>
      <c r="K269" s="166">
        <v>-519</v>
      </c>
      <c r="L269" s="173">
        <v>0</v>
      </c>
      <c r="M269" s="29">
        <v>-176</v>
      </c>
      <c r="N269" s="29">
        <v>-287</v>
      </c>
      <c r="O269" s="29">
        <f t="shared" si="21"/>
        <v>-982</v>
      </c>
      <c r="P269" s="29">
        <f t="shared" si="20"/>
        <v>23919</v>
      </c>
      <c r="Q269" s="190">
        <v>38980.833333333336</v>
      </c>
      <c r="R269" s="189">
        <v>17650</v>
      </c>
      <c r="S269" s="29">
        <v>19443</v>
      </c>
      <c r="T269" s="29">
        <f t="shared" si="18"/>
        <v>4476</v>
      </c>
      <c r="U269" s="29">
        <v>23105</v>
      </c>
      <c r="V269" s="29">
        <v>3200</v>
      </c>
      <c r="W269" s="166">
        <v>-1400</v>
      </c>
      <c r="X269" s="26">
        <v>-519</v>
      </c>
      <c r="Y269" s="166">
        <v>0</v>
      </c>
      <c r="Z269" s="26">
        <v>0</v>
      </c>
      <c r="AA269" s="166">
        <v>-700</v>
      </c>
      <c r="AB269" s="26">
        <v>24</v>
      </c>
      <c r="AC269" s="166">
        <v>-2216</v>
      </c>
      <c r="AD269" s="26">
        <v>-287</v>
      </c>
      <c r="AE269" s="166" t="s">
        <v>169</v>
      </c>
      <c r="AF269" s="172" t="s">
        <v>101</v>
      </c>
      <c r="AG269" s="173">
        <v>67</v>
      </c>
      <c r="AH269" s="166" t="s">
        <v>169</v>
      </c>
      <c r="AI269" s="172" t="s">
        <v>61</v>
      </c>
      <c r="AJ269" s="179">
        <v>62</v>
      </c>
    </row>
    <row r="270" spans="1:36" x14ac:dyDescent="0.15">
      <c r="A270" s="199" t="s">
        <v>33</v>
      </c>
      <c r="B270" s="200" t="s">
        <v>23</v>
      </c>
      <c r="C270" s="173">
        <v>21</v>
      </c>
      <c r="D270" s="190">
        <v>38981.833333333336</v>
      </c>
      <c r="E270" s="195">
        <v>16797</v>
      </c>
      <c r="F270" s="29">
        <v>30268</v>
      </c>
      <c r="G270" s="29">
        <v>930</v>
      </c>
      <c r="H270" s="29">
        <v>0</v>
      </c>
      <c r="I270" s="29">
        <v>4559</v>
      </c>
      <c r="J270" s="29">
        <v>6730</v>
      </c>
      <c r="K270" s="166">
        <v>-399</v>
      </c>
      <c r="L270" s="173">
        <v>330</v>
      </c>
      <c r="M270" s="29">
        <v>150</v>
      </c>
      <c r="N270" s="29">
        <v>-287</v>
      </c>
      <c r="O270" s="29">
        <f t="shared" si="21"/>
        <v>-206</v>
      </c>
      <c r="P270" s="29">
        <f t="shared" si="20"/>
        <v>20115</v>
      </c>
      <c r="Q270" s="190">
        <v>38981.833333333336</v>
      </c>
      <c r="R270" s="189">
        <v>16830</v>
      </c>
      <c r="S270" s="29">
        <v>18840</v>
      </c>
      <c r="T270" s="29">
        <f t="shared" si="18"/>
        <v>1275</v>
      </c>
      <c r="U270" s="29">
        <v>23105</v>
      </c>
      <c r="V270" s="29">
        <v>3200</v>
      </c>
      <c r="W270" s="166">
        <v>-1400</v>
      </c>
      <c r="X270" s="26">
        <v>-399</v>
      </c>
      <c r="Y270" s="166">
        <v>330</v>
      </c>
      <c r="Z270" s="26">
        <v>330</v>
      </c>
      <c r="AA270" s="166">
        <v>-700</v>
      </c>
      <c r="AB270" s="26">
        <v>-50</v>
      </c>
      <c r="AC270" s="166">
        <v>-2216</v>
      </c>
      <c r="AD270" s="26">
        <v>-287</v>
      </c>
      <c r="AE270" s="166" t="s">
        <v>42</v>
      </c>
      <c r="AF270" s="172" t="s">
        <v>202</v>
      </c>
      <c r="AG270" s="173">
        <v>59</v>
      </c>
      <c r="AH270" s="166" t="s">
        <v>146</v>
      </c>
      <c r="AI270" s="172" t="s">
        <v>77</v>
      </c>
      <c r="AJ270" s="179">
        <v>55</v>
      </c>
    </row>
    <row r="271" spans="1:36" x14ac:dyDescent="0.15">
      <c r="A271" s="199" t="s">
        <v>34</v>
      </c>
      <c r="B271" s="200" t="s">
        <v>23</v>
      </c>
      <c r="C271" s="173">
        <v>22</v>
      </c>
      <c r="D271" s="190">
        <v>38982.5</v>
      </c>
      <c r="E271" s="195">
        <v>16163</v>
      </c>
      <c r="F271" s="29">
        <v>30267</v>
      </c>
      <c r="G271" s="29">
        <v>947</v>
      </c>
      <c r="H271" s="29">
        <v>0</v>
      </c>
      <c r="I271" s="29">
        <v>4501</v>
      </c>
      <c r="J271" s="29">
        <v>5974</v>
      </c>
      <c r="K271" s="166">
        <v>96</v>
      </c>
      <c r="L271" s="173">
        <v>330</v>
      </c>
      <c r="M271" s="29">
        <v>-47</v>
      </c>
      <c r="N271" s="29">
        <v>-287</v>
      </c>
      <c r="O271" s="29">
        <f t="shared" si="21"/>
        <v>92</v>
      </c>
      <c r="P271" s="29">
        <f t="shared" si="20"/>
        <v>20647</v>
      </c>
      <c r="Q271" s="190">
        <v>38982.583333333336</v>
      </c>
      <c r="R271" s="189">
        <v>16170</v>
      </c>
      <c r="S271" s="29">
        <v>18180</v>
      </c>
      <c r="T271" s="29">
        <f t="shared" si="18"/>
        <v>2467</v>
      </c>
      <c r="U271" s="29">
        <v>23105</v>
      </c>
      <c r="V271" s="29">
        <v>3200</v>
      </c>
      <c r="W271" s="166">
        <v>1200</v>
      </c>
      <c r="X271" s="26">
        <v>96</v>
      </c>
      <c r="Y271" s="166">
        <v>330</v>
      </c>
      <c r="Z271" s="26">
        <v>330</v>
      </c>
      <c r="AA271" s="166">
        <v>-700</v>
      </c>
      <c r="AB271" s="26">
        <v>153</v>
      </c>
      <c r="AC271" s="166">
        <v>-2216</v>
      </c>
      <c r="AD271" s="26">
        <v>-287</v>
      </c>
      <c r="AE271" s="166" t="s">
        <v>169</v>
      </c>
      <c r="AF271" s="172" t="s">
        <v>72</v>
      </c>
      <c r="AG271" s="173">
        <v>68</v>
      </c>
      <c r="AH271" s="166" t="s">
        <v>169</v>
      </c>
      <c r="AI271" s="172" t="s">
        <v>62</v>
      </c>
      <c r="AJ271" s="179">
        <v>69</v>
      </c>
    </row>
    <row r="272" spans="1:36" x14ac:dyDescent="0.15">
      <c r="A272" s="199" t="s">
        <v>35</v>
      </c>
      <c r="B272" s="200" t="s">
        <v>23</v>
      </c>
      <c r="C272" s="173">
        <v>23</v>
      </c>
      <c r="D272" s="190">
        <v>38983.5</v>
      </c>
      <c r="E272" s="195">
        <v>15779</v>
      </c>
      <c r="F272" s="29">
        <v>30267</v>
      </c>
      <c r="G272" s="29">
        <v>1165</v>
      </c>
      <c r="H272" s="29">
        <v>0</v>
      </c>
      <c r="I272" s="29">
        <v>4613</v>
      </c>
      <c r="J272" s="29">
        <v>6924</v>
      </c>
      <c r="K272" s="166">
        <v>-70</v>
      </c>
      <c r="L272" s="173">
        <v>0</v>
      </c>
      <c r="M272" s="29">
        <v>-186</v>
      </c>
      <c r="N272" s="29">
        <v>-290</v>
      </c>
      <c r="O272" s="29">
        <f t="shared" si="21"/>
        <v>-546</v>
      </c>
      <c r="P272" s="29">
        <f t="shared" si="20"/>
        <v>20441</v>
      </c>
      <c r="Q272" s="190">
        <v>38983.833333333336</v>
      </c>
      <c r="R272" s="189">
        <v>15460</v>
      </c>
      <c r="S272" s="29">
        <v>17470</v>
      </c>
      <c r="T272" s="29">
        <f t="shared" si="18"/>
        <v>2971</v>
      </c>
      <c r="U272" s="29">
        <v>23016</v>
      </c>
      <c r="V272" s="29">
        <v>1800</v>
      </c>
      <c r="W272" s="166">
        <v>-1100</v>
      </c>
      <c r="X272" s="26">
        <v>-70</v>
      </c>
      <c r="Y272" s="166">
        <v>0</v>
      </c>
      <c r="Z272" s="26">
        <v>0</v>
      </c>
      <c r="AA272" s="166">
        <v>-700</v>
      </c>
      <c r="AB272" s="26">
        <v>14</v>
      </c>
      <c r="AC272" s="166">
        <v>-2218</v>
      </c>
      <c r="AD272" s="26">
        <v>-290</v>
      </c>
      <c r="AE272" s="166" t="s">
        <v>46</v>
      </c>
      <c r="AF272" s="172" t="s">
        <v>115</v>
      </c>
      <c r="AG272" s="173">
        <v>70</v>
      </c>
      <c r="AH272" s="166" t="s">
        <v>46</v>
      </c>
      <c r="AI272" s="172" t="s">
        <v>52</v>
      </c>
      <c r="AJ272" s="179">
        <v>66</v>
      </c>
    </row>
    <row r="273" spans="1:36" x14ac:dyDescent="0.15">
      <c r="A273" s="199" t="s">
        <v>36</v>
      </c>
      <c r="B273" s="200" t="s">
        <v>23</v>
      </c>
      <c r="C273" s="173">
        <v>24</v>
      </c>
      <c r="D273" s="190">
        <v>38984.833333333336</v>
      </c>
      <c r="E273" s="195">
        <v>16703</v>
      </c>
      <c r="F273" s="29">
        <v>30267</v>
      </c>
      <c r="G273" s="29">
        <v>1165</v>
      </c>
      <c r="H273" s="29">
        <v>0</v>
      </c>
      <c r="I273" s="29">
        <v>4613</v>
      </c>
      <c r="J273" s="29">
        <v>6924</v>
      </c>
      <c r="K273" s="166">
        <v>-70</v>
      </c>
      <c r="L273" s="173">
        <v>0</v>
      </c>
      <c r="M273" s="29">
        <v>-186</v>
      </c>
      <c r="N273" s="29">
        <v>-290</v>
      </c>
      <c r="O273" s="29">
        <f t="shared" si="21"/>
        <v>-546</v>
      </c>
      <c r="P273" s="29">
        <f t="shared" si="20"/>
        <v>20441</v>
      </c>
      <c r="Q273" s="190">
        <v>38984.833333333336</v>
      </c>
      <c r="R273" s="189">
        <v>15460</v>
      </c>
      <c r="S273" s="29">
        <v>17470</v>
      </c>
      <c r="T273" s="29">
        <f t="shared" si="18"/>
        <v>2971</v>
      </c>
      <c r="U273" s="29">
        <v>23016</v>
      </c>
      <c r="V273" s="29">
        <v>1800</v>
      </c>
      <c r="W273" s="166">
        <v>-1100</v>
      </c>
      <c r="X273" s="26">
        <v>-70</v>
      </c>
      <c r="Y273" s="166">
        <v>0</v>
      </c>
      <c r="Z273" s="26">
        <v>0</v>
      </c>
      <c r="AA273" s="166">
        <v>-700</v>
      </c>
      <c r="AB273" s="26">
        <v>14</v>
      </c>
      <c r="AC273" s="166">
        <v>-2218</v>
      </c>
      <c r="AD273" s="26">
        <v>-290</v>
      </c>
      <c r="AE273" s="166" t="s">
        <v>46</v>
      </c>
      <c r="AF273" s="172" t="s">
        <v>115</v>
      </c>
      <c r="AG273" s="173">
        <v>70</v>
      </c>
      <c r="AH273" s="166" t="s">
        <v>46</v>
      </c>
      <c r="AI273" s="172" t="s">
        <v>52</v>
      </c>
      <c r="AJ273" s="179">
        <v>66</v>
      </c>
    </row>
    <row r="274" spans="1:36" x14ac:dyDescent="0.15">
      <c r="A274" s="199" t="s">
        <v>30</v>
      </c>
      <c r="B274" s="200" t="s">
        <v>23</v>
      </c>
      <c r="C274" s="173">
        <v>25</v>
      </c>
      <c r="D274" s="190">
        <v>38985.833333333336</v>
      </c>
      <c r="E274" s="195">
        <v>17171</v>
      </c>
      <c r="F274" s="29">
        <v>30267</v>
      </c>
      <c r="G274" s="29">
        <v>1044</v>
      </c>
      <c r="H274" s="29">
        <v>0</v>
      </c>
      <c r="I274" s="29">
        <v>3690</v>
      </c>
      <c r="J274" s="29">
        <v>7780</v>
      </c>
      <c r="K274" s="166">
        <v>-314</v>
      </c>
      <c r="L274" s="173">
        <v>0</v>
      </c>
      <c r="M274" s="29">
        <v>-46</v>
      </c>
      <c r="N274" s="29">
        <v>-290</v>
      </c>
      <c r="O274" s="29">
        <f t="shared" si="21"/>
        <v>-650</v>
      </c>
      <c r="P274" s="29">
        <f t="shared" si="20"/>
        <v>20491</v>
      </c>
      <c r="Q274" s="190">
        <v>38985.833333333336</v>
      </c>
      <c r="R274" s="189">
        <v>16910</v>
      </c>
      <c r="S274" s="29">
        <v>18920</v>
      </c>
      <c r="T274" s="29">
        <f t="shared" si="18"/>
        <v>1571</v>
      </c>
      <c r="U274" s="29">
        <v>23016</v>
      </c>
      <c r="V274" s="29">
        <v>1800</v>
      </c>
      <c r="W274" s="166">
        <v>-1100</v>
      </c>
      <c r="X274" s="26">
        <v>-314</v>
      </c>
      <c r="Y274" s="166">
        <v>0</v>
      </c>
      <c r="Z274" s="26">
        <v>0</v>
      </c>
      <c r="AA274" s="166">
        <v>-700</v>
      </c>
      <c r="AB274" s="26">
        <v>54</v>
      </c>
      <c r="AC274" s="166">
        <v>-2218</v>
      </c>
      <c r="AD274" s="26">
        <v>-290</v>
      </c>
      <c r="AE274" s="166" t="s">
        <v>100</v>
      </c>
      <c r="AF274" s="172" t="s">
        <v>153</v>
      </c>
      <c r="AG274" s="173">
        <v>72</v>
      </c>
      <c r="AH274" s="166" t="s">
        <v>100</v>
      </c>
      <c r="AI274" s="172" t="s">
        <v>69</v>
      </c>
      <c r="AJ274" s="179">
        <v>71</v>
      </c>
    </row>
    <row r="275" spans="1:36" x14ac:dyDescent="0.15">
      <c r="A275" s="199" t="s">
        <v>32</v>
      </c>
      <c r="B275" s="200" t="s">
        <v>23</v>
      </c>
      <c r="C275" s="173">
        <v>26</v>
      </c>
      <c r="D275" s="190">
        <v>38986.833333333336</v>
      </c>
      <c r="E275" s="195">
        <v>17059</v>
      </c>
      <c r="F275" s="29">
        <v>30268</v>
      </c>
      <c r="G275" s="29">
        <v>1299</v>
      </c>
      <c r="H275" s="29">
        <v>0</v>
      </c>
      <c r="I275" s="29">
        <v>3191</v>
      </c>
      <c r="J275" s="29">
        <v>6888</v>
      </c>
      <c r="K275" s="166">
        <v>-389</v>
      </c>
      <c r="L275" s="173">
        <v>330</v>
      </c>
      <c r="M275" s="29">
        <v>-74</v>
      </c>
      <c r="N275" s="29">
        <v>-287</v>
      </c>
      <c r="O275" s="29">
        <f t="shared" si="21"/>
        <v>-420</v>
      </c>
      <c r="P275" s="29">
        <f t="shared" si="20"/>
        <v>21908</v>
      </c>
      <c r="Q275" s="190">
        <v>38986.833333333336</v>
      </c>
      <c r="R275" s="189">
        <v>17150</v>
      </c>
      <c r="S275" s="29">
        <v>19224</v>
      </c>
      <c r="T275" s="29">
        <f t="shared" si="18"/>
        <v>2684</v>
      </c>
      <c r="U275" s="29">
        <v>23016</v>
      </c>
      <c r="V275" s="29">
        <v>1800</v>
      </c>
      <c r="W275" s="166">
        <v>-1100</v>
      </c>
      <c r="X275" s="26">
        <v>-389</v>
      </c>
      <c r="Y275" s="166">
        <v>330</v>
      </c>
      <c r="Z275" s="26">
        <v>330</v>
      </c>
      <c r="AA275" s="166">
        <v>-700</v>
      </c>
      <c r="AB275" s="26">
        <v>177</v>
      </c>
      <c r="AC275" s="166">
        <v>-2218</v>
      </c>
      <c r="AD275" s="26">
        <v>-287</v>
      </c>
      <c r="AE275" s="166" t="s">
        <v>146</v>
      </c>
      <c r="AF275" s="172" t="s">
        <v>180</v>
      </c>
      <c r="AG275" s="173">
        <v>64</v>
      </c>
      <c r="AH275" s="166" t="s">
        <v>169</v>
      </c>
      <c r="AI275" s="172" t="s">
        <v>75</v>
      </c>
      <c r="AJ275" s="179">
        <v>60</v>
      </c>
    </row>
    <row r="276" spans="1:36" x14ac:dyDescent="0.15">
      <c r="A276" s="199" t="s">
        <v>31</v>
      </c>
      <c r="B276" s="200" t="s">
        <v>23</v>
      </c>
      <c r="C276" s="173">
        <v>27</v>
      </c>
      <c r="D276" s="190">
        <v>38987.833333333336</v>
      </c>
      <c r="E276" s="195">
        <v>17089</v>
      </c>
      <c r="F276" s="29">
        <v>30248</v>
      </c>
      <c r="G276" s="29">
        <v>947</v>
      </c>
      <c r="H276" s="29">
        <v>0</v>
      </c>
      <c r="I276" s="29">
        <v>3800</v>
      </c>
      <c r="J276" s="29">
        <v>7287</v>
      </c>
      <c r="K276" s="166">
        <v>-289</v>
      </c>
      <c r="L276" s="173">
        <v>330</v>
      </c>
      <c r="M276" s="29">
        <v>-125</v>
      </c>
      <c r="N276" s="29">
        <v>-287</v>
      </c>
      <c r="O276" s="29">
        <f t="shared" si="21"/>
        <v>-371</v>
      </c>
      <c r="P276" s="29">
        <f t="shared" si="20"/>
        <v>20479</v>
      </c>
      <c r="Q276" s="190">
        <v>38987.833333333336</v>
      </c>
      <c r="R276" s="189">
        <v>17150</v>
      </c>
      <c r="S276" s="29">
        <v>19232</v>
      </c>
      <c r="T276" s="29">
        <f t="shared" si="18"/>
        <v>1247</v>
      </c>
      <c r="U276" s="29">
        <v>23016</v>
      </c>
      <c r="V276" s="29">
        <v>1800</v>
      </c>
      <c r="W276" s="166">
        <v>-1100</v>
      </c>
      <c r="X276" s="26">
        <v>-289</v>
      </c>
      <c r="Y276" s="166">
        <v>330</v>
      </c>
      <c r="Z276" s="26">
        <v>330</v>
      </c>
      <c r="AA276" s="166">
        <v>-700</v>
      </c>
      <c r="AB276" s="26">
        <v>75</v>
      </c>
      <c r="AC276" s="166">
        <v>-2218</v>
      </c>
      <c r="AD276" s="26">
        <v>-287</v>
      </c>
      <c r="AE276" s="166" t="s">
        <v>169</v>
      </c>
      <c r="AF276" s="172" t="s">
        <v>90</v>
      </c>
      <c r="AG276" s="173">
        <v>62</v>
      </c>
      <c r="AH276" s="166" t="s">
        <v>169</v>
      </c>
      <c r="AI276" s="172" t="s">
        <v>173</v>
      </c>
      <c r="AJ276" s="179">
        <v>62</v>
      </c>
    </row>
    <row r="277" spans="1:36" x14ac:dyDescent="0.15">
      <c r="A277" s="199" t="s">
        <v>33</v>
      </c>
      <c r="B277" s="200" t="s">
        <v>23</v>
      </c>
      <c r="C277" s="173">
        <v>28</v>
      </c>
      <c r="D277" s="190">
        <v>38988.833333333336</v>
      </c>
      <c r="E277" s="195">
        <v>17250</v>
      </c>
      <c r="F277" s="29">
        <v>30410</v>
      </c>
      <c r="G277" s="29">
        <v>910</v>
      </c>
      <c r="H277" s="29">
        <v>0</v>
      </c>
      <c r="I277" s="29">
        <v>3686</v>
      </c>
      <c r="J277" s="29">
        <v>5950</v>
      </c>
      <c r="K277" s="166">
        <v>96</v>
      </c>
      <c r="L277" s="173">
        <v>330</v>
      </c>
      <c r="M277" s="29">
        <v>-125</v>
      </c>
      <c r="N277" s="29">
        <v>-287</v>
      </c>
      <c r="O277" s="29">
        <f t="shared" si="21"/>
        <v>14</v>
      </c>
      <c r="P277" s="29">
        <f t="shared" si="20"/>
        <v>21670</v>
      </c>
      <c r="Q277" s="190">
        <v>38988.833333333336</v>
      </c>
      <c r="R277" s="189">
        <v>17410</v>
      </c>
      <c r="S277" s="29">
        <v>19203</v>
      </c>
      <c r="T277" s="29">
        <f t="shared" si="18"/>
        <v>2467</v>
      </c>
      <c r="U277" s="29">
        <v>23016</v>
      </c>
      <c r="V277" s="29">
        <v>1800</v>
      </c>
      <c r="W277" s="166">
        <v>500</v>
      </c>
      <c r="X277" s="26">
        <v>96</v>
      </c>
      <c r="Y277" s="166">
        <v>330</v>
      </c>
      <c r="Z277" s="26">
        <v>330</v>
      </c>
      <c r="AA277" s="166">
        <v>-700</v>
      </c>
      <c r="AB277" s="26">
        <v>75</v>
      </c>
      <c r="AC277" s="166">
        <v>-2218</v>
      </c>
      <c r="AD277" s="26">
        <v>-287</v>
      </c>
      <c r="AE277" s="166" t="s">
        <v>43</v>
      </c>
      <c r="AF277" s="172" t="s">
        <v>64</v>
      </c>
      <c r="AG277" s="173">
        <v>63</v>
      </c>
      <c r="AH277" s="166" t="s">
        <v>43</v>
      </c>
      <c r="AI277" s="172" t="s">
        <v>123</v>
      </c>
      <c r="AJ277" s="179">
        <v>66</v>
      </c>
    </row>
    <row r="278" spans="1:36" x14ac:dyDescent="0.15">
      <c r="A278" s="199" t="s">
        <v>34</v>
      </c>
      <c r="B278" s="200" t="s">
        <v>23</v>
      </c>
      <c r="C278" s="173">
        <v>29</v>
      </c>
      <c r="D278" s="190">
        <v>38989.5</v>
      </c>
      <c r="E278" s="195">
        <v>16920</v>
      </c>
      <c r="F278" s="29">
        <v>30088</v>
      </c>
      <c r="G278" s="29">
        <v>1295</v>
      </c>
      <c r="H278" s="29">
        <v>0</v>
      </c>
      <c r="I278" s="29">
        <v>3954</v>
      </c>
      <c r="J278" s="29">
        <v>5866</v>
      </c>
      <c r="K278" s="166">
        <v>437</v>
      </c>
      <c r="L278" s="173">
        <v>330</v>
      </c>
      <c r="M278" s="29">
        <v>-76</v>
      </c>
      <c r="N278" s="29">
        <v>-287</v>
      </c>
      <c r="O278" s="29">
        <f t="shared" si="21"/>
        <v>404</v>
      </c>
      <c r="P278" s="29">
        <f t="shared" si="20"/>
        <v>21159</v>
      </c>
      <c r="Q278" s="190">
        <v>38989.5</v>
      </c>
      <c r="R278" s="189">
        <v>16860</v>
      </c>
      <c r="S278" s="29">
        <v>18653</v>
      </c>
      <c r="T278" s="29">
        <f t="shared" si="18"/>
        <v>2506</v>
      </c>
      <c r="U278" s="29">
        <v>23016</v>
      </c>
      <c r="V278" s="29">
        <v>1800</v>
      </c>
      <c r="W278" s="166">
        <v>500</v>
      </c>
      <c r="X278" s="26">
        <v>437</v>
      </c>
      <c r="Y278" s="166">
        <v>330</v>
      </c>
      <c r="Z278" s="26">
        <v>330</v>
      </c>
      <c r="AA278" s="166">
        <v>-700</v>
      </c>
      <c r="AB278" s="26">
        <v>124</v>
      </c>
      <c r="AC278" s="166">
        <v>-2218</v>
      </c>
      <c r="AD278" s="26">
        <v>-287</v>
      </c>
      <c r="AE278" s="166" t="s">
        <v>363</v>
      </c>
      <c r="AF278" s="172" t="s">
        <v>91</v>
      </c>
      <c r="AG278" s="173">
        <v>65</v>
      </c>
      <c r="AH278" s="166" t="s">
        <v>363</v>
      </c>
      <c r="AI278" s="172" t="s">
        <v>54</v>
      </c>
      <c r="AJ278" s="179">
        <v>63</v>
      </c>
    </row>
    <row r="279" spans="1:36" x14ac:dyDescent="0.15">
      <c r="A279" s="201" t="s">
        <v>35</v>
      </c>
      <c r="B279" s="202" t="s">
        <v>23</v>
      </c>
      <c r="C279" s="175">
        <v>30</v>
      </c>
      <c r="D279" s="191">
        <v>38990.833333333336</v>
      </c>
      <c r="E279" s="196">
        <v>14811</v>
      </c>
      <c r="F279" s="35">
        <v>30088</v>
      </c>
      <c r="G279" s="35">
        <v>1540</v>
      </c>
      <c r="H279" s="35">
        <v>0</v>
      </c>
      <c r="I279" s="35">
        <v>4632</v>
      </c>
      <c r="J279" s="35">
        <v>8970</v>
      </c>
      <c r="K279" s="167">
        <v>63</v>
      </c>
      <c r="L279" s="175">
        <v>330</v>
      </c>
      <c r="M279" s="35">
        <v>17</v>
      </c>
      <c r="N279" s="35">
        <v>-288</v>
      </c>
      <c r="O279" s="35">
        <f t="shared" si="21"/>
        <v>122</v>
      </c>
      <c r="P279" s="35">
        <f t="shared" si="20"/>
        <v>17904</v>
      </c>
      <c r="Q279" s="191">
        <v>38990.833333333336</v>
      </c>
      <c r="R279" s="192">
        <v>14910</v>
      </c>
      <c r="S279" s="35">
        <v>16703</v>
      </c>
      <c r="T279" s="35">
        <f t="shared" si="18"/>
        <v>1201</v>
      </c>
      <c r="U279" s="35">
        <v>18223</v>
      </c>
      <c r="V279" s="35">
        <v>3100</v>
      </c>
      <c r="W279" s="167">
        <v>500</v>
      </c>
      <c r="X279" s="43">
        <v>63</v>
      </c>
      <c r="Y279" s="167">
        <v>330</v>
      </c>
      <c r="Z279" s="43">
        <v>330</v>
      </c>
      <c r="AA279" s="167">
        <v>280</v>
      </c>
      <c r="AB279" s="43">
        <v>217</v>
      </c>
      <c r="AC279" s="167">
        <v>-2218</v>
      </c>
      <c r="AD279" s="43">
        <v>-288</v>
      </c>
      <c r="AE279" s="167" t="s">
        <v>100</v>
      </c>
      <c r="AF279" s="174" t="s">
        <v>70</v>
      </c>
      <c r="AG279" s="175">
        <v>58</v>
      </c>
      <c r="AH279" s="167" t="s">
        <v>43</v>
      </c>
      <c r="AI279" s="174" t="s">
        <v>127</v>
      </c>
      <c r="AJ279" s="180">
        <v>55</v>
      </c>
    </row>
    <row r="280" spans="1:36" x14ac:dyDescent="0.15">
      <c r="A280" s="199" t="s">
        <v>36</v>
      </c>
      <c r="B280" s="200" t="s">
        <v>24</v>
      </c>
      <c r="C280" s="173">
        <v>1</v>
      </c>
      <c r="D280" s="190">
        <v>38991.833333333336</v>
      </c>
      <c r="E280" s="195">
        <v>15380</v>
      </c>
      <c r="F280" s="29">
        <v>33161</v>
      </c>
      <c r="G280" s="29">
        <v>166</v>
      </c>
      <c r="H280" s="29">
        <v>0</v>
      </c>
      <c r="I280" s="29">
        <v>7538</v>
      </c>
      <c r="J280" s="29">
        <v>7574</v>
      </c>
      <c r="K280" s="166">
        <v>-836</v>
      </c>
      <c r="L280" s="173">
        <v>330</v>
      </c>
      <c r="M280" s="29">
        <v>145</v>
      </c>
      <c r="N280" s="29">
        <v>-288</v>
      </c>
      <c r="O280" s="29">
        <f t="shared" si="21"/>
        <v>-649</v>
      </c>
      <c r="P280" s="29">
        <f t="shared" si="20"/>
        <v>18864</v>
      </c>
      <c r="Q280" s="190">
        <v>38991.833333333336</v>
      </c>
      <c r="R280" s="189">
        <v>15540</v>
      </c>
      <c r="S280" s="29">
        <v>17238</v>
      </c>
      <c r="T280" s="29">
        <f t="shared" si="18"/>
        <v>1626</v>
      </c>
      <c r="U280" s="27">
        <v>18223</v>
      </c>
      <c r="V280" s="29">
        <v>3100</v>
      </c>
      <c r="W280" s="211">
        <v>-1100</v>
      </c>
      <c r="X280" s="26">
        <v>-836</v>
      </c>
      <c r="Y280" s="166">
        <v>330</v>
      </c>
      <c r="Z280" s="26">
        <v>330</v>
      </c>
      <c r="AA280" s="166">
        <v>280</v>
      </c>
      <c r="AB280" s="26">
        <v>245</v>
      </c>
      <c r="AC280" s="166">
        <v>-2218</v>
      </c>
      <c r="AD280" s="26">
        <v>-288</v>
      </c>
      <c r="AE280" s="166" t="s">
        <v>363</v>
      </c>
      <c r="AF280" s="172" t="s">
        <v>179</v>
      </c>
      <c r="AG280" s="173">
        <v>57</v>
      </c>
      <c r="AH280" s="166" t="s">
        <v>363</v>
      </c>
      <c r="AI280" s="172" t="s">
        <v>133</v>
      </c>
      <c r="AJ280" s="179">
        <v>56</v>
      </c>
    </row>
    <row r="281" spans="1:36" x14ac:dyDescent="0.15">
      <c r="A281" s="199" t="s">
        <v>30</v>
      </c>
      <c r="B281" s="200" t="s">
        <v>24</v>
      </c>
      <c r="C281" s="173">
        <v>2</v>
      </c>
      <c r="D281" s="190">
        <v>38992.833333333336</v>
      </c>
      <c r="E281" s="195">
        <v>17014</v>
      </c>
      <c r="F281" s="29">
        <v>33161</v>
      </c>
      <c r="G281" s="29">
        <v>173</v>
      </c>
      <c r="H281" s="29">
        <v>0</v>
      </c>
      <c r="I281" s="29">
        <v>7444</v>
      </c>
      <c r="J281" s="29">
        <v>6081</v>
      </c>
      <c r="K281" s="166">
        <v>-951</v>
      </c>
      <c r="L281" s="173">
        <v>330</v>
      </c>
      <c r="M281" s="29">
        <v>4</v>
      </c>
      <c r="N281" s="29">
        <v>-375</v>
      </c>
      <c r="O281" s="29">
        <f t="shared" si="21"/>
        <v>-992</v>
      </c>
      <c r="P281" s="29">
        <f t="shared" si="20"/>
        <v>20801</v>
      </c>
      <c r="Q281" s="190">
        <v>38992.833333333336</v>
      </c>
      <c r="R281" s="189">
        <v>17110</v>
      </c>
      <c r="S281" s="29">
        <v>18810</v>
      </c>
      <c r="T281" s="29">
        <f t="shared" si="18"/>
        <v>1991</v>
      </c>
      <c r="U281" s="27">
        <v>18223</v>
      </c>
      <c r="V281" s="29">
        <v>3100</v>
      </c>
      <c r="W281" s="211">
        <v>-1100</v>
      </c>
      <c r="X281" s="26">
        <v>-951</v>
      </c>
      <c r="Y281" s="166">
        <v>330</v>
      </c>
      <c r="Z281" s="26">
        <v>330</v>
      </c>
      <c r="AA281" s="166">
        <v>140</v>
      </c>
      <c r="AB281" s="26">
        <v>104</v>
      </c>
      <c r="AC281" s="166">
        <v>-2218</v>
      </c>
      <c r="AD281" s="26">
        <v>-375</v>
      </c>
      <c r="AE281" s="166" t="s">
        <v>42</v>
      </c>
      <c r="AF281" s="172" t="s">
        <v>184</v>
      </c>
      <c r="AG281" s="173">
        <v>59</v>
      </c>
      <c r="AH281" s="166" t="s">
        <v>146</v>
      </c>
      <c r="AI281" s="172" t="s">
        <v>180</v>
      </c>
      <c r="AJ281" s="179">
        <v>59</v>
      </c>
    </row>
    <row r="282" spans="1:36" x14ac:dyDescent="0.15">
      <c r="A282" s="199" t="s">
        <v>32</v>
      </c>
      <c r="B282" s="200" t="s">
        <v>24</v>
      </c>
      <c r="C282" s="173">
        <v>3</v>
      </c>
      <c r="D282" s="190">
        <v>38993.833333333336</v>
      </c>
      <c r="E282" s="195">
        <v>17618</v>
      </c>
      <c r="F282" s="29">
        <v>33161</v>
      </c>
      <c r="G282" s="29">
        <v>147</v>
      </c>
      <c r="H282" s="29">
        <v>0</v>
      </c>
      <c r="I282" s="29">
        <v>6311</v>
      </c>
      <c r="J282" s="29">
        <v>7545</v>
      </c>
      <c r="K282" s="166">
        <v>-639</v>
      </c>
      <c r="L282" s="173">
        <v>330</v>
      </c>
      <c r="M282" s="29">
        <v>-100</v>
      </c>
      <c r="N282" s="29">
        <v>-285</v>
      </c>
      <c r="O282" s="29">
        <f t="shared" si="21"/>
        <v>-694</v>
      </c>
      <c r="P282" s="29">
        <f t="shared" si="20"/>
        <v>20146</v>
      </c>
      <c r="Q282" s="190">
        <v>38993.833333333336</v>
      </c>
      <c r="R282" s="189">
        <v>17300</v>
      </c>
      <c r="S282" s="29">
        <v>18987</v>
      </c>
      <c r="T282" s="29">
        <f t="shared" si="18"/>
        <v>1159</v>
      </c>
      <c r="U282" s="27">
        <v>18223</v>
      </c>
      <c r="V282" s="29">
        <v>3100</v>
      </c>
      <c r="W282" s="211">
        <v>-1100</v>
      </c>
      <c r="X282" s="26">
        <v>-639</v>
      </c>
      <c r="Y282" s="166">
        <v>330</v>
      </c>
      <c r="Z282" s="26">
        <v>330</v>
      </c>
      <c r="AA282" s="166">
        <v>140</v>
      </c>
      <c r="AB282" s="26">
        <v>51</v>
      </c>
      <c r="AC282" s="166">
        <v>-2218</v>
      </c>
      <c r="AD282" s="26">
        <v>-285</v>
      </c>
      <c r="AE282" s="166" t="s">
        <v>42</v>
      </c>
      <c r="AF282" s="172" t="s">
        <v>59</v>
      </c>
      <c r="AG282" s="173">
        <v>59</v>
      </c>
      <c r="AH282" s="166" t="s">
        <v>42</v>
      </c>
      <c r="AI282" s="172" t="s">
        <v>192</v>
      </c>
      <c r="AJ282" s="179">
        <v>58</v>
      </c>
    </row>
    <row r="283" spans="1:36" x14ac:dyDescent="0.15">
      <c r="A283" s="199" t="s">
        <v>31</v>
      </c>
      <c r="B283" s="200" t="s">
        <v>24</v>
      </c>
      <c r="C283" s="173">
        <v>4</v>
      </c>
      <c r="D283" s="190">
        <v>38994.833333333336</v>
      </c>
      <c r="E283" s="195">
        <v>18035</v>
      </c>
      <c r="F283" s="29">
        <v>33161</v>
      </c>
      <c r="G283" s="29">
        <v>173</v>
      </c>
      <c r="H283" s="29">
        <v>0</v>
      </c>
      <c r="I283" s="29">
        <v>6421</v>
      </c>
      <c r="J283" s="29">
        <v>6548</v>
      </c>
      <c r="K283" s="166">
        <v>-68</v>
      </c>
      <c r="L283" s="173">
        <v>230</v>
      </c>
      <c r="M283" s="29">
        <v>-53</v>
      </c>
      <c r="N283" s="29">
        <v>-285</v>
      </c>
      <c r="O283" s="29">
        <f t="shared" si="21"/>
        <v>-176</v>
      </c>
      <c r="P283" s="29">
        <f t="shared" si="20"/>
        <v>20541</v>
      </c>
      <c r="Q283" s="190">
        <v>38994.833333333336</v>
      </c>
      <c r="R283" s="189">
        <v>17450</v>
      </c>
      <c r="S283" s="29">
        <v>19136</v>
      </c>
      <c r="T283" s="29">
        <f t="shared" si="18"/>
        <v>1405</v>
      </c>
      <c r="U283" s="27">
        <v>18223</v>
      </c>
      <c r="V283" s="29">
        <v>3100</v>
      </c>
      <c r="W283" s="211">
        <v>-1100</v>
      </c>
      <c r="X283" s="26">
        <v>-68</v>
      </c>
      <c r="Y283" s="166">
        <v>330</v>
      </c>
      <c r="Z283" s="26">
        <v>230</v>
      </c>
      <c r="AA283" s="166">
        <v>140</v>
      </c>
      <c r="AB283" s="26">
        <v>140</v>
      </c>
      <c r="AC283" s="166">
        <v>-2218</v>
      </c>
      <c r="AD283" s="26">
        <v>-285</v>
      </c>
      <c r="AE283" s="166" t="s">
        <v>43</v>
      </c>
      <c r="AF283" s="172" t="s">
        <v>227</v>
      </c>
      <c r="AG283" s="173">
        <v>69</v>
      </c>
      <c r="AH283" s="166" t="s">
        <v>43</v>
      </c>
      <c r="AI283" s="172" t="s">
        <v>128</v>
      </c>
      <c r="AJ283" s="179">
        <v>69</v>
      </c>
    </row>
    <row r="284" spans="1:36" x14ac:dyDescent="0.15">
      <c r="A284" s="199" t="s">
        <v>33</v>
      </c>
      <c r="B284" s="200" t="s">
        <v>24</v>
      </c>
      <c r="C284" s="173">
        <v>5</v>
      </c>
      <c r="D284" s="190">
        <v>38995.833333333336</v>
      </c>
      <c r="E284" s="195">
        <v>16873</v>
      </c>
      <c r="F284" s="29">
        <v>33161</v>
      </c>
      <c r="G284" s="29">
        <v>227</v>
      </c>
      <c r="H284" s="29">
        <v>0</v>
      </c>
      <c r="I284" s="29">
        <v>5966</v>
      </c>
      <c r="J284" s="29">
        <v>6710</v>
      </c>
      <c r="K284" s="166">
        <v>-270</v>
      </c>
      <c r="L284" s="173">
        <v>230</v>
      </c>
      <c r="M284" s="29">
        <v>-155</v>
      </c>
      <c r="N284" s="29">
        <v>-285</v>
      </c>
      <c r="O284" s="29">
        <f t="shared" si="21"/>
        <v>-480</v>
      </c>
      <c r="P284" s="29">
        <f t="shared" si="20"/>
        <v>21192</v>
      </c>
      <c r="Q284" s="190">
        <v>38995.833333333336</v>
      </c>
      <c r="R284" s="189">
        <v>16970</v>
      </c>
      <c r="S284" s="29">
        <v>18682</v>
      </c>
      <c r="T284" s="29">
        <f t="shared" si="18"/>
        <v>2510</v>
      </c>
      <c r="U284" s="27">
        <v>18223</v>
      </c>
      <c r="V284" s="29">
        <v>3100</v>
      </c>
      <c r="W284" s="211">
        <v>-1100</v>
      </c>
      <c r="X284" s="26">
        <v>-270</v>
      </c>
      <c r="Y284" s="166">
        <v>330</v>
      </c>
      <c r="Z284" s="26">
        <v>230</v>
      </c>
      <c r="AA284" s="166">
        <v>140</v>
      </c>
      <c r="AB284" s="26">
        <v>99</v>
      </c>
      <c r="AC284" s="166">
        <v>-2218</v>
      </c>
      <c r="AD284" s="26">
        <v>-285</v>
      </c>
      <c r="AE284" s="166" t="s">
        <v>146</v>
      </c>
      <c r="AF284" s="172" t="s">
        <v>164</v>
      </c>
      <c r="AG284" s="173">
        <v>50</v>
      </c>
      <c r="AH284" s="166" t="s">
        <v>169</v>
      </c>
      <c r="AI284" s="172" t="s">
        <v>58</v>
      </c>
      <c r="AJ284" s="179">
        <v>52</v>
      </c>
    </row>
    <row r="285" spans="1:36" x14ac:dyDescent="0.15">
      <c r="A285" s="199" t="s">
        <v>34</v>
      </c>
      <c r="B285" s="200" t="s">
        <v>24</v>
      </c>
      <c r="C285" s="173">
        <v>6</v>
      </c>
      <c r="D285" s="190">
        <v>38996.833333333336</v>
      </c>
      <c r="E285" s="195">
        <v>16083</v>
      </c>
      <c r="F285" s="29">
        <v>33161</v>
      </c>
      <c r="G285" s="29">
        <v>208</v>
      </c>
      <c r="H285" s="29">
        <v>0</v>
      </c>
      <c r="I285" s="29">
        <v>6125</v>
      </c>
      <c r="J285" s="29">
        <v>6405</v>
      </c>
      <c r="K285" s="166">
        <v>320</v>
      </c>
      <c r="L285" s="173">
        <v>250</v>
      </c>
      <c r="M285" s="29">
        <v>-89</v>
      </c>
      <c r="N285" s="29">
        <v>-285</v>
      </c>
      <c r="O285" s="29">
        <f t="shared" si="21"/>
        <v>196</v>
      </c>
      <c r="P285" s="29">
        <f t="shared" ref="P285:P316" si="22">+F285+G285+H285-I285-J285-O285</f>
        <v>20643</v>
      </c>
      <c r="Q285" s="190">
        <v>38996.833333333336</v>
      </c>
      <c r="R285" s="189">
        <v>16090</v>
      </c>
      <c r="S285" s="29">
        <v>17806</v>
      </c>
      <c r="T285" s="29">
        <f t="shared" si="18"/>
        <v>2837</v>
      </c>
      <c r="U285" s="27">
        <v>18223</v>
      </c>
      <c r="V285" s="29">
        <v>3100</v>
      </c>
      <c r="W285" s="211">
        <v>500</v>
      </c>
      <c r="X285" s="26">
        <v>320</v>
      </c>
      <c r="Y285" s="166">
        <v>330</v>
      </c>
      <c r="Z285" s="26">
        <v>250</v>
      </c>
      <c r="AA285" s="166">
        <v>-700</v>
      </c>
      <c r="AB285" s="26">
        <v>140</v>
      </c>
      <c r="AC285" s="166">
        <v>-2218</v>
      </c>
      <c r="AD285" s="26">
        <v>-285</v>
      </c>
      <c r="AE285" s="166" t="s">
        <v>100</v>
      </c>
      <c r="AF285" s="172" t="s">
        <v>60</v>
      </c>
      <c r="AG285" s="173">
        <v>48</v>
      </c>
      <c r="AH285" s="166" t="s">
        <v>169</v>
      </c>
      <c r="AI285" s="172" t="s">
        <v>189</v>
      </c>
      <c r="AJ285" s="179">
        <v>49</v>
      </c>
    </row>
    <row r="286" spans="1:36" x14ac:dyDescent="0.15">
      <c r="A286" s="199" t="s">
        <v>35</v>
      </c>
      <c r="B286" s="200" t="s">
        <v>24</v>
      </c>
      <c r="C286" s="173">
        <v>7</v>
      </c>
      <c r="D286" s="190">
        <v>38997.833333333336</v>
      </c>
      <c r="E286" s="195">
        <v>15016</v>
      </c>
      <c r="F286" s="29">
        <v>33161</v>
      </c>
      <c r="G286" s="29">
        <v>206</v>
      </c>
      <c r="H286" s="29">
        <v>0</v>
      </c>
      <c r="I286" s="29">
        <v>7770</v>
      </c>
      <c r="J286" s="29">
        <v>6906</v>
      </c>
      <c r="K286" s="166">
        <v>269</v>
      </c>
      <c r="L286" s="173">
        <v>330</v>
      </c>
      <c r="M286" s="29">
        <v>180</v>
      </c>
      <c r="N286" s="29">
        <v>-288</v>
      </c>
      <c r="O286" s="29">
        <f t="shared" si="21"/>
        <v>491</v>
      </c>
      <c r="P286" s="29">
        <f t="shared" si="22"/>
        <v>18200</v>
      </c>
      <c r="Q286" s="190">
        <v>38997.833333333336</v>
      </c>
      <c r="R286" s="189">
        <v>14700</v>
      </c>
      <c r="S286" s="29">
        <v>16800</v>
      </c>
      <c r="T286" s="29">
        <f t="shared" si="18"/>
        <v>1400</v>
      </c>
      <c r="U286" s="29">
        <v>18260</v>
      </c>
      <c r="V286" s="29">
        <v>4400</v>
      </c>
      <c r="W286" s="166">
        <v>1200</v>
      </c>
      <c r="X286" s="26">
        <v>269</v>
      </c>
      <c r="Y286" s="166">
        <v>330</v>
      </c>
      <c r="Z286" s="26">
        <v>330</v>
      </c>
      <c r="AA286" s="166">
        <v>280</v>
      </c>
      <c r="AB286" s="26">
        <v>280</v>
      </c>
      <c r="AC286" s="166">
        <v>-2218</v>
      </c>
      <c r="AD286" s="26">
        <v>-288</v>
      </c>
      <c r="AE286" s="166" t="s">
        <v>42</v>
      </c>
      <c r="AF286" s="172" t="s">
        <v>189</v>
      </c>
      <c r="AG286" s="173">
        <v>49</v>
      </c>
      <c r="AH286" s="166" t="s">
        <v>42</v>
      </c>
      <c r="AI286" s="172" t="s">
        <v>181</v>
      </c>
      <c r="AJ286" s="179">
        <v>50</v>
      </c>
    </row>
    <row r="287" spans="1:36" x14ac:dyDescent="0.15">
      <c r="A287" s="199" t="s">
        <v>36</v>
      </c>
      <c r="B287" s="200" t="s">
        <v>24</v>
      </c>
      <c r="C287" s="173">
        <v>8</v>
      </c>
      <c r="D287" s="190">
        <v>38998.833333333336</v>
      </c>
      <c r="E287" s="195">
        <v>15001</v>
      </c>
      <c r="F287" s="29">
        <v>33161</v>
      </c>
      <c r="G287" s="29">
        <v>204</v>
      </c>
      <c r="H287" s="29">
        <v>0</v>
      </c>
      <c r="I287" s="29">
        <v>8673</v>
      </c>
      <c r="J287" s="29">
        <v>6732</v>
      </c>
      <c r="K287" s="166">
        <v>20</v>
      </c>
      <c r="L287" s="173">
        <v>330</v>
      </c>
      <c r="M287" s="29">
        <v>157</v>
      </c>
      <c r="N287" s="29">
        <v>-288</v>
      </c>
      <c r="O287" s="29">
        <f t="shared" si="21"/>
        <v>219</v>
      </c>
      <c r="P287" s="29">
        <f t="shared" si="22"/>
        <v>17741</v>
      </c>
      <c r="Q287" s="190">
        <v>38998.833333333336</v>
      </c>
      <c r="R287" s="189">
        <v>14870</v>
      </c>
      <c r="S287" s="29">
        <v>16937</v>
      </c>
      <c r="T287" s="29">
        <f t="shared" si="18"/>
        <v>804</v>
      </c>
      <c r="U287" s="29">
        <v>18260</v>
      </c>
      <c r="V287" s="29">
        <v>4400</v>
      </c>
      <c r="W287" s="166">
        <v>1200</v>
      </c>
      <c r="X287" s="26">
        <v>20</v>
      </c>
      <c r="Y287" s="166">
        <v>330</v>
      </c>
      <c r="Z287" s="26">
        <v>330</v>
      </c>
      <c r="AA287" s="166">
        <v>280</v>
      </c>
      <c r="AB287" s="26">
        <v>257</v>
      </c>
      <c r="AC287" s="166">
        <v>-2218</v>
      </c>
      <c r="AD287" s="26">
        <v>-288</v>
      </c>
      <c r="AE287" s="166" t="s">
        <v>42</v>
      </c>
      <c r="AF287" s="172" t="s">
        <v>89</v>
      </c>
      <c r="AG287" s="173">
        <v>55</v>
      </c>
      <c r="AH287" s="166" t="s">
        <v>42</v>
      </c>
      <c r="AI287" s="172" t="s">
        <v>151</v>
      </c>
      <c r="AJ287" s="179">
        <v>56</v>
      </c>
    </row>
    <row r="288" spans="1:36" x14ac:dyDescent="0.15">
      <c r="A288" s="199" t="s">
        <v>30</v>
      </c>
      <c r="B288" s="200" t="s">
        <v>24</v>
      </c>
      <c r="C288" s="173">
        <v>9</v>
      </c>
      <c r="D288" s="190">
        <v>38999.833333333336</v>
      </c>
      <c r="E288" s="195">
        <v>17221</v>
      </c>
      <c r="F288" s="29">
        <v>33161</v>
      </c>
      <c r="G288" s="29">
        <v>163</v>
      </c>
      <c r="H288" s="29">
        <v>0</v>
      </c>
      <c r="I288" s="29">
        <v>8329</v>
      </c>
      <c r="J288" s="29">
        <v>5285</v>
      </c>
      <c r="K288" s="166">
        <v>141</v>
      </c>
      <c r="L288" s="173">
        <v>330</v>
      </c>
      <c r="M288" s="29">
        <v>19</v>
      </c>
      <c r="N288" s="29">
        <v>-285</v>
      </c>
      <c r="O288" s="29">
        <f t="shared" si="21"/>
        <v>205</v>
      </c>
      <c r="P288" s="29">
        <f t="shared" si="22"/>
        <v>19505</v>
      </c>
      <c r="Q288" s="190">
        <v>38999.833333333336</v>
      </c>
      <c r="R288" s="189">
        <v>16840</v>
      </c>
      <c r="S288" s="29">
        <v>18899</v>
      </c>
      <c r="T288" s="29">
        <f t="shared" si="18"/>
        <v>606</v>
      </c>
      <c r="U288" s="29">
        <v>18260</v>
      </c>
      <c r="V288" s="29">
        <v>4400</v>
      </c>
      <c r="W288" s="166">
        <v>1200</v>
      </c>
      <c r="X288" s="26">
        <v>141</v>
      </c>
      <c r="Y288" s="166">
        <v>330</v>
      </c>
      <c r="Z288" s="26">
        <v>330</v>
      </c>
      <c r="AA288" s="166">
        <v>280</v>
      </c>
      <c r="AB288" s="26">
        <v>119</v>
      </c>
      <c r="AC288" s="166">
        <v>-2218</v>
      </c>
      <c r="AD288" s="26">
        <v>-285</v>
      </c>
      <c r="AE288" s="166" t="s">
        <v>42</v>
      </c>
      <c r="AF288" s="172" t="s">
        <v>101</v>
      </c>
      <c r="AG288" s="173">
        <v>63</v>
      </c>
      <c r="AH288" s="166" t="s">
        <v>42</v>
      </c>
      <c r="AI288" s="172" t="s">
        <v>180</v>
      </c>
      <c r="AJ288" s="179">
        <v>64</v>
      </c>
    </row>
    <row r="289" spans="1:36" x14ac:dyDescent="0.15">
      <c r="A289" s="199" t="s">
        <v>32</v>
      </c>
      <c r="B289" s="200" t="s">
        <v>24</v>
      </c>
      <c r="C289" s="173">
        <v>10</v>
      </c>
      <c r="D289" s="190">
        <v>39000.833333333336</v>
      </c>
      <c r="E289" s="195">
        <v>17194</v>
      </c>
      <c r="F289" s="29">
        <v>33161</v>
      </c>
      <c r="G289" s="29">
        <v>171</v>
      </c>
      <c r="H289" s="29">
        <v>0</v>
      </c>
      <c r="I289" s="29">
        <v>7875</v>
      </c>
      <c r="J289" s="29">
        <v>5890</v>
      </c>
      <c r="K289" s="166">
        <v>-120</v>
      </c>
      <c r="L289" s="173">
        <v>330</v>
      </c>
      <c r="M289" s="29">
        <v>-157</v>
      </c>
      <c r="N289" s="29">
        <v>-785</v>
      </c>
      <c r="O289" s="29">
        <f t="shared" si="21"/>
        <v>-732</v>
      </c>
      <c r="P289" s="29">
        <f t="shared" si="22"/>
        <v>20299</v>
      </c>
      <c r="Q289" s="190">
        <v>39000.833333333336</v>
      </c>
      <c r="R289" s="189">
        <v>17180</v>
      </c>
      <c r="S289" s="29">
        <v>19271</v>
      </c>
      <c r="T289" s="29">
        <f t="shared" si="18"/>
        <v>1028</v>
      </c>
      <c r="U289" s="29">
        <v>18260</v>
      </c>
      <c r="V289" s="29">
        <v>4400</v>
      </c>
      <c r="W289" s="166">
        <v>-1400</v>
      </c>
      <c r="X289" s="26">
        <v>-120</v>
      </c>
      <c r="Y289" s="166">
        <v>330</v>
      </c>
      <c r="Z289" s="26">
        <v>330</v>
      </c>
      <c r="AA289" s="166">
        <v>-700</v>
      </c>
      <c r="AB289" s="26">
        <v>-57</v>
      </c>
      <c r="AC289" s="166">
        <v>-2218</v>
      </c>
      <c r="AD289" s="26">
        <v>-785</v>
      </c>
      <c r="AE289" s="166" t="s">
        <v>46</v>
      </c>
      <c r="AF289" s="172" t="s">
        <v>111</v>
      </c>
      <c r="AG289" s="173">
        <v>56</v>
      </c>
      <c r="AH289" s="166" t="s">
        <v>46</v>
      </c>
      <c r="AI289" s="172" t="s">
        <v>141</v>
      </c>
      <c r="AJ289" s="179">
        <v>59</v>
      </c>
    </row>
    <row r="290" spans="1:36" x14ac:dyDescent="0.15">
      <c r="A290" s="199" t="s">
        <v>31</v>
      </c>
      <c r="B290" s="200" t="s">
        <v>24</v>
      </c>
      <c r="C290" s="173">
        <v>11</v>
      </c>
      <c r="D290" s="190">
        <v>39001.791666666664</v>
      </c>
      <c r="E290" s="195">
        <v>17395</v>
      </c>
      <c r="F290" s="29">
        <v>33161</v>
      </c>
      <c r="G290" s="29">
        <v>174</v>
      </c>
      <c r="H290" s="29">
        <v>0</v>
      </c>
      <c r="I290" s="29">
        <v>8395</v>
      </c>
      <c r="J290" s="29">
        <v>5821</v>
      </c>
      <c r="K290" s="166">
        <v>-709</v>
      </c>
      <c r="L290" s="173">
        <v>330</v>
      </c>
      <c r="M290" s="29">
        <v>-100</v>
      </c>
      <c r="N290" s="29">
        <v>-785</v>
      </c>
      <c r="O290" s="29">
        <f t="shared" si="21"/>
        <v>-1264</v>
      </c>
      <c r="P290" s="29">
        <f t="shared" si="22"/>
        <v>20383</v>
      </c>
      <c r="Q290" s="190">
        <v>39001.833333333336</v>
      </c>
      <c r="R290" s="189">
        <v>17400</v>
      </c>
      <c r="S290" s="29">
        <v>19109</v>
      </c>
      <c r="T290" s="29">
        <f t="shared" si="18"/>
        <v>1274</v>
      </c>
      <c r="U290" s="29">
        <v>18260</v>
      </c>
      <c r="V290" s="29">
        <v>4400</v>
      </c>
      <c r="W290" s="166">
        <v>-1400</v>
      </c>
      <c r="X290" s="26">
        <v>-709</v>
      </c>
      <c r="Y290" s="166">
        <v>330</v>
      </c>
      <c r="Z290" s="26">
        <v>330</v>
      </c>
      <c r="AA290" s="166">
        <v>-700</v>
      </c>
      <c r="AB290" s="26">
        <v>0</v>
      </c>
      <c r="AC290" s="166">
        <v>-2218</v>
      </c>
      <c r="AD290" s="26">
        <v>-785</v>
      </c>
      <c r="AE290" s="166" t="s">
        <v>46</v>
      </c>
      <c r="AF290" s="172" t="s">
        <v>140</v>
      </c>
      <c r="AG290" s="173">
        <v>56</v>
      </c>
      <c r="AH290" s="166" t="s">
        <v>46</v>
      </c>
      <c r="AI290" s="172" t="s">
        <v>179</v>
      </c>
      <c r="AJ290" s="179">
        <v>58</v>
      </c>
    </row>
    <row r="291" spans="1:36" x14ac:dyDescent="0.15">
      <c r="A291" s="199" t="s">
        <v>33</v>
      </c>
      <c r="B291" s="200" t="s">
        <v>24</v>
      </c>
      <c r="C291" s="173">
        <v>12</v>
      </c>
      <c r="D291" s="190">
        <v>39002.833333333336</v>
      </c>
      <c r="E291" s="195">
        <v>17338</v>
      </c>
      <c r="F291" s="29">
        <v>33184</v>
      </c>
      <c r="G291" s="29">
        <v>151</v>
      </c>
      <c r="H291" s="29">
        <v>0</v>
      </c>
      <c r="I291" s="29">
        <v>8789</v>
      </c>
      <c r="J291" s="29">
        <v>5509</v>
      </c>
      <c r="K291" s="166">
        <v>-323</v>
      </c>
      <c r="L291" s="173">
        <v>330</v>
      </c>
      <c r="M291" s="29">
        <v>-152</v>
      </c>
      <c r="N291" s="29">
        <v>-820</v>
      </c>
      <c r="O291" s="29">
        <f t="shared" si="21"/>
        <v>-965</v>
      </c>
      <c r="P291" s="29">
        <f t="shared" si="22"/>
        <v>20002</v>
      </c>
      <c r="Q291" s="190">
        <v>39002.833333333336</v>
      </c>
      <c r="R291" s="189">
        <v>17210</v>
      </c>
      <c r="S291" s="29">
        <v>18892</v>
      </c>
      <c r="T291" s="29">
        <f t="shared" ref="T291:T354" si="23">+P291-S291</f>
        <v>1110</v>
      </c>
      <c r="U291" s="29">
        <v>18260</v>
      </c>
      <c r="V291" s="29">
        <v>4400</v>
      </c>
      <c r="W291" s="166">
        <v>-1400</v>
      </c>
      <c r="X291" s="26">
        <v>-323</v>
      </c>
      <c r="Y291" s="166">
        <v>330</v>
      </c>
      <c r="Z291" s="26">
        <v>330</v>
      </c>
      <c r="AA291" s="166">
        <v>-700</v>
      </c>
      <c r="AB291" s="26">
        <v>-152</v>
      </c>
      <c r="AC291" s="166">
        <v>-2218</v>
      </c>
      <c r="AD291" s="26">
        <v>-820</v>
      </c>
      <c r="AE291" s="166" t="s">
        <v>46</v>
      </c>
      <c r="AF291" s="172" t="s">
        <v>140</v>
      </c>
      <c r="AG291" s="173">
        <v>56</v>
      </c>
      <c r="AH291" s="166" t="s">
        <v>46</v>
      </c>
      <c r="AI291" s="172" t="s">
        <v>179</v>
      </c>
      <c r="AJ291" s="179">
        <v>58</v>
      </c>
    </row>
    <row r="292" spans="1:36" x14ac:dyDescent="0.15">
      <c r="A292" s="199" t="s">
        <v>34</v>
      </c>
      <c r="B292" s="200" t="s">
        <v>24</v>
      </c>
      <c r="C292" s="173">
        <v>13</v>
      </c>
      <c r="D292" s="190">
        <v>39003.833333333336</v>
      </c>
      <c r="E292" s="195">
        <v>16024</v>
      </c>
      <c r="F292" s="29">
        <v>33187</v>
      </c>
      <c r="G292" s="29">
        <v>156</v>
      </c>
      <c r="H292" s="29">
        <v>0</v>
      </c>
      <c r="I292" s="29">
        <v>7485</v>
      </c>
      <c r="J292" s="29">
        <v>5585</v>
      </c>
      <c r="K292" s="166">
        <v>-164</v>
      </c>
      <c r="L292" s="173">
        <v>300</v>
      </c>
      <c r="M292" s="29">
        <v>-83</v>
      </c>
      <c r="N292" s="29">
        <v>-350</v>
      </c>
      <c r="O292" s="29">
        <f t="shared" si="21"/>
        <v>-297</v>
      </c>
      <c r="P292" s="29">
        <f t="shared" si="22"/>
        <v>20570</v>
      </c>
      <c r="Q292" s="190">
        <v>39003.791666666664</v>
      </c>
      <c r="R292" s="189">
        <v>16450</v>
      </c>
      <c r="S292" s="29">
        <v>18152</v>
      </c>
      <c r="T292" s="29">
        <f t="shared" si="23"/>
        <v>2418</v>
      </c>
      <c r="U292" s="29">
        <v>18260</v>
      </c>
      <c r="V292" s="29">
        <v>4400</v>
      </c>
      <c r="W292" s="166">
        <v>-1400</v>
      </c>
      <c r="X292" s="26">
        <v>-164</v>
      </c>
      <c r="Y292" s="166">
        <v>330</v>
      </c>
      <c r="Z292" s="26">
        <v>300</v>
      </c>
      <c r="AA292" s="166">
        <v>-700</v>
      </c>
      <c r="AB292" s="26">
        <v>17</v>
      </c>
      <c r="AC292" s="166">
        <v>-2218</v>
      </c>
      <c r="AD292" s="26">
        <v>-350</v>
      </c>
      <c r="AE292" s="166" t="s">
        <v>42</v>
      </c>
      <c r="AF292" s="172" t="s">
        <v>62</v>
      </c>
      <c r="AG292" s="173">
        <v>51</v>
      </c>
      <c r="AH292" s="166" t="s">
        <v>42</v>
      </c>
      <c r="AI292" s="172" t="s">
        <v>89</v>
      </c>
      <c r="AJ292" s="179">
        <v>47</v>
      </c>
    </row>
    <row r="293" spans="1:36" x14ac:dyDescent="0.15">
      <c r="A293" s="199" t="s">
        <v>35</v>
      </c>
      <c r="B293" s="200" t="s">
        <v>24</v>
      </c>
      <c r="C293" s="173">
        <v>14</v>
      </c>
      <c r="D293" s="190">
        <v>39004.833333333336</v>
      </c>
      <c r="E293" s="195">
        <v>14886</v>
      </c>
      <c r="F293" s="29">
        <v>33187</v>
      </c>
      <c r="G293" s="29">
        <v>139</v>
      </c>
      <c r="H293" s="29">
        <v>0</v>
      </c>
      <c r="I293" s="29">
        <v>8029</v>
      </c>
      <c r="J293" s="29">
        <v>5605</v>
      </c>
      <c r="K293" s="166">
        <v>-96</v>
      </c>
      <c r="L293" s="173">
        <v>330</v>
      </c>
      <c r="M293" s="29">
        <v>-324</v>
      </c>
      <c r="N293" s="29">
        <v>-267</v>
      </c>
      <c r="O293" s="29">
        <f t="shared" si="21"/>
        <v>-357</v>
      </c>
      <c r="P293" s="29">
        <f t="shared" si="22"/>
        <v>20049</v>
      </c>
      <c r="Q293" s="190">
        <v>39004.791666666664</v>
      </c>
      <c r="R293" s="189">
        <v>15040</v>
      </c>
      <c r="S293" s="29">
        <v>16738</v>
      </c>
      <c r="T293" s="29">
        <f t="shared" si="23"/>
        <v>3311</v>
      </c>
      <c r="U293" s="29">
        <v>19224</v>
      </c>
      <c r="V293" s="29">
        <v>4200</v>
      </c>
      <c r="W293" s="166">
        <v>-1400</v>
      </c>
      <c r="X293" s="26">
        <v>-96</v>
      </c>
      <c r="Y293" s="166">
        <v>330</v>
      </c>
      <c r="Z293" s="26">
        <v>330</v>
      </c>
      <c r="AA293" s="166">
        <v>-700</v>
      </c>
      <c r="AB293" s="26">
        <v>-224</v>
      </c>
      <c r="AC293" s="166">
        <v>-2000</v>
      </c>
      <c r="AD293" s="26">
        <v>-267</v>
      </c>
      <c r="AE293" s="166" t="s">
        <v>169</v>
      </c>
      <c r="AF293" s="172" t="s">
        <v>115</v>
      </c>
      <c r="AG293" s="173">
        <v>51</v>
      </c>
      <c r="AH293" s="166" t="s">
        <v>169</v>
      </c>
      <c r="AI293" s="172" t="s">
        <v>122</v>
      </c>
      <c r="AJ293" s="179">
        <v>51</v>
      </c>
    </row>
    <row r="294" spans="1:36" x14ac:dyDescent="0.15">
      <c r="A294" s="199" t="s">
        <v>36</v>
      </c>
      <c r="B294" s="200" t="s">
        <v>24</v>
      </c>
      <c r="C294" s="173">
        <v>15</v>
      </c>
      <c r="D294" s="190">
        <v>39005.833333333336</v>
      </c>
      <c r="E294" s="195">
        <v>15672</v>
      </c>
      <c r="F294" s="29">
        <v>33187</v>
      </c>
      <c r="G294" s="29">
        <v>122</v>
      </c>
      <c r="H294" s="29">
        <v>0</v>
      </c>
      <c r="I294" s="29">
        <v>8277</v>
      </c>
      <c r="J294" s="29">
        <v>5283</v>
      </c>
      <c r="K294" s="166">
        <v>-341</v>
      </c>
      <c r="L294" s="173">
        <v>330</v>
      </c>
      <c r="M294" s="29">
        <v>-224</v>
      </c>
      <c r="N294" s="29">
        <v>-357</v>
      </c>
      <c r="O294" s="29">
        <f t="shared" si="21"/>
        <v>-592</v>
      </c>
      <c r="P294" s="29">
        <f t="shared" si="22"/>
        <v>20341</v>
      </c>
      <c r="Q294" s="190">
        <v>39005.833333333336</v>
      </c>
      <c r="R294" s="189">
        <v>15300</v>
      </c>
      <c r="S294" s="29">
        <v>17000</v>
      </c>
      <c r="T294" s="29">
        <f t="shared" si="23"/>
        <v>3341</v>
      </c>
      <c r="U294" s="29">
        <v>19224</v>
      </c>
      <c r="V294" s="29">
        <v>4200</v>
      </c>
      <c r="W294" s="166">
        <v>-1400</v>
      </c>
      <c r="X294" s="26">
        <v>-341</v>
      </c>
      <c r="Y294" s="166">
        <v>330</v>
      </c>
      <c r="Z294" s="26">
        <v>330</v>
      </c>
      <c r="AA294" s="166">
        <v>-700</v>
      </c>
      <c r="AB294" s="26">
        <v>-224</v>
      </c>
      <c r="AC294" s="166">
        <v>-2000</v>
      </c>
      <c r="AD294" s="26">
        <v>-357</v>
      </c>
      <c r="AE294" s="166" t="s">
        <v>169</v>
      </c>
      <c r="AF294" s="172" t="s">
        <v>66</v>
      </c>
      <c r="AG294" s="173">
        <v>49</v>
      </c>
      <c r="AH294" s="166" t="s">
        <v>169</v>
      </c>
      <c r="AI294" s="172" t="s">
        <v>101</v>
      </c>
      <c r="AJ294" s="179">
        <v>47</v>
      </c>
    </row>
    <row r="295" spans="1:36" x14ac:dyDescent="0.15">
      <c r="A295" s="199" t="s">
        <v>30</v>
      </c>
      <c r="B295" s="200" t="s">
        <v>24</v>
      </c>
      <c r="C295" s="173">
        <v>16</v>
      </c>
      <c r="D295" s="190">
        <v>39006.833333333336</v>
      </c>
      <c r="E295" s="195">
        <v>17212</v>
      </c>
      <c r="F295" s="29">
        <v>33187</v>
      </c>
      <c r="G295" s="29">
        <v>126</v>
      </c>
      <c r="H295" s="29">
        <v>0</v>
      </c>
      <c r="I295" s="29">
        <v>7333</v>
      </c>
      <c r="J295" s="29">
        <v>4465</v>
      </c>
      <c r="K295" s="166">
        <v>-564</v>
      </c>
      <c r="L295" s="173">
        <v>330</v>
      </c>
      <c r="M295" s="29">
        <v>17</v>
      </c>
      <c r="N295" s="29">
        <v>-375</v>
      </c>
      <c r="O295" s="29">
        <f t="shared" si="21"/>
        <v>-592</v>
      </c>
      <c r="P295" s="29">
        <f t="shared" si="22"/>
        <v>22107</v>
      </c>
      <c r="Q295" s="190">
        <v>39006.791666666664</v>
      </c>
      <c r="R295" s="189">
        <v>17070</v>
      </c>
      <c r="S295" s="29">
        <v>18770</v>
      </c>
      <c r="T295" s="29">
        <f t="shared" si="23"/>
        <v>3337</v>
      </c>
      <c r="U295" s="29">
        <v>19224</v>
      </c>
      <c r="V295" s="29">
        <v>4200</v>
      </c>
      <c r="W295" s="166">
        <v>-1400</v>
      </c>
      <c r="X295" s="26">
        <v>-564</v>
      </c>
      <c r="Y295" s="166">
        <v>330</v>
      </c>
      <c r="Z295" s="26">
        <v>330</v>
      </c>
      <c r="AA295" s="166">
        <v>-700</v>
      </c>
      <c r="AB295" s="26">
        <v>-83</v>
      </c>
      <c r="AC295" s="166">
        <v>-2218</v>
      </c>
      <c r="AD295" s="26">
        <v>-375</v>
      </c>
      <c r="AE295" s="166" t="s">
        <v>169</v>
      </c>
      <c r="AF295" s="172" t="s">
        <v>112</v>
      </c>
      <c r="AG295" s="173">
        <v>52</v>
      </c>
      <c r="AH295" s="166" t="s">
        <v>169</v>
      </c>
      <c r="AI295" s="172" t="s">
        <v>151</v>
      </c>
      <c r="AJ295" s="179">
        <v>51</v>
      </c>
    </row>
    <row r="296" spans="1:36" x14ac:dyDescent="0.15">
      <c r="A296" s="199" t="s">
        <v>32</v>
      </c>
      <c r="B296" s="200" t="s">
        <v>24</v>
      </c>
      <c r="C296" s="173">
        <v>17</v>
      </c>
      <c r="D296" s="190">
        <v>39007.791666666664</v>
      </c>
      <c r="E296" s="195">
        <v>17763</v>
      </c>
      <c r="F296" s="29">
        <v>33187</v>
      </c>
      <c r="G296" s="29">
        <v>130</v>
      </c>
      <c r="H296" s="29">
        <v>0</v>
      </c>
      <c r="I296" s="29">
        <v>7820</v>
      </c>
      <c r="J296" s="29">
        <v>4918</v>
      </c>
      <c r="K296" s="166">
        <v>-459</v>
      </c>
      <c r="L296" s="173">
        <v>330</v>
      </c>
      <c r="M296" s="29">
        <v>-171</v>
      </c>
      <c r="N296" s="29">
        <v>-385</v>
      </c>
      <c r="O296" s="29">
        <f t="shared" si="21"/>
        <v>-685</v>
      </c>
      <c r="P296" s="29">
        <f t="shared" si="22"/>
        <v>21264</v>
      </c>
      <c r="Q296" s="190">
        <v>39007.833333333336</v>
      </c>
      <c r="R296" s="189">
        <v>17210</v>
      </c>
      <c r="S296" s="29">
        <v>18901</v>
      </c>
      <c r="T296" s="29">
        <f t="shared" si="23"/>
        <v>2363</v>
      </c>
      <c r="U296" s="29">
        <v>19224</v>
      </c>
      <c r="V296" s="29">
        <v>4200</v>
      </c>
      <c r="W296" s="166">
        <v>-1400</v>
      </c>
      <c r="X296" s="26">
        <v>-459</v>
      </c>
      <c r="Y296" s="166">
        <v>330</v>
      </c>
      <c r="Z296" s="26">
        <v>330</v>
      </c>
      <c r="AA296" s="166">
        <v>-700</v>
      </c>
      <c r="AB296" s="26">
        <v>-71</v>
      </c>
      <c r="AC296" s="166">
        <v>-2218</v>
      </c>
      <c r="AD296" s="26">
        <v>-385</v>
      </c>
      <c r="AE296" s="166" t="s">
        <v>46</v>
      </c>
      <c r="AF296" s="172" t="s">
        <v>123</v>
      </c>
      <c r="AG296" s="173">
        <v>52</v>
      </c>
      <c r="AH296" s="166" t="s">
        <v>46</v>
      </c>
      <c r="AI296" s="172" t="s">
        <v>123</v>
      </c>
      <c r="AJ296" s="179">
        <v>48</v>
      </c>
    </row>
    <row r="297" spans="1:36" x14ac:dyDescent="0.15">
      <c r="A297" s="199" t="s">
        <v>31</v>
      </c>
      <c r="B297" s="200" t="s">
        <v>24</v>
      </c>
      <c r="C297" s="173">
        <v>18</v>
      </c>
      <c r="D297" s="190">
        <v>39008.791666666664</v>
      </c>
      <c r="E297" s="195">
        <v>17280</v>
      </c>
      <c r="F297" s="29">
        <v>33187</v>
      </c>
      <c r="G297" s="29">
        <v>129</v>
      </c>
      <c r="H297" s="29">
        <v>0</v>
      </c>
      <c r="I297" s="29">
        <v>8928</v>
      </c>
      <c r="J297" s="29">
        <v>4513</v>
      </c>
      <c r="K297" s="166">
        <v>-143</v>
      </c>
      <c r="L297" s="173">
        <v>300</v>
      </c>
      <c r="M297" s="29">
        <v>-171</v>
      </c>
      <c r="N297" s="29">
        <v>-922</v>
      </c>
      <c r="O297" s="29">
        <f t="shared" si="21"/>
        <v>-936</v>
      </c>
      <c r="P297" s="29">
        <f t="shared" si="22"/>
        <v>20811</v>
      </c>
      <c r="Q297" s="190">
        <v>39008.833333333336</v>
      </c>
      <c r="R297" s="189">
        <v>17240</v>
      </c>
      <c r="S297" s="29">
        <v>18921</v>
      </c>
      <c r="T297" s="29">
        <f t="shared" si="23"/>
        <v>1890</v>
      </c>
      <c r="U297" s="29">
        <v>19224</v>
      </c>
      <c r="V297" s="29">
        <v>4200</v>
      </c>
      <c r="W297" s="166">
        <v>-1400</v>
      </c>
      <c r="X297" s="26">
        <v>-143</v>
      </c>
      <c r="Y297" s="166">
        <v>330</v>
      </c>
      <c r="Z297" s="26">
        <v>300</v>
      </c>
      <c r="AA297" s="166">
        <v>-700</v>
      </c>
      <c r="AB297" s="26">
        <v>-171</v>
      </c>
      <c r="AC297" s="166">
        <v>-2218</v>
      </c>
      <c r="AD297" s="26">
        <v>-922</v>
      </c>
      <c r="AE297" s="166" t="s">
        <v>169</v>
      </c>
      <c r="AF297" s="172" t="s">
        <v>66</v>
      </c>
      <c r="AG297" s="173">
        <v>61</v>
      </c>
      <c r="AH297" s="166" t="s">
        <v>169</v>
      </c>
      <c r="AI297" s="172" t="s">
        <v>192</v>
      </c>
      <c r="AJ297" s="179">
        <v>61</v>
      </c>
    </row>
    <row r="298" spans="1:36" x14ac:dyDescent="0.15">
      <c r="A298" s="199" t="s">
        <v>33</v>
      </c>
      <c r="B298" s="200" t="s">
        <v>24</v>
      </c>
      <c r="C298" s="173">
        <v>19</v>
      </c>
      <c r="D298" s="190">
        <v>39009.791666666664</v>
      </c>
      <c r="E298" s="195">
        <v>17105</v>
      </c>
      <c r="F298" s="29">
        <v>33348</v>
      </c>
      <c r="G298" s="29">
        <v>85</v>
      </c>
      <c r="H298" s="29">
        <v>0</v>
      </c>
      <c r="I298" s="29">
        <v>9158</v>
      </c>
      <c r="J298" s="29">
        <v>4095</v>
      </c>
      <c r="K298" s="166">
        <v>-126</v>
      </c>
      <c r="L298" s="173">
        <v>300</v>
      </c>
      <c r="M298" s="29">
        <v>-152</v>
      </c>
      <c r="N298" s="29">
        <v>-282</v>
      </c>
      <c r="O298" s="29">
        <f t="shared" si="21"/>
        <v>-260</v>
      </c>
      <c r="P298" s="29">
        <f t="shared" si="22"/>
        <v>20440</v>
      </c>
      <c r="Q298" s="190">
        <v>39009.833333333336</v>
      </c>
      <c r="R298" s="189">
        <v>17310</v>
      </c>
      <c r="S298" s="29">
        <v>18983</v>
      </c>
      <c r="T298" s="29">
        <f t="shared" si="23"/>
        <v>1457</v>
      </c>
      <c r="U298" s="29">
        <v>19224</v>
      </c>
      <c r="V298" s="29">
        <v>4200</v>
      </c>
      <c r="W298" s="166">
        <v>-1400</v>
      </c>
      <c r="X298" s="26">
        <v>-126</v>
      </c>
      <c r="Y298" s="166">
        <v>330</v>
      </c>
      <c r="Z298" s="26">
        <v>300</v>
      </c>
      <c r="AA298" s="166">
        <v>-700</v>
      </c>
      <c r="AB298" s="26">
        <v>-152</v>
      </c>
      <c r="AC298" s="166">
        <v>-2218</v>
      </c>
      <c r="AD298" s="26">
        <v>-282</v>
      </c>
      <c r="AE298" s="166" t="s">
        <v>100</v>
      </c>
      <c r="AF298" s="172" t="s">
        <v>90</v>
      </c>
      <c r="AG298" s="173">
        <v>62</v>
      </c>
      <c r="AH298" s="166" t="s">
        <v>100</v>
      </c>
      <c r="AI298" s="172" t="s">
        <v>102</v>
      </c>
      <c r="AJ298" s="179">
        <v>62</v>
      </c>
    </row>
    <row r="299" spans="1:36" x14ac:dyDescent="0.15">
      <c r="A299" s="199" t="s">
        <v>34</v>
      </c>
      <c r="B299" s="200" t="s">
        <v>24</v>
      </c>
      <c r="C299" s="173">
        <v>20</v>
      </c>
      <c r="D299" s="190">
        <v>39010.5</v>
      </c>
      <c r="E299" s="195">
        <v>16758</v>
      </c>
      <c r="F299" s="29">
        <v>33348</v>
      </c>
      <c r="G299" s="29">
        <v>85</v>
      </c>
      <c r="H299" s="29">
        <v>0</v>
      </c>
      <c r="I299" s="29">
        <v>8521</v>
      </c>
      <c r="J299" s="29">
        <v>4653</v>
      </c>
      <c r="K299" s="166">
        <v>-516</v>
      </c>
      <c r="L299" s="173">
        <v>300</v>
      </c>
      <c r="M299" s="29">
        <v>-153</v>
      </c>
      <c r="N299" s="29">
        <v>-1027</v>
      </c>
      <c r="O299" s="29">
        <f t="shared" si="21"/>
        <v>-1396</v>
      </c>
      <c r="P299" s="29">
        <f t="shared" si="22"/>
        <v>21655</v>
      </c>
      <c r="Q299" s="190">
        <v>39010.791666666664</v>
      </c>
      <c r="R299" s="189">
        <v>16620</v>
      </c>
      <c r="S299" s="29">
        <v>18608</v>
      </c>
      <c r="T299" s="29">
        <f t="shared" si="23"/>
        <v>3047</v>
      </c>
      <c r="U299" s="29">
        <v>19224</v>
      </c>
      <c r="V299" s="29">
        <v>4200</v>
      </c>
      <c r="W299" s="166">
        <v>-1400</v>
      </c>
      <c r="X299" s="26">
        <v>-316</v>
      </c>
      <c r="Y299" s="166">
        <v>330</v>
      </c>
      <c r="Z299" s="26">
        <v>300</v>
      </c>
      <c r="AA299" s="166">
        <v>-700</v>
      </c>
      <c r="AB299" s="26">
        <v>-53</v>
      </c>
      <c r="AC299" s="166">
        <v>-2218</v>
      </c>
      <c r="AD299" s="26">
        <v>-1027</v>
      </c>
      <c r="AE299" s="166" t="s">
        <v>46</v>
      </c>
      <c r="AF299" s="172" t="s">
        <v>129</v>
      </c>
      <c r="AG299" s="173">
        <v>59</v>
      </c>
      <c r="AH299" s="166" t="s">
        <v>46</v>
      </c>
      <c r="AI299" s="172" t="s">
        <v>93</v>
      </c>
      <c r="AJ299" s="179">
        <v>54</v>
      </c>
    </row>
    <row r="300" spans="1:36" x14ac:dyDescent="0.15">
      <c r="A300" s="199" t="s">
        <v>35</v>
      </c>
      <c r="B300" s="200" t="s">
        <v>24</v>
      </c>
      <c r="C300" s="173">
        <v>21</v>
      </c>
      <c r="D300" s="190">
        <v>39011.791666666664</v>
      </c>
      <c r="E300" s="195">
        <v>15124</v>
      </c>
      <c r="F300" s="29">
        <v>33348</v>
      </c>
      <c r="G300" s="29">
        <v>75</v>
      </c>
      <c r="H300" s="29">
        <v>0</v>
      </c>
      <c r="I300" s="29">
        <v>9577</v>
      </c>
      <c r="J300" s="29">
        <v>5226</v>
      </c>
      <c r="K300" s="166">
        <v>359</v>
      </c>
      <c r="L300" s="173">
        <v>0</v>
      </c>
      <c r="M300" s="29">
        <v>-100</v>
      </c>
      <c r="N300" s="29">
        <v>-1361</v>
      </c>
      <c r="O300" s="29">
        <f t="shared" si="21"/>
        <v>-1102</v>
      </c>
      <c r="P300" s="29">
        <f t="shared" si="22"/>
        <v>19722</v>
      </c>
      <c r="Q300" s="190">
        <v>39011.833333333336</v>
      </c>
      <c r="R300" s="189">
        <v>15060</v>
      </c>
      <c r="S300" s="29">
        <v>16818</v>
      </c>
      <c r="T300" s="29">
        <f t="shared" si="23"/>
        <v>2904</v>
      </c>
      <c r="U300" s="29">
        <v>19604</v>
      </c>
      <c r="V300" s="29">
        <v>5400</v>
      </c>
      <c r="W300" s="166">
        <v>1200</v>
      </c>
      <c r="X300" s="26">
        <v>359</v>
      </c>
      <c r="Y300" s="166">
        <v>0</v>
      </c>
      <c r="Z300" s="26">
        <v>0</v>
      </c>
      <c r="AA300" s="166">
        <v>-700</v>
      </c>
      <c r="AB300" s="26">
        <v>-100</v>
      </c>
      <c r="AC300" s="166">
        <v>-2218</v>
      </c>
      <c r="AD300" s="26">
        <v>-1361</v>
      </c>
      <c r="AE300" s="166" t="s">
        <v>42</v>
      </c>
      <c r="AF300" s="172" t="s">
        <v>88</v>
      </c>
      <c r="AG300" s="173">
        <v>49</v>
      </c>
      <c r="AH300" s="166" t="s">
        <v>42</v>
      </c>
      <c r="AI300" s="172" t="s">
        <v>184</v>
      </c>
      <c r="AJ300" s="179">
        <v>46</v>
      </c>
    </row>
    <row r="301" spans="1:36" x14ac:dyDescent="0.15">
      <c r="A301" s="199" t="s">
        <v>36</v>
      </c>
      <c r="B301" s="200" t="s">
        <v>24</v>
      </c>
      <c r="C301" s="173">
        <v>22</v>
      </c>
      <c r="D301" s="190">
        <v>39012.791666666664</v>
      </c>
      <c r="E301" s="195">
        <v>15838</v>
      </c>
      <c r="F301" s="29">
        <v>33348</v>
      </c>
      <c r="G301" s="29">
        <v>92</v>
      </c>
      <c r="H301" s="29">
        <v>0</v>
      </c>
      <c r="I301" s="29">
        <v>8943</v>
      </c>
      <c r="J301" s="29">
        <v>5102</v>
      </c>
      <c r="K301" s="166">
        <v>34</v>
      </c>
      <c r="L301" s="173">
        <v>0</v>
      </c>
      <c r="M301" s="29">
        <v>-100</v>
      </c>
      <c r="N301" s="29">
        <v>-1361</v>
      </c>
      <c r="O301" s="29">
        <f t="shared" si="21"/>
        <v>-1427</v>
      </c>
      <c r="P301" s="29">
        <f t="shared" si="22"/>
        <v>20822</v>
      </c>
      <c r="Q301" s="190">
        <v>39012.833333333336</v>
      </c>
      <c r="R301" s="189">
        <v>15620</v>
      </c>
      <c r="S301" s="29">
        <v>17613</v>
      </c>
      <c r="T301" s="29">
        <f t="shared" si="23"/>
        <v>3209</v>
      </c>
      <c r="U301" s="29">
        <v>19604</v>
      </c>
      <c r="V301" s="29">
        <v>5400</v>
      </c>
      <c r="W301" s="166">
        <v>1200</v>
      </c>
      <c r="X301" s="26">
        <v>34</v>
      </c>
      <c r="Y301" s="166">
        <v>0</v>
      </c>
      <c r="Z301" s="26">
        <v>0</v>
      </c>
      <c r="AA301" s="166">
        <v>-700</v>
      </c>
      <c r="AB301" s="26">
        <v>-100</v>
      </c>
      <c r="AC301" s="166">
        <v>-2218</v>
      </c>
      <c r="AD301" s="26">
        <v>-1361</v>
      </c>
      <c r="AE301" s="166" t="s">
        <v>43</v>
      </c>
      <c r="AF301" s="172" t="s">
        <v>89</v>
      </c>
      <c r="AG301" s="173">
        <v>50</v>
      </c>
      <c r="AH301" s="166" t="s">
        <v>87</v>
      </c>
      <c r="AI301" s="172" t="s">
        <v>102</v>
      </c>
      <c r="AJ301" s="179">
        <v>51</v>
      </c>
    </row>
    <row r="302" spans="1:36" x14ac:dyDescent="0.15">
      <c r="A302" s="199" t="s">
        <v>30</v>
      </c>
      <c r="B302" s="200" t="s">
        <v>24</v>
      </c>
      <c r="C302" s="173">
        <v>23</v>
      </c>
      <c r="D302" s="190">
        <v>39013.791666666664</v>
      </c>
      <c r="E302" s="195">
        <v>17551</v>
      </c>
      <c r="F302" s="29">
        <v>33348</v>
      </c>
      <c r="G302" s="29">
        <v>92</v>
      </c>
      <c r="H302" s="29">
        <v>0</v>
      </c>
      <c r="I302" s="29">
        <v>7804</v>
      </c>
      <c r="J302" s="29">
        <v>5423</v>
      </c>
      <c r="K302" s="166">
        <v>286</v>
      </c>
      <c r="L302" s="173">
        <v>330</v>
      </c>
      <c r="M302" s="29">
        <v>-166</v>
      </c>
      <c r="N302" s="29">
        <v>-1469</v>
      </c>
      <c r="O302" s="29">
        <f t="shared" si="21"/>
        <v>-1019</v>
      </c>
      <c r="P302" s="29">
        <f t="shared" si="22"/>
        <v>21232</v>
      </c>
      <c r="Q302" s="190">
        <v>39013.791666666664</v>
      </c>
      <c r="R302" s="189">
        <v>17770</v>
      </c>
      <c r="S302" s="29">
        <v>19805</v>
      </c>
      <c r="T302" s="29">
        <f t="shared" si="23"/>
        <v>1427</v>
      </c>
      <c r="U302" s="29">
        <v>19604</v>
      </c>
      <c r="V302" s="29">
        <v>5400</v>
      </c>
      <c r="W302" s="166">
        <v>1200</v>
      </c>
      <c r="X302" s="26">
        <v>286</v>
      </c>
      <c r="Y302" s="166">
        <v>330</v>
      </c>
      <c r="Z302" s="26">
        <v>330</v>
      </c>
      <c r="AA302" s="166">
        <v>-700</v>
      </c>
      <c r="AB302" s="26">
        <v>-166</v>
      </c>
      <c r="AC302" s="166">
        <v>-2218</v>
      </c>
      <c r="AD302" s="26">
        <v>-1469</v>
      </c>
      <c r="AE302" s="166" t="s">
        <v>169</v>
      </c>
      <c r="AF302" s="172" t="s">
        <v>92</v>
      </c>
      <c r="AG302" s="173">
        <v>51</v>
      </c>
      <c r="AH302" s="166" t="s">
        <v>100</v>
      </c>
      <c r="AI302" s="172" t="s">
        <v>61</v>
      </c>
      <c r="AJ302" s="179">
        <v>49</v>
      </c>
    </row>
    <row r="303" spans="1:36" x14ac:dyDescent="0.15">
      <c r="A303" s="199" t="s">
        <v>32</v>
      </c>
      <c r="B303" s="200" t="s">
        <v>24</v>
      </c>
      <c r="C303" s="173">
        <v>24</v>
      </c>
      <c r="D303" s="190">
        <v>39014.791666666664</v>
      </c>
      <c r="E303" s="195">
        <v>17697</v>
      </c>
      <c r="F303" s="29">
        <v>33348</v>
      </c>
      <c r="G303" s="29">
        <v>96</v>
      </c>
      <c r="H303" s="29">
        <v>0</v>
      </c>
      <c r="I303" s="29">
        <v>6926</v>
      </c>
      <c r="J303" s="29">
        <v>5204</v>
      </c>
      <c r="K303" s="166">
        <v>428</v>
      </c>
      <c r="L303" s="173">
        <v>300</v>
      </c>
      <c r="M303" s="29">
        <v>-159</v>
      </c>
      <c r="N303" s="29">
        <v>-1487</v>
      </c>
      <c r="O303" s="29">
        <f t="shared" si="21"/>
        <v>-918</v>
      </c>
      <c r="P303" s="29">
        <f t="shared" si="22"/>
        <v>22232</v>
      </c>
      <c r="Q303" s="190">
        <v>39014.791666666664</v>
      </c>
      <c r="R303" s="189">
        <v>17520</v>
      </c>
      <c r="S303" s="29">
        <v>19651</v>
      </c>
      <c r="T303" s="29">
        <f t="shared" si="23"/>
        <v>2581</v>
      </c>
      <c r="U303" s="29">
        <v>19604</v>
      </c>
      <c r="V303" s="29">
        <v>5400</v>
      </c>
      <c r="W303" s="166">
        <v>1200</v>
      </c>
      <c r="X303" s="26">
        <v>428</v>
      </c>
      <c r="Y303" s="166">
        <v>330</v>
      </c>
      <c r="Z303" s="26">
        <v>300</v>
      </c>
      <c r="AA303" s="166">
        <v>-700</v>
      </c>
      <c r="AB303" s="26">
        <v>-159</v>
      </c>
      <c r="AC303" s="166">
        <v>-2218</v>
      </c>
      <c r="AD303" s="26">
        <v>-1487</v>
      </c>
      <c r="AE303" s="166" t="s">
        <v>169</v>
      </c>
      <c r="AF303" s="172" t="s">
        <v>106</v>
      </c>
      <c r="AG303" s="173">
        <v>47</v>
      </c>
      <c r="AH303" s="166" t="s">
        <v>100</v>
      </c>
      <c r="AI303" s="172" t="s">
        <v>97</v>
      </c>
      <c r="AJ303" s="179">
        <v>44</v>
      </c>
    </row>
    <row r="304" spans="1:36" x14ac:dyDescent="0.15">
      <c r="A304" s="199" t="s">
        <v>31</v>
      </c>
      <c r="B304" s="200" t="s">
        <v>24</v>
      </c>
      <c r="C304" s="173">
        <v>25</v>
      </c>
      <c r="D304" s="190">
        <v>39015.791666666664</v>
      </c>
      <c r="E304" s="195">
        <v>17568</v>
      </c>
      <c r="F304" s="29">
        <v>33348</v>
      </c>
      <c r="G304" s="29">
        <v>165</v>
      </c>
      <c r="H304" s="29">
        <v>0</v>
      </c>
      <c r="I304" s="29">
        <v>6630</v>
      </c>
      <c r="J304" s="29">
        <v>5303</v>
      </c>
      <c r="K304" s="166">
        <v>-209</v>
      </c>
      <c r="L304" s="173">
        <v>300</v>
      </c>
      <c r="M304" s="29">
        <v>-162</v>
      </c>
      <c r="N304" s="29">
        <v>-1382</v>
      </c>
      <c r="O304" s="29">
        <f t="shared" si="21"/>
        <v>-1453</v>
      </c>
      <c r="P304" s="29">
        <f t="shared" si="22"/>
        <v>23033</v>
      </c>
      <c r="Q304" s="190">
        <v>39015.791666666664</v>
      </c>
      <c r="R304" s="189">
        <v>17280</v>
      </c>
      <c r="S304" s="29">
        <v>19281</v>
      </c>
      <c r="T304" s="29">
        <f t="shared" si="23"/>
        <v>3752</v>
      </c>
      <c r="U304" s="29">
        <v>19604</v>
      </c>
      <c r="V304" s="29">
        <v>5400</v>
      </c>
      <c r="W304" s="166">
        <v>-1400</v>
      </c>
      <c r="X304" s="26">
        <v>-209</v>
      </c>
      <c r="Y304" s="166">
        <v>330</v>
      </c>
      <c r="Z304" s="26">
        <v>300</v>
      </c>
      <c r="AA304" s="166">
        <v>-700</v>
      </c>
      <c r="AB304" s="26">
        <v>-162</v>
      </c>
      <c r="AC304" s="166">
        <v>-2218</v>
      </c>
      <c r="AD304" s="26">
        <v>-1382</v>
      </c>
      <c r="AE304" s="166" t="s">
        <v>100</v>
      </c>
      <c r="AF304" s="172" t="s">
        <v>73</v>
      </c>
      <c r="AG304" s="173">
        <v>48</v>
      </c>
      <c r="AH304" s="166" t="s">
        <v>169</v>
      </c>
      <c r="AI304" s="172" t="s">
        <v>106</v>
      </c>
      <c r="AJ304" s="179">
        <v>45</v>
      </c>
    </row>
    <row r="305" spans="1:36" x14ac:dyDescent="0.15">
      <c r="A305" s="199" t="s">
        <v>33</v>
      </c>
      <c r="B305" s="200" t="s">
        <v>24</v>
      </c>
      <c r="C305" s="173">
        <v>26</v>
      </c>
      <c r="D305" s="190">
        <v>39016.791666666664</v>
      </c>
      <c r="E305" s="195">
        <v>17605</v>
      </c>
      <c r="F305" s="29">
        <v>33348</v>
      </c>
      <c r="G305" s="29">
        <v>154</v>
      </c>
      <c r="H305" s="29">
        <v>0</v>
      </c>
      <c r="I305" s="29">
        <v>6627</v>
      </c>
      <c r="J305" s="29">
        <v>4889</v>
      </c>
      <c r="K305" s="166">
        <v>-36</v>
      </c>
      <c r="L305" s="173">
        <v>0</v>
      </c>
      <c r="M305" s="29">
        <v>-155</v>
      </c>
      <c r="N305" s="29">
        <v>-1411</v>
      </c>
      <c r="O305" s="29">
        <f t="shared" si="21"/>
        <v>-1602</v>
      </c>
      <c r="P305" s="29">
        <f t="shared" si="22"/>
        <v>23588</v>
      </c>
      <c r="Q305" s="190">
        <v>39016.791666666664</v>
      </c>
      <c r="R305" s="189">
        <v>17280</v>
      </c>
      <c r="S305" s="29">
        <v>19392</v>
      </c>
      <c r="T305" s="29">
        <f t="shared" si="23"/>
        <v>4196</v>
      </c>
      <c r="U305" s="29">
        <v>19604</v>
      </c>
      <c r="V305" s="29">
        <v>5400</v>
      </c>
      <c r="W305" s="166">
        <v>-1400</v>
      </c>
      <c r="X305" s="26">
        <v>-86</v>
      </c>
      <c r="Y305" s="166">
        <v>330</v>
      </c>
      <c r="Z305" s="26">
        <v>0</v>
      </c>
      <c r="AA305" s="166">
        <v>-700</v>
      </c>
      <c r="AB305" s="26">
        <v>-155</v>
      </c>
      <c r="AC305" s="166">
        <v>-2218</v>
      </c>
      <c r="AD305" s="26">
        <v>-1411</v>
      </c>
      <c r="AE305" s="166" t="s">
        <v>100</v>
      </c>
      <c r="AF305" s="172" t="s">
        <v>156</v>
      </c>
      <c r="AG305" s="173">
        <v>45</v>
      </c>
      <c r="AH305" s="166" t="s">
        <v>169</v>
      </c>
      <c r="AI305" s="172" t="s">
        <v>184</v>
      </c>
      <c r="AJ305" s="179">
        <v>44</v>
      </c>
    </row>
    <row r="306" spans="1:36" x14ac:dyDescent="0.15">
      <c r="A306" s="199" t="s">
        <v>34</v>
      </c>
      <c r="B306" s="200" t="s">
        <v>24</v>
      </c>
      <c r="C306" s="173">
        <v>27</v>
      </c>
      <c r="D306" s="190">
        <v>39017.791666666664</v>
      </c>
      <c r="E306" s="195">
        <v>16739</v>
      </c>
      <c r="F306" s="29">
        <v>33370</v>
      </c>
      <c r="G306" s="29">
        <v>150</v>
      </c>
      <c r="H306" s="29">
        <v>0</v>
      </c>
      <c r="I306" s="29">
        <v>7208</v>
      </c>
      <c r="J306" s="29">
        <v>4802</v>
      </c>
      <c r="K306" s="166">
        <v>500</v>
      </c>
      <c r="L306" s="173">
        <v>0</v>
      </c>
      <c r="M306" s="29">
        <v>-161</v>
      </c>
      <c r="N306" s="29">
        <v>-1341</v>
      </c>
      <c r="O306" s="29">
        <f t="shared" si="21"/>
        <v>-1002</v>
      </c>
      <c r="P306" s="29">
        <f t="shared" si="22"/>
        <v>22512</v>
      </c>
      <c r="Q306" s="190">
        <v>39017.791666666664</v>
      </c>
      <c r="R306" s="189">
        <v>16500</v>
      </c>
      <c r="S306" s="29">
        <v>18234</v>
      </c>
      <c r="T306" s="29">
        <f t="shared" si="23"/>
        <v>4278</v>
      </c>
      <c r="U306" s="29">
        <v>19604</v>
      </c>
      <c r="V306" s="29">
        <v>5400</v>
      </c>
      <c r="W306" s="166">
        <v>500</v>
      </c>
      <c r="X306" s="26">
        <v>500</v>
      </c>
      <c r="Y306" s="166">
        <v>330</v>
      </c>
      <c r="Z306" s="26">
        <v>0</v>
      </c>
      <c r="AA306" s="166">
        <v>-700</v>
      </c>
      <c r="AB306" s="26">
        <v>-161</v>
      </c>
      <c r="AC306" s="166">
        <v>-2218</v>
      </c>
      <c r="AD306" s="26">
        <v>-1341</v>
      </c>
      <c r="AE306" s="166" t="s">
        <v>169</v>
      </c>
      <c r="AF306" s="172" t="s">
        <v>68</v>
      </c>
      <c r="AG306" s="173">
        <v>46</v>
      </c>
      <c r="AH306" s="166" t="s">
        <v>169</v>
      </c>
      <c r="AI306" s="172" t="s">
        <v>194</v>
      </c>
      <c r="AJ306" s="179">
        <v>46</v>
      </c>
    </row>
    <row r="307" spans="1:36" x14ac:dyDescent="0.15">
      <c r="A307" s="199" t="s">
        <v>35</v>
      </c>
      <c r="B307" s="200" t="s">
        <v>24</v>
      </c>
      <c r="C307" s="173">
        <v>28</v>
      </c>
      <c r="D307" s="190">
        <v>39018.791666666664</v>
      </c>
      <c r="E307" s="195">
        <v>15878</v>
      </c>
      <c r="F307" s="29">
        <v>33370</v>
      </c>
      <c r="G307" s="29">
        <v>95</v>
      </c>
      <c r="H307" s="29">
        <v>0</v>
      </c>
      <c r="I307" s="29">
        <v>8717</v>
      </c>
      <c r="J307" s="29">
        <v>5614</v>
      </c>
      <c r="K307" s="166">
        <v>301</v>
      </c>
      <c r="L307" s="173">
        <v>0</v>
      </c>
      <c r="M307" s="29">
        <v>-90</v>
      </c>
      <c r="N307" s="29">
        <v>-779</v>
      </c>
      <c r="O307" s="29">
        <f t="shared" si="21"/>
        <v>-568</v>
      </c>
      <c r="P307" s="29">
        <f t="shared" si="22"/>
        <v>19702</v>
      </c>
      <c r="Q307" s="190">
        <v>39018.791666666664</v>
      </c>
      <c r="R307" s="189">
        <v>15910</v>
      </c>
      <c r="S307" s="29">
        <v>17609</v>
      </c>
      <c r="T307" s="29">
        <f t="shared" si="23"/>
        <v>2093</v>
      </c>
      <c r="U307" s="29">
        <v>19819</v>
      </c>
      <c r="V307" s="29">
        <v>5300</v>
      </c>
      <c r="W307" s="166">
        <v>850</v>
      </c>
      <c r="X307" s="26">
        <v>301</v>
      </c>
      <c r="Y307" s="166">
        <v>330</v>
      </c>
      <c r="Z307" s="26">
        <v>0</v>
      </c>
      <c r="AA307" s="166">
        <v>-700</v>
      </c>
      <c r="AB307" s="26">
        <v>-90</v>
      </c>
      <c r="AC307" s="166">
        <v>-22188</v>
      </c>
      <c r="AD307" s="26">
        <v>-779</v>
      </c>
      <c r="AE307" s="166" t="s">
        <v>46</v>
      </c>
      <c r="AF307" s="172" t="s">
        <v>342</v>
      </c>
      <c r="AG307" s="173">
        <v>54</v>
      </c>
      <c r="AH307" s="166" t="s">
        <v>46</v>
      </c>
      <c r="AI307" s="172" t="s">
        <v>176</v>
      </c>
      <c r="AJ307" s="179">
        <v>53</v>
      </c>
    </row>
    <row r="308" spans="1:36" x14ac:dyDescent="0.15">
      <c r="A308" s="199" t="s">
        <v>36</v>
      </c>
      <c r="B308" s="200" t="s">
        <v>24</v>
      </c>
      <c r="C308" s="173">
        <v>29</v>
      </c>
      <c r="D308" s="190">
        <v>39019.75</v>
      </c>
      <c r="E308" s="195">
        <v>16351</v>
      </c>
      <c r="F308" s="29">
        <v>33370</v>
      </c>
      <c r="G308" s="29">
        <v>89</v>
      </c>
      <c r="H308" s="29">
        <v>0</v>
      </c>
      <c r="I308" s="29">
        <v>8548</v>
      </c>
      <c r="J308" s="29">
        <v>6445</v>
      </c>
      <c r="K308" s="166">
        <v>-724</v>
      </c>
      <c r="L308" s="173">
        <v>0</v>
      </c>
      <c r="M308" s="29">
        <v>-90</v>
      </c>
      <c r="N308" s="29">
        <v>-264</v>
      </c>
      <c r="O308" s="29">
        <f t="shared" si="21"/>
        <v>-1078</v>
      </c>
      <c r="P308" s="29">
        <f t="shared" si="22"/>
        <v>19544</v>
      </c>
      <c r="Q308" s="190">
        <v>39019.75</v>
      </c>
      <c r="R308" s="189">
        <v>16200</v>
      </c>
      <c r="S308" s="29">
        <v>17667</v>
      </c>
      <c r="T308" s="29">
        <f t="shared" si="23"/>
        <v>1877</v>
      </c>
      <c r="U308" s="29">
        <v>19819</v>
      </c>
      <c r="V308" s="29">
        <v>5300</v>
      </c>
      <c r="W308" s="166">
        <v>-1400</v>
      </c>
      <c r="X308" s="26">
        <v>-724</v>
      </c>
      <c r="Y308" s="166">
        <v>330</v>
      </c>
      <c r="Z308" s="26">
        <v>0</v>
      </c>
      <c r="AA308" s="166">
        <v>-700</v>
      </c>
      <c r="AB308" s="26">
        <v>-90</v>
      </c>
      <c r="AC308" s="166">
        <v>-2218</v>
      </c>
      <c r="AD308" s="26">
        <v>-264</v>
      </c>
      <c r="AE308" s="166" t="s">
        <v>42</v>
      </c>
      <c r="AF308" s="172" t="s">
        <v>307</v>
      </c>
      <c r="AG308" s="173">
        <v>49</v>
      </c>
      <c r="AH308" s="166" t="s">
        <v>169</v>
      </c>
      <c r="AI308" s="172" t="s">
        <v>166</v>
      </c>
      <c r="AJ308" s="179">
        <v>44</v>
      </c>
    </row>
    <row r="309" spans="1:36" x14ac:dyDescent="0.15">
      <c r="A309" s="199" t="s">
        <v>30</v>
      </c>
      <c r="B309" s="200" t="s">
        <v>24</v>
      </c>
      <c r="C309" s="173">
        <v>30</v>
      </c>
      <c r="D309" s="190">
        <v>39020.75</v>
      </c>
      <c r="E309" s="195">
        <v>17776</v>
      </c>
      <c r="F309" s="29">
        <v>33370</v>
      </c>
      <c r="G309" s="29">
        <v>90</v>
      </c>
      <c r="H309" s="29">
        <v>0</v>
      </c>
      <c r="I309" s="29">
        <v>7399</v>
      </c>
      <c r="J309" s="29">
        <v>4171</v>
      </c>
      <c r="K309" s="166">
        <v>614</v>
      </c>
      <c r="L309" s="173">
        <v>0</v>
      </c>
      <c r="M309" s="29">
        <v>-56</v>
      </c>
      <c r="N309" s="29">
        <v>-1456</v>
      </c>
      <c r="O309" s="29">
        <f t="shared" si="21"/>
        <v>-898</v>
      </c>
      <c r="P309" s="29">
        <f t="shared" si="22"/>
        <v>22788</v>
      </c>
      <c r="Q309" s="190">
        <v>39020.75</v>
      </c>
      <c r="R309" s="189">
        <v>17550</v>
      </c>
      <c r="S309" s="29">
        <v>19635</v>
      </c>
      <c r="T309" s="29">
        <f t="shared" si="23"/>
        <v>3153</v>
      </c>
      <c r="U309" s="29">
        <v>19819</v>
      </c>
      <c r="V309" s="29">
        <v>5300</v>
      </c>
      <c r="W309" s="166">
        <v>1200</v>
      </c>
      <c r="X309" s="26">
        <v>614</v>
      </c>
      <c r="Y309" s="166">
        <v>330</v>
      </c>
      <c r="Z309" s="26">
        <v>0</v>
      </c>
      <c r="AA309" s="166">
        <v>-700</v>
      </c>
      <c r="AB309" s="26">
        <v>-56</v>
      </c>
      <c r="AC309" s="166">
        <v>-2218</v>
      </c>
      <c r="AD309" s="26">
        <v>-1456</v>
      </c>
      <c r="AE309" s="166" t="s">
        <v>42</v>
      </c>
      <c r="AF309" s="172" t="s">
        <v>88</v>
      </c>
      <c r="AG309" s="173">
        <v>51</v>
      </c>
      <c r="AH309" s="166" t="s">
        <v>42</v>
      </c>
      <c r="AI309" s="172" t="s">
        <v>61</v>
      </c>
      <c r="AJ309" s="179">
        <v>51</v>
      </c>
    </row>
    <row r="310" spans="1:36" x14ac:dyDescent="0.15">
      <c r="A310" s="201" t="s">
        <v>32</v>
      </c>
      <c r="B310" s="202" t="s">
        <v>24</v>
      </c>
      <c r="C310" s="175">
        <v>31</v>
      </c>
      <c r="D310" s="191">
        <v>39021.75</v>
      </c>
      <c r="E310" s="196">
        <v>17367</v>
      </c>
      <c r="F310" s="35">
        <v>33370</v>
      </c>
      <c r="G310" s="35">
        <v>93</v>
      </c>
      <c r="H310" s="35">
        <v>0</v>
      </c>
      <c r="I310" s="35">
        <v>8821</v>
      </c>
      <c r="J310" s="35">
        <v>3588</v>
      </c>
      <c r="K310" s="167">
        <v>-255</v>
      </c>
      <c r="L310" s="175">
        <v>0</v>
      </c>
      <c r="M310" s="35">
        <v>-153</v>
      </c>
      <c r="N310" s="35">
        <v>-1456</v>
      </c>
      <c r="O310" s="35">
        <f t="shared" si="21"/>
        <v>-1864</v>
      </c>
      <c r="P310" s="35">
        <f t="shared" si="22"/>
        <v>22918</v>
      </c>
      <c r="Q310" s="191">
        <v>39021.791666666664</v>
      </c>
      <c r="R310" s="192">
        <v>17780</v>
      </c>
      <c r="S310" s="35">
        <v>19818</v>
      </c>
      <c r="T310" s="35">
        <f t="shared" si="23"/>
        <v>3100</v>
      </c>
      <c r="U310" s="35">
        <v>19819</v>
      </c>
      <c r="V310" s="35">
        <v>5300</v>
      </c>
      <c r="W310" s="167">
        <v>-1400</v>
      </c>
      <c r="X310" s="43">
        <v>-255</v>
      </c>
      <c r="Y310" s="167">
        <v>330</v>
      </c>
      <c r="Z310" s="43">
        <v>0</v>
      </c>
      <c r="AA310" s="167">
        <v>-700</v>
      </c>
      <c r="AB310" s="43">
        <v>-153</v>
      </c>
      <c r="AC310" s="167">
        <v>-2218</v>
      </c>
      <c r="AD310" s="43">
        <v>-1456</v>
      </c>
      <c r="AE310" s="167" t="s">
        <v>43</v>
      </c>
      <c r="AF310" s="174" t="s">
        <v>96</v>
      </c>
      <c r="AG310" s="175">
        <v>62</v>
      </c>
      <c r="AH310" s="167" t="s">
        <v>43</v>
      </c>
      <c r="AI310" s="174" t="s">
        <v>115</v>
      </c>
      <c r="AJ310" s="180">
        <v>60</v>
      </c>
    </row>
    <row r="311" spans="1:36" x14ac:dyDescent="0.15">
      <c r="A311" s="199" t="s">
        <v>31</v>
      </c>
      <c r="B311" s="200" t="s">
        <v>25</v>
      </c>
      <c r="C311" s="173">
        <v>1</v>
      </c>
      <c r="D311" s="190">
        <v>39022.75</v>
      </c>
      <c r="E311" s="195">
        <v>17643</v>
      </c>
      <c r="F311" s="29">
        <v>33400</v>
      </c>
      <c r="G311" s="29">
        <v>87</v>
      </c>
      <c r="H311" s="29">
        <v>0</v>
      </c>
      <c r="I311" s="29">
        <v>8428</v>
      </c>
      <c r="J311" s="29">
        <v>4470</v>
      </c>
      <c r="K311" s="166">
        <v>554</v>
      </c>
      <c r="L311" s="173">
        <v>0</v>
      </c>
      <c r="M311" s="29">
        <v>-90</v>
      </c>
      <c r="N311" s="29">
        <v>-1399</v>
      </c>
      <c r="O311" s="29">
        <f t="shared" si="21"/>
        <v>-935</v>
      </c>
      <c r="P311" s="29">
        <f t="shared" si="22"/>
        <v>21524</v>
      </c>
      <c r="Q311" s="190">
        <v>39022.75</v>
      </c>
      <c r="R311" s="189">
        <v>17770</v>
      </c>
      <c r="S311" s="29">
        <v>19779</v>
      </c>
      <c r="T311" s="29">
        <f t="shared" si="23"/>
        <v>1745</v>
      </c>
      <c r="U311" s="29">
        <v>19819</v>
      </c>
      <c r="V311" s="29">
        <v>5300</v>
      </c>
      <c r="W311" s="166">
        <v>1200</v>
      </c>
      <c r="X311" s="26">
        <v>554</v>
      </c>
      <c r="Y311" s="166">
        <v>330</v>
      </c>
      <c r="Z311" s="26">
        <v>0</v>
      </c>
      <c r="AA311" s="166">
        <v>-700</v>
      </c>
      <c r="AB311" s="26">
        <v>-90</v>
      </c>
      <c r="AC311" s="166">
        <v>-2218</v>
      </c>
      <c r="AD311" s="26">
        <v>-1399</v>
      </c>
      <c r="AE311" s="166" t="s">
        <v>43</v>
      </c>
      <c r="AF311" s="172" t="s">
        <v>208</v>
      </c>
      <c r="AG311" s="173">
        <v>60</v>
      </c>
      <c r="AH311" s="166" t="s">
        <v>43</v>
      </c>
      <c r="AI311" s="172" t="s">
        <v>75</v>
      </c>
      <c r="AJ311" s="179">
        <v>58</v>
      </c>
    </row>
    <row r="312" spans="1:36" x14ac:dyDescent="0.15">
      <c r="A312" s="199" t="s">
        <v>33</v>
      </c>
      <c r="B312" s="200" t="s">
        <v>25</v>
      </c>
      <c r="C312" s="173">
        <v>2</v>
      </c>
      <c r="D312" s="190">
        <v>39023.791666666664</v>
      </c>
      <c r="E312" s="195">
        <v>17854</v>
      </c>
      <c r="F312" s="29">
        <v>33400</v>
      </c>
      <c r="G312" s="29">
        <v>82</v>
      </c>
      <c r="H312" s="29">
        <v>0</v>
      </c>
      <c r="I312" s="29">
        <v>8278</v>
      </c>
      <c r="J312" s="29">
        <v>5026</v>
      </c>
      <c r="K312" s="166">
        <v>-115</v>
      </c>
      <c r="L312" s="173">
        <v>0</v>
      </c>
      <c r="M312" s="29">
        <v>-195</v>
      </c>
      <c r="N312" s="29">
        <v>-1299</v>
      </c>
      <c r="O312" s="29">
        <f t="shared" si="21"/>
        <v>-1609</v>
      </c>
      <c r="P312" s="29">
        <f t="shared" si="22"/>
        <v>21787</v>
      </c>
      <c r="Q312" s="190">
        <v>39023.75</v>
      </c>
      <c r="R312" s="189">
        <v>17800</v>
      </c>
      <c r="S312" s="29">
        <v>19776</v>
      </c>
      <c r="T312" s="29">
        <f t="shared" si="23"/>
        <v>2011</v>
      </c>
      <c r="U312" s="29">
        <v>19819</v>
      </c>
      <c r="V312" s="29">
        <v>5300</v>
      </c>
      <c r="W312" s="166">
        <v>-1400</v>
      </c>
      <c r="X312" s="26">
        <v>-115</v>
      </c>
      <c r="Y312" s="166">
        <v>330</v>
      </c>
      <c r="Z312" s="26">
        <v>0</v>
      </c>
      <c r="AA312" s="166">
        <v>-700</v>
      </c>
      <c r="AB312" s="26">
        <v>-195</v>
      </c>
      <c r="AC312" s="166">
        <v>-2218</v>
      </c>
      <c r="AD312" s="26">
        <v>-1299</v>
      </c>
      <c r="AE312" s="166" t="s">
        <v>169</v>
      </c>
      <c r="AF312" s="172" t="s">
        <v>180</v>
      </c>
      <c r="AG312" s="173">
        <v>46</v>
      </c>
      <c r="AH312" s="166" t="s">
        <v>169</v>
      </c>
      <c r="AI312" s="172" t="s">
        <v>50</v>
      </c>
      <c r="AJ312" s="179">
        <v>44</v>
      </c>
    </row>
    <row r="313" spans="1:36" x14ac:dyDescent="0.15">
      <c r="A313" s="199" t="s">
        <v>34</v>
      </c>
      <c r="B313" s="200" t="s">
        <v>25</v>
      </c>
      <c r="C313" s="173">
        <v>3</v>
      </c>
      <c r="D313" s="190">
        <v>39024.75</v>
      </c>
      <c r="E313" s="195">
        <v>17656</v>
      </c>
      <c r="F313" s="29">
        <v>33400</v>
      </c>
      <c r="G313" s="29">
        <v>84</v>
      </c>
      <c r="H313" s="29">
        <v>0</v>
      </c>
      <c r="I313" s="29">
        <v>9461</v>
      </c>
      <c r="J313" s="29">
        <v>4482</v>
      </c>
      <c r="K313" s="166">
        <v>707</v>
      </c>
      <c r="L313" s="173">
        <v>0</v>
      </c>
      <c r="M313" s="29">
        <v>-95</v>
      </c>
      <c r="N313" s="29">
        <v>-1242</v>
      </c>
      <c r="O313" s="29">
        <f t="shared" si="21"/>
        <v>-630</v>
      </c>
      <c r="P313" s="29">
        <f t="shared" si="22"/>
        <v>20171</v>
      </c>
      <c r="Q313" s="190">
        <v>39024.75</v>
      </c>
      <c r="R313" s="189">
        <v>17520</v>
      </c>
      <c r="S313" s="29">
        <v>19496</v>
      </c>
      <c r="T313" s="29">
        <f t="shared" si="23"/>
        <v>675</v>
      </c>
      <c r="U313" s="29">
        <v>19819</v>
      </c>
      <c r="V313" s="29">
        <v>5300</v>
      </c>
      <c r="W313" s="166">
        <v>1200</v>
      </c>
      <c r="X313" s="26">
        <v>707</v>
      </c>
      <c r="Y313" s="166">
        <v>330</v>
      </c>
      <c r="Z313" s="26">
        <v>0</v>
      </c>
      <c r="AA313" s="166">
        <v>-700</v>
      </c>
      <c r="AB313" s="26">
        <v>-95</v>
      </c>
      <c r="AC313" s="166">
        <v>-2218</v>
      </c>
      <c r="AD313" s="26">
        <v>-1242</v>
      </c>
      <c r="AE313" s="166" t="s">
        <v>42</v>
      </c>
      <c r="AF313" s="172" t="s">
        <v>66</v>
      </c>
      <c r="AG313" s="173">
        <v>43</v>
      </c>
      <c r="AH313" s="166" t="s">
        <v>169</v>
      </c>
      <c r="AI313" s="172" t="s">
        <v>101</v>
      </c>
      <c r="AJ313" s="179">
        <v>41</v>
      </c>
    </row>
    <row r="314" spans="1:36" x14ac:dyDescent="0.15">
      <c r="A314" s="199" t="s">
        <v>35</v>
      </c>
      <c r="B314" s="200" t="s">
        <v>25</v>
      </c>
      <c r="C314" s="173">
        <v>4</v>
      </c>
      <c r="D314" s="190">
        <v>39025.75</v>
      </c>
      <c r="E314" s="195">
        <v>16482</v>
      </c>
      <c r="F314" s="29">
        <v>33400</v>
      </c>
      <c r="G314" s="29">
        <v>82</v>
      </c>
      <c r="H314" s="29">
        <v>0</v>
      </c>
      <c r="I314" s="29">
        <v>9869</v>
      </c>
      <c r="J314" s="29">
        <v>5195</v>
      </c>
      <c r="K314" s="166">
        <v>-683</v>
      </c>
      <c r="L314" s="173">
        <v>0</v>
      </c>
      <c r="M314" s="29">
        <v>-74</v>
      </c>
      <c r="N314" s="29">
        <v>-216</v>
      </c>
      <c r="O314" s="29">
        <f t="shared" si="21"/>
        <v>-973</v>
      </c>
      <c r="P314" s="29">
        <f t="shared" si="22"/>
        <v>19391</v>
      </c>
      <c r="Q314" s="190">
        <v>39025.75</v>
      </c>
      <c r="R314" s="189">
        <v>16550</v>
      </c>
      <c r="S314" s="29">
        <v>18267</v>
      </c>
      <c r="T314" s="29">
        <f t="shared" si="23"/>
        <v>1124</v>
      </c>
      <c r="U314" s="29">
        <v>19940</v>
      </c>
      <c r="V314" s="29">
        <v>3500</v>
      </c>
      <c r="W314" s="166">
        <v>-1400</v>
      </c>
      <c r="X314" s="26">
        <v>-683</v>
      </c>
      <c r="Y314" s="166">
        <v>330</v>
      </c>
      <c r="Z314" s="26">
        <v>0</v>
      </c>
      <c r="AA314" s="166">
        <v>-700</v>
      </c>
      <c r="AB314" s="26">
        <v>-74</v>
      </c>
      <c r="AC314" s="166">
        <v>-218</v>
      </c>
      <c r="AD314" s="26">
        <v>-216</v>
      </c>
      <c r="AE314" s="166" t="s">
        <v>42</v>
      </c>
      <c r="AF314" s="172" t="s">
        <v>54</v>
      </c>
      <c r="AG314" s="173">
        <v>41</v>
      </c>
      <c r="AH314" s="166" t="s">
        <v>169</v>
      </c>
      <c r="AI314" s="172" t="s">
        <v>66</v>
      </c>
      <c r="AJ314" s="179">
        <v>39</v>
      </c>
    </row>
    <row r="315" spans="1:36" x14ac:dyDescent="0.15">
      <c r="A315" s="199" t="s">
        <v>36</v>
      </c>
      <c r="B315" s="200" t="s">
        <v>25</v>
      </c>
      <c r="C315" s="173">
        <v>5</v>
      </c>
      <c r="D315" s="190">
        <v>39026.75</v>
      </c>
      <c r="E315" s="195">
        <v>16727</v>
      </c>
      <c r="F315" s="29">
        <v>33400</v>
      </c>
      <c r="G315" s="29">
        <v>80</v>
      </c>
      <c r="H315" s="29">
        <v>0</v>
      </c>
      <c r="I315" s="29">
        <v>8545</v>
      </c>
      <c r="J315" s="29">
        <v>4929</v>
      </c>
      <c r="K315" s="166">
        <v>-551</v>
      </c>
      <c r="L315" s="173">
        <v>0</v>
      </c>
      <c r="M315" s="29">
        <v>-72</v>
      </c>
      <c r="N315" s="29">
        <v>-287</v>
      </c>
      <c r="O315" s="29">
        <f t="shared" si="21"/>
        <v>-910</v>
      </c>
      <c r="P315" s="29">
        <f t="shared" si="22"/>
        <v>20916</v>
      </c>
      <c r="Q315" s="190">
        <v>39026.75</v>
      </c>
      <c r="R315" s="189">
        <v>16930</v>
      </c>
      <c r="S315" s="29">
        <v>18598</v>
      </c>
      <c r="T315" s="29">
        <f t="shared" si="23"/>
        <v>2318</v>
      </c>
      <c r="U315" s="29">
        <v>19940</v>
      </c>
      <c r="V315" s="29">
        <v>3500</v>
      </c>
      <c r="W315" s="166">
        <v>-1400</v>
      </c>
      <c r="X315" s="26">
        <v>-551</v>
      </c>
      <c r="Y315" s="166">
        <v>330</v>
      </c>
      <c r="Z315" s="26">
        <v>0</v>
      </c>
      <c r="AA315" s="166">
        <v>-700</v>
      </c>
      <c r="AB315" s="26">
        <v>-72</v>
      </c>
      <c r="AC315" s="166">
        <v>-2218</v>
      </c>
      <c r="AD315" s="26">
        <v>-287</v>
      </c>
      <c r="AE315" s="166" t="s">
        <v>169</v>
      </c>
      <c r="AF315" s="172" t="s">
        <v>62</v>
      </c>
      <c r="AG315" s="173">
        <v>46</v>
      </c>
      <c r="AH315" s="166" t="s">
        <v>100</v>
      </c>
      <c r="AI315" s="172" t="s">
        <v>103</v>
      </c>
      <c r="AJ315" s="179">
        <v>44</v>
      </c>
    </row>
    <row r="316" spans="1:36" x14ac:dyDescent="0.15">
      <c r="A316" s="199" t="s">
        <v>30</v>
      </c>
      <c r="B316" s="200" t="s">
        <v>25</v>
      </c>
      <c r="C316" s="173">
        <v>6</v>
      </c>
      <c r="D316" s="190">
        <v>39027.75</v>
      </c>
      <c r="E316" s="195">
        <v>18073</v>
      </c>
      <c r="F316" s="29">
        <v>33400</v>
      </c>
      <c r="G316" s="29">
        <v>148</v>
      </c>
      <c r="H316" s="29">
        <v>0</v>
      </c>
      <c r="I316" s="29">
        <v>8126</v>
      </c>
      <c r="J316" s="29">
        <v>4469</v>
      </c>
      <c r="K316" s="166">
        <v>-689</v>
      </c>
      <c r="L316" s="173">
        <v>200</v>
      </c>
      <c r="M316" s="29">
        <v>-56</v>
      </c>
      <c r="N316" s="29">
        <v>-865</v>
      </c>
      <c r="O316" s="29">
        <f t="shared" si="21"/>
        <v>-1410</v>
      </c>
      <c r="P316" s="29">
        <f t="shared" si="22"/>
        <v>22363</v>
      </c>
      <c r="Q316" s="190">
        <v>39027.75</v>
      </c>
      <c r="R316" s="189">
        <v>18100</v>
      </c>
      <c r="S316" s="29">
        <v>20205</v>
      </c>
      <c r="T316" s="29">
        <f t="shared" si="23"/>
        <v>2158</v>
      </c>
      <c r="U316" s="29">
        <v>19940</v>
      </c>
      <c r="V316" s="29">
        <v>3500</v>
      </c>
      <c r="W316" s="166">
        <v>-1400</v>
      </c>
      <c r="X316" s="26">
        <v>-689</v>
      </c>
      <c r="Y316" s="166">
        <v>330</v>
      </c>
      <c r="Z316" s="26">
        <v>200</v>
      </c>
      <c r="AA316" s="166">
        <v>-700</v>
      </c>
      <c r="AB316" s="26">
        <v>-56</v>
      </c>
      <c r="AC316" s="166">
        <v>-2218</v>
      </c>
      <c r="AD316" s="26">
        <v>-865</v>
      </c>
      <c r="AE316" s="166" t="s">
        <v>146</v>
      </c>
      <c r="AF316" s="172" t="s">
        <v>122</v>
      </c>
      <c r="AG316" s="173">
        <v>51</v>
      </c>
      <c r="AH316" s="166" t="s">
        <v>146</v>
      </c>
      <c r="AI316" s="172" t="s">
        <v>103</v>
      </c>
      <c r="AJ316" s="179">
        <v>48</v>
      </c>
    </row>
    <row r="317" spans="1:36" x14ac:dyDescent="0.15">
      <c r="A317" s="199" t="s">
        <v>32</v>
      </c>
      <c r="B317" s="200" t="s">
        <v>25</v>
      </c>
      <c r="C317" s="173">
        <v>7</v>
      </c>
      <c r="D317" s="190">
        <v>39028.75</v>
      </c>
      <c r="E317" s="195">
        <v>18005</v>
      </c>
      <c r="F317" s="29">
        <v>33400</v>
      </c>
      <c r="G317" s="29">
        <v>115</v>
      </c>
      <c r="H317" s="29">
        <v>0</v>
      </c>
      <c r="I317" s="29">
        <v>7909</v>
      </c>
      <c r="J317" s="29">
        <v>4462</v>
      </c>
      <c r="K317" s="166">
        <v>-222</v>
      </c>
      <c r="L317" s="173">
        <v>200</v>
      </c>
      <c r="M317" s="29">
        <v>-61</v>
      </c>
      <c r="N317" s="29">
        <v>-730</v>
      </c>
      <c r="O317" s="29">
        <f t="shared" si="21"/>
        <v>-813</v>
      </c>
      <c r="P317" s="29">
        <f t="shared" ref="P317:P341" si="24">+F317+G317+H317-I317-J317-O317</f>
        <v>21957</v>
      </c>
      <c r="Q317" s="190">
        <v>39028.75</v>
      </c>
      <c r="R317" s="189">
        <v>18190</v>
      </c>
      <c r="S317" s="29">
        <v>20259</v>
      </c>
      <c r="T317" s="29">
        <f t="shared" si="23"/>
        <v>1698</v>
      </c>
      <c r="U317" s="29">
        <v>19940</v>
      </c>
      <c r="V317" s="29">
        <v>3500</v>
      </c>
      <c r="W317" s="166">
        <v>-1400</v>
      </c>
      <c r="X317" s="26">
        <v>-222</v>
      </c>
      <c r="Y317" s="166">
        <v>330</v>
      </c>
      <c r="Z317" s="26">
        <v>200</v>
      </c>
      <c r="AA317" s="166">
        <v>-700</v>
      </c>
      <c r="AB317" s="26">
        <v>-61</v>
      </c>
      <c r="AC317" s="166">
        <v>-2218</v>
      </c>
      <c r="AD317" s="26">
        <v>-730</v>
      </c>
      <c r="AE317" s="166" t="s">
        <v>43</v>
      </c>
      <c r="AF317" s="172" t="s">
        <v>91</v>
      </c>
      <c r="AG317" s="173">
        <v>53</v>
      </c>
      <c r="AH317" s="166" t="s">
        <v>43</v>
      </c>
      <c r="AI317" s="172" t="s">
        <v>90</v>
      </c>
      <c r="AJ317" s="179">
        <v>52</v>
      </c>
    </row>
    <row r="318" spans="1:36" x14ac:dyDescent="0.15">
      <c r="A318" s="199" t="s">
        <v>31</v>
      </c>
      <c r="B318" s="200" t="s">
        <v>25</v>
      </c>
      <c r="C318" s="173">
        <v>8</v>
      </c>
      <c r="D318" s="190">
        <v>39029.75</v>
      </c>
      <c r="E318" s="195">
        <v>18215</v>
      </c>
      <c r="F318" s="29">
        <v>33400</v>
      </c>
      <c r="G318" s="29">
        <v>110</v>
      </c>
      <c r="H318" s="29">
        <v>0</v>
      </c>
      <c r="I318" s="29">
        <v>8171</v>
      </c>
      <c r="J318" s="29">
        <v>4887</v>
      </c>
      <c r="K318" s="166">
        <v>-487</v>
      </c>
      <c r="L318" s="173">
        <v>330</v>
      </c>
      <c r="M318" s="29">
        <v>-56</v>
      </c>
      <c r="N318" s="29">
        <v>-730</v>
      </c>
      <c r="O318" s="29">
        <f t="shared" si="21"/>
        <v>-943</v>
      </c>
      <c r="P318" s="29">
        <f t="shared" si="24"/>
        <v>21395</v>
      </c>
      <c r="Q318" s="190">
        <v>39029.75</v>
      </c>
      <c r="R318" s="189">
        <v>18070</v>
      </c>
      <c r="S318" s="29">
        <v>19776</v>
      </c>
      <c r="T318" s="29">
        <f t="shared" si="23"/>
        <v>1619</v>
      </c>
      <c r="U318" s="29">
        <v>19940</v>
      </c>
      <c r="V318" s="29">
        <v>3500</v>
      </c>
      <c r="W318" s="166">
        <v>-1400</v>
      </c>
      <c r="X318" s="26">
        <v>-487</v>
      </c>
      <c r="Y318" s="166">
        <v>330</v>
      </c>
      <c r="Z318" s="26">
        <v>330</v>
      </c>
      <c r="AA318" s="166">
        <v>-700</v>
      </c>
      <c r="AB318" s="26">
        <v>-56</v>
      </c>
      <c r="AC318" s="166">
        <v>-2218</v>
      </c>
      <c r="AD318" s="26">
        <v>-730</v>
      </c>
      <c r="AE318" s="166" t="s">
        <v>46</v>
      </c>
      <c r="AF318" s="172" t="s">
        <v>138</v>
      </c>
      <c r="AG318" s="173">
        <v>57</v>
      </c>
      <c r="AH318" s="166" t="s">
        <v>46</v>
      </c>
      <c r="AI318" s="172" t="s">
        <v>117</v>
      </c>
      <c r="AJ318" s="179">
        <v>55</v>
      </c>
    </row>
    <row r="319" spans="1:36" x14ac:dyDescent="0.15">
      <c r="A319" s="199" t="s">
        <v>33</v>
      </c>
      <c r="B319" s="200" t="s">
        <v>25</v>
      </c>
      <c r="C319" s="173">
        <v>9</v>
      </c>
      <c r="D319" s="190">
        <v>39030.75</v>
      </c>
      <c r="E319" s="195">
        <v>17597</v>
      </c>
      <c r="F319" s="29">
        <v>33400</v>
      </c>
      <c r="G319" s="29">
        <v>72</v>
      </c>
      <c r="H319" s="29">
        <v>0</v>
      </c>
      <c r="I319" s="29">
        <v>8642</v>
      </c>
      <c r="J319" s="29">
        <v>4594</v>
      </c>
      <c r="K319" s="166">
        <v>-302</v>
      </c>
      <c r="L319" s="173">
        <v>330</v>
      </c>
      <c r="M319" s="29">
        <v>-100</v>
      </c>
      <c r="N319" s="29">
        <v>-830</v>
      </c>
      <c r="O319" s="29">
        <f t="shared" si="21"/>
        <v>-902</v>
      </c>
      <c r="P319" s="29">
        <f t="shared" si="24"/>
        <v>21138</v>
      </c>
      <c r="Q319" s="190">
        <v>39030.75</v>
      </c>
      <c r="R319" s="189">
        <v>18100</v>
      </c>
      <c r="S319" s="29">
        <v>19794</v>
      </c>
      <c r="T319" s="29">
        <f t="shared" si="23"/>
        <v>1344</v>
      </c>
      <c r="U319" s="29">
        <v>19940</v>
      </c>
      <c r="V319" s="29">
        <v>3500</v>
      </c>
      <c r="W319" s="166">
        <v>-1400</v>
      </c>
      <c r="X319" s="26">
        <v>-302</v>
      </c>
      <c r="Y319" s="166">
        <v>330</v>
      </c>
      <c r="Z319" s="26">
        <v>330</v>
      </c>
      <c r="AA319" s="166">
        <v>-700</v>
      </c>
      <c r="AB319" s="26">
        <v>-100</v>
      </c>
      <c r="AC319" s="166">
        <v>-2218</v>
      </c>
      <c r="AD319" s="26">
        <v>-830</v>
      </c>
      <c r="AE319" s="166" t="s">
        <v>169</v>
      </c>
      <c r="AF319" s="172" t="s">
        <v>68</v>
      </c>
      <c r="AG319" s="173">
        <v>59</v>
      </c>
      <c r="AH319" s="166" t="s">
        <v>169</v>
      </c>
      <c r="AI319" s="172" t="s">
        <v>54</v>
      </c>
      <c r="AJ319" s="179">
        <v>59</v>
      </c>
    </row>
    <row r="320" spans="1:36" x14ac:dyDescent="0.15">
      <c r="A320" s="199" t="s">
        <v>34</v>
      </c>
      <c r="B320" s="200" t="s">
        <v>25</v>
      </c>
      <c r="C320" s="173">
        <v>10</v>
      </c>
      <c r="D320" s="190">
        <v>39031.75</v>
      </c>
      <c r="E320" s="195">
        <v>16922</v>
      </c>
      <c r="F320" s="29">
        <v>33400</v>
      </c>
      <c r="G320" s="29">
        <v>75</v>
      </c>
      <c r="H320" s="29">
        <v>0</v>
      </c>
      <c r="I320" s="29">
        <v>8055</v>
      </c>
      <c r="J320" s="29">
        <v>5153</v>
      </c>
      <c r="K320" s="166">
        <v>-672</v>
      </c>
      <c r="L320" s="173">
        <v>200</v>
      </c>
      <c r="M320" s="29">
        <v>-100</v>
      </c>
      <c r="N320" s="29">
        <v>-830</v>
      </c>
      <c r="O320" s="29">
        <f t="shared" si="21"/>
        <v>-1402</v>
      </c>
      <c r="P320" s="29">
        <f t="shared" si="24"/>
        <v>21669</v>
      </c>
      <c r="Q320" s="190">
        <v>39031.75</v>
      </c>
      <c r="R320" s="189">
        <v>17140</v>
      </c>
      <c r="S320" s="29">
        <v>18855</v>
      </c>
      <c r="T320" s="29">
        <f t="shared" si="23"/>
        <v>2814</v>
      </c>
      <c r="U320" s="29">
        <v>19940</v>
      </c>
      <c r="V320" s="29">
        <v>3500</v>
      </c>
      <c r="W320" s="166">
        <v>-1400</v>
      </c>
      <c r="X320" s="26">
        <v>-672</v>
      </c>
      <c r="Y320" s="166">
        <v>330</v>
      </c>
      <c r="Z320" s="26">
        <v>200</v>
      </c>
      <c r="AA320" s="166">
        <v>-700</v>
      </c>
      <c r="AB320" s="26">
        <v>-100</v>
      </c>
      <c r="AC320" s="166">
        <v>-2218</v>
      </c>
      <c r="AD320" s="26">
        <v>-830</v>
      </c>
      <c r="AE320" s="166" t="s">
        <v>42</v>
      </c>
      <c r="AF320" s="172" t="s">
        <v>178</v>
      </c>
      <c r="AG320" s="173">
        <v>53</v>
      </c>
      <c r="AH320" s="166" t="s">
        <v>42</v>
      </c>
      <c r="AI320" s="172" t="s">
        <v>50</v>
      </c>
      <c r="AJ320" s="179">
        <v>52</v>
      </c>
    </row>
    <row r="321" spans="1:36" x14ac:dyDescent="0.15">
      <c r="A321" s="199" t="s">
        <v>35</v>
      </c>
      <c r="B321" s="200" t="s">
        <v>25</v>
      </c>
      <c r="C321" s="173">
        <v>11</v>
      </c>
      <c r="D321" s="190">
        <v>39032.75</v>
      </c>
      <c r="E321" s="195">
        <v>15765</v>
      </c>
      <c r="F321" s="29">
        <v>33400</v>
      </c>
      <c r="G321" s="29">
        <v>73</v>
      </c>
      <c r="H321" s="29">
        <v>0</v>
      </c>
      <c r="I321" s="29">
        <v>7419</v>
      </c>
      <c r="J321" s="29">
        <v>6500</v>
      </c>
      <c r="K321" s="166">
        <v>-920</v>
      </c>
      <c r="L321" s="173">
        <v>0</v>
      </c>
      <c r="M321" s="29">
        <v>-100</v>
      </c>
      <c r="N321" s="29">
        <v>10</v>
      </c>
      <c r="O321" s="29">
        <f t="shared" si="21"/>
        <v>-1010</v>
      </c>
      <c r="P321" s="29">
        <f t="shared" si="24"/>
        <v>20564</v>
      </c>
      <c r="Q321" s="190">
        <v>39032.75</v>
      </c>
      <c r="R321" s="189">
        <v>16110</v>
      </c>
      <c r="S321" s="29">
        <v>17822</v>
      </c>
      <c r="T321" s="29">
        <f t="shared" si="23"/>
        <v>2742</v>
      </c>
      <c r="U321" s="29">
        <v>20299</v>
      </c>
      <c r="V321" s="29">
        <v>3200</v>
      </c>
      <c r="W321" s="166">
        <v>-1400</v>
      </c>
      <c r="X321" s="26">
        <v>-920</v>
      </c>
      <c r="Y321" s="166">
        <v>0</v>
      </c>
      <c r="Z321" s="26">
        <v>0</v>
      </c>
      <c r="AA321" s="166">
        <v>-700</v>
      </c>
      <c r="AB321" s="26">
        <v>-100</v>
      </c>
      <c r="AC321" s="166">
        <v>1200</v>
      </c>
      <c r="AD321" s="26">
        <v>10</v>
      </c>
      <c r="AE321" s="166" t="s">
        <v>100</v>
      </c>
      <c r="AF321" s="172" t="s">
        <v>99</v>
      </c>
      <c r="AG321" s="173">
        <v>59</v>
      </c>
      <c r="AH321" s="166" t="s">
        <v>100</v>
      </c>
      <c r="AI321" s="172" t="s">
        <v>91</v>
      </c>
      <c r="AJ321" s="179">
        <v>60</v>
      </c>
    </row>
    <row r="322" spans="1:36" x14ac:dyDescent="0.15">
      <c r="A322" s="199" t="s">
        <v>36</v>
      </c>
      <c r="B322" s="200" t="s">
        <v>25</v>
      </c>
      <c r="C322" s="173">
        <v>12</v>
      </c>
      <c r="D322" s="190">
        <v>39033.75</v>
      </c>
      <c r="E322" s="195">
        <v>16380</v>
      </c>
      <c r="F322" s="29">
        <v>33400</v>
      </c>
      <c r="G322" s="29">
        <v>80</v>
      </c>
      <c r="H322" s="29">
        <v>0</v>
      </c>
      <c r="I322" s="29">
        <v>5719</v>
      </c>
      <c r="J322" s="29">
        <v>7230</v>
      </c>
      <c r="K322" s="166">
        <v>390</v>
      </c>
      <c r="L322" s="173">
        <v>0</v>
      </c>
      <c r="M322" s="29">
        <v>-100</v>
      </c>
      <c r="N322" s="29">
        <v>142</v>
      </c>
      <c r="O322" s="29">
        <f t="shared" si="21"/>
        <v>432</v>
      </c>
      <c r="P322" s="29">
        <f t="shared" si="24"/>
        <v>20099</v>
      </c>
      <c r="Q322" s="190">
        <v>39033.75</v>
      </c>
      <c r="R322" s="189">
        <v>16540</v>
      </c>
      <c r="S322" s="29">
        <v>18673</v>
      </c>
      <c r="T322" s="29">
        <f t="shared" si="23"/>
        <v>1426</v>
      </c>
      <c r="U322" s="29">
        <v>20299</v>
      </c>
      <c r="V322" s="29">
        <v>3200</v>
      </c>
      <c r="W322" s="166">
        <v>1200</v>
      </c>
      <c r="X322" s="26">
        <v>390</v>
      </c>
      <c r="Y322" s="166">
        <v>0</v>
      </c>
      <c r="Z322" s="26">
        <v>0</v>
      </c>
      <c r="AA322" s="166">
        <v>-700</v>
      </c>
      <c r="AB322" s="26">
        <v>-100</v>
      </c>
      <c r="AC322" s="166">
        <v>1200</v>
      </c>
      <c r="AD322" s="26">
        <v>142</v>
      </c>
      <c r="AE322" s="166" t="s">
        <v>46</v>
      </c>
      <c r="AF322" s="172" t="s">
        <v>167</v>
      </c>
      <c r="AG322" s="173">
        <v>55</v>
      </c>
      <c r="AH322" s="166" t="s">
        <v>46</v>
      </c>
      <c r="AI322" s="172" t="s">
        <v>164</v>
      </c>
      <c r="AJ322" s="179">
        <v>57</v>
      </c>
    </row>
    <row r="323" spans="1:36" x14ac:dyDescent="0.15">
      <c r="A323" s="199" t="s">
        <v>30</v>
      </c>
      <c r="B323" s="200" t="s">
        <v>25</v>
      </c>
      <c r="C323" s="173">
        <v>13</v>
      </c>
      <c r="D323" s="190">
        <v>39034.75</v>
      </c>
      <c r="E323" s="195">
        <v>18203</v>
      </c>
      <c r="F323" s="29">
        <v>33400</v>
      </c>
      <c r="G323" s="29">
        <v>130</v>
      </c>
      <c r="H323" s="29">
        <v>0</v>
      </c>
      <c r="I323" s="29">
        <v>5953</v>
      </c>
      <c r="J323" s="29">
        <v>6011</v>
      </c>
      <c r="K323" s="166">
        <v>421</v>
      </c>
      <c r="L323" s="173">
        <v>200</v>
      </c>
      <c r="M323" s="29">
        <v>-100</v>
      </c>
      <c r="N323" s="29">
        <v>-481</v>
      </c>
      <c r="O323" s="29">
        <f t="shared" si="21"/>
        <v>40</v>
      </c>
      <c r="P323" s="29">
        <f t="shared" si="24"/>
        <v>21526</v>
      </c>
      <c r="Q323" s="190">
        <v>39034.75</v>
      </c>
      <c r="R323" s="189">
        <v>18400</v>
      </c>
      <c r="S323" s="29">
        <v>20551</v>
      </c>
      <c r="T323" s="29">
        <f t="shared" si="23"/>
        <v>975</v>
      </c>
      <c r="U323" s="29">
        <v>20299</v>
      </c>
      <c r="V323" s="29">
        <v>3200</v>
      </c>
      <c r="W323" s="166">
        <v>1200</v>
      </c>
      <c r="X323" s="26">
        <v>421</v>
      </c>
      <c r="Y323" s="166">
        <v>330</v>
      </c>
      <c r="Z323" s="26">
        <v>200</v>
      </c>
      <c r="AA323" s="166">
        <v>-700</v>
      </c>
      <c r="AB323" s="26">
        <v>-100</v>
      </c>
      <c r="AC323" s="166">
        <v>-2218</v>
      </c>
      <c r="AD323" s="26">
        <v>-481</v>
      </c>
      <c r="AE323" s="166" t="s">
        <v>46</v>
      </c>
      <c r="AF323" s="172" t="s">
        <v>155</v>
      </c>
      <c r="AG323" s="173">
        <v>55</v>
      </c>
      <c r="AH323" s="166" t="s">
        <v>46</v>
      </c>
      <c r="AI323" s="172" t="s">
        <v>167</v>
      </c>
      <c r="AJ323" s="179">
        <v>53</v>
      </c>
    </row>
    <row r="324" spans="1:36" x14ac:dyDescent="0.15">
      <c r="A324" s="199" t="s">
        <v>32</v>
      </c>
      <c r="B324" s="200" t="s">
        <v>25</v>
      </c>
      <c r="C324" s="173">
        <v>14</v>
      </c>
      <c r="D324" s="190">
        <v>39035.75</v>
      </c>
      <c r="E324" s="195">
        <v>17865</v>
      </c>
      <c r="F324" s="29">
        <v>33399</v>
      </c>
      <c r="G324" s="29">
        <v>130</v>
      </c>
      <c r="H324" s="29">
        <v>0</v>
      </c>
      <c r="I324" s="29">
        <v>6073</v>
      </c>
      <c r="J324" s="29">
        <v>6220</v>
      </c>
      <c r="K324" s="166">
        <v>124</v>
      </c>
      <c r="L324" s="173">
        <v>100</v>
      </c>
      <c r="M324" s="29">
        <v>-100</v>
      </c>
      <c r="N324" s="29">
        <v>-730</v>
      </c>
      <c r="O324" s="29">
        <f t="shared" si="21"/>
        <v>-606</v>
      </c>
      <c r="P324" s="29">
        <f t="shared" si="24"/>
        <v>21842</v>
      </c>
      <c r="Q324" s="190">
        <v>39035.75</v>
      </c>
      <c r="R324" s="189">
        <v>18250</v>
      </c>
      <c r="S324" s="29">
        <v>20351</v>
      </c>
      <c r="T324" s="29">
        <f t="shared" si="23"/>
        <v>1491</v>
      </c>
      <c r="U324" s="29">
        <v>20299</v>
      </c>
      <c r="V324" s="29">
        <v>3200</v>
      </c>
      <c r="W324" s="166">
        <v>1200</v>
      </c>
      <c r="X324" s="26">
        <v>124</v>
      </c>
      <c r="Y324" s="166">
        <v>330</v>
      </c>
      <c r="Z324" s="26">
        <v>100</v>
      </c>
      <c r="AA324" s="166">
        <v>-700</v>
      </c>
      <c r="AB324" s="26">
        <v>-100</v>
      </c>
      <c r="AC324" s="166">
        <v>-2218</v>
      </c>
      <c r="AD324" s="26">
        <v>-730</v>
      </c>
      <c r="AE324" s="166" t="s">
        <v>43</v>
      </c>
      <c r="AF324" s="172" t="s">
        <v>102</v>
      </c>
      <c r="AG324" s="173">
        <v>57</v>
      </c>
      <c r="AH324" s="166" t="s">
        <v>43</v>
      </c>
      <c r="AI324" s="172" t="s">
        <v>193</v>
      </c>
      <c r="AJ324" s="179">
        <v>54</v>
      </c>
    </row>
    <row r="325" spans="1:36" x14ac:dyDescent="0.15">
      <c r="A325" s="199" t="s">
        <v>31</v>
      </c>
      <c r="B325" s="200" t="s">
        <v>25</v>
      </c>
      <c r="C325" s="173">
        <v>15</v>
      </c>
      <c r="D325" s="190">
        <v>39036.75</v>
      </c>
      <c r="E325" s="195">
        <v>17909</v>
      </c>
      <c r="F325" s="29">
        <v>33399</v>
      </c>
      <c r="G325" s="29">
        <v>112</v>
      </c>
      <c r="H325" s="29">
        <v>0</v>
      </c>
      <c r="I325" s="29">
        <v>7007</v>
      </c>
      <c r="J325" s="29">
        <v>5887</v>
      </c>
      <c r="K325" s="166">
        <v>-108</v>
      </c>
      <c r="L325" s="173">
        <v>330</v>
      </c>
      <c r="M325" s="29">
        <v>-100</v>
      </c>
      <c r="N325" s="29">
        <v>-730</v>
      </c>
      <c r="O325" s="29">
        <f t="shared" si="21"/>
        <v>-608</v>
      </c>
      <c r="P325" s="29">
        <f t="shared" si="24"/>
        <v>21225</v>
      </c>
      <c r="Q325" s="190">
        <v>39036.75</v>
      </c>
      <c r="R325" s="189">
        <v>18120</v>
      </c>
      <c r="S325" s="29">
        <v>20231</v>
      </c>
      <c r="T325" s="29">
        <f t="shared" si="23"/>
        <v>994</v>
      </c>
      <c r="U325" s="29">
        <v>20299</v>
      </c>
      <c r="V325" s="29">
        <v>3200</v>
      </c>
      <c r="W325" s="166">
        <v>-1400</v>
      </c>
      <c r="X325" s="26">
        <v>-108</v>
      </c>
      <c r="Y325" s="166">
        <v>330</v>
      </c>
      <c r="Z325" s="26">
        <v>330</v>
      </c>
      <c r="AA325" s="166">
        <v>-700</v>
      </c>
      <c r="AB325" s="26">
        <v>-100</v>
      </c>
      <c r="AC325" s="166">
        <v>-2218</v>
      </c>
      <c r="AD325" s="26">
        <v>-730</v>
      </c>
      <c r="AE325" s="166" t="s">
        <v>43</v>
      </c>
      <c r="AF325" s="172" t="s">
        <v>90</v>
      </c>
      <c r="AG325" s="173">
        <v>57</v>
      </c>
      <c r="AH325" s="166" t="s">
        <v>43</v>
      </c>
      <c r="AI325" s="172" t="s">
        <v>175</v>
      </c>
      <c r="AJ325" s="179">
        <v>58</v>
      </c>
    </row>
    <row r="326" spans="1:36" x14ac:dyDescent="0.15">
      <c r="A326" s="199" t="s">
        <v>33</v>
      </c>
      <c r="B326" s="200" t="s">
        <v>25</v>
      </c>
      <c r="C326" s="173">
        <v>16</v>
      </c>
      <c r="D326" s="190">
        <v>39037.75</v>
      </c>
      <c r="E326" s="195">
        <v>18303</v>
      </c>
      <c r="F326" s="29">
        <v>33399</v>
      </c>
      <c r="G326" s="29">
        <v>175</v>
      </c>
      <c r="H326" s="29">
        <v>0</v>
      </c>
      <c r="I326" s="29">
        <v>5744</v>
      </c>
      <c r="J326" s="29">
        <v>6850</v>
      </c>
      <c r="K326" s="166">
        <v>674</v>
      </c>
      <c r="L326" s="173">
        <v>330</v>
      </c>
      <c r="M326" s="29">
        <v>-100</v>
      </c>
      <c r="N326" s="29">
        <v>-1519</v>
      </c>
      <c r="O326" s="29">
        <f t="shared" si="21"/>
        <v>-615</v>
      </c>
      <c r="P326" s="29">
        <f t="shared" si="24"/>
        <v>21595</v>
      </c>
      <c r="Q326" s="190">
        <v>39037.75</v>
      </c>
      <c r="R326" s="189">
        <v>18020</v>
      </c>
      <c r="S326" s="29">
        <v>20162</v>
      </c>
      <c r="T326" s="29">
        <f t="shared" si="23"/>
        <v>1433</v>
      </c>
      <c r="U326" s="29">
        <v>20299</v>
      </c>
      <c r="V326" s="29">
        <v>3200</v>
      </c>
      <c r="W326" s="166">
        <v>1200</v>
      </c>
      <c r="X326" s="26">
        <v>674</v>
      </c>
      <c r="Y326" s="166">
        <v>330</v>
      </c>
      <c r="Z326" s="26">
        <v>330</v>
      </c>
      <c r="AA326" s="166">
        <v>-700</v>
      </c>
      <c r="AB326" s="26">
        <v>-100</v>
      </c>
      <c r="AC326" s="166">
        <v>-2218</v>
      </c>
      <c r="AD326" s="26">
        <v>-1519</v>
      </c>
      <c r="AE326" s="166" t="s">
        <v>43</v>
      </c>
      <c r="AF326" s="172" t="s">
        <v>210</v>
      </c>
      <c r="AG326" s="173">
        <v>61</v>
      </c>
      <c r="AH326" s="166" t="s">
        <v>46</v>
      </c>
      <c r="AI326" s="172" t="s">
        <v>213</v>
      </c>
      <c r="AJ326" s="179">
        <v>63</v>
      </c>
    </row>
    <row r="327" spans="1:36" x14ac:dyDescent="0.15">
      <c r="A327" s="199" t="s">
        <v>34</v>
      </c>
      <c r="B327" s="200" t="s">
        <v>25</v>
      </c>
      <c r="C327" s="173">
        <v>17</v>
      </c>
      <c r="D327" s="190">
        <v>39038.75</v>
      </c>
      <c r="E327" s="195">
        <v>17302</v>
      </c>
      <c r="F327" s="29">
        <v>33399</v>
      </c>
      <c r="G327" s="29">
        <v>185</v>
      </c>
      <c r="H327" s="29">
        <v>0</v>
      </c>
      <c r="I327" s="29">
        <v>6016</v>
      </c>
      <c r="J327" s="29">
        <v>7661</v>
      </c>
      <c r="K327" s="166">
        <v>228</v>
      </c>
      <c r="L327" s="173">
        <v>330</v>
      </c>
      <c r="M327" s="29">
        <v>-100</v>
      </c>
      <c r="N327" s="29">
        <v>-1590</v>
      </c>
      <c r="O327" s="29">
        <f t="shared" ref="O327:O371" si="25">SUM(K327:N327)</f>
        <v>-1132</v>
      </c>
      <c r="P327" s="29">
        <f t="shared" si="24"/>
        <v>21039</v>
      </c>
      <c r="Q327" s="190">
        <v>39038.75</v>
      </c>
      <c r="R327" s="189">
        <v>17360</v>
      </c>
      <c r="S327" s="29">
        <v>19545</v>
      </c>
      <c r="T327" s="29">
        <f t="shared" si="23"/>
        <v>1494</v>
      </c>
      <c r="U327" s="29">
        <v>20299</v>
      </c>
      <c r="V327" s="29">
        <v>3200</v>
      </c>
      <c r="W327" s="166">
        <v>1200</v>
      </c>
      <c r="X327" s="26">
        <v>228</v>
      </c>
      <c r="Y327" s="166">
        <v>330</v>
      </c>
      <c r="Z327" s="26">
        <v>330</v>
      </c>
      <c r="AA327" s="166">
        <v>-700</v>
      </c>
      <c r="AB327" s="26">
        <v>-100</v>
      </c>
      <c r="AC327" s="166">
        <v>-2218</v>
      </c>
      <c r="AD327" s="26">
        <v>-1590</v>
      </c>
      <c r="AE327" s="166" t="s">
        <v>169</v>
      </c>
      <c r="AF327" s="172" t="s">
        <v>69</v>
      </c>
      <c r="AG327" s="173">
        <v>59</v>
      </c>
      <c r="AH327" s="166" t="s">
        <v>169</v>
      </c>
      <c r="AI327" s="172" t="s">
        <v>131</v>
      </c>
      <c r="AJ327" s="179">
        <v>56</v>
      </c>
    </row>
    <row r="328" spans="1:36" x14ac:dyDescent="0.15">
      <c r="A328" s="199" t="s">
        <v>35</v>
      </c>
      <c r="B328" s="200" t="s">
        <v>25</v>
      </c>
      <c r="C328" s="173">
        <v>18</v>
      </c>
      <c r="D328" s="190">
        <v>39039.75</v>
      </c>
      <c r="E328" s="195">
        <v>16212</v>
      </c>
      <c r="F328" s="29">
        <v>33399</v>
      </c>
      <c r="G328" s="29">
        <v>185</v>
      </c>
      <c r="H328" s="29">
        <v>0</v>
      </c>
      <c r="I328" s="29">
        <v>8197</v>
      </c>
      <c r="J328" s="29">
        <v>8226</v>
      </c>
      <c r="K328" s="166">
        <v>-609</v>
      </c>
      <c r="L328" s="173">
        <v>330</v>
      </c>
      <c r="M328" s="29">
        <v>-100</v>
      </c>
      <c r="N328" s="29">
        <v>-1598</v>
      </c>
      <c r="O328" s="29">
        <f t="shared" si="25"/>
        <v>-1977</v>
      </c>
      <c r="P328" s="29">
        <f t="shared" si="24"/>
        <v>19138</v>
      </c>
      <c r="Q328" s="190">
        <v>39039.75</v>
      </c>
      <c r="R328" s="189">
        <v>16060</v>
      </c>
      <c r="S328" s="29">
        <v>18064</v>
      </c>
      <c r="T328" s="29">
        <f t="shared" si="23"/>
        <v>1074</v>
      </c>
      <c r="U328" s="29">
        <v>21068</v>
      </c>
      <c r="V328" s="29">
        <v>3000</v>
      </c>
      <c r="W328" s="166">
        <v>-1400</v>
      </c>
      <c r="X328" s="26">
        <v>-609</v>
      </c>
      <c r="Y328" s="166">
        <v>330</v>
      </c>
      <c r="Z328" s="26">
        <v>330</v>
      </c>
      <c r="AA328" s="166">
        <v>-700</v>
      </c>
      <c r="AB328" s="26">
        <v>-100</v>
      </c>
      <c r="AC328" s="166">
        <v>-2218</v>
      </c>
      <c r="AD328" s="26">
        <v>-1598</v>
      </c>
      <c r="AE328" s="166" t="s">
        <v>169</v>
      </c>
      <c r="AF328" s="172" t="s">
        <v>75</v>
      </c>
      <c r="AG328" s="173">
        <v>47</v>
      </c>
      <c r="AH328" s="166" t="s">
        <v>43</v>
      </c>
      <c r="AI328" s="172" t="s">
        <v>192</v>
      </c>
      <c r="AJ328" s="179">
        <v>48</v>
      </c>
    </row>
    <row r="329" spans="1:36" x14ac:dyDescent="0.15">
      <c r="A329" s="199" t="s">
        <v>36</v>
      </c>
      <c r="B329" s="200" t="s">
        <v>25</v>
      </c>
      <c r="C329" s="173">
        <v>19</v>
      </c>
      <c r="D329" s="190">
        <v>39040.75</v>
      </c>
      <c r="E329" s="195">
        <v>16822</v>
      </c>
      <c r="F329" s="29">
        <v>33399</v>
      </c>
      <c r="G329" s="29">
        <v>180</v>
      </c>
      <c r="H329" s="29">
        <v>0</v>
      </c>
      <c r="I329" s="29">
        <v>6521</v>
      </c>
      <c r="J329" s="29">
        <v>9188</v>
      </c>
      <c r="K329" s="166">
        <v>-710</v>
      </c>
      <c r="L329" s="173">
        <v>330</v>
      </c>
      <c r="M329" s="29">
        <v>-100</v>
      </c>
      <c r="N329" s="29">
        <v>-1558</v>
      </c>
      <c r="O329" s="29">
        <f t="shared" si="25"/>
        <v>-2038</v>
      </c>
      <c r="P329" s="29">
        <f t="shared" si="24"/>
        <v>19908</v>
      </c>
      <c r="Q329" s="190">
        <v>39040.75</v>
      </c>
      <c r="R329" s="189">
        <v>16510</v>
      </c>
      <c r="S329" s="29">
        <v>18752</v>
      </c>
      <c r="T329" s="29">
        <f t="shared" si="23"/>
        <v>1156</v>
      </c>
      <c r="U329" s="29">
        <v>21068</v>
      </c>
      <c r="V329" s="29">
        <v>3000</v>
      </c>
      <c r="W329" s="166">
        <v>-1400</v>
      </c>
      <c r="X329" s="26">
        <v>-710</v>
      </c>
      <c r="Y329" s="166">
        <v>330</v>
      </c>
      <c r="Z329" s="26">
        <v>330</v>
      </c>
      <c r="AA329" s="166">
        <v>-700</v>
      </c>
      <c r="AB329" s="26">
        <v>-100</v>
      </c>
      <c r="AC329" s="166">
        <v>-2218</v>
      </c>
      <c r="AD329" s="26">
        <v>-1558</v>
      </c>
      <c r="AE329" s="166" t="s">
        <v>100</v>
      </c>
      <c r="AF329" s="172" t="s">
        <v>75</v>
      </c>
      <c r="AG329" s="173">
        <v>45</v>
      </c>
      <c r="AH329" s="166" t="s">
        <v>43</v>
      </c>
      <c r="AI329" s="172" t="s">
        <v>150</v>
      </c>
      <c r="AJ329" s="179">
        <v>45</v>
      </c>
    </row>
    <row r="330" spans="1:36" x14ac:dyDescent="0.15">
      <c r="A330" s="199" t="s">
        <v>30</v>
      </c>
      <c r="B330" s="200" t="s">
        <v>25</v>
      </c>
      <c r="C330" s="173">
        <v>20</v>
      </c>
      <c r="D330" s="190">
        <v>39041.75</v>
      </c>
      <c r="E330" s="195">
        <v>18685</v>
      </c>
      <c r="F330" s="29">
        <v>33399</v>
      </c>
      <c r="G330" s="29">
        <v>125</v>
      </c>
      <c r="H330" s="29">
        <v>0</v>
      </c>
      <c r="I330" s="29">
        <v>6363</v>
      </c>
      <c r="J330" s="29">
        <v>7058</v>
      </c>
      <c r="K330" s="166">
        <v>-70</v>
      </c>
      <c r="L330" s="173">
        <v>330</v>
      </c>
      <c r="M330" s="29">
        <v>-100</v>
      </c>
      <c r="N330" s="29">
        <v>-1240</v>
      </c>
      <c r="O330" s="29">
        <f t="shared" si="25"/>
        <v>-1080</v>
      </c>
      <c r="P330" s="29">
        <f t="shared" si="24"/>
        <v>21183</v>
      </c>
      <c r="Q330" s="190">
        <v>39041.75</v>
      </c>
      <c r="R330" s="189">
        <v>18680</v>
      </c>
      <c r="S330" s="29">
        <v>20893</v>
      </c>
      <c r="T330" s="29">
        <f t="shared" si="23"/>
        <v>290</v>
      </c>
      <c r="U330" s="29">
        <v>21068</v>
      </c>
      <c r="V330" s="29">
        <v>3000</v>
      </c>
      <c r="W330" s="166">
        <v>-1400</v>
      </c>
      <c r="X330" s="26">
        <v>-120</v>
      </c>
      <c r="Y330" s="166">
        <v>330</v>
      </c>
      <c r="Z330" s="26">
        <v>330</v>
      </c>
      <c r="AA330" s="166">
        <v>-700</v>
      </c>
      <c r="AB330" s="26">
        <v>-100</v>
      </c>
      <c r="AC330" s="166">
        <v>-2218</v>
      </c>
      <c r="AD330" s="26">
        <v>-1484</v>
      </c>
      <c r="AE330" s="166" t="s">
        <v>42</v>
      </c>
      <c r="AF330" s="172" t="s">
        <v>65</v>
      </c>
      <c r="AG330" s="173">
        <v>42</v>
      </c>
      <c r="AH330" s="166" t="s">
        <v>42</v>
      </c>
      <c r="AI330" s="172" t="s">
        <v>50</v>
      </c>
      <c r="AJ330" s="179">
        <v>40</v>
      </c>
    </row>
    <row r="331" spans="1:36" x14ac:dyDescent="0.15">
      <c r="A331" s="199" t="s">
        <v>32</v>
      </c>
      <c r="B331" s="200" t="s">
        <v>25</v>
      </c>
      <c r="C331" s="173">
        <v>21</v>
      </c>
      <c r="D331" s="190">
        <v>39042.75</v>
      </c>
      <c r="E331" s="195">
        <v>18598</v>
      </c>
      <c r="F331" s="29">
        <v>33399</v>
      </c>
      <c r="G331" s="29">
        <v>126</v>
      </c>
      <c r="H331" s="29">
        <v>0</v>
      </c>
      <c r="I331" s="29">
        <v>5131</v>
      </c>
      <c r="J331" s="29">
        <v>7286</v>
      </c>
      <c r="K331" s="166">
        <v>0</v>
      </c>
      <c r="L331" s="173">
        <v>330</v>
      </c>
      <c r="M331" s="29">
        <v>-55</v>
      </c>
      <c r="N331" s="29">
        <v>-1418</v>
      </c>
      <c r="O331" s="29">
        <f t="shared" si="25"/>
        <v>-1143</v>
      </c>
      <c r="P331" s="29">
        <f t="shared" si="24"/>
        <v>22251</v>
      </c>
      <c r="Q331" s="190">
        <v>39042.75</v>
      </c>
      <c r="R331" s="189">
        <v>18420</v>
      </c>
      <c r="S331" s="29">
        <v>20637</v>
      </c>
      <c r="T331" s="29">
        <f t="shared" si="23"/>
        <v>1614</v>
      </c>
      <c r="U331" s="29">
        <v>21068</v>
      </c>
      <c r="V331" s="29">
        <v>3000</v>
      </c>
      <c r="W331" s="166">
        <v>-1400</v>
      </c>
      <c r="X331" s="26">
        <v>-290</v>
      </c>
      <c r="Y331" s="166">
        <v>330</v>
      </c>
      <c r="Z331" s="26">
        <v>330</v>
      </c>
      <c r="AA331" s="166">
        <v>-700</v>
      </c>
      <c r="AB331" s="26">
        <v>-55</v>
      </c>
      <c r="AC331" s="166">
        <v>-2218</v>
      </c>
      <c r="AD331" s="26">
        <v>-1496</v>
      </c>
      <c r="AE331" s="166" t="s">
        <v>42</v>
      </c>
      <c r="AF331" s="172" t="s">
        <v>196</v>
      </c>
      <c r="AG331" s="173">
        <v>40</v>
      </c>
      <c r="AH331" s="166" t="s">
        <v>42</v>
      </c>
      <c r="AI331" s="172" t="s">
        <v>357</v>
      </c>
      <c r="AJ331" s="179">
        <v>39</v>
      </c>
    </row>
    <row r="332" spans="1:36" x14ac:dyDescent="0.15">
      <c r="A332" s="199" t="s">
        <v>31</v>
      </c>
      <c r="B332" s="200" t="s">
        <v>25</v>
      </c>
      <c r="C332" s="173">
        <v>22</v>
      </c>
      <c r="D332" s="190">
        <v>39043.75</v>
      </c>
      <c r="E332" s="195">
        <v>18414</v>
      </c>
      <c r="F332" s="29">
        <v>33399</v>
      </c>
      <c r="G332" s="29">
        <v>126</v>
      </c>
      <c r="H332" s="29">
        <v>0</v>
      </c>
      <c r="I332" s="29">
        <v>5704</v>
      </c>
      <c r="J332" s="29">
        <v>7525</v>
      </c>
      <c r="K332" s="166">
        <v>-68</v>
      </c>
      <c r="L332" s="173">
        <v>330</v>
      </c>
      <c r="M332" s="29">
        <v>-162</v>
      </c>
      <c r="N332" s="29">
        <v>-1445</v>
      </c>
      <c r="O332" s="29">
        <f t="shared" si="25"/>
        <v>-1345</v>
      </c>
      <c r="P332" s="29">
        <f t="shared" si="24"/>
        <v>21641</v>
      </c>
      <c r="Q332" s="190">
        <v>39043.75</v>
      </c>
      <c r="R332" s="189">
        <v>18130</v>
      </c>
      <c r="S332" s="29">
        <v>20336</v>
      </c>
      <c r="T332" s="29">
        <f t="shared" si="23"/>
        <v>1305</v>
      </c>
      <c r="U332" s="29">
        <v>21068</v>
      </c>
      <c r="V332" s="29">
        <v>3000</v>
      </c>
      <c r="W332" s="166">
        <v>1200</v>
      </c>
      <c r="X332" s="26">
        <v>32</v>
      </c>
      <c r="Y332" s="166">
        <v>330</v>
      </c>
      <c r="Z332" s="26">
        <v>330</v>
      </c>
      <c r="AA332" s="166">
        <v>-700</v>
      </c>
      <c r="AB332" s="26">
        <v>-196</v>
      </c>
      <c r="AC332" s="166">
        <v>-2218</v>
      </c>
      <c r="AD332" s="26">
        <v>-1519</v>
      </c>
      <c r="AE332" s="166" t="s">
        <v>45</v>
      </c>
      <c r="AF332" s="172" t="s">
        <v>185</v>
      </c>
      <c r="AG332" s="173">
        <v>45</v>
      </c>
      <c r="AH332" s="166" t="s">
        <v>42</v>
      </c>
      <c r="AI332" s="172" t="s">
        <v>167</v>
      </c>
      <c r="AJ332" s="179">
        <v>45</v>
      </c>
    </row>
    <row r="333" spans="1:36" x14ac:dyDescent="0.15">
      <c r="A333" s="199" t="s">
        <v>33</v>
      </c>
      <c r="B333" s="200" t="s">
        <v>25</v>
      </c>
      <c r="C333" s="173">
        <v>23</v>
      </c>
      <c r="D333" s="190">
        <v>39044.5</v>
      </c>
      <c r="E333" s="195">
        <v>16188</v>
      </c>
      <c r="F333" s="29">
        <v>33405</v>
      </c>
      <c r="G333" s="29">
        <v>126</v>
      </c>
      <c r="H333" s="29">
        <v>0</v>
      </c>
      <c r="I333" s="29">
        <v>5446</v>
      </c>
      <c r="J333" s="29">
        <v>10355</v>
      </c>
      <c r="K333" s="166">
        <v>-166</v>
      </c>
      <c r="L333" s="173">
        <v>250</v>
      </c>
      <c r="M333" s="29">
        <v>-100</v>
      </c>
      <c r="N333" s="29">
        <v>-1615</v>
      </c>
      <c r="O333" s="29">
        <f t="shared" si="25"/>
        <v>-1631</v>
      </c>
      <c r="P333" s="29">
        <f t="shared" si="24"/>
        <v>19361</v>
      </c>
      <c r="Q333" s="190">
        <v>39044.458333333336</v>
      </c>
      <c r="R333" s="189">
        <v>16450</v>
      </c>
      <c r="S333" s="29">
        <v>18550</v>
      </c>
      <c r="T333" s="29">
        <f t="shared" si="23"/>
        <v>811</v>
      </c>
      <c r="U333" s="29">
        <v>21068</v>
      </c>
      <c r="V333" s="29">
        <v>3000</v>
      </c>
      <c r="W333" s="166">
        <v>-1400</v>
      </c>
      <c r="X333" s="26">
        <v>-166</v>
      </c>
      <c r="Y333" s="166">
        <v>330</v>
      </c>
      <c r="Z333" s="26">
        <v>250</v>
      </c>
      <c r="AA333" s="166">
        <v>-700</v>
      </c>
      <c r="AB333" s="26">
        <v>-100</v>
      </c>
      <c r="AC333" s="166">
        <v>-2218</v>
      </c>
      <c r="AD333" s="26">
        <v>-1879</v>
      </c>
      <c r="AE333" s="166" t="s">
        <v>46</v>
      </c>
      <c r="AF333" s="172" t="s">
        <v>304</v>
      </c>
      <c r="AG333" s="173">
        <v>45</v>
      </c>
      <c r="AH333" s="166" t="s">
        <v>46</v>
      </c>
      <c r="AI333" s="172" t="s">
        <v>177</v>
      </c>
      <c r="AJ333" s="179">
        <v>40</v>
      </c>
    </row>
    <row r="334" spans="1:36" x14ac:dyDescent="0.15">
      <c r="A334" s="199" t="s">
        <v>34</v>
      </c>
      <c r="B334" s="200" t="s">
        <v>25</v>
      </c>
      <c r="C334" s="173">
        <v>24</v>
      </c>
      <c r="D334" s="190">
        <v>39045.75</v>
      </c>
      <c r="E334" s="195">
        <v>16281</v>
      </c>
      <c r="F334" s="29">
        <v>33405</v>
      </c>
      <c r="G334" s="29">
        <v>122</v>
      </c>
      <c r="H334" s="29">
        <v>0</v>
      </c>
      <c r="I334" s="29">
        <v>5638</v>
      </c>
      <c r="J334" s="29">
        <v>9039</v>
      </c>
      <c r="K334" s="166">
        <v>-174</v>
      </c>
      <c r="L334" s="173">
        <v>330</v>
      </c>
      <c r="M334" s="29">
        <v>-100</v>
      </c>
      <c r="N334" s="29">
        <v>-1622</v>
      </c>
      <c r="O334" s="29">
        <f t="shared" si="25"/>
        <v>-1566</v>
      </c>
      <c r="P334" s="29">
        <f t="shared" si="24"/>
        <v>20416</v>
      </c>
      <c r="Q334" s="190">
        <v>39045.75</v>
      </c>
      <c r="R334" s="189">
        <v>16440</v>
      </c>
      <c r="S334" s="29">
        <v>18676</v>
      </c>
      <c r="T334" s="29">
        <f t="shared" si="23"/>
        <v>1740</v>
      </c>
      <c r="U334" s="29">
        <v>21068</v>
      </c>
      <c r="V334" s="29">
        <v>3000</v>
      </c>
      <c r="W334" s="166">
        <v>-1400</v>
      </c>
      <c r="X334" s="26">
        <v>-174</v>
      </c>
      <c r="Y334" s="166">
        <v>330</v>
      </c>
      <c r="Z334" s="26">
        <v>330</v>
      </c>
      <c r="AA334" s="166">
        <v>-700</v>
      </c>
      <c r="AB334" s="26">
        <v>-100</v>
      </c>
      <c r="AC334" s="166">
        <v>-2218</v>
      </c>
      <c r="AD334" s="26">
        <v>-1622</v>
      </c>
      <c r="AE334" s="166" t="s">
        <v>42</v>
      </c>
      <c r="AF334" s="172" t="s">
        <v>148</v>
      </c>
      <c r="AG334" s="173">
        <v>48</v>
      </c>
      <c r="AH334" s="166" t="s">
        <v>42</v>
      </c>
      <c r="AI334" s="172" t="s">
        <v>111</v>
      </c>
      <c r="AJ334" s="179">
        <v>45</v>
      </c>
    </row>
    <row r="335" spans="1:36" x14ac:dyDescent="0.15">
      <c r="A335" s="199" t="s">
        <v>35</v>
      </c>
      <c r="B335" s="200" t="s">
        <v>25</v>
      </c>
      <c r="C335" s="173">
        <v>25</v>
      </c>
      <c r="D335" s="190">
        <v>39046.75</v>
      </c>
      <c r="E335" s="195">
        <v>16223</v>
      </c>
      <c r="F335" s="29">
        <v>33405</v>
      </c>
      <c r="G335" s="29">
        <v>110</v>
      </c>
      <c r="H335" s="29">
        <v>0</v>
      </c>
      <c r="I335" s="29">
        <v>6405</v>
      </c>
      <c r="J335" s="29">
        <v>9681</v>
      </c>
      <c r="K335" s="166">
        <v>0</v>
      </c>
      <c r="L335" s="173">
        <v>330</v>
      </c>
      <c r="M335" s="29">
        <v>-100</v>
      </c>
      <c r="N335" s="29">
        <v>-1399</v>
      </c>
      <c r="O335" s="29">
        <f t="shared" si="25"/>
        <v>-1169</v>
      </c>
      <c r="P335" s="29">
        <f t="shared" si="24"/>
        <v>18598</v>
      </c>
      <c r="Q335" s="190">
        <v>39046.75</v>
      </c>
      <c r="R335" s="189">
        <v>16100</v>
      </c>
      <c r="S335" s="29">
        <v>17932</v>
      </c>
      <c r="T335" s="29">
        <f t="shared" si="23"/>
        <v>666</v>
      </c>
      <c r="U335" s="29">
        <v>21819</v>
      </c>
      <c r="V335" s="29">
        <v>1600</v>
      </c>
      <c r="W335" s="166">
        <v>-1400</v>
      </c>
      <c r="X335" s="26">
        <v>-14</v>
      </c>
      <c r="Y335" s="166">
        <v>330</v>
      </c>
      <c r="Z335" s="26">
        <v>330</v>
      </c>
      <c r="AA335" s="166">
        <v>-700</v>
      </c>
      <c r="AB335" s="26">
        <v>-100</v>
      </c>
      <c r="AC335" s="166">
        <v>-2218</v>
      </c>
      <c r="AD335" s="26">
        <v>-1399</v>
      </c>
      <c r="AE335" s="166" t="s">
        <v>169</v>
      </c>
      <c r="AF335" s="172" t="s">
        <v>216</v>
      </c>
      <c r="AG335" s="173">
        <v>47</v>
      </c>
      <c r="AH335" s="166" t="s">
        <v>169</v>
      </c>
      <c r="AI335" s="172" t="s">
        <v>216</v>
      </c>
      <c r="AJ335" s="179">
        <v>45</v>
      </c>
    </row>
    <row r="336" spans="1:36" x14ac:dyDescent="0.15">
      <c r="A336" s="199" t="s">
        <v>36</v>
      </c>
      <c r="B336" s="200" t="s">
        <v>25</v>
      </c>
      <c r="C336" s="173">
        <v>26</v>
      </c>
      <c r="D336" s="190">
        <v>39047.75</v>
      </c>
      <c r="E336" s="195">
        <v>16223</v>
      </c>
      <c r="F336" s="29">
        <v>33405</v>
      </c>
      <c r="G336" s="29">
        <v>117</v>
      </c>
      <c r="H336" s="29">
        <v>0</v>
      </c>
      <c r="I336" s="29">
        <v>7002</v>
      </c>
      <c r="J336" s="29">
        <v>8906</v>
      </c>
      <c r="K336" s="166">
        <v>0</v>
      </c>
      <c r="L336" s="173">
        <v>330</v>
      </c>
      <c r="M336" s="29">
        <v>-100</v>
      </c>
      <c r="N336" s="29">
        <v>-1414</v>
      </c>
      <c r="O336" s="29">
        <f t="shared" si="25"/>
        <v>-1184</v>
      </c>
      <c r="P336" s="29">
        <f t="shared" si="24"/>
        <v>18798</v>
      </c>
      <c r="Q336" s="190">
        <v>39047.75</v>
      </c>
      <c r="R336" s="189">
        <v>16220</v>
      </c>
      <c r="S336" s="29">
        <v>18060</v>
      </c>
      <c r="T336" s="29">
        <f t="shared" si="23"/>
        <v>738</v>
      </c>
      <c r="U336" s="29">
        <v>21819</v>
      </c>
      <c r="V336" s="29">
        <v>1600</v>
      </c>
      <c r="W336" s="166">
        <v>-1400</v>
      </c>
      <c r="X336" s="26">
        <v>-435</v>
      </c>
      <c r="Y336" s="166">
        <v>330</v>
      </c>
      <c r="Z336" s="26">
        <v>330</v>
      </c>
      <c r="AA336" s="166">
        <v>-700</v>
      </c>
      <c r="AB336" s="26">
        <v>-100</v>
      </c>
      <c r="AC336" s="166">
        <v>-2218</v>
      </c>
      <c r="AD336" s="26">
        <v>-1414</v>
      </c>
      <c r="AE336" s="166" t="s">
        <v>43</v>
      </c>
      <c r="AF336" s="172" t="s">
        <v>131</v>
      </c>
      <c r="AG336" s="173">
        <v>54</v>
      </c>
      <c r="AH336" s="166" t="s">
        <v>43</v>
      </c>
      <c r="AI336" s="172" t="s">
        <v>103</v>
      </c>
      <c r="AJ336" s="179">
        <v>52</v>
      </c>
    </row>
    <row r="337" spans="1:36" x14ac:dyDescent="0.15">
      <c r="A337" s="199" t="s">
        <v>30</v>
      </c>
      <c r="B337" s="200" t="s">
        <v>25</v>
      </c>
      <c r="C337" s="173">
        <v>27</v>
      </c>
      <c r="D337" s="190">
        <v>39048.75</v>
      </c>
      <c r="E337" s="195">
        <v>18488</v>
      </c>
      <c r="F337" s="29">
        <v>33405</v>
      </c>
      <c r="G337" s="29">
        <v>115</v>
      </c>
      <c r="H337" s="29">
        <v>0</v>
      </c>
      <c r="I337" s="29">
        <v>6528</v>
      </c>
      <c r="J337" s="29">
        <v>7045</v>
      </c>
      <c r="K337" s="166">
        <v>0</v>
      </c>
      <c r="L337" s="173">
        <v>330</v>
      </c>
      <c r="M337" s="29">
        <v>-285</v>
      </c>
      <c r="N337" s="29">
        <v>-1540</v>
      </c>
      <c r="O337" s="29">
        <f t="shared" si="25"/>
        <v>-1495</v>
      </c>
      <c r="P337" s="29">
        <f t="shared" si="24"/>
        <v>21442</v>
      </c>
      <c r="Q337" s="190">
        <v>39048.75</v>
      </c>
      <c r="R337" s="189">
        <v>18350</v>
      </c>
      <c r="S337" s="29">
        <v>20445</v>
      </c>
      <c r="T337" s="29">
        <f t="shared" si="23"/>
        <v>997</v>
      </c>
      <c r="U337" s="29">
        <v>21819</v>
      </c>
      <c r="V337" s="29">
        <v>1600</v>
      </c>
      <c r="W337" s="166">
        <v>-1400</v>
      </c>
      <c r="X337" s="26">
        <v>-228</v>
      </c>
      <c r="Y337" s="166">
        <v>330</v>
      </c>
      <c r="Z337" s="26">
        <v>330</v>
      </c>
      <c r="AA337" s="166">
        <v>-700</v>
      </c>
      <c r="AB337" s="26">
        <v>-285</v>
      </c>
      <c r="AC337" s="166">
        <v>-2150</v>
      </c>
      <c r="AD337" s="26">
        <v>-1540</v>
      </c>
      <c r="AE337" s="166" t="s">
        <v>43</v>
      </c>
      <c r="AF337" s="172" t="s">
        <v>211</v>
      </c>
      <c r="AG337" s="173">
        <v>54</v>
      </c>
      <c r="AH337" s="166" t="s">
        <v>43</v>
      </c>
      <c r="AI337" s="172" t="s">
        <v>180</v>
      </c>
      <c r="AJ337" s="179">
        <v>53</v>
      </c>
    </row>
    <row r="338" spans="1:36" x14ac:dyDescent="0.15">
      <c r="A338" s="199" t="s">
        <v>32</v>
      </c>
      <c r="B338" s="200" t="s">
        <v>25</v>
      </c>
      <c r="C338" s="173">
        <v>28</v>
      </c>
      <c r="D338" s="190">
        <v>39049.75</v>
      </c>
      <c r="E338" s="195">
        <v>18964</v>
      </c>
      <c r="F338" s="29">
        <v>33405</v>
      </c>
      <c r="G338" s="29">
        <v>183</v>
      </c>
      <c r="H338" s="29">
        <v>0</v>
      </c>
      <c r="I338" s="29">
        <v>5256</v>
      </c>
      <c r="J338" s="29">
        <v>7396</v>
      </c>
      <c r="K338" s="166">
        <v>0</v>
      </c>
      <c r="L338" s="173">
        <v>330</v>
      </c>
      <c r="M338" s="29">
        <v>-81</v>
      </c>
      <c r="N338" s="29">
        <v>-1550</v>
      </c>
      <c r="O338" s="29">
        <f t="shared" si="25"/>
        <v>-1301</v>
      </c>
      <c r="P338" s="29">
        <f>+F338+G338+H338-I338-J338-O338</f>
        <v>22237</v>
      </c>
      <c r="Q338" s="190">
        <v>39049.75</v>
      </c>
      <c r="R338" s="189">
        <v>18800</v>
      </c>
      <c r="S338" s="29">
        <v>20900</v>
      </c>
      <c r="T338" s="29">
        <f t="shared" si="23"/>
        <v>1337</v>
      </c>
      <c r="U338" s="29">
        <v>21819</v>
      </c>
      <c r="V338" s="29">
        <v>1600</v>
      </c>
      <c r="W338" s="166">
        <v>-1000</v>
      </c>
      <c r="X338" s="26">
        <v>-730</v>
      </c>
      <c r="Y338" s="166">
        <v>330</v>
      </c>
      <c r="Z338" s="26">
        <v>330</v>
      </c>
      <c r="AA338" s="166">
        <v>-700</v>
      </c>
      <c r="AB338" s="26">
        <v>-81</v>
      </c>
      <c r="AC338" s="166">
        <v>-2150</v>
      </c>
      <c r="AD338" s="26">
        <v>-1556</v>
      </c>
      <c r="AE338" s="166" t="s">
        <v>46</v>
      </c>
      <c r="AF338" s="172" t="s">
        <v>110</v>
      </c>
      <c r="AG338" s="173">
        <v>46</v>
      </c>
      <c r="AH338" s="166" t="s">
        <v>43</v>
      </c>
      <c r="AI338" s="172" t="s">
        <v>117</v>
      </c>
      <c r="AJ338" s="179">
        <v>47</v>
      </c>
    </row>
    <row r="339" spans="1:36" x14ac:dyDescent="0.15">
      <c r="A339" s="199" t="s">
        <v>31</v>
      </c>
      <c r="B339" s="200" t="s">
        <v>25</v>
      </c>
      <c r="C339" s="173">
        <v>29</v>
      </c>
      <c r="D339" s="190">
        <v>39050.75</v>
      </c>
      <c r="E339" s="195">
        <v>18636</v>
      </c>
      <c r="F339" s="29">
        <v>33405</v>
      </c>
      <c r="G339" s="29">
        <v>128</v>
      </c>
      <c r="H339" s="29">
        <v>0</v>
      </c>
      <c r="I339" s="29">
        <v>5555</v>
      </c>
      <c r="J339" s="29">
        <v>7686</v>
      </c>
      <c r="K339" s="166">
        <v>180</v>
      </c>
      <c r="L339" s="173">
        <v>330</v>
      </c>
      <c r="M339" s="29">
        <v>-485</v>
      </c>
      <c r="N339" s="29">
        <v>-1589</v>
      </c>
      <c r="O339" s="29">
        <f t="shared" si="25"/>
        <v>-1564</v>
      </c>
      <c r="P339" s="29">
        <f>+F339+G339+H339-I339-J339-O339</f>
        <v>21856</v>
      </c>
      <c r="Q339" s="190">
        <v>39050.75</v>
      </c>
      <c r="R339" s="189">
        <v>18500</v>
      </c>
      <c r="S339" s="29">
        <v>20754</v>
      </c>
      <c r="T339" s="29">
        <f t="shared" si="23"/>
        <v>1102</v>
      </c>
      <c r="U339" s="29">
        <v>21819</v>
      </c>
      <c r="V339" s="29">
        <v>1600</v>
      </c>
      <c r="W339" s="166">
        <v>1000</v>
      </c>
      <c r="X339" s="26">
        <v>180</v>
      </c>
      <c r="Y339" s="166">
        <v>330</v>
      </c>
      <c r="Z339" s="26">
        <v>330</v>
      </c>
      <c r="AA339" s="166">
        <v>-700</v>
      </c>
      <c r="AB339" s="26">
        <v>-485</v>
      </c>
      <c r="AC339" s="166">
        <v>-2150</v>
      </c>
      <c r="AD339" s="26">
        <v>-1589</v>
      </c>
      <c r="AE339" s="166" t="s">
        <v>100</v>
      </c>
      <c r="AF339" s="172" t="s">
        <v>102</v>
      </c>
      <c r="AG339" s="173">
        <v>51</v>
      </c>
      <c r="AH339" s="166" t="s">
        <v>100</v>
      </c>
      <c r="AI339" s="172" t="s">
        <v>102</v>
      </c>
      <c r="AJ339" s="179">
        <v>51</v>
      </c>
    </row>
    <row r="340" spans="1:36" x14ac:dyDescent="0.15">
      <c r="A340" s="201" t="s">
        <v>33</v>
      </c>
      <c r="B340" s="202" t="s">
        <v>25</v>
      </c>
      <c r="C340" s="175">
        <v>30</v>
      </c>
      <c r="D340" s="191">
        <v>39051.75</v>
      </c>
      <c r="E340" s="196">
        <v>18410</v>
      </c>
      <c r="F340" s="35">
        <v>33412</v>
      </c>
      <c r="G340" s="35">
        <v>140</v>
      </c>
      <c r="H340" s="35">
        <v>0</v>
      </c>
      <c r="I340" s="35">
        <v>4591</v>
      </c>
      <c r="J340" s="35">
        <v>8420</v>
      </c>
      <c r="K340" s="167">
        <v>801</v>
      </c>
      <c r="L340" s="175">
        <v>330</v>
      </c>
      <c r="M340" s="35">
        <v>-481</v>
      </c>
      <c r="N340" s="35">
        <v>-1494</v>
      </c>
      <c r="O340" s="35">
        <f t="shared" si="25"/>
        <v>-844</v>
      </c>
      <c r="P340" s="35">
        <f>+F340+G340+H340-I340-J340-O340</f>
        <v>21385</v>
      </c>
      <c r="Q340" s="191">
        <v>39051.75</v>
      </c>
      <c r="R340" s="192">
        <v>18520</v>
      </c>
      <c r="S340" s="35">
        <v>20669</v>
      </c>
      <c r="T340" s="35">
        <f t="shared" si="23"/>
        <v>716</v>
      </c>
      <c r="U340" s="35">
        <v>21819</v>
      </c>
      <c r="V340" s="35">
        <v>1600</v>
      </c>
      <c r="W340" s="167">
        <v>1000</v>
      </c>
      <c r="X340" s="43">
        <v>801</v>
      </c>
      <c r="Y340" s="167">
        <v>330</v>
      </c>
      <c r="Z340" s="43">
        <v>330</v>
      </c>
      <c r="AA340" s="167">
        <v>-700</v>
      </c>
      <c r="AB340" s="43">
        <v>-481</v>
      </c>
      <c r="AC340" s="167">
        <v>-2150</v>
      </c>
      <c r="AD340" s="43">
        <v>-1494</v>
      </c>
      <c r="AE340" s="167" t="s">
        <v>43</v>
      </c>
      <c r="AF340" s="174" t="s">
        <v>114</v>
      </c>
      <c r="AG340" s="175">
        <v>58</v>
      </c>
      <c r="AH340" s="167" t="s">
        <v>46</v>
      </c>
      <c r="AI340" s="174" t="s">
        <v>129</v>
      </c>
      <c r="AJ340" s="180">
        <v>59</v>
      </c>
    </row>
    <row r="341" spans="1:36" x14ac:dyDescent="0.15">
      <c r="A341" s="199" t="s">
        <v>34</v>
      </c>
      <c r="B341" s="200" t="s">
        <v>26</v>
      </c>
      <c r="C341" s="173">
        <v>1</v>
      </c>
      <c r="D341" s="190">
        <v>39052.75</v>
      </c>
      <c r="E341" s="195">
        <v>18131</v>
      </c>
      <c r="F341" s="29">
        <v>33409</v>
      </c>
      <c r="G341" s="29">
        <v>139</v>
      </c>
      <c r="H341" s="29">
        <v>0</v>
      </c>
      <c r="I341" s="29">
        <v>4298</v>
      </c>
      <c r="J341" s="29">
        <v>9470</v>
      </c>
      <c r="K341" s="29">
        <v>425</v>
      </c>
      <c r="L341" s="29">
        <v>330</v>
      </c>
      <c r="M341" s="29">
        <v>-530</v>
      </c>
      <c r="N341" s="29">
        <v>-1613</v>
      </c>
      <c r="O341" s="29">
        <f t="shared" si="25"/>
        <v>-1388</v>
      </c>
      <c r="P341" s="29">
        <f t="shared" si="24"/>
        <v>21168</v>
      </c>
      <c r="Q341" s="190">
        <v>39052.75</v>
      </c>
      <c r="R341" s="189">
        <v>17860</v>
      </c>
      <c r="S341" s="29">
        <v>19960</v>
      </c>
      <c r="T341" s="29">
        <f t="shared" si="23"/>
        <v>1208</v>
      </c>
      <c r="U341" s="29">
        <v>21819</v>
      </c>
      <c r="V341" s="29">
        <v>1600</v>
      </c>
      <c r="W341" s="166">
        <v>1000</v>
      </c>
      <c r="X341" s="26">
        <v>425</v>
      </c>
      <c r="Y341" s="166">
        <v>330</v>
      </c>
      <c r="Z341" s="26">
        <v>330</v>
      </c>
      <c r="AA341" s="166">
        <v>-700</v>
      </c>
      <c r="AB341" s="26">
        <v>-530</v>
      </c>
      <c r="AC341" s="166">
        <v>-2150</v>
      </c>
      <c r="AD341" s="26">
        <v>-1813</v>
      </c>
      <c r="AE341" s="166" t="s">
        <v>46</v>
      </c>
      <c r="AF341" s="172" t="s">
        <v>111</v>
      </c>
      <c r="AG341" s="173">
        <v>56</v>
      </c>
      <c r="AH341" s="166" t="s">
        <v>46</v>
      </c>
      <c r="AI341" s="172" t="s">
        <v>165</v>
      </c>
      <c r="AJ341" s="179">
        <v>60</v>
      </c>
    </row>
    <row r="342" spans="1:36" x14ac:dyDescent="0.15">
      <c r="A342" s="199" t="s">
        <v>35</v>
      </c>
      <c r="B342" s="200" t="s">
        <v>26</v>
      </c>
      <c r="C342" s="173">
        <v>2</v>
      </c>
      <c r="D342" s="190">
        <v>39053.75</v>
      </c>
      <c r="E342" s="195">
        <v>17024</v>
      </c>
      <c r="F342" s="29">
        <v>33409</v>
      </c>
      <c r="G342" s="29">
        <v>151</v>
      </c>
      <c r="H342" s="29">
        <v>0</v>
      </c>
      <c r="I342" s="29">
        <v>5782</v>
      </c>
      <c r="J342" s="29">
        <v>9635</v>
      </c>
      <c r="K342" s="29">
        <v>0</v>
      </c>
      <c r="L342" s="29">
        <v>330</v>
      </c>
      <c r="M342" s="29">
        <v>-163</v>
      </c>
      <c r="N342" s="29">
        <v>-1528</v>
      </c>
      <c r="O342" s="29">
        <f t="shared" si="25"/>
        <v>-1361</v>
      </c>
      <c r="P342" s="29">
        <f>+F342+G342+H342-I342-J342-O342</f>
        <v>19504</v>
      </c>
      <c r="Q342" s="190">
        <v>39053.75</v>
      </c>
      <c r="R342" s="189">
        <v>16820</v>
      </c>
      <c r="S342" s="29">
        <v>18877</v>
      </c>
      <c r="T342" s="29">
        <f t="shared" si="23"/>
        <v>627</v>
      </c>
      <c r="U342" s="29">
        <v>22028</v>
      </c>
      <c r="V342" s="29">
        <v>1900</v>
      </c>
      <c r="W342" s="166">
        <v>-1400</v>
      </c>
      <c r="X342" s="26">
        <v>-413</v>
      </c>
      <c r="Y342" s="166">
        <v>330</v>
      </c>
      <c r="Z342" s="26">
        <v>330</v>
      </c>
      <c r="AA342" s="166">
        <v>-700</v>
      </c>
      <c r="AB342" s="26">
        <v>-163</v>
      </c>
      <c r="AC342" s="166">
        <v>-2218</v>
      </c>
      <c r="AD342" s="26">
        <v>-1528</v>
      </c>
      <c r="AE342" s="166" t="s">
        <v>42</v>
      </c>
      <c r="AF342" s="172" t="s">
        <v>161</v>
      </c>
      <c r="AG342" s="173">
        <v>42</v>
      </c>
      <c r="AH342" s="166" t="s">
        <v>146</v>
      </c>
      <c r="AI342" s="172" t="s">
        <v>88</v>
      </c>
      <c r="AJ342" s="179">
        <v>38</v>
      </c>
    </row>
    <row r="343" spans="1:36" x14ac:dyDescent="0.15">
      <c r="A343" s="199" t="s">
        <v>36</v>
      </c>
      <c r="B343" s="200" t="s">
        <v>26</v>
      </c>
      <c r="C343" s="173">
        <v>3</v>
      </c>
      <c r="D343" s="190">
        <v>39054.791666666664</v>
      </c>
      <c r="E343" s="195">
        <v>17653</v>
      </c>
      <c r="F343" s="29">
        <v>33409</v>
      </c>
      <c r="G343" s="29">
        <v>208</v>
      </c>
      <c r="H343" s="29">
        <v>0</v>
      </c>
      <c r="I343" s="29">
        <v>5010</v>
      </c>
      <c r="J343" s="29">
        <v>8860</v>
      </c>
      <c r="K343" s="29">
        <v>0</v>
      </c>
      <c r="L343" s="29">
        <v>330</v>
      </c>
      <c r="M343" s="29">
        <v>-245</v>
      </c>
      <c r="N343" s="29">
        <v>-1528</v>
      </c>
      <c r="O343" s="29">
        <f t="shared" si="25"/>
        <v>-1443</v>
      </c>
      <c r="P343" s="29">
        <f t="shared" ref="P343:P370" si="26">+F343+G343+H343-I343-J343-O343</f>
        <v>21190</v>
      </c>
      <c r="Q343" s="190">
        <v>39054.75</v>
      </c>
      <c r="R343" s="189">
        <v>17350</v>
      </c>
      <c r="S343" s="29">
        <v>19287</v>
      </c>
      <c r="T343" s="29">
        <f t="shared" si="23"/>
        <v>1903</v>
      </c>
      <c r="U343" s="29">
        <v>22028</v>
      </c>
      <c r="V343" s="29">
        <v>1900</v>
      </c>
      <c r="W343" s="166">
        <v>-1400</v>
      </c>
      <c r="X343" s="26">
        <v>-63</v>
      </c>
      <c r="Y343" s="166">
        <v>330</v>
      </c>
      <c r="Z343" s="26">
        <v>330</v>
      </c>
      <c r="AA343" s="166">
        <v>-700</v>
      </c>
      <c r="AB343" s="26">
        <v>-245</v>
      </c>
      <c r="AC343" s="166">
        <v>-2218</v>
      </c>
      <c r="AD343" s="26">
        <v>-1528</v>
      </c>
      <c r="AE343" s="166" t="s">
        <v>169</v>
      </c>
      <c r="AF343" s="172" t="s">
        <v>129</v>
      </c>
      <c r="AG343" s="173">
        <v>41</v>
      </c>
      <c r="AH343" s="166" t="s">
        <v>169</v>
      </c>
      <c r="AI343" s="172" t="s">
        <v>70</v>
      </c>
      <c r="AJ343" s="179">
        <v>41</v>
      </c>
    </row>
    <row r="344" spans="1:36" x14ac:dyDescent="0.15">
      <c r="A344" s="199" t="s">
        <v>30</v>
      </c>
      <c r="B344" s="200" t="s">
        <v>26</v>
      </c>
      <c r="C344" s="173">
        <v>4</v>
      </c>
      <c r="D344" s="190">
        <v>39055.75</v>
      </c>
      <c r="E344" s="195">
        <v>20049</v>
      </c>
      <c r="F344" s="29">
        <v>33429</v>
      </c>
      <c r="G344" s="29">
        <v>140</v>
      </c>
      <c r="H344" s="29">
        <v>0</v>
      </c>
      <c r="I344" s="29">
        <v>4433</v>
      </c>
      <c r="J344" s="29">
        <v>6432</v>
      </c>
      <c r="K344" s="29">
        <v>17</v>
      </c>
      <c r="L344" s="29">
        <v>330</v>
      </c>
      <c r="M344" s="29">
        <v>-333</v>
      </c>
      <c r="N344" s="29">
        <v>-1213</v>
      </c>
      <c r="O344" s="29">
        <f t="shared" si="25"/>
        <v>-1199</v>
      </c>
      <c r="P344" s="29">
        <f t="shared" si="26"/>
        <v>23903</v>
      </c>
      <c r="Q344" s="190">
        <v>39055.75</v>
      </c>
      <c r="R344" s="189">
        <v>19850</v>
      </c>
      <c r="S344" s="29">
        <v>21961</v>
      </c>
      <c r="T344" s="29">
        <f t="shared" si="23"/>
        <v>1942</v>
      </c>
      <c r="U344" s="29">
        <v>22028</v>
      </c>
      <c r="V344" s="29">
        <v>1900</v>
      </c>
      <c r="W344" s="166">
        <v>1200</v>
      </c>
      <c r="X344" s="26">
        <v>17</v>
      </c>
      <c r="Y344" s="166">
        <v>330</v>
      </c>
      <c r="Z344" s="26">
        <v>330</v>
      </c>
      <c r="AA344" s="166">
        <v>-700</v>
      </c>
      <c r="AB344" s="26">
        <v>-333</v>
      </c>
      <c r="AC344" s="166">
        <v>-1218</v>
      </c>
      <c r="AD344" s="26">
        <v>-1213</v>
      </c>
      <c r="AE344" s="166" t="s">
        <v>42</v>
      </c>
      <c r="AF344" s="172" t="s">
        <v>48</v>
      </c>
      <c r="AG344" s="173">
        <v>35</v>
      </c>
      <c r="AH344" s="166" t="s">
        <v>169</v>
      </c>
      <c r="AI344" s="172" t="s">
        <v>92</v>
      </c>
      <c r="AJ344" s="179">
        <v>32</v>
      </c>
    </row>
    <row r="345" spans="1:36" x14ac:dyDescent="0.15">
      <c r="A345" s="199" t="s">
        <v>32</v>
      </c>
      <c r="B345" s="200" t="s">
        <v>26</v>
      </c>
      <c r="C345" s="173">
        <v>5</v>
      </c>
      <c r="D345" s="190">
        <v>39056.75</v>
      </c>
      <c r="E345" s="195">
        <v>20297</v>
      </c>
      <c r="F345" s="29">
        <v>33429</v>
      </c>
      <c r="G345" s="29">
        <v>200</v>
      </c>
      <c r="H345" s="29">
        <v>0</v>
      </c>
      <c r="I345" s="29">
        <v>3945</v>
      </c>
      <c r="J345" s="29">
        <v>6931</v>
      </c>
      <c r="K345" s="29">
        <v>67</v>
      </c>
      <c r="L345" s="29">
        <v>330</v>
      </c>
      <c r="M345" s="29">
        <v>-326</v>
      </c>
      <c r="N345" s="29">
        <v>-1213</v>
      </c>
      <c r="O345" s="29">
        <f t="shared" si="25"/>
        <v>-1142</v>
      </c>
      <c r="P345" s="29">
        <f t="shared" si="26"/>
        <v>23895</v>
      </c>
      <c r="Q345" s="190">
        <v>39056.75</v>
      </c>
      <c r="R345" s="189">
        <v>20070</v>
      </c>
      <c r="S345" s="29">
        <v>22182</v>
      </c>
      <c r="T345" s="29">
        <f t="shared" si="23"/>
        <v>1713</v>
      </c>
      <c r="U345" s="29">
        <v>22028</v>
      </c>
      <c r="V345" s="29">
        <v>1900</v>
      </c>
      <c r="W345" s="166">
        <v>1200</v>
      </c>
      <c r="X345" s="26">
        <v>67</v>
      </c>
      <c r="Y345" s="166">
        <v>330</v>
      </c>
      <c r="Z345" s="26">
        <v>330</v>
      </c>
      <c r="AA345" s="166">
        <v>-700</v>
      </c>
      <c r="AB345" s="26">
        <v>-326</v>
      </c>
      <c r="AC345" s="166">
        <v>-1218</v>
      </c>
      <c r="AD345" s="26">
        <v>-1213</v>
      </c>
      <c r="AE345" s="166" t="s">
        <v>146</v>
      </c>
      <c r="AF345" s="172" t="s">
        <v>101</v>
      </c>
      <c r="AG345" s="173">
        <v>32</v>
      </c>
      <c r="AH345" s="166" t="s">
        <v>169</v>
      </c>
      <c r="AI345" s="172" t="s">
        <v>193</v>
      </c>
      <c r="AJ345" s="179">
        <v>30</v>
      </c>
    </row>
    <row r="346" spans="1:36" x14ac:dyDescent="0.15">
      <c r="A346" s="199" t="s">
        <v>31</v>
      </c>
      <c r="B346" s="200" t="s">
        <v>26</v>
      </c>
      <c r="C346" s="173">
        <v>6</v>
      </c>
      <c r="D346" s="190">
        <v>39057.75</v>
      </c>
      <c r="E346" s="195">
        <v>19932</v>
      </c>
      <c r="F346" s="29">
        <v>33429</v>
      </c>
      <c r="G346" s="29">
        <v>215</v>
      </c>
      <c r="H346" s="29">
        <v>0</v>
      </c>
      <c r="I346" s="29">
        <v>3643</v>
      </c>
      <c r="J346" s="29">
        <v>7672</v>
      </c>
      <c r="K346" s="29">
        <v>401</v>
      </c>
      <c r="L346" s="29">
        <v>330</v>
      </c>
      <c r="M346" s="29">
        <v>-322</v>
      </c>
      <c r="N346" s="29">
        <v>-1213</v>
      </c>
      <c r="O346" s="29">
        <f t="shared" si="25"/>
        <v>-804</v>
      </c>
      <c r="P346" s="29">
        <f t="shared" si="26"/>
        <v>23133</v>
      </c>
      <c r="Q346" s="190">
        <v>39057.75</v>
      </c>
      <c r="R346" s="189">
        <v>19580</v>
      </c>
      <c r="S346" s="29">
        <v>21645</v>
      </c>
      <c r="T346" s="29">
        <f t="shared" si="23"/>
        <v>1488</v>
      </c>
      <c r="U346" s="29">
        <v>22028</v>
      </c>
      <c r="V346" s="29">
        <v>1900</v>
      </c>
      <c r="W346" s="166">
        <v>1200</v>
      </c>
      <c r="X346" s="26">
        <v>401</v>
      </c>
      <c r="Y346" s="166">
        <v>330</v>
      </c>
      <c r="Z346" s="26">
        <v>330</v>
      </c>
      <c r="AA346" s="166">
        <v>-700</v>
      </c>
      <c r="AB346" s="26">
        <v>-322</v>
      </c>
      <c r="AC346" s="166">
        <v>-1218</v>
      </c>
      <c r="AD346" s="26">
        <v>-1213</v>
      </c>
      <c r="AE346" s="166" t="s">
        <v>100</v>
      </c>
      <c r="AF346" s="172" t="s">
        <v>105</v>
      </c>
      <c r="AG346" s="173">
        <v>41</v>
      </c>
      <c r="AH346" s="166" t="s">
        <v>100</v>
      </c>
      <c r="AI346" s="172" t="s">
        <v>149</v>
      </c>
      <c r="AJ346" s="179">
        <v>39</v>
      </c>
    </row>
    <row r="347" spans="1:36" x14ac:dyDescent="0.15">
      <c r="A347" s="199" t="s">
        <v>33</v>
      </c>
      <c r="B347" s="200" t="s">
        <v>26</v>
      </c>
      <c r="C347" s="173">
        <v>7</v>
      </c>
      <c r="D347" s="190">
        <v>39058.75</v>
      </c>
      <c r="E347" s="195">
        <v>18957</v>
      </c>
      <c r="F347" s="29">
        <v>33432</v>
      </c>
      <c r="G347" s="29">
        <v>190</v>
      </c>
      <c r="H347" s="29">
        <v>0</v>
      </c>
      <c r="I347" s="29">
        <v>3278</v>
      </c>
      <c r="J347" s="29">
        <v>8006</v>
      </c>
      <c r="K347" s="29">
        <v>830</v>
      </c>
      <c r="L347" s="29">
        <v>330</v>
      </c>
      <c r="M347" s="29">
        <v>-316</v>
      </c>
      <c r="N347" s="29">
        <v>-1213</v>
      </c>
      <c r="O347" s="29">
        <f t="shared" si="25"/>
        <v>-369</v>
      </c>
      <c r="P347" s="29">
        <f t="shared" si="26"/>
        <v>22707</v>
      </c>
      <c r="Q347" s="190">
        <v>39058.75</v>
      </c>
      <c r="R347" s="189">
        <v>19170</v>
      </c>
      <c r="S347" s="29">
        <v>21251</v>
      </c>
      <c r="T347" s="29">
        <f t="shared" si="23"/>
        <v>1456</v>
      </c>
      <c r="U347" s="29">
        <v>22028</v>
      </c>
      <c r="V347" s="29">
        <v>1900</v>
      </c>
      <c r="W347" s="166">
        <v>1200</v>
      </c>
      <c r="X347" s="26">
        <v>830</v>
      </c>
      <c r="Y347" s="166">
        <v>330</v>
      </c>
      <c r="Z347" s="26">
        <v>330</v>
      </c>
      <c r="AA347" s="166">
        <v>-700</v>
      </c>
      <c r="AB347" s="26">
        <v>-253</v>
      </c>
      <c r="AC347" s="166">
        <v>-1218</v>
      </c>
      <c r="AD347" s="26">
        <v>-1213</v>
      </c>
      <c r="AE347" s="166" t="s">
        <v>43</v>
      </c>
      <c r="AF347" s="172" t="s">
        <v>101</v>
      </c>
      <c r="AG347" s="173">
        <v>45</v>
      </c>
      <c r="AH347" s="166" t="s">
        <v>43</v>
      </c>
      <c r="AI347" s="172" t="s">
        <v>66</v>
      </c>
      <c r="AJ347" s="179">
        <v>38</v>
      </c>
    </row>
    <row r="348" spans="1:36" x14ac:dyDescent="0.15">
      <c r="A348" s="199" t="s">
        <v>34</v>
      </c>
      <c r="B348" s="200" t="s">
        <v>26</v>
      </c>
      <c r="C348" s="173">
        <v>8</v>
      </c>
      <c r="D348" s="190">
        <v>39059.75</v>
      </c>
      <c r="E348" s="195">
        <v>20632</v>
      </c>
      <c r="F348" s="29">
        <v>33447</v>
      </c>
      <c r="G348" s="29">
        <v>200</v>
      </c>
      <c r="H348" s="29">
        <v>0</v>
      </c>
      <c r="I348" s="29">
        <v>3457</v>
      </c>
      <c r="J348" s="29">
        <v>7593</v>
      </c>
      <c r="K348" s="29">
        <v>582</v>
      </c>
      <c r="L348" s="29">
        <v>330</v>
      </c>
      <c r="M348" s="29">
        <v>-319</v>
      </c>
      <c r="N348" s="29">
        <v>-1212</v>
      </c>
      <c r="O348" s="29">
        <f t="shared" si="25"/>
        <v>-619</v>
      </c>
      <c r="P348" s="29">
        <f t="shared" si="26"/>
        <v>23216</v>
      </c>
      <c r="Q348" s="190">
        <v>39059.75</v>
      </c>
      <c r="R348" s="189">
        <v>19575</v>
      </c>
      <c r="S348" s="29">
        <v>21596</v>
      </c>
      <c r="T348" s="29">
        <f t="shared" si="23"/>
        <v>1620</v>
      </c>
      <c r="U348" s="29">
        <v>22028</v>
      </c>
      <c r="V348" s="29">
        <v>1900</v>
      </c>
      <c r="W348" s="166">
        <v>1200</v>
      </c>
      <c r="X348" s="26">
        <v>582</v>
      </c>
      <c r="Y348" s="166">
        <v>330</v>
      </c>
      <c r="Z348" s="26">
        <v>330</v>
      </c>
      <c r="AA348" s="166">
        <v>-700</v>
      </c>
      <c r="AB348" s="26">
        <v>-319</v>
      </c>
      <c r="AC348" s="166">
        <v>-1218</v>
      </c>
      <c r="AD348" s="26">
        <v>-1212</v>
      </c>
      <c r="AE348" s="166" t="s">
        <v>146</v>
      </c>
      <c r="AF348" s="172" t="s">
        <v>54</v>
      </c>
      <c r="AG348" s="173">
        <v>28</v>
      </c>
      <c r="AH348" s="166" t="s">
        <v>146</v>
      </c>
      <c r="AI348" s="172" t="s">
        <v>106</v>
      </c>
      <c r="AJ348" s="179">
        <v>25</v>
      </c>
    </row>
    <row r="349" spans="1:36" x14ac:dyDescent="0.15">
      <c r="A349" s="199" t="s">
        <v>35</v>
      </c>
      <c r="B349" s="200" t="s">
        <v>26</v>
      </c>
      <c r="C349" s="173">
        <v>9</v>
      </c>
      <c r="D349" s="190">
        <v>39060.75</v>
      </c>
      <c r="E349" s="195">
        <v>18462</v>
      </c>
      <c r="F349" s="29">
        <v>33447</v>
      </c>
      <c r="G349" s="29">
        <v>130</v>
      </c>
      <c r="H349" s="29">
        <v>0</v>
      </c>
      <c r="I349" s="29">
        <v>3827</v>
      </c>
      <c r="J349" s="29">
        <v>8911</v>
      </c>
      <c r="K349" s="29">
        <v>500</v>
      </c>
      <c r="L349" s="29">
        <v>330</v>
      </c>
      <c r="M349" s="29">
        <v>-186</v>
      </c>
      <c r="N349" s="29">
        <v>-1294</v>
      </c>
      <c r="O349" s="29">
        <f t="shared" si="25"/>
        <v>-650</v>
      </c>
      <c r="P349" s="29">
        <f t="shared" si="26"/>
        <v>21489</v>
      </c>
      <c r="Q349" s="190">
        <v>39060.75</v>
      </c>
      <c r="R349" s="189">
        <v>18250</v>
      </c>
      <c r="S349" s="29">
        <v>20271</v>
      </c>
      <c r="T349" s="29">
        <f t="shared" si="23"/>
        <v>1218</v>
      </c>
      <c r="U349" s="29">
        <v>22329</v>
      </c>
      <c r="V349" s="29">
        <v>1500</v>
      </c>
      <c r="W349" s="166">
        <v>1200</v>
      </c>
      <c r="X349" s="26">
        <v>500</v>
      </c>
      <c r="Y349" s="166">
        <v>330</v>
      </c>
      <c r="Z349" s="26">
        <v>330</v>
      </c>
      <c r="AA349" s="166">
        <v>-700</v>
      </c>
      <c r="AB349" s="26">
        <v>-186</v>
      </c>
      <c r="AC349" s="166">
        <v>-2218</v>
      </c>
      <c r="AD349" s="26">
        <v>-1294</v>
      </c>
      <c r="AE349" s="166" t="s">
        <v>146</v>
      </c>
      <c r="AF349" s="172" t="s">
        <v>115</v>
      </c>
      <c r="AG349" s="173">
        <v>35</v>
      </c>
      <c r="AH349" s="166" t="s">
        <v>146</v>
      </c>
      <c r="AI349" s="172" t="s">
        <v>62</v>
      </c>
      <c r="AJ349" s="179">
        <v>31</v>
      </c>
    </row>
    <row r="350" spans="1:36" x14ac:dyDescent="0.15">
      <c r="A350" s="199" t="s">
        <v>36</v>
      </c>
      <c r="B350" s="200" t="s">
        <v>26</v>
      </c>
      <c r="C350" s="173">
        <v>10</v>
      </c>
      <c r="D350" s="190">
        <v>39061.791666666664</v>
      </c>
      <c r="E350" s="195">
        <v>17957</v>
      </c>
      <c r="F350" s="29">
        <v>33447</v>
      </c>
      <c r="G350" s="29">
        <v>130</v>
      </c>
      <c r="H350" s="29">
        <v>0</v>
      </c>
      <c r="I350" s="29">
        <v>4020</v>
      </c>
      <c r="J350" s="29">
        <v>9390</v>
      </c>
      <c r="K350" s="29">
        <v>0</v>
      </c>
      <c r="L350" s="29">
        <v>330</v>
      </c>
      <c r="M350" s="29">
        <v>19</v>
      </c>
      <c r="N350" s="29">
        <v>-1518</v>
      </c>
      <c r="O350" s="29">
        <f t="shared" si="25"/>
        <v>-1169</v>
      </c>
      <c r="P350" s="29">
        <f t="shared" si="26"/>
        <v>21336</v>
      </c>
      <c r="Q350" s="190">
        <v>39061.791666666664</v>
      </c>
      <c r="R350" s="189">
        <v>18150</v>
      </c>
      <c r="S350" s="29">
        <v>20077</v>
      </c>
      <c r="T350" s="29">
        <f t="shared" si="23"/>
        <v>1259</v>
      </c>
      <c r="U350" s="29">
        <v>22329</v>
      </c>
      <c r="V350" s="29">
        <v>1500</v>
      </c>
      <c r="W350" s="166">
        <v>-1400</v>
      </c>
      <c r="X350" s="26">
        <v>-239</v>
      </c>
      <c r="Y350" s="166">
        <v>330</v>
      </c>
      <c r="Z350" s="26">
        <v>330</v>
      </c>
      <c r="AA350" s="166">
        <v>280</v>
      </c>
      <c r="AB350" s="26">
        <v>19</v>
      </c>
      <c r="AC350" s="166">
        <v>-2218</v>
      </c>
      <c r="AD350" s="26">
        <v>-1518</v>
      </c>
      <c r="AE350" s="166" t="s">
        <v>146</v>
      </c>
      <c r="AF350" s="172" t="s">
        <v>61</v>
      </c>
      <c r="AG350" s="173">
        <v>47</v>
      </c>
      <c r="AH350" s="166" t="s">
        <v>146</v>
      </c>
      <c r="AI350" s="172" t="s">
        <v>54</v>
      </c>
      <c r="AJ350" s="179">
        <v>40</v>
      </c>
    </row>
    <row r="351" spans="1:36" x14ac:dyDescent="0.15">
      <c r="A351" s="199" t="s">
        <v>30</v>
      </c>
      <c r="B351" s="200" t="s">
        <v>26</v>
      </c>
      <c r="C351" s="173">
        <v>11</v>
      </c>
      <c r="D351" s="190">
        <v>39062.75</v>
      </c>
      <c r="E351" s="195">
        <v>19668</v>
      </c>
      <c r="F351" s="29">
        <v>33447</v>
      </c>
      <c r="G351" s="29">
        <v>130</v>
      </c>
      <c r="H351" s="29">
        <v>0</v>
      </c>
      <c r="I351" s="29">
        <v>3329</v>
      </c>
      <c r="J351" s="29">
        <v>7957</v>
      </c>
      <c r="K351" s="29">
        <v>0</v>
      </c>
      <c r="L351" s="29">
        <v>330</v>
      </c>
      <c r="M351" s="29">
        <v>-160</v>
      </c>
      <c r="N351" s="29">
        <v>-1213</v>
      </c>
      <c r="O351" s="29">
        <f t="shared" si="25"/>
        <v>-1043</v>
      </c>
      <c r="P351" s="29">
        <f t="shared" si="26"/>
        <v>23334</v>
      </c>
      <c r="Q351" s="190">
        <v>39062.75</v>
      </c>
      <c r="R351" s="189">
        <v>19850</v>
      </c>
      <c r="S351" s="29">
        <v>22029</v>
      </c>
      <c r="T351" s="29">
        <f t="shared" si="23"/>
        <v>1305</v>
      </c>
      <c r="U351" s="29">
        <v>22329</v>
      </c>
      <c r="V351" s="29">
        <v>1500</v>
      </c>
      <c r="W351" s="166">
        <v>-1400</v>
      </c>
      <c r="X351" s="26">
        <v>-347</v>
      </c>
      <c r="Y351" s="166">
        <v>330</v>
      </c>
      <c r="Z351" s="26">
        <v>330</v>
      </c>
      <c r="AA351" s="166">
        <v>-700</v>
      </c>
      <c r="AB351" s="26">
        <v>-160</v>
      </c>
      <c r="AC351" s="166">
        <v>-2218</v>
      </c>
      <c r="AD351" s="26">
        <v>-1213</v>
      </c>
      <c r="AE351" s="166" t="s">
        <v>169</v>
      </c>
      <c r="AF351" s="172" t="s">
        <v>192</v>
      </c>
      <c r="AG351" s="173">
        <v>43</v>
      </c>
      <c r="AH351" s="166" t="s">
        <v>169</v>
      </c>
      <c r="AI351" s="172" t="s">
        <v>150</v>
      </c>
      <c r="AJ351" s="179">
        <v>40</v>
      </c>
    </row>
    <row r="352" spans="1:36" x14ac:dyDescent="0.15">
      <c r="A352" s="199" t="s">
        <v>32</v>
      </c>
      <c r="B352" s="200" t="s">
        <v>26</v>
      </c>
      <c r="C352" s="173">
        <v>12</v>
      </c>
      <c r="D352" s="190">
        <v>39063.75</v>
      </c>
      <c r="E352" s="195">
        <v>19697</v>
      </c>
      <c r="F352" s="29">
        <v>33447</v>
      </c>
      <c r="G352" s="29">
        <v>121</v>
      </c>
      <c r="H352" s="29">
        <v>0</v>
      </c>
      <c r="I352" s="29">
        <v>4126</v>
      </c>
      <c r="J352" s="29">
        <v>6356</v>
      </c>
      <c r="K352" s="29">
        <v>0</v>
      </c>
      <c r="L352" s="29">
        <v>330</v>
      </c>
      <c r="M352" s="29">
        <v>-166</v>
      </c>
      <c r="N352" s="29">
        <v>-1213</v>
      </c>
      <c r="O352" s="29">
        <f t="shared" si="25"/>
        <v>-1049</v>
      </c>
      <c r="P352" s="29">
        <f t="shared" si="26"/>
        <v>24135</v>
      </c>
      <c r="Q352" s="190">
        <v>39063.75</v>
      </c>
      <c r="R352" s="189">
        <v>19950</v>
      </c>
      <c r="S352" s="29">
        <v>21971</v>
      </c>
      <c r="T352" s="29">
        <f t="shared" si="23"/>
        <v>2164</v>
      </c>
      <c r="U352" s="29">
        <v>22329</v>
      </c>
      <c r="V352" s="29">
        <v>1500</v>
      </c>
      <c r="W352" s="166">
        <v>-1400</v>
      </c>
      <c r="X352" s="26">
        <v>-403</v>
      </c>
      <c r="Y352" s="166">
        <v>330</v>
      </c>
      <c r="Z352" s="26">
        <v>330</v>
      </c>
      <c r="AA352" s="166">
        <v>-700</v>
      </c>
      <c r="AB352" s="26">
        <v>-166</v>
      </c>
      <c r="AC352" s="166">
        <v>-1218</v>
      </c>
      <c r="AD352" s="26">
        <v>-1213</v>
      </c>
      <c r="AE352" s="166" t="s">
        <v>146</v>
      </c>
      <c r="AF352" s="172" t="s">
        <v>118</v>
      </c>
      <c r="AG352" s="173">
        <v>40</v>
      </c>
      <c r="AH352" s="166" t="s">
        <v>169</v>
      </c>
      <c r="AI352" s="172" t="s">
        <v>187</v>
      </c>
      <c r="AJ352" s="179">
        <v>38</v>
      </c>
    </row>
    <row r="353" spans="1:36" x14ac:dyDescent="0.15">
      <c r="A353" s="199" t="s">
        <v>31</v>
      </c>
      <c r="B353" s="200" t="s">
        <v>26</v>
      </c>
      <c r="C353" s="173">
        <v>13</v>
      </c>
      <c r="D353" s="190">
        <v>39064.75</v>
      </c>
      <c r="E353" s="195">
        <v>19259</v>
      </c>
      <c r="F353" s="29">
        <v>33451</v>
      </c>
      <c r="G353" s="29">
        <v>122</v>
      </c>
      <c r="H353" s="29">
        <v>0</v>
      </c>
      <c r="I353" s="29">
        <v>3763</v>
      </c>
      <c r="J353" s="29">
        <v>8285</v>
      </c>
      <c r="K353" s="29">
        <v>0</v>
      </c>
      <c r="L353" s="29">
        <v>330</v>
      </c>
      <c r="M353" s="29">
        <v>-165</v>
      </c>
      <c r="N353" s="29">
        <v>-1213</v>
      </c>
      <c r="O353" s="29">
        <f t="shared" si="25"/>
        <v>-1048</v>
      </c>
      <c r="P353" s="29">
        <f t="shared" si="26"/>
        <v>22573</v>
      </c>
      <c r="Q353" s="190">
        <v>39064.75</v>
      </c>
      <c r="R353" s="189">
        <v>19400</v>
      </c>
      <c r="S353" s="29">
        <v>21348</v>
      </c>
      <c r="T353" s="29">
        <f t="shared" si="23"/>
        <v>1225</v>
      </c>
      <c r="U353" s="29">
        <v>22329</v>
      </c>
      <c r="V353" s="29">
        <v>1500</v>
      </c>
      <c r="W353" s="166">
        <v>-800</v>
      </c>
      <c r="X353" s="26">
        <v>-195</v>
      </c>
      <c r="Y353" s="166">
        <v>330</v>
      </c>
      <c r="Z353" s="26">
        <v>330</v>
      </c>
      <c r="AA353" s="166">
        <v>-700</v>
      </c>
      <c r="AB353" s="26">
        <v>-165</v>
      </c>
      <c r="AC353" s="166">
        <v>-1218</v>
      </c>
      <c r="AD353" s="26">
        <v>-1213</v>
      </c>
      <c r="AE353" s="166" t="s">
        <v>46</v>
      </c>
      <c r="AF353" s="172" t="s">
        <v>99</v>
      </c>
      <c r="AG353" s="173">
        <v>46</v>
      </c>
      <c r="AH353" s="166" t="s">
        <v>46</v>
      </c>
      <c r="AI353" s="172" t="s">
        <v>90</v>
      </c>
      <c r="AJ353" s="179">
        <v>44</v>
      </c>
    </row>
    <row r="354" spans="1:36" x14ac:dyDescent="0.15">
      <c r="A354" s="199" t="s">
        <v>33</v>
      </c>
      <c r="B354" s="200" t="s">
        <v>26</v>
      </c>
      <c r="C354" s="173">
        <v>14</v>
      </c>
      <c r="D354" s="190">
        <v>39065.75</v>
      </c>
      <c r="E354" s="195">
        <v>18785</v>
      </c>
      <c r="F354" s="29">
        <v>33451</v>
      </c>
      <c r="G354" s="29">
        <v>120</v>
      </c>
      <c r="H354" s="29">
        <v>0</v>
      </c>
      <c r="I354" s="29">
        <v>3957</v>
      </c>
      <c r="J354" s="29">
        <v>8604</v>
      </c>
      <c r="K354" s="29">
        <v>0</v>
      </c>
      <c r="L354" s="29">
        <v>330</v>
      </c>
      <c r="M354" s="29">
        <v>-160</v>
      </c>
      <c r="N354" s="29">
        <v>-1213</v>
      </c>
      <c r="O354" s="29">
        <f t="shared" si="25"/>
        <v>-1043</v>
      </c>
      <c r="P354" s="29">
        <f t="shared" si="26"/>
        <v>22053</v>
      </c>
      <c r="Q354" s="190">
        <v>39065.75</v>
      </c>
      <c r="R354" s="189">
        <v>18790</v>
      </c>
      <c r="S354" s="29">
        <v>20811</v>
      </c>
      <c r="T354" s="29">
        <f t="shared" si="23"/>
        <v>1242</v>
      </c>
      <c r="U354" s="29">
        <v>22329</v>
      </c>
      <c r="V354" s="29">
        <v>1500</v>
      </c>
      <c r="W354" s="166">
        <v>-800</v>
      </c>
      <c r="X354" s="26">
        <v>-479</v>
      </c>
      <c r="Y354" s="166">
        <v>330</v>
      </c>
      <c r="Z354" s="26">
        <v>330</v>
      </c>
      <c r="AA354" s="166">
        <v>-700</v>
      </c>
      <c r="AB354" s="26">
        <v>-160</v>
      </c>
      <c r="AC354" s="166">
        <v>-1218</v>
      </c>
      <c r="AD354" s="26">
        <v>-1213</v>
      </c>
      <c r="AE354" s="166" t="s">
        <v>169</v>
      </c>
      <c r="AF354" s="172" t="s">
        <v>115</v>
      </c>
      <c r="AG354" s="173">
        <v>50</v>
      </c>
      <c r="AH354" s="166" t="s">
        <v>169</v>
      </c>
      <c r="AI354" s="172" t="s">
        <v>90</v>
      </c>
      <c r="AJ354" s="179">
        <v>49</v>
      </c>
    </row>
    <row r="355" spans="1:36" x14ac:dyDescent="0.15">
      <c r="A355" s="199" t="s">
        <v>34</v>
      </c>
      <c r="B355" s="200" t="s">
        <v>26</v>
      </c>
      <c r="C355" s="173">
        <v>15</v>
      </c>
      <c r="D355" s="190">
        <v>39066.75</v>
      </c>
      <c r="E355" s="195">
        <v>18529</v>
      </c>
      <c r="F355" s="29">
        <v>33451</v>
      </c>
      <c r="G355" s="29">
        <v>119</v>
      </c>
      <c r="H355" s="29">
        <v>0</v>
      </c>
      <c r="I355" s="29">
        <v>4220</v>
      </c>
      <c r="J355" s="29">
        <v>9547</v>
      </c>
      <c r="K355" s="29">
        <v>0</v>
      </c>
      <c r="L355" s="29">
        <v>0</v>
      </c>
      <c r="M355" s="29">
        <v>-177</v>
      </c>
      <c r="N355" s="29">
        <v>-1113</v>
      </c>
      <c r="O355" s="29">
        <f t="shared" si="25"/>
        <v>-1290</v>
      </c>
      <c r="P355" s="29">
        <f t="shared" si="26"/>
        <v>21093</v>
      </c>
      <c r="Q355" s="190">
        <v>39066.75</v>
      </c>
      <c r="R355" s="189">
        <v>18480</v>
      </c>
      <c r="S355" s="29">
        <v>20501</v>
      </c>
      <c r="T355" s="29">
        <f t="shared" ref="T355:T371" si="27">+P355-S355</f>
        <v>592</v>
      </c>
      <c r="U355" s="29">
        <v>22329</v>
      </c>
      <c r="V355" s="29">
        <v>1500</v>
      </c>
      <c r="W355" s="166">
        <v>-1400</v>
      </c>
      <c r="X355" s="26">
        <v>-117</v>
      </c>
      <c r="Y355" s="166">
        <v>0</v>
      </c>
      <c r="Z355" s="26">
        <v>0</v>
      </c>
      <c r="AA355" s="166">
        <v>-700</v>
      </c>
      <c r="AB355" s="26">
        <v>-177</v>
      </c>
      <c r="AC355" s="166">
        <v>-1218</v>
      </c>
      <c r="AD355" s="26">
        <v>-1213</v>
      </c>
      <c r="AE355" s="166" t="s">
        <v>46</v>
      </c>
      <c r="AF355" s="172" t="s">
        <v>69</v>
      </c>
      <c r="AG355" s="173">
        <v>54</v>
      </c>
      <c r="AH355" s="166" t="s">
        <v>46</v>
      </c>
      <c r="AI355" s="172" t="s">
        <v>62</v>
      </c>
      <c r="AJ355" s="179">
        <v>51</v>
      </c>
    </row>
    <row r="356" spans="1:36" x14ac:dyDescent="0.15">
      <c r="A356" s="199" t="s">
        <v>35</v>
      </c>
      <c r="B356" s="200" t="s">
        <v>26</v>
      </c>
      <c r="C356" s="173">
        <v>16</v>
      </c>
      <c r="D356" s="190">
        <v>39067.75</v>
      </c>
      <c r="E356" s="195">
        <v>17379</v>
      </c>
      <c r="F356" s="29">
        <v>33451</v>
      </c>
      <c r="G356" s="29">
        <v>121</v>
      </c>
      <c r="H356" s="29">
        <v>0</v>
      </c>
      <c r="I356" s="29">
        <v>5365</v>
      </c>
      <c r="J356" s="29">
        <v>8798</v>
      </c>
      <c r="K356" s="29">
        <v>500</v>
      </c>
      <c r="L356" s="29">
        <v>0</v>
      </c>
      <c r="M356" s="29">
        <v>13</v>
      </c>
      <c r="N356" s="29">
        <v>-1307</v>
      </c>
      <c r="O356" s="29">
        <f t="shared" si="25"/>
        <v>-794</v>
      </c>
      <c r="P356" s="29">
        <f t="shared" si="26"/>
        <v>20203</v>
      </c>
      <c r="Q356" s="190">
        <v>39067.75</v>
      </c>
      <c r="R356" s="189">
        <v>17500</v>
      </c>
      <c r="S356" s="29">
        <v>19321</v>
      </c>
      <c r="T356" s="29">
        <f t="shared" si="27"/>
        <v>882</v>
      </c>
      <c r="U356" s="29">
        <v>22341</v>
      </c>
      <c r="V356" s="29">
        <v>500</v>
      </c>
      <c r="W356" s="166">
        <v>500</v>
      </c>
      <c r="X356" s="26">
        <v>500</v>
      </c>
      <c r="Y356" s="166">
        <v>0</v>
      </c>
      <c r="Z356" s="26">
        <v>0</v>
      </c>
      <c r="AA356" s="166">
        <v>280</v>
      </c>
      <c r="AB356" s="26">
        <v>13</v>
      </c>
      <c r="AC356" s="166">
        <v>-2218</v>
      </c>
      <c r="AD356" s="26">
        <v>-1307</v>
      </c>
      <c r="AE356" s="166" t="s">
        <v>42</v>
      </c>
      <c r="AF356" s="172" t="s">
        <v>71</v>
      </c>
      <c r="AG356" s="173">
        <v>44</v>
      </c>
      <c r="AH356" s="166" t="s">
        <v>42</v>
      </c>
      <c r="AI356" s="172" t="s">
        <v>98</v>
      </c>
      <c r="AJ356" s="179">
        <v>42</v>
      </c>
    </row>
    <row r="357" spans="1:36" x14ac:dyDescent="0.15">
      <c r="A357" s="199" t="s">
        <v>36</v>
      </c>
      <c r="B357" s="200" t="s">
        <v>26</v>
      </c>
      <c r="C357" s="173">
        <v>17</v>
      </c>
      <c r="D357" s="190">
        <v>39068.75</v>
      </c>
      <c r="E357" s="195">
        <v>17558</v>
      </c>
      <c r="F357" s="29">
        <v>33451</v>
      </c>
      <c r="G357" s="29">
        <v>119</v>
      </c>
      <c r="H357" s="29">
        <v>0</v>
      </c>
      <c r="I357" s="29">
        <v>4604</v>
      </c>
      <c r="J357" s="29">
        <v>9536</v>
      </c>
      <c r="K357" s="29">
        <v>500</v>
      </c>
      <c r="L357" s="29">
        <v>0</v>
      </c>
      <c r="M357" s="29">
        <v>13</v>
      </c>
      <c r="N357" s="29">
        <v>-1598</v>
      </c>
      <c r="O357" s="29">
        <f t="shared" si="25"/>
        <v>-1085</v>
      </c>
      <c r="P357" s="29">
        <f t="shared" si="26"/>
        <v>20515</v>
      </c>
      <c r="Q357" s="190">
        <v>39068.75</v>
      </c>
      <c r="R357" s="189">
        <v>17570</v>
      </c>
      <c r="S357" s="29">
        <v>19670</v>
      </c>
      <c r="T357" s="29">
        <f t="shared" si="27"/>
        <v>845</v>
      </c>
      <c r="U357" s="29">
        <v>22341</v>
      </c>
      <c r="V357" s="29">
        <v>500</v>
      </c>
      <c r="W357" s="166">
        <v>500</v>
      </c>
      <c r="X357" s="26">
        <v>500</v>
      </c>
      <c r="Y357" s="166">
        <v>0</v>
      </c>
      <c r="Z357" s="26">
        <v>0</v>
      </c>
      <c r="AA357" s="166">
        <v>280</v>
      </c>
      <c r="AB357" s="26">
        <v>13</v>
      </c>
      <c r="AC357" s="166">
        <v>-2218</v>
      </c>
      <c r="AD357" s="26">
        <v>-2069</v>
      </c>
      <c r="AE357" s="166" t="s">
        <v>100</v>
      </c>
      <c r="AF357" s="172" t="s">
        <v>153</v>
      </c>
      <c r="AG357" s="173">
        <v>52</v>
      </c>
      <c r="AH357" s="166" t="s">
        <v>100</v>
      </c>
      <c r="AI357" s="172" t="s">
        <v>51</v>
      </c>
      <c r="AJ357" s="179">
        <v>49</v>
      </c>
    </row>
    <row r="358" spans="1:36" x14ac:dyDescent="0.15">
      <c r="A358" s="199" t="s">
        <v>30</v>
      </c>
      <c r="B358" s="200" t="s">
        <v>26</v>
      </c>
      <c r="C358" s="173">
        <v>18</v>
      </c>
      <c r="D358" s="190">
        <v>39069.75</v>
      </c>
      <c r="E358" s="195">
        <v>19395</v>
      </c>
      <c r="F358" s="29">
        <v>33451</v>
      </c>
      <c r="G358" s="29">
        <v>190</v>
      </c>
      <c r="H358" s="29">
        <v>0</v>
      </c>
      <c r="I358" s="29">
        <v>4799</v>
      </c>
      <c r="J358" s="29">
        <v>7698</v>
      </c>
      <c r="K358" s="29">
        <v>66</v>
      </c>
      <c r="L358" s="29">
        <v>330</v>
      </c>
      <c r="M358" s="29">
        <v>-166</v>
      </c>
      <c r="N358" s="29">
        <v>-1713</v>
      </c>
      <c r="O358" s="29">
        <f t="shared" si="25"/>
        <v>-1483</v>
      </c>
      <c r="P358" s="29">
        <f t="shared" si="26"/>
        <v>22627</v>
      </c>
      <c r="Q358" s="190">
        <v>39069.75</v>
      </c>
      <c r="R358" s="189">
        <v>19590</v>
      </c>
      <c r="S358" s="29">
        <v>21876</v>
      </c>
      <c r="T358" s="29">
        <f t="shared" si="27"/>
        <v>751</v>
      </c>
      <c r="U358" s="29">
        <v>22341</v>
      </c>
      <c r="V358" s="29">
        <v>500</v>
      </c>
      <c r="W358" s="166">
        <v>1200</v>
      </c>
      <c r="X358" s="26">
        <v>66</v>
      </c>
      <c r="Y358" s="166">
        <v>330</v>
      </c>
      <c r="Z358" s="26">
        <v>330</v>
      </c>
      <c r="AA358" s="166">
        <v>-700</v>
      </c>
      <c r="AB358" s="26">
        <v>-166</v>
      </c>
      <c r="AC358" s="166">
        <v>-2218</v>
      </c>
      <c r="AD358" s="26">
        <v>-1777</v>
      </c>
      <c r="AE358" s="166" t="s">
        <v>169</v>
      </c>
      <c r="AF358" s="172" t="s">
        <v>61</v>
      </c>
      <c r="AG358" s="173">
        <v>48</v>
      </c>
      <c r="AH358" s="166" t="s">
        <v>169</v>
      </c>
      <c r="AI358" s="172" t="s">
        <v>98</v>
      </c>
      <c r="AJ358" s="179">
        <v>46</v>
      </c>
    </row>
    <row r="359" spans="1:36" x14ac:dyDescent="0.15">
      <c r="A359" s="199" t="s">
        <v>32</v>
      </c>
      <c r="B359" s="200" t="s">
        <v>26</v>
      </c>
      <c r="C359" s="173">
        <v>19</v>
      </c>
      <c r="D359" s="190">
        <v>39070.791666666664</v>
      </c>
      <c r="E359" s="195">
        <v>19847</v>
      </c>
      <c r="F359" s="29">
        <v>33451</v>
      </c>
      <c r="G359" s="29">
        <v>205</v>
      </c>
      <c r="H359" s="29">
        <v>0</v>
      </c>
      <c r="I359" s="29">
        <v>3787</v>
      </c>
      <c r="J359" s="29">
        <v>7758</v>
      </c>
      <c r="K359" s="29">
        <v>-288</v>
      </c>
      <c r="L359" s="29">
        <v>330</v>
      </c>
      <c r="M359" s="29">
        <v>-171</v>
      </c>
      <c r="N359" s="29">
        <v>-1609</v>
      </c>
      <c r="O359" s="29">
        <f t="shared" si="25"/>
        <v>-1738</v>
      </c>
      <c r="P359" s="29">
        <f t="shared" si="26"/>
        <v>23849</v>
      </c>
      <c r="Q359" s="190">
        <v>39070.75</v>
      </c>
      <c r="R359" s="189">
        <v>20180</v>
      </c>
      <c r="S359" s="29">
        <v>22280</v>
      </c>
      <c r="T359" s="29">
        <f t="shared" si="27"/>
        <v>1569</v>
      </c>
      <c r="U359" s="29">
        <v>22341</v>
      </c>
      <c r="V359" s="29">
        <v>500</v>
      </c>
      <c r="W359" s="166">
        <v>800</v>
      </c>
      <c r="X359" s="26">
        <v>-288</v>
      </c>
      <c r="Y359" s="166">
        <v>330</v>
      </c>
      <c r="Z359" s="26">
        <v>330</v>
      </c>
      <c r="AA359" s="166">
        <v>-700</v>
      </c>
      <c r="AB359" s="26">
        <v>-171</v>
      </c>
      <c r="AC359" s="166">
        <v>-2218</v>
      </c>
      <c r="AD359" s="26">
        <v>-1829</v>
      </c>
      <c r="AE359" s="166" t="s">
        <v>169</v>
      </c>
      <c r="AF359" s="172" t="s">
        <v>184</v>
      </c>
      <c r="AG359" s="173">
        <v>38</v>
      </c>
      <c r="AH359" s="166" t="s">
        <v>169</v>
      </c>
      <c r="AI359" s="172" t="s">
        <v>192</v>
      </c>
      <c r="AJ359" s="179">
        <v>35</v>
      </c>
    </row>
    <row r="360" spans="1:36" x14ac:dyDescent="0.15">
      <c r="A360" s="199" t="s">
        <v>31</v>
      </c>
      <c r="B360" s="200" t="s">
        <v>26</v>
      </c>
      <c r="C360" s="173">
        <v>20</v>
      </c>
      <c r="D360" s="190">
        <v>39071.791666666664</v>
      </c>
      <c r="E360" s="195">
        <v>19779</v>
      </c>
      <c r="F360" s="29">
        <v>33466</v>
      </c>
      <c r="G360" s="29">
        <v>190</v>
      </c>
      <c r="H360" s="29">
        <v>0</v>
      </c>
      <c r="I360" s="29">
        <v>3963</v>
      </c>
      <c r="J360" s="29">
        <v>6660</v>
      </c>
      <c r="K360" s="29">
        <v>-114</v>
      </c>
      <c r="L360" s="29">
        <v>330</v>
      </c>
      <c r="M360" s="29">
        <v>-56</v>
      </c>
      <c r="N360" s="29">
        <v>-1613</v>
      </c>
      <c r="O360" s="29">
        <f t="shared" si="25"/>
        <v>-1453</v>
      </c>
      <c r="P360" s="29">
        <f t="shared" si="26"/>
        <v>24486</v>
      </c>
      <c r="Q360" s="190">
        <v>39071.75</v>
      </c>
      <c r="R360" s="189">
        <v>19930</v>
      </c>
      <c r="S360" s="29">
        <v>22030</v>
      </c>
      <c r="T360" s="29">
        <f t="shared" si="27"/>
        <v>2456</v>
      </c>
      <c r="U360" s="29">
        <v>22341</v>
      </c>
      <c r="V360" s="29">
        <v>500</v>
      </c>
      <c r="W360" s="166">
        <v>-1400</v>
      </c>
      <c r="X360" s="26">
        <v>-114</v>
      </c>
      <c r="Y360" s="166">
        <v>330</v>
      </c>
      <c r="Z360" s="26">
        <v>330</v>
      </c>
      <c r="AA360" s="166">
        <v>-700</v>
      </c>
      <c r="AB360" s="26">
        <v>-56</v>
      </c>
      <c r="AC360" s="166">
        <v>-2218</v>
      </c>
      <c r="AD360" s="26">
        <v>-1652</v>
      </c>
      <c r="AE360" s="166" t="s">
        <v>146</v>
      </c>
      <c r="AF360" s="172" t="s">
        <v>69</v>
      </c>
      <c r="AG360" s="173">
        <v>38</v>
      </c>
      <c r="AH360" s="166" t="s">
        <v>146</v>
      </c>
      <c r="AI360" s="172" t="s">
        <v>122</v>
      </c>
      <c r="AJ360" s="179">
        <v>37</v>
      </c>
    </row>
    <row r="361" spans="1:36" x14ac:dyDescent="0.15">
      <c r="A361" s="199" t="s">
        <v>33</v>
      </c>
      <c r="B361" s="200" t="s">
        <v>26</v>
      </c>
      <c r="C361" s="173">
        <v>21</v>
      </c>
      <c r="D361" s="190">
        <v>39072.75</v>
      </c>
      <c r="E361" s="195">
        <v>19235</v>
      </c>
      <c r="F361" s="29">
        <v>33466</v>
      </c>
      <c r="G361" s="29">
        <v>123</v>
      </c>
      <c r="H361" s="29">
        <v>0</v>
      </c>
      <c r="I361" s="29">
        <v>3948</v>
      </c>
      <c r="J361" s="29">
        <v>7840</v>
      </c>
      <c r="K361" s="29">
        <v>40</v>
      </c>
      <c r="L361" s="29">
        <v>330</v>
      </c>
      <c r="M361" s="29">
        <v>-171</v>
      </c>
      <c r="N361" s="29">
        <v>-1613</v>
      </c>
      <c r="O361" s="29">
        <f t="shared" si="25"/>
        <v>-1414</v>
      </c>
      <c r="P361" s="29">
        <f t="shared" si="26"/>
        <v>23215</v>
      </c>
      <c r="Q361" s="190">
        <v>39072.791666666664</v>
      </c>
      <c r="R361" s="189">
        <v>19490</v>
      </c>
      <c r="S361" s="29">
        <v>21590</v>
      </c>
      <c r="T361" s="29">
        <f t="shared" si="27"/>
        <v>1625</v>
      </c>
      <c r="U361" s="29">
        <v>22341</v>
      </c>
      <c r="V361" s="29">
        <v>500</v>
      </c>
      <c r="W361" s="166">
        <v>1200</v>
      </c>
      <c r="X361" s="26">
        <v>40</v>
      </c>
      <c r="Y361" s="166">
        <v>330</v>
      </c>
      <c r="Z361" s="26">
        <v>330</v>
      </c>
      <c r="AA361" s="166">
        <v>-700</v>
      </c>
      <c r="AB361" s="26">
        <v>-171</v>
      </c>
      <c r="AC361" s="166">
        <v>-2218</v>
      </c>
      <c r="AD361" s="26">
        <v>-1683</v>
      </c>
      <c r="AE361" s="166" t="s">
        <v>146</v>
      </c>
      <c r="AF361" s="172" t="s">
        <v>92</v>
      </c>
      <c r="AG361" s="173">
        <v>43</v>
      </c>
      <c r="AH361" s="166" t="s">
        <v>146</v>
      </c>
      <c r="AI361" s="172" t="s">
        <v>65</v>
      </c>
      <c r="AJ361" s="179">
        <v>38</v>
      </c>
    </row>
    <row r="362" spans="1:36" x14ac:dyDescent="0.15">
      <c r="A362" s="199" t="s">
        <v>34</v>
      </c>
      <c r="B362" s="200" t="s">
        <v>26</v>
      </c>
      <c r="C362" s="173">
        <v>22</v>
      </c>
      <c r="D362" s="190">
        <v>39073.75</v>
      </c>
      <c r="E362" s="195">
        <v>18884</v>
      </c>
      <c r="F362" s="29">
        <v>33466</v>
      </c>
      <c r="G362" s="29">
        <v>113</v>
      </c>
      <c r="H362" s="29">
        <v>0</v>
      </c>
      <c r="I362" s="29">
        <v>3514</v>
      </c>
      <c r="J362" s="29">
        <v>8074</v>
      </c>
      <c r="K362" s="29">
        <v>446</v>
      </c>
      <c r="L362" s="29">
        <v>330</v>
      </c>
      <c r="M362" s="29">
        <v>-62</v>
      </c>
      <c r="N362" s="29">
        <v>-1613</v>
      </c>
      <c r="O362" s="29">
        <f t="shared" si="25"/>
        <v>-899</v>
      </c>
      <c r="P362" s="29">
        <f t="shared" si="26"/>
        <v>22890</v>
      </c>
      <c r="Q362" s="190">
        <v>39073.75</v>
      </c>
      <c r="R362" s="189">
        <v>18800</v>
      </c>
      <c r="S362" s="29">
        <v>20900</v>
      </c>
      <c r="T362" s="29">
        <f t="shared" si="27"/>
        <v>1990</v>
      </c>
      <c r="U362" s="29">
        <v>22341</v>
      </c>
      <c r="V362" s="29">
        <v>500</v>
      </c>
      <c r="W362" s="166">
        <v>1200</v>
      </c>
      <c r="X362" s="26">
        <v>446</v>
      </c>
      <c r="Y362" s="166">
        <v>330</v>
      </c>
      <c r="Z362" s="26">
        <v>330</v>
      </c>
      <c r="AA362" s="166">
        <v>-700</v>
      </c>
      <c r="AB362" s="26">
        <v>-62</v>
      </c>
      <c r="AC362" s="166">
        <v>-2218</v>
      </c>
      <c r="AD362" s="26">
        <v>-1652</v>
      </c>
      <c r="AE362" s="166" t="s">
        <v>46</v>
      </c>
      <c r="AF362" s="172" t="s">
        <v>117</v>
      </c>
      <c r="AG362" s="173">
        <v>42</v>
      </c>
      <c r="AH362" s="166" t="s">
        <v>46</v>
      </c>
      <c r="AI362" s="172" t="s">
        <v>172</v>
      </c>
      <c r="AJ362" s="179">
        <v>40</v>
      </c>
    </row>
    <row r="363" spans="1:36" x14ac:dyDescent="0.15">
      <c r="A363" s="199" t="s">
        <v>35</v>
      </c>
      <c r="B363" s="200" t="s">
        <v>26</v>
      </c>
      <c r="C363" s="173">
        <v>23</v>
      </c>
      <c r="D363" s="190">
        <v>39074.75</v>
      </c>
      <c r="E363" s="195">
        <v>17159</v>
      </c>
      <c r="F363" s="29">
        <v>33466</v>
      </c>
      <c r="G363" s="29">
        <v>125</v>
      </c>
      <c r="H363" s="29">
        <v>0</v>
      </c>
      <c r="I363" s="29">
        <v>3306</v>
      </c>
      <c r="J363" s="29">
        <v>10829</v>
      </c>
      <c r="K363" s="29">
        <v>188</v>
      </c>
      <c r="L363" s="29">
        <v>330</v>
      </c>
      <c r="M363" s="29">
        <v>-171</v>
      </c>
      <c r="N363" s="29">
        <v>-1614</v>
      </c>
      <c r="O363" s="29">
        <f t="shared" si="25"/>
        <v>-1267</v>
      </c>
      <c r="P363" s="29">
        <f t="shared" si="26"/>
        <v>20723</v>
      </c>
      <c r="Q363" s="190">
        <v>39074.75</v>
      </c>
      <c r="R363" s="189">
        <v>17200</v>
      </c>
      <c r="S363" s="29">
        <v>19300</v>
      </c>
      <c r="T363" s="29">
        <f t="shared" si="27"/>
        <v>1423</v>
      </c>
      <c r="U363" s="29">
        <v>22406</v>
      </c>
      <c r="V363" s="29">
        <v>100</v>
      </c>
      <c r="W363" s="166">
        <v>1200</v>
      </c>
      <c r="X363" s="26">
        <v>188</v>
      </c>
      <c r="Y363" s="166">
        <v>330</v>
      </c>
      <c r="Z363" s="26">
        <v>330</v>
      </c>
      <c r="AA363" s="166">
        <v>-700</v>
      </c>
      <c r="AB363" s="26">
        <v>-171</v>
      </c>
      <c r="AC363" s="166">
        <v>-2218</v>
      </c>
      <c r="AD363" s="26">
        <v>-1641</v>
      </c>
      <c r="AE363" s="166" t="s">
        <v>100</v>
      </c>
      <c r="AF363" s="172" t="s">
        <v>49</v>
      </c>
      <c r="AG363" s="173">
        <v>50</v>
      </c>
      <c r="AH363" s="166" t="s">
        <v>169</v>
      </c>
      <c r="AI363" s="172" t="s">
        <v>61</v>
      </c>
      <c r="AJ363" s="179">
        <v>50</v>
      </c>
    </row>
    <row r="364" spans="1:36" x14ac:dyDescent="0.15">
      <c r="A364" s="199" t="s">
        <v>36</v>
      </c>
      <c r="B364" s="200" t="s">
        <v>26</v>
      </c>
      <c r="C364" s="173">
        <v>24</v>
      </c>
      <c r="D364" s="190">
        <v>39075.75</v>
      </c>
      <c r="E364" s="195">
        <v>16492</v>
      </c>
      <c r="F364" s="29">
        <v>33466</v>
      </c>
      <c r="G364" s="29">
        <v>129</v>
      </c>
      <c r="H364" s="29">
        <v>0</v>
      </c>
      <c r="I364" s="29">
        <v>2736</v>
      </c>
      <c r="J364" s="29">
        <v>11394</v>
      </c>
      <c r="K364" s="29">
        <v>122</v>
      </c>
      <c r="L364" s="29">
        <v>330</v>
      </c>
      <c r="M364" s="29">
        <v>-182</v>
      </c>
      <c r="N364" s="29">
        <v>-1615</v>
      </c>
      <c r="O364" s="29">
        <f t="shared" si="25"/>
        <v>-1345</v>
      </c>
      <c r="P364" s="29">
        <f t="shared" si="26"/>
        <v>20810</v>
      </c>
      <c r="Q364" s="190">
        <v>39075.75</v>
      </c>
      <c r="R364" s="189">
        <v>16510</v>
      </c>
      <c r="S364" s="29">
        <v>18531</v>
      </c>
      <c r="T364" s="29">
        <f t="shared" si="27"/>
        <v>2279</v>
      </c>
      <c r="U364" s="29">
        <v>22406</v>
      </c>
      <c r="V364" s="29">
        <v>100</v>
      </c>
      <c r="W364" s="166">
        <v>1200</v>
      </c>
      <c r="X364" s="26">
        <v>122</v>
      </c>
      <c r="Y364" s="166">
        <v>330</v>
      </c>
      <c r="Z364" s="26">
        <v>330</v>
      </c>
      <c r="AA364" s="166">
        <v>-700</v>
      </c>
      <c r="AB364" s="26">
        <v>-79</v>
      </c>
      <c r="AC364" s="166">
        <v>-2218</v>
      </c>
      <c r="AD364" s="26">
        <v>-1641</v>
      </c>
      <c r="AE364" s="166" t="s">
        <v>42</v>
      </c>
      <c r="AF364" s="172" t="s">
        <v>88</v>
      </c>
      <c r="AG364" s="173">
        <v>48</v>
      </c>
      <c r="AH364" s="166" t="s">
        <v>146</v>
      </c>
      <c r="AI364" s="172" t="s">
        <v>61</v>
      </c>
      <c r="AJ364" s="179">
        <v>45</v>
      </c>
    </row>
    <row r="365" spans="1:36" x14ac:dyDescent="0.15">
      <c r="A365" s="199" t="s">
        <v>30</v>
      </c>
      <c r="B365" s="200" t="s">
        <v>26</v>
      </c>
      <c r="C365" s="173">
        <v>25</v>
      </c>
      <c r="D365" s="190">
        <v>39076.75</v>
      </c>
      <c r="E365" s="195">
        <v>15355</v>
      </c>
      <c r="F365" s="29">
        <v>33466</v>
      </c>
      <c r="G365" s="29">
        <v>126</v>
      </c>
      <c r="H365" s="29">
        <v>0</v>
      </c>
      <c r="I365" s="29">
        <v>2731</v>
      </c>
      <c r="J365" s="29">
        <v>12292</v>
      </c>
      <c r="K365" s="29">
        <v>116</v>
      </c>
      <c r="L365" s="29">
        <v>330</v>
      </c>
      <c r="M365" s="29">
        <v>-189</v>
      </c>
      <c r="N365" s="29">
        <v>-1605</v>
      </c>
      <c r="O365" s="29">
        <f t="shared" si="25"/>
        <v>-1348</v>
      </c>
      <c r="P365" s="29">
        <f t="shared" si="26"/>
        <v>19917</v>
      </c>
      <c r="Q365" s="190">
        <v>39076.75</v>
      </c>
      <c r="R365" s="189">
        <v>15000</v>
      </c>
      <c r="S365" s="29">
        <v>17021</v>
      </c>
      <c r="T365" s="29">
        <f t="shared" si="27"/>
        <v>2896</v>
      </c>
      <c r="U365" s="29">
        <v>22406</v>
      </c>
      <c r="V365" s="29">
        <v>100</v>
      </c>
      <c r="W365" s="166">
        <v>1200</v>
      </c>
      <c r="X365" s="26">
        <v>116</v>
      </c>
      <c r="Y365" s="166">
        <v>330</v>
      </c>
      <c r="Z365" s="26">
        <v>330</v>
      </c>
      <c r="AA365" s="166">
        <v>-700</v>
      </c>
      <c r="AB365" s="26">
        <v>-189</v>
      </c>
      <c r="AC365" s="166">
        <v>-2218</v>
      </c>
      <c r="AD365" s="26">
        <v>-1605</v>
      </c>
      <c r="AE365" s="166" t="s">
        <v>46</v>
      </c>
      <c r="AF365" s="172" t="s">
        <v>122</v>
      </c>
      <c r="AG365" s="173">
        <v>46</v>
      </c>
      <c r="AH365" s="166" t="s">
        <v>46</v>
      </c>
      <c r="AI365" s="172" t="s">
        <v>195</v>
      </c>
      <c r="AJ365" s="179">
        <v>44</v>
      </c>
    </row>
    <row r="366" spans="1:36" x14ac:dyDescent="0.15">
      <c r="A366" s="199" t="s">
        <v>32</v>
      </c>
      <c r="B366" s="200" t="s">
        <v>26</v>
      </c>
      <c r="C366" s="173">
        <v>26</v>
      </c>
      <c r="D366" s="190">
        <v>39077.75</v>
      </c>
      <c r="E366" s="195">
        <v>18243</v>
      </c>
      <c r="F366" s="29">
        <v>33466</v>
      </c>
      <c r="G366" s="29">
        <v>116</v>
      </c>
      <c r="H366" s="29">
        <v>0</v>
      </c>
      <c r="I366" s="29">
        <v>2188</v>
      </c>
      <c r="J366" s="29">
        <v>9528</v>
      </c>
      <c r="K366" s="29">
        <v>318</v>
      </c>
      <c r="L366" s="29">
        <v>330</v>
      </c>
      <c r="M366" s="29">
        <v>37</v>
      </c>
      <c r="N366" s="29">
        <v>-1615</v>
      </c>
      <c r="O366" s="29">
        <f t="shared" si="25"/>
        <v>-930</v>
      </c>
      <c r="P366" s="29">
        <f t="shared" si="26"/>
        <v>22796</v>
      </c>
      <c r="Q366" s="190">
        <v>39077.75</v>
      </c>
      <c r="R366" s="189">
        <v>18580</v>
      </c>
      <c r="S366" s="29">
        <v>20680</v>
      </c>
      <c r="T366" s="29">
        <f t="shared" si="27"/>
        <v>2116</v>
      </c>
      <c r="U366" s="29">
        <v>22406</v>
      </c>
      <c r="V366" s="29">
        <v>100</v>
      </c>
      <c r="W366" s="166">
        <v>1200</v>
      </c>
      <c r="X366" s="26">
        <v>318</v>
      </c>
      <c r="Y366" s="166">
        <v>330</v>
      </c>
      <c r="Z366" s="26">
        <v>330</v>
      </c>
      <c r="AA366" s="166">
        <v>280</v>
      </c>
      <c r="AB366" s="26">
        <v>37</v>
      </c>
      <c r="AC366" s="166">
        <v>-2218</v>
      </c>
      <c r="AD366" s="26">
        <v>-1642</v>
      </c>
      <c r="AE366" s="166" t="s">
        <v>100</v>
      </c>
      <c r="AF366" s="172" t="s">
        <v>96</v>
      </c>
      <c r="AG366" s="173">
        <v>48</v>
      </c>
      <c r="AH366" s="166" t="s">
        <v>100</v>
      </c>
      <c r="AI366" s="172" t="s">
        <v>52</v>
      </c>
      <c r="AJ366" s="179">
        <v>44</v>
      </c>
    </row>
    <row r="367" spans="1:36" x14ac:dyDescent="0.15">
      <c r="A367" s="199" t="s">
        <v>31</v>
      </c>
      <c r="B367" s="200" t="s">
        <v>26</v>
      </c>
      <c r="C367" s="173">
        <v>27</v>
      </c>
      <c r="D367" s="190">
        <v>39078.75</v>
      </c>
      <c r="E367" s="195">
        <v>19067</v>
      </c>
      <c r="F367" s="29">
        <v>33466</v>
      </c>
      <c r="G367" s="29">
        <v>188</v>
      </c>
      <c r="H367" s="29">
        <v>0</v>
      </c>
      <c r="I367" s="29">
        <v>2603</v>
      </c>
      <c r="J367" s="29">
        <v>9066</v>
      </c>
      <c r="K367" s="29">
        <v>185</v>
      </c>
      <c r="L367" s="29">
        <v>330</v>
      </c>
      <c r="M367" s="29">
        <v>121</v>
      </c>
      <c r="N367" s="29">
        <v>-1614</v>
      </c>
      <c r="O367" s="29">
        <f t="shared" si="25"/>
        <v>-978</v>
      </c>
      <c r="P367" s="29">
        <f t="shared" si="26"/>
        <v>22963</v>
      </c>
      <c r="Q367" s="190">
        <v>39078.75</v>
      </c>
      <c r="R367" s="189">
        <v>18950</v>
      </c>
      <c r="S367" s="29">
        <v>21050</v>
      </c>
      <c r="T367" s="29">
        <f t="shared" si="27"/>
        <v>1913</v>
      </c>
      <c r="U367" s="29">
        <v>22406</v>
      </c>
      <c r="V367" s="29">
        <v>100</v>
      </c>
      <c r="W367" s="166">
        <v>1200</v>
      </c>
      <c r="X367" s="26">
        <v>185</v>
      </c>
      <c r="Y367" s="166">
        <v>330</v>
      </c>
      <c r="Z367" s="26">
        <v>330</v>
      </c>
      <c r="AA367" s="166">
        <v>280</v>
      </c>
      <c r="AB367" s="26">
        <v>121</v>
      </c>
      <c r="AC367" s="166">
        <v>-2218</v>
      </c>
      <c r="AD367" s="26">
        <v>-1642</v>
      </c>
      <c r="AE367" s="166" t="s">
        <v>169</v>
      </c>
      <c r="AF367" s="172" t="s">
        <v>61</v>
      </c>
      <c r="AG367" s="173">
        <v>36</v>
      </c>
      <c r="AH367" s="166" t="s">
        <v>169</v>
      </c>
      <c r="AI367" s="172" t="s">
        <v>51</v>
      </c>
      <c r="AJ367" s="179">
        <v>33</v>
      </c>
    </row>
    <row r="368" spans="1:36" x14ac:dyDescent="0.15">
      <c r="A368" s="199" t="s">
        <v>33</v>
      </c>
      <c r="B368" s="200" t="s">
        <v>26</v>
      </c>
      <c r="C368" s="173">
        <v>28</v>
      </c>
      <c r="D368" s="190">
        <v>39079.75</v>
      </c>
      <c r="E368" s="195">
        <v>18796</v>
      </c>
      <c r="F368" s="29">
        <v>33466</v>
      </c>
      <c r="G368" s="29">
        <v>200</v>
      </c>
      <c r="H368" s="29">
        <v>0</v>
      </c>
      <c r="I368" s="29">
        <v>2357</v>
      </c>
      <c r="J368" s="29">
        <v>9747</v>
      </c>
      <c r="K368" s="29">
        <v>327</v>
      </c>
      <c r="L368" s="29">
        <v>330</v>
      </c>
      <c r="M368" s="29">
        <v>21</v>
      </c>
      <c r="N368" s="29">
        <v>-1614</v>
      </c>
      <c r="O368" s="29">
        <f t="shared" si="25"/>
        <v>-936</v>
      </c>
      <c r="P368" s="29">
        <f t="shared" si="26"/>
        <v>22498</v>
      </c>
      <c r="Q368" s="190">
        <v>39079.75</v>
      </c>
      <c r="R368" s="189">
        <v>18780</v>
      </c>
      <c r="S368" s="29">
        <v>21052</v>
      </c>
      <c r="T368" s="29">
        <f t="shared" si="27"/>
        <v>1446</v>
      </c>
      <c r="U368" s="29">
        <v>22406</v>
      </c>
      <c r="V368" s="29">
        <v>100</v>
      </c>
      <c r="W368" s="166">
        <v>1200</v>
      </c>
      <c r="X368" s="26">
        <v>327</v>
      </c>
      <c r="Y368" s="166">
        <v>330</v>
      </c>
      <c r="Z368" s="26">
        <v>330</v>
      </c>
      <c r="AA368" s="166">
        <v>280</v>
      </c>
      <c r="AB368" s="26">
        <v>21</v>
      </c>
      <c r="AC368" s="166">
        <v>-2218</v>
      </c>
      <c r="AD368" s="26">
        <v>-1642</v>
      </c>
      <c r="AE368" s="166" t="s">
        <v>169</v>
      </c>
      <c r="AF368" s="172" t="s">
        <v>51</v>
      </c>
      <c r="AG368" s="173">
        <v>42</v>
      </c>
      <c r="AH368" s="166" t="s">
        <v>100</v>
      </c>
      <c r="AI368" s="172" t="s">
        <v>66</v>
      </c>
      <c r="AJ368" s="179">
        <v>40</v>
      </c>
    </row>
    <row r="369" spans="1:36" x14ac:dyDescent="0.15">
      <c r="A369" s="199" t="s">
        <v>34</v>
      </c>
      <c r="B369" s="200" t="s">
        <v>26</v>
      </c>
      <c r="C369" s="173">
        <v>29</v>
      </c>
      <c r="D369" s="190">
        <v>39080.75</v>
      </c>
      <c r="E369" s="195">
        <v>18786</v>
      </c>
      <c r="F369" s="29">
        <v>33466</v>
      </c>
      <c r="G369" s="29">
        <v>190</v>
      </c>
      <c r="H369" s="29">
        <v>0</v>
      </c>
      <c r="I369" s="29">
        <v>1908</v>
      </c>
      <c r="J369" s="29">
        <v>10282</v>
      </c>
      <c r="K369" s="29">
        <v>-513</v>
      </c>
      <c r="L369" s="29">
        <v>330</v>
      </c>
      <c r="M369" s="29">
        <v>119</v>
      </c>
      <c r="N369" s="29">
        <v>-1613</v>
      </c>
      <c r="O369" s="29">
        <f t="shared" si="25"/>
        <v>-1677</v>
      </c>
      <c r="P369" s="29">
        <f t="shared" si="26"/>
        <v>23143</v>
      </c>
      <c r="Q369" s="190">
        <v>39080.75</v>
      </c>
      <c r="R369" s="189">
        <v>18700</v>
      </c>
      <c r="S369" s="29">
        <v>20982</v>
      </c>
      <c r="T369" s="29">
        <f t="shared" si="27"/>
        <v>2161</v>
      </c>
      <c r="U369" s="29">
        <v>22406</v>
      </c>
      <c r="V369" s="29">
        <v>100</v>
      </c>
      <c r="W369" s="166">
        <v>-1400</v>
      </c>
      <c r="X369" s="26">
        <v>-513</v>
      </c>
      <c r="Y369" s="166">
        <v>330</v>
      </c>
      <c r="Z369" s="26">
        <v>330</v>
      </c>
      <c r="AA369" s="166">
        <v>280</v>
      </c>
      <c r="AB369" s="26">
        <v>119</v>
      </c>
      <c r="AC369" s="166">
        <v>-2218</v>
      </c>
      <c r="AD369" s="26">
        <v>-1642</v>
      </c>
      <c r="AE369" s="166" t="s">
        <v>146</v>
      </c>
      <c r="AF369" s="172" t="s">
        <v>178</v>
      </c>
      <c r="AG369" s="173">
        <v>34</v>
      </c>
      <c r="AH369" s="166" t="s">
        <v>169</v>
      </c>
      <c r="AI369" s="172" t="s">
        <v>126</v>
      </c>
      <c r="AJ369" s="179">
        <v>33</v>
      </c>
    </row>
    <row r="370" spans="1:36" x14ac:dyDescent="0.15">
      <c r="A370" s="199" t="s">
        <v>35</v>
      </c>
      <c r="B370" s="200" t="s">
        <v>26</v>
      </c>
      <c r="C370" s="173">
        <v>30</v>
      </c>
      <c r="D370" s="190">
        <v>39081.75</v>
      </c>
      <c r="E370" s="195">
        <v>17896</v>
      </c>
      <c r="F370" s="29">
        <v>33466</v>
      </c>
      <c r="G370" s="29">
        <v>200</v>
      </c>
      <c r="H370" s="29">
        <v>0</v>
      </c>
      <c r="I370" s="29">
        <v>2685</v>
      </c>
      <c r="J370" s="29">
        <v>10913</v>
      </c>
      <c r="K370" s="29">
        <v>0</v>
      </c>
      <c r="L370" s="29">
        <v>330</v>
      </c>
      <c r="M370" s="29">
        <v>115</v>
      </c>
      <c r="N370" s="29">
        <v>-1464</v>
      </c>
      <c r="O370" s="29">
        <f t="shared" si="25"/>
        <v>-1019</v>
      </c>
      <c r="P370" s="29">
        <f t="shared" si="26"/>
        <v>21087</v>
      </c>
      <c r="Q370" s="190">
        <v>39081.75</v>
      </c>
      <c r="R370" s="189">
        <v>17970</v>
      </c>
      <c r="S370" s="29">
        <v>19845</v>
      </c>
      <c r="T370" s="29">
        <f t="shared" si="27"/>
        <v>1242</v>
      </c>
      <c r="U370" s="29">
        <v>22079</v>
      </c>
      <c r="V370" s="29">
        <v>0</v>
      </c>
      <c r="W370" s="166">
        <v>-1400</v>
      </c>
      <c r="X370" s="26">
        <v>-258</v>
      </c>
      <c r="Y370" s="166">
        <v>330</v>
      </c>
      <c r="Z370" s="26">
        <v>330</v>
      </c>
      <c r="AA370" s="166">
        <v>280</v>
      </c>
      <c r="AB370" s="26">
        <v>115</v>
      </c>
      <c r="AC370" s="166">
        <v>-2218</v>
      </c>
      <c r="AD370" s="26">
        <v>-1641</v>
      </c>
      <c r="AE370" s="166" t="s">
        <v>44</v>
      </c>
      <c r="AF370" s="172" t="s">
        <v>101</v>
      </c>
      <c r="AG370" s="173">
        <v>37</v>
      </c>
      <c r="AH370" s="166" t="s">
        <v>43</v>
      </c>
      <c r="AI370" s="172" t="s">
        <v>54</v>
      </c>
      <c r="AJ370" s="179">
        <v>34</v>
      </c>
    </row>
    <row r="371" spans="1:36" ht="15" thickBot="1" x14ac:dyDescent="0.2">
      <c r="A371" s="205" t="s">
        <v>36</v>
      </c>
      <c r="B371" s="206" t="s">
        <v>26</v>
      </c>
      <c r="C371" s="177">
        <v>31</v>
      </c>
      <c r="D371" s="193">
        <v>39082.75</v>
      </c>
      <c r="E371" s="197">
        <v>17718</v>
      </c>
      <c r="F371" s="96">
        <v>33466</v>
      </c>
      <c r="G371" s="96">
        <v>190</v>
      </c>
      <c r="H371" s="96">
        <v>0</v>
      </c>
      <c r="I371" s="96">
        <v>4843</v>
      </c>
      <c r="J371" s="96">
        <v>8938</v>
      </c>
      <c r="K371" s="96">
        <v>189</v>
      </c>
      <c r="L371" s="96">
        <v>330</v>
      </c>
      <c r="M371" s="96">
        <v>97</v>
      </c>
      <c r="N371" s="96">
        <v>-1614</v>
      </c>
      <c r="O371" s="96">
        <f t="shared" si="25"/>
        <v>-998</v>
      </c>
      <c r="P371" s="96">
        <f>+F371+G371+H371-I371-J371-O371</f>
        <v>20873</v>
      </c>
      <c r="Q371" s="193">
        <v>39082.791666666664</v>
      </c>
      <c r="R371" s="194">
        <v>17840</v>
      </c>
      <c r="S371" s="96">
        <v>19861</v>
      </c>
      <c r="T371" s="96">
        <f t="shared" si="27"/>
        <v>1012</v>
      </c>
      <c r="U371" s="96">
        <v>22079</v>
      </c>
      <c r="V371" s="96">
        <v>0</v>
      </c>
      <c r="W371" s="168">
        <v>1200</v>
      </c>
      <c r="X371" s="93">
        <v>189</v>
      </c>
      <c r="Y371" s="168">
        <v>330</v>
      </c>
      <c r="Z371" s="93">
        <v>330</v>
      </c>
      <c r="AA371" s="168">
        <v>280</v>
      </c>
      <c r="AB371" s="93">
        <v>97</v>
      </c>
      <c r="AC371" s="168">
        <v>-2218</v>
      </c>
      <c r="AD371" s="93">
        <v>-1614</v>
      </c>
      <c r="AE371" s="168" t="s">
        <v>146</v>
      </c>
      <c r="AF371" s="176" t="s">
        <v>126</v>
      </c>
      <c r="AG371" s="177">
        <v>36</v>
      </c>
      <c r="AH371" s="168" t="s">
        <v>169</v>
      </c>
      <c r="AI371" s="176" t="s">
        <v>211</v>
      </c>
      <c r="AJ371" s="183">
        <v>35</v>
      </c>
    </row>
    <row r="372" spans="1:36" x14ac:dyDescent="0.15">
      <c r="O372" s="100"/>
      <c r="P372" s="101"/>
      <c r="Q372" s="102"/>
      <c r="V372" s="3"/>
      <c r="W372" s="3"/>
      <c r="X372" s="3"/>
    </row>
    <row r="373" spans="1:36" x14ac:dyDescent="0.15">
      <c r="V373" s="3"/>
      <c r="W373" s="3"/>
      <c r="X373" s="3"/>
    </row>
  </sheetData>
  <phoneticPr fontId="0" type="noConversion"/>
  <conditionalFormatting sqref="E7:E37">
    <cfRule type="cellIs" dxfId="35" priority="1" stopIfTrue="1" operator="equal">
      <formula>MAX($E$7:$E$37)</formula>
    </cfRule>
  </conditionalFormatting>
  <conditionalFormatting sqref="E38:E65">
    <cfRule type="cellIs" dxfId="34" priority="12" stopIfTrue="1" operator="equal">
      <formula>MAX($E$38:$E$66)</formula>
    </cfRule>
  </conditionalFormatting>
  <conditionalFormatting sqref="E66:E96">
    <cfRule type="cellIs" dxfId="33" priority="2" stopIfTrue="1" operator="equal">
      <formula>MAX($E$66:$E$96)</formula>
    </cfRule>
  </conditionalFormatting>
  <conditionalFormatting sqref="E97:E126">
    <cfRule type="cellIs" dxfId="32" priority="3" stopIfTrue="1" operator="equal">
      <formula>MAX($E$97:$E$126)</formula>
    </cfRule>
  </conditionalFormatting>
  <conditionalFormatting sqref="E127:E157">
    <cfRule type="cellIs" dxfId="31" priority="4" stopIfTrue="1" operator="equal">
      <formula>MAX($E$127:$E$157)</formula>
    </cfRule>
  </conditionalFormatting>
  <conditionalFormatting sqref="E158:E187">
    <cfRule type="cellIs" dxfId="30" priority="5" stopIfTrue="1" operator="equal">
      <formula>MAX($E$158:$E$187)</formula>
    </cfRule>
  </conditionalFormatting>
  <conditionalFormatting sqref="E188:E218">
    <cfRule type="cellIs" dxfId="29" priority="6" stopIfTrue="1" operator="equal">
      <formula>MAX($E$188:$E$218)</formula>
    </cfRule>
  </conditionalFormatting>
  <conditionalFormatting sqref="E219:E249">
    <cfRule type="cellIs" dxfId="28" priority="7" stopIfTrue="1" operator="equal">
      <formula>MAX($E$219:$E$249)</formula>
    </cfRule>
  </conditionalFormatting>
  <conditionalFormatting sqref="E250:E279">
    <cfRule type="cellIs" dxfId="27" priority="8" stopIfTrue="1" operator="equal">
      <formula>MAX($E$250:$E$279)</formula>
    </cfRule>
  </conditionalFormatting>
  <conditionalFormatting sqref="E280:E310">
    <cfRule type="cellIs" dxfId="26" priority="9" stopIfTrue="1" operator="equal">
      <formula>MAX($E$280:$E$310)</formula>
    </cfRule>
  </conditionalFormatting>
  <conditionalFormatting sqref="E311:E340">
    <cfRule type="cellIs" dxfId="25" priority="10" stopIfTrue="1" operator="equal">
      <formula>MAX($E$311:$E$340)</formula>
    </cfRule>
  </conditionalFormatting>
  <conditionalFormatting sqref="E341:E371">
    <cfRule type="cellIs" dxfId="24" priority="11" stopIfTrue="1" operator="equal">
      <formula>MAX($E$341:$E$371)</formula>
    </cfRule>
  </conditionalFormatting>
  <pageMargins left="0.25" right="0.25" top="1" bottom="1" header="0.5" footer="0.5"/>
  <pageSetup paperSize="5" scale="38" fitToHeight="6" orientation="landscape"/>
  <headerFooter>
    <oddHeader>&amp;C&amp;"Arial,Bold"&amp;14ISO New England -  &amp;A Forecast vs. Actual Daily Peaks&amp;"Arial,Regular"&amp;10 &amp;"Arial,Italic"(preliminary - Based on the Morning Report)</oddHeader>
    <oddFooter>&amp;L&amp;9&amp;A Capacity Analysis Spreadsheet&amp;CISO-NE Public&amp;R&amp;D</oddFooter>
  </headerFooter>
  <rowBreaks count="5" manualBreakCount="5">
    <brk id="65" max="16383" man="1"/>
    <brk id="126" max="16383" man="1"/>
    <brk id="187" max="16383" man="1"/>
    <brk id="249" max="16383" man="1"/>
    <brk id="310" max="16383" man="1"/>
  </rowBreaks>
  <ignoredErrors>
    <ignoredError sqref="O7 O8:O371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K373"/>
  <sheetViews>
    <sheetView zoomScale="85" zoomScaleNormal="85" zoomScaleSheetLayoutView="100" workbookViewId="0">
      <pane xSplit="6" ySplit="6" topLeftCell="G344" activePane="bottomRight" state="frozen"/>
      <selection activeCell="G371" sqref="G371"/>
      <selection pane="topRight" activeCell="G371" sqref="G371"/>
      <selection pane="bottomLeft" activeCell="G371" sqref="G371"/>
      <selection pane="bottomRight" activeCell="K374" sqref="K374"/>
    </sheetView>
  </sheetViews>
  <sheetFormatPr baseColWidth="10" defaultColWidth="9.1640625" defaultRowHeight="14" x14ac:dyDescent="0.15"/>
  <cols>
    <col min="1" max="1" width="8.1640625" style="69" bestFit="1" customWidth="1"/>
    <col min="2" max="2" width="11.5" style="69" bestFit="1" customWidth="1"/>
    <col min="3" max="3" width="5.1640625" style="4" bestFit="1" customWidth="1"/>
    <col min="4" max="4" width="17.5" style="46" bestFit="1" customWidth="1"/>
    <col min="5" max="5" width="14.5" style="46" bestFit="1" customWidth="1"/>
    <col min="6" max="6" width="14" style="4" customWidth="1"/>
    <col min="7" max="7" width="12.83203125" style="4" customWidth="1"/>
    <col min="8" max="8" width="16.5" style="4" bestFit="1" customWidth="1"/>
    <col min="9" max="9" width="14.5" style="3" bestFit="1" customWidth="1"/>
    <col min="10" max="10" width="14.1640625" style="3" customWidth="1"/>
    <col min="11" max="14" width="9.1640625" style="3"/>
    <col min="15" max="15" width="15.83203125" style="3" bestFit="1" customWidth="1"/>
    <col min="16" max="16" width="14.83203125" style="3" bestFit="1" customWidth="1"/>
    <col min="17" max="17" width="20.5" style="46" bestFit="1" customWidth="1"/>
    <col min="18" max="18" width="13.5" style="46" bestFit="1" customWidth="1"/>
    <col min="19" max="19" width="13.83203125" style="4" bestFit="1" customWidth="1"/>
    <col min="20" max="20" width="13.83203125" style="4" customWidth="1"/>
    <col min="21" max="21" width="12.5" style="4" bestFit="1" customWidth="1"/>
    <col min="22" max="22" width="16.1640625" style="4" bestFit="1" customWidth="1"/>
    <col min="23" max="23" width="11.5" style="4" bestFit="1" customWidth="1"/>
    <col min="24" max="24" width="13.83203125" style="4" bestFit="1" customWidth="1"/>
    <col min="25" max="25" width="11.5" style="3" bestFit="1" customWidth="1"/>
    <col min="26" max="26" width="13.83203125" style="3" bestFit="1" customWidth="1"/>
    <col min="27" max="27" width="11.5" style="3" bestFit="1" customWidth="1"/>
    <col min="28" max="28" width="13.83203125" style="3" bestFit="1" customWidth="1"/>
    <col min="29" max="29" width="11.5" style="3" bestFit="1" customWidth="1"/>
    <col min="30" max="30" width="13.83203125" style="3" bestFit="1" customWidth="1"/>
    <col min="31" max="31" width="17.5" style="4" bestFit="1" customWidth="1"/>
    <col min="32" max="32" width="8.83203125" style="4" customWidth="1"/>
    <col min="33" max="33" width="7.83203125" style="4" bestFit="1" customWidth="1"/>
    <col min="34" max="34" width="17.5" style="4" bestFit="1" customWidth="1"/>
    <col min="35" max="35" width="7.5" style="4" bestFit="1" customWidth="1"/>
    <col min="36" max="36" width="7.83203125" style="4" bestFit="1" customWidth="1"/>
    <col min="37" max="16384" width="9.1640625" style="4"/>
  </cols>
  <sheetData>
    <row r="1" spans="1:37" ht="20.5" customHeight="1" x14ac:dyDescent="0.25">
      <c r="A1" s="79">
        <v>1</v>
      </c>
      <c r="B1" s="80"/>
      <c r="C1" s="81"/>
      <c r="D1" s="82">
        <v>2</v>
      </c>
      <c r="E1" s="83"/>
      <c r="F1" s="84" t="s">
        <v>241</v>
      </c>
      <c r="G1" s="84" t="s">
        <v>242</v>
      </c>
      <c r="H1" s="84" t="s">
        <v>243</v>
      </c>
      <c r="I1" s="85" t="s">
        <v>244</v>
      </c>
      <c r="J1" s="85" t="s">
        <v>245</v>
      </c>
      <c r="K1" s="82" t="s">
        <v>264</v>
      </c>
      <c r="L1" s="133"/>
      <c r="M1" s="86"/>
      <c r="N1" s="86"/>
      <c r="O1" s="81"/>
      <c r="P1" s="85" t="s">
        <v>263</v>
      </c>
      <c r="Q1" s="84" t="s">
        <v>262</v>
      </c>
      <c r="R1" s="87"/>
      <c r="S1" s="84" t="s">
        <v>261</v>
      </c>
      <c r="T1" s="84" t="s">
        <v>265</v>
      </c>
      <c r="U1" s="88">
        <v>5</v>
      </c>
      <c r="V1" s="89" t="s">
        <v>266</v>
      </c>
      <c r="W1" s="84">
        <v>7</v>
      </c>
      <c r="X1" s="84"/>
      <c r="Y1" s="84"/>
      <c r="Z1" s="84"/>
      <c r="AA1" s="84"/>
      <c r="AB1" s="84"/>
      <c r="AC1" s="84"/>
      <c r="AD1" s="84"/>
      <c r="AE1" s="84">
        <v>8</v>
      </c>
      <c r="AF1" s="84"/>
      <c r="AG1" s="84"/>
      <c r="AH1" s="84"/>
      <c r="AI1" s="84"/>
      <c r="AJ1" s="124"/>
    </row>
    <row r="2" spans="1:37" ht="17" x14ac:dyDescent="0.25">
      <c r="A2" s="49"/>
      <c r="B2" s="66"/>
      <c r="C2" s="55"/>
      <c r="D2" s="122"/>
      <c r="E2" s="123"/>
      <c r="F2" s="125" t="s">
        <v>293</v>
      </c>
      <c r="G2" s="125"/>
      <c r="H2" s="125"/>
      <c r="I2" s="125"/>
      <c r="J2" s="125"/>
      <c r="K2" s="125"/>
      <c r="L2" s="125"/>
      <c r="M2" s="125"/>
      <c r="N2" s="125"/>
      <c r="O2" s="125"/>
      <c r="P2" s="126"/>
      <c r="Q2" s="126"/>
      <c r="R2" s="125"/>
      <c r="S2" s="125"/>
      <c r="T2" s="125"/>
      <c r="U2" s="127"/>
      <c r="V2" s="127"/>
      <c r="W2" s="127"/>
      <c r="X2" s="127"/>
      <c r="Y2" s="147"/>
      <c r="Z2" s="147"/>
      <c r="AA2" s="147"/>
      <c r="AB2" s="147"/>
      <c r="AC2" s="147"/>
      <c r="AD2" s="147"/>
      <c r="AE2" s="127"/>
      <c r="AF2" s="127"/>
      <c r="AG2" s="127"/>
      <c r="AH2" s="127"/>
      <c r="AI2" s="127"/>
      <c r="AJ2" s="128"/>
    </row>
    <row r="3" spans="1:37" ht="17" x14ac:dyDescent="0.25">
      <c r="A3" s="49"/>
      <c r="B3" s="66"/>
      <c r="C3" s="55"/>
      <c r="D3" s="122"/>
      <c r="E3" s="123"/>
      <c r="F3" s="7"/>
      <c r="G3" s="73" t="s">
        <v>39</v>
      </c>
      <c r="H3" s="7"/>
      <c r="I3" s="7"/>
      <c r="J3" s="73" t="s">
        <v>246</v>
      </c>
      <c r="K3" s="63"/>
      <c r="L3" s="57"/>
      <c r="M3" s="57"/>
      <c r="N3" s="57"/>
      <c r="O3" s="57"/>
      <c r="P3" s="73" t="s">
        <v>250</v>
      </c>
      <c r="Q3" s="59"/>
      <c r="R3" s="60"/>
      <c r="S3" s="7"/>
      <c r="T3" s="6" t="s">
        <v>301</v>
      </c>
      <c r="U3" s="7"/>
      <c r="V3" s="15"/>
      <c r="W3" s="8" t="s">
        <v>351</v>
      </c>
      <c r="X3" s="17"/>
      <c r="Y3" s="17"/>
      <c r="Z3" s="9"/>
      <c r="AA3" s="8" t="s">
        <v>352</v>
      </c>
      <c r="AB3" s="151"/>
      <c r="AC3" s="8" t="s">
        <v>353</v>
      </c>
      <c r="AD3" s="151"/>
      <c r="AE3" s="56" t="s">
        <v>38</v>
      </c>
      <c r="AF3" s="56"/>
      <c r="AG3" s="56"/>
      <c r="AH3" s="56"/>
      <c r="AI3" s="56"/>
      <c r="AJ3" s="58"/>
    </row>
    <row r="4" spans="1:37" ht="17" x14ac:dyDescent="0.25">
      <c r="A4" s="50"/>
      <c r="B4" s="67"/>
      <c r="C4" s="5"/>
      <c r="D4" s="78" t="s">
        <v>281</v>
      </c>
      <c r="E4" s="78"/>
      <c r="F4" s="6" t="s">
        <v>40</v>
      </c>
      <c r="G4" s="6" t="s">
        <v>235</v>
      </c>
      <c r="H4" s="15" t="s">
        <v>238</v>
      </c>
      <c r="I4" s="6" t="s">
        <v>2</v>
      </c>
      <c r="J4" s="6" t="s">
        <v>247</v>
      </c>
      <c r="K4" s="64" t="s">
        <v>84</v>
      </c>
      <c r="L4" s="12"/>
      <c r="M4" s="12"/>
      <c r="N4" s="12"/>
      <c r="O4" s="14"/>
      <c r="P4" s="6" t="s">
        <v>251</v>
      </c>
      <c r="Q4" s="61" t="s">
        <v>85</v>
      </c>
      <c r="R4" s="62"/>
      <c r="S4" s="15"/>
      <c r="T4" s="15" t="s">
        <v>300</v>
      </c>
      <c r="U4" s="6" t="s">
        <v>0</v>
      </c>
      <c r="V4" s="15" t="s">
        <v>220</v>
      </c>
      <c r="W4" s="64" t="s">
        <v>349</v>
      </c>
      <c r="X4" s="9"/>
      <c r="Y4" s="64" t="s">
        <v>350</v>
      </c>
      <c r="Z4" s="152"/>
      <c r="AA4" s="64" t="s">
        <v>346</v>
      </c>
      <c r="AB4" s="152"/>
      <c r="AC4" s="64" t="s">
        <v>354</v>
      </c>
      <c r="AD4" s="152"/>
      <c r="AE4" s="12" t="s">
        <v>7</v>
      </c>
      <c r="AF4" s="12"/>
      <c r="AG4" s="12"/>
      <c r="AH4" s="12"/>
      <c r="AI4" s="12"/>
      <c r="AJ4" s="13"/>
    </row>
    <row r="5" spans="1:37" x14ac:dyDescent="0.15">
      <c r="A5" s="90" t="s">
        <v>254</v>
      </c>
      <c r="B5" s="76"/>
      <c r="C5" s="9"/>
      <c r="D5" s="11"/>
      <c r="E5" s="10"/>
      <c r="F5" s="6" t="s">
        <v>41</v>
      </c>
      <c r="G5" s="6" t="s">
        <v>236</v>
      </c>
      <c r="H5" s="15" t="s">
        <v>239</v>
      </c>
      <c r="I5" s="6" t="s">
        <v>3</v>
      </c>
      <c r="J5" s="6" t="s">
        <v>248</v>
      </c>
      <c r="K5" s="134" t="s">
        <v>258</v>
      </c>
      <c r="L5" s="135"/>
      <c r="M5" s="16"/>
      <c r="N5" s="16"/>
      <c r="O5" s="16"/>
      <c r="P5" s="6" t="s">
        <v>39</v>
      </c>
      <c r="Q5" s="11"/>
      <c r="R5" s="75"/>
      <c r="S5" s="15" t="s">
        <v>5</v>
      </c>
      <c r="T5" s="15" t="s">
        <v>299</v>
      </c>
      <c r="U5" s="6" t="s">
        <v>13</v>
      </c>
      <c r="V5" s="15" t="s">
        <v>219</v>
      </c>
      <c r="W5" s="15" t="s">
        <v>255</v>
      </c>
      <c r="X5" s="15" t="s">
        <v>219</v>
      </c>
      <c r="Y5" s="15" t="s">
        <v>255</v>
      </c>
      <c r="Z5" s="15" t="s">
        <v>219</v>
      </c>
      <c r="AA5" s="15" t="s">
        <v>255</v>
      </c>
      <c r="AB5" s="15" t="s">
        <v>219</v>
      </c>
      <c r="AC5" s="15" t="s">
        <v>255</v>
      </c>
      <c r="AD5" s="15" t="s">
        <v>219</v>
      </c>
      <c r="AE5" s="17" t="s">
        <v>8</v>
      </c>
      <c r="AF5" s="17"/>
      <c r="AG5" s="9"/>
      <c r="AH5" s="8" t="s">
        <v>9</v>
      </c>
      <c r="AI5" s="17"/>
      <c r="AJ5" s="18"/>
      <c r="AK5" s="3"/>
    </row>
    <row r="6" spans="1:37" x14ac:dyDescent="0.15">
      <c r="A6" s="54" t="s">
        <v>37</v>
      </c>
      <c r="B6" s="68" t="s">
        <v>27</v>
      </c>
      <c r="C6" s="19" t="s">
        <v>253</v>
      </c>
      <c r="D6" s="20" t="s">
        <v>28</v>
      </c>
      <c r="E6" s="20" t="s">
        <v>292</v>
      </c>
      <c r="F6" s="19" t="s">
        <v>39</v>
      </c>
      <c r="G6" s="19" t="s">
        <v>237</v>
      </c>
      <c r="H6" s="21" t="s">
        <v>240</v>
      </c>
      <c r="I6" s="19" t="s">
        <v>4</v>
      </c>
      <c r="J6" s="6" t="s">
        <v>249</v>
      </c>
      <c r="K6" s="15" t="s">
        <v>80</v>
      </c>
      <c r="L6" s="15" t="s">
        <v>317</v>
      </c>
      <c r="M6" s="15" t="s">
        <v>81</v>
      </c>
      <c r="N6" s="15" t="s">
        <v>82</v>
      </c>
      <c r="O6" s="15" t="s">
        <v>83</v>
      </c>
      <c r="P6" s="74" t="s">
        <v>252</v>
      </c>
      <c r="Q6" s="20" t="s">
        <v>28</v>
      </c>
      <c r="R6" s="20" t="s">
        <v>292</v>
      </c>
      <c r="S6" s="21" t="s">
        <v>6</v>
      </c>
      <c r="T6" s="1" t="s">
        <v>298</v>
      </c>
      <c r="U6" s="19" t="s">
        <v>1</v>
      </c>
      <c r="V6" s="21" t="s">
        <v>14</v>
      </c>
      <c r="W6" s="21" t="s">
        <v>256</v>
      </c>
      <c r="X6" s="21" t="s">
        <v>257</v>
      </c>
      <c r="Y6" s="21" t="s">
        <v>256</v>
      </c>
      <c r="Z6" s="21" t="s">
        <v>257</v>
      </c>
      <c r="AA6" s="21" t="s">
        <v>256</v>
      </c>
      <c r="AB6" s="21" t="s">
        <v>257</v>
      </c>
      <c r="AC6" s="21" t="s">
        <v>256</v>
      </c>
      <c r="AD6" s="21" t="s">
        <v>257</v>
      </c>
      <c r="AE6" s="22" t="s">
        <v>10</v>
      </c>
      <c r="AF6" s="23" t="s">
        <v>11</v>
      </c>
      <c r="AG6" s="23" t="s">
        <v>12</v>
      </c>
      <c r="AH6" s="23" t="s">
        <v>10</v>
      </c>
      <c r="AI6" s="23" t="s">
        <v>11</v>
      </c>
      <c r="AJ6" s="24" t="s">
        <v>12</v>
      </c>
      <c r="AK6" s="25"/>
    </row>
    <row r="7" spans="1:37" x14ac:dyDescent="0.15">
      <c r="A7" s="51" t="s">
        <v>35</v>
      </c>
      <c r="B7" s="69" t="s">
        <v>15</v>
      </c>
      <c r="C7" s="26">
        <v>1</v>
      </c>
      <c r="D7" s="28">
        <v>38353.791666666664</v>
      </c>
      <c r="E7" s="31">
        <v>16405</v>
      </c>
      <c r="F7" s="29">
        <v>33067</v>
      </c>
      <c r="G7" s="29">
        <v>268</v>
      </c>
      <c r="H7" s="29">
        <v>0</v>
      </c>
      <c r="I7" s="29">
        <v>3622</v>
      </c>
      <c r="J7" s="29">
        <v>11402</v>
      </c>
      <c r="K7" s="29">
        <v>-164</v>
      </c>
      <c r="L7" s="29">
        <v>330</v>
      </c>
      <c r="M7" s="29">
        <v>-150</v>
      </c>
      <c r="N7" s="29">
        <v>-758</v>
      </c>
      <c r="O7" s="29">
        <f t="shared" ref="O7:O69" si="0">SUM(K7:N7)</f>
        <v>-742</v>
      </c>
      <c r="P7" s="29">
        <f t="shared" ref="P7:P60" si="1">+F7+G7+H7-I7-J7-O7</f>
        <v>19053</v>
      </c>
      <c r="Q7" s="33">
        <v>38353.75</v>
      </c>
      <c r="R7" s="47">
        <v>16825</v>
      </c>
      <c r="S7" s="29">
        <v>18561</v>
      </c>
      <c r="T7" s="29">
        <f t="shared" ref="T7:T59" si="2">+P7-S7</f>
        <v>492</v>
      </c>
      <c r="U7" s="29">
        <v>21560</v>
      </c>
      <c r="V7" s="29">
        <v>500</v>
      </c>
      <c r="W7" s="45">
        <v>-1400</v>
      </c>
      <c r="X7" s="29">
        <v>-164</v>
      </c>
      <c r="Y7" s="45">
        <v>330</v>
      </c>
      <c r="Z7" s="29">
        <v>330</v>
      </c>
      <c r="AA7" s="45">
        <v>-700</v>
      </c>
      <c r="AB7" s="29">
        <v>-150</v>
      </c>
      <c r="AC7" s="45">
        <v>-2218</v>
      </c>
      <c r="AD7" s="29">
        <v>-758</v>
      </c>
      <c r="AE7" s="45" t="s">
        <v>42</v>
      </c>
      <c r="AF7" s="29" t="s">
        <v>97</v>
      </c>
      <c r="AG7" s="29">
        <v>44</v>
      </c>
      <c r="AH7" s="29" t="s">
        <v>169</v>
      </c>
      <c r="AI7" s="29" t="s">
        <v>178</v>
      </c>
      <c r="AJ7" s="32">
        <v>44</v>
      </c>
    </row>
    <row r="8" spans="1:37" x14ac:dyDescent="0.15">
      <c r="A8" s="51" t="s">
        <v>36</v>
      </c>
      <c r="B8" s="69" t="s">
        <v>15</v>
      </c>
      <c r="C8" s="26">
        <v>2</v>
      </c>
      <c r="D8" s="33">
        <v>38354.75</v>
      </c>
      <c r="E8" s="31">
        <v>18039</v>
      </c>
      <c r="F8" s="29">
        <v>33067</v>
      </c>
      <c r="G8" s="29">
        <v>271</v>
      </c>
      <c r="H8" s="29">
        <v>0</v>
      </c>
      <c r="I8" s="29">
        <v>2356</v>
      </c>
      <c r="J8" s="29">
        <v>10740</v>
      </c>
      <c r="K8" s="29">
        <v>-666</v>
      </c>
      <c r="L8" s="29">
        <v>330</v>
      </c>
      <c r="M8" s="29">
        <v>-150</v>
      </c>
      <c r="N8" s="29">
        <v>-758</v>
      </c>
      <c r="O8" s="29">
        <f t="shared" si="0"/>
        <v>-1244</v>
      </c>
      <c r="P8" s="29">
        <f t="shared" si="1"/>
        <v>21486</v>
      </c>
      <c r="Q8" s="33">
        <v>38354.791666666664</v>
      </c>
      <c r="R8" s="47">
        <v>17750</v>
      </c>
      <c r="S8" s="29">
        <v>19486</v>
      </c>
      <c r="T8" s="29">
        <f t="shared" si="2"/>
        <v>2000</v>
      </c>
      <c r="U8" s="29">
        <v>21902</v>
      </c>
      <c r="V8" s="29">
        <v>500</v>
      </c>
      <c r="W8" s="29">
        <v>-1400</v>
      </c>
      <c r="X8" s="29">
        <v>-666</v>
      </c>
      <c r="Y8" s="29">
        <v>330</v>
      </c>
      <c r="Z8" s="29">
        <v>330</v>
      </c>
      <c r="AA8" s="29">
        <v>-700</v>
      </c>
      <c r="AB8" s="29">
        <v>-150</v>
      </c>
      <c r="AC8" s="29">
        <v>-2218</v>
      </c>
      <c r="AD8" s="29">
        <v>758</v>
      </c>
      <c r="AE8" s="29" t="s">
        <v>44</v>
      </c>
      <c r="AF8" s="29" t="s">
        <v>70</v>
      </c>
      <c r="AG8" s="29">
        <v>38</v>
      </c>
      <c r="AH8" s="29" t="s">
        <v>224</v>
      </c>
      <c r="AI8" s="29" t="s">
        <v>89</v>
      </c>
      <c r="AJ8" s="32">
        <v>36</v>
      </c>
    </row>
    <row r="9" spans="1:37" x14ac:dyDescent="0.15">
      <c r="A9" s="51" t="s">
        <v>30</v>
      </c>
      <c r="B9" s="69" t="s">
        <v>15</v>
      </c>
      <c r="C9" s="26">
        <v>3</v>
      </c>
      <c r="D9" s="33">
        <v>38355.75</v>
      </c>
      <c r="E9" s="31">
        <v>18642</v>
      </c>
      <c r="F9" s="29">
        <v>33067</v>
      </c>
      <c r="G9" s="29">
        <v>261</v>
      </c>
      <c r="H9" s="29">
        <v>0</v>
      </c>
      <c r="I9" s="29">
        <v>1803</v>
      </c>
      <c r="J9" s="29">
        <v>9433</v>
      </c>
      <c r="K9" s="29">
        <v>-458</v>
      </c>
      <c r="L9" s="29">
        <v>0</v>
      </c>
      <c r="M9" s="29">
        <v>-150</v>
      </c>
      <c r="N9" s="29">
        <v>-717</v>
      </c>
      <c r="O9" s="29">
        <f t="shared" si="0"/>
        <v>-1325</v>
      </c>
      <c r="P9" s="29">
        <f t="shared" si="1"/>
        <v>23417</v>
      </c>
      <c r="Q9" s="33">
        <v>38355.75</v>
      </c>
      <c r="R9" s="47">
        <v>19250</v>
      </c>
      <c r="S9" s="29">
        <v>20986</v>
      </c>
      <c r="T9" s="29">
        <f t="shared" si="2"/>
        <v>2431</v>
      </c>
      <c r="U9" s="29">
        <v>21902</v>
      </c>
      <c r="V9" s="29">
        <v>500</v>
      </c>
      <c r="W9" s="29">
        <v>-1400</v>
      </c>
      <c r="X9" s="29">
        <v>-458</v>
      </c>
      <c r="Y9" s="29">
        <v>0</v>
      </c>
      <c r="Z9" s="29">
        <v>0</v>
      </c>
      <c r="AA9" s="29">
        <v>-700</v>
      </c>
      <c r="AB9" s="29">
        <v>-150</v>
      </c>
      <c r="AC9" s="29">
        <v>-2218</v>
      </c>
      <c r="AD9" s="29">
        <v>-717</v>
      </c>
      <c r="AE9" s="29" t="s">
        <v>144</v>
      </c>
      <c r="AF9" s="29" t="s">
        <v>54</v>
      </c>
      <c r="AG9" s="29">
        <v>46</v>
      </c>
      <c r="AH9" s="29" t="s">
        <v>46</v>
      </c>
      <c r="AI9" s="29" t="s">
        <v>192</v>
      </c>
      <c r="AJ9" s="32">
        <v>44</v>
      </c>
    </row>
    <row r="10" spans="1:37" x14ac:dyDescent="0.15">
      <c r="A10" s="51" t="s">
        <v>32</v>
      </c>
      <c r="B10" s="69" t="s">
        <v>15</v>
      </c>
      <c r="C10" s="26">
        <v>4</v>
      </c>
      <c r="D10" s="33">
        <v>38356.75</v>
      </c>
      <c r="E10" s="31">
        <v>18833</v>
      </c>
      <c r="F10" s="29">
        <v>33067</v>
      </c>
      <c r="G10" s="29">
        <v>279</v>
      </c>
      <c r="H10" s="29">
        <v>0</v>
      </c>
      <c r="I10" s="29">
        <v>2119</v>
      </c>
      <c r="J10" s="29">
        <v>7873</v>
      </c>
      <c r="K10" s="29">
        <v>-458</v>
      </c>
      <c r="L10" s="29">
        <v>0</v>
      </c>
      <c r="M10" s="29">
        <v>-100</v>
      </c>
      <c r="N10" s="29">
        <v>-717</v>
      </c>
      <c r="O10" s="29">
        <f t="shared" si="0"/>
        <v>-1275</v>
      </c>
      <c r="P10" s="29">
        <f t="shared" si="1"/>
        <v>24629</v>
      </c>
      <c r="Q10" s="33">
        <v>38356.75</v>
      </c>
      <c r="R10" s="47">
        <v>19300</v>
      </c>
      <c r="S10" s="29">
        <v>21279</v>
      </c>
      <c r="T10" s="29">
        <f t="shared" si="2"/>
        <v>3350</v>
      </c>
      <c r="U10" s="29">
        <v>21902</v>
      </c>
      <c r="V10" s="29">
        <v>500</v>
      </c>
      <c r="W10" s="29">
        <v>-1400</v>
      </c>
      <c r="X10" s="29">
        <v>-458</v>
      </c>
      <c r="Y10" s="29">
        <v>0</v>
      </c>
      <c r="Z10" s="29">
        <v>0</v>
      </c>
      <c r="AA10" s="29">
        <v>-700</v>
      </c>
      <c r="AB10" s="29">
        <v>-100</v>
      </c>
      <c r="AC10" s="29">
        <v>-2218</v>
      </c>
      <c r="AD10" s="29">
        <v>-717</v>
      </c>
      <c r="AE10" s="29" t="s">
        <v>43</v>
      </c>
      <c r="AF10" s="29" t="s">
        <v>104</v>
      </c>
      <c r="AG10" s="29">
        <v>38</v>
      </c>
      <c r="AH10" s="29" t="s">
        <v>43</v>
      </c>
      <c r="AI10" s="29" t="s">
        <v>135</v>
      </c>
      <c r="AJ10" s="32">
        <v>42</v>
      </c>
    </row>
    <row r="11" spans="1:37" x14ac:dyDescent="0.15">
      <c r="A11" s="51" t="s">
        <v>31</v>
      </c>
      <c r="B11" s="69" t="s">
        <v>15</v>
      </c>
      <c r="C11" s="26">
        <v>5</v>
      </c>
      <c r="D11" s="33">
        <v>38357.75</v>
      </c>
      <c r="E11" s="31">
        <v>19860</v>
      </c>
      <c r="F11" s="29">
        <v>33067</v>
      </c>
      <c r="G11" s="29">
        <v>280</v>
      </c>
      <c r="H11" s="29">
        <v>0</v>
      </c>
      <c r="I11" s="29">
        <v>2045</v>
      </c>
      <c r="J11" s="29">
        <v>9479</v>
      </c>
      <c r="K11" s="29">
        <v>-358</v>
      </c>
      <c r="L11" s="29">
        <v>0</v>
      </c>
      <c r="M11" s="29">
        <v>-200</v>
      </c>
      <c r="N11" s="29">
        <v>-717</v>
      </c>
      <c r="O11" s="29">
        <f t="shared" si="0"/>
        <v>-1275</v>
      </c>
      <c r="P11" s="29">
        <f t="shared" si="1"/>
        <v>23098</v>
      </c>
      <c r="Q11" s="33">
        <v>38357.75</v>
      </c>
      <c r="R11" s="47">
        <v>20225</v>
      </c>
      <c r="S11" s="29">
        <v>21961</v>
      </c>
      <c r="T11" s="29">
        <f t="shared" si="2"/>
        <v>1137</v>
      </c>
      <c r="U11" s="29">
        <v>21902</v>
      </c>
      <c r="V11" s="29">
        <v>500</v>
      </c>
      <c r="W11" s="29">
        <v>-1400</v>
      </c>
      <c r="X11" s="29">
        <v>-358</v>
      </c>
      <c r="Y11" s="29">
        <v>0</v>
      </c>
      <c r="Z11" s="29">
        <v>0</v>
      </c>
      <c r="AA11" s="29">
        <v>-700</v>
      </c>
      <c r="AB11" s="29">
        <v>-200</v>
      </c>
      <c r="AC11" s="29">
        <v>-2218</v>
      </c>
      <c r="AD11" s="29">
        <v>-717</v>
      </c>
      <c r="AE11" s="29" t="s">
        <v>44</v>
      </c>
      <c r="AF11" s="29" t="s">
        <v>59</v>
      </c>
      <c r="AG11" s="29">
        <v>31</v>
      </c>
      <c r="AH11" s="29" t="s">
        <v>44</v>
      </c>
      <c r="AI11" s="29" t="s">
        <v>104</v>
      </c>
      <c r="AJ11" s="32">
        <v>29</v>
      </c>
    </row>
    <row r="12" spans="1:37" x14ac:dyDescent="0.15">
      <c r="A12" s="51" t="s">
        <v>33</v>
      </c>
      <c r="B12" s="69" t="s">
        <v>15</v>
      </c>
      <c r="C12" s="26">
        <v>6</v>
      </c>
      <c r="D12" s="33">
        <v>38358.75</v>
      </c>
      <c r="E12" s="31">
        <v>20261</v>
      </c>
      <c r="F12" s="29">
        <v>33067</v>
      </c>
      <c r="G12" s="29">
        <v>289</v>
      </c>
      <c r="H12" s="29">
        <v>0</v>
      </c>
      <c r="I12" s="29">
        <v>2489</v>
      </c>
      <c r="J12" s="29">
        <v>8709</v>
      </c>
      <c r="K12" s="29">
        <v>-58</v>
      </c>
      <c r="L12" s="29">
        <v>0</v>
      </c>
      <c r="M12" s="29">
        <v>-100</v>
      </c>
      <c r="N12" s="29">
        <v>-717</v>
      </c>
      <c r="O12" s="29">
        <f t="shared" si="0"/>
        <v>-875</v>
      </c>
      <c r="P12" s="29">
        <f t="shared" si="1"/>
        <v>23033</v>
      </c>
      <c r="Q12" s="33">
        <v>38358.75</v>
      </c>
      <c r="R12" s="47">
        <v>20500</v>
      </c>
      <c r="S12" s="29">
        <v>22235</v>
      </c>
      <c r="T12" s="29">
        <f t="shared" si="2"/>
        <v>798</v>
      </c>
      <c r="U12" s="29">
        <v>21902</v>
      </c>
      <c r="V12" s="29">
        <v>500</v>
      </c>
      <c r="W12" s="29">
        <v>-1400</v>
      </c>
      <c r="X12" s="29">
        <v>-58</v>
      </c>
      <c r="Y12" s="29">
        <v>0</v>
      </c>
      <c r="Z12" s="29">
        <v>0</v>
      </c>
      <c r="AA12" s="29">
        <v>-700</v>
      </c>
      <c r="AB12" s="29">
        <v>-100</v>
      </c>
      <c r="AC12" s="29">
        <v>-2218</v>
      </c>
      <c r="AD12" s="29">
        <v>-717</v>
      </c>
      <c r="AE12" s="29" t="s">
        <v>46</v>
      </c>
      <c r="AF12" s="29" t="s">
        <v>117</v>
      </c>
      <c r="AG12" s="29">
        <v>34</v>
      </c>
      <c r="AH12" s="29" t="s">
        <v>44</v>
      </c>
      <c r="AI12" s="29" t="s">
        <v>133</v>
      </c>
      <c r="AJ12" s="32">
        <v>32</v>
      </c>
    </row>
    <row r="13" spans="1:37" x14ac:dyDescent="0.15">
      <c r="A13" s="51" t="s">
        <v>34</v>
      </c>
      <c r="B13" s="69" t="s">
        <v>15</v>
      </c>
      <c r="C13" s="26">
        <v>7</v>
      </c>
      <c r="D13" s="33">
        <v>38359.75</v>
      </c>
      <c r="E13" s="31">
        <v>18731</v>
      </c>
      <c r="F13" s="29">
        <v>33067</v>
      </c>
      <c r="G13" s="29">
        <v>289</v>
      </c>
      <c r="H13" s="29">
        <v>0</v>
      </c>
      <c r="I13" s="29">
        <v>1962</v>
      </c>
      <c r="J13" s="29">
        <v>9263</v>
      </c>
      <c r="K13" s="29">
        <v>-358</v>
      </c>
      <c r="L13" s="29">
        <v>0</v>
      </c>
      <c r="M13" s="29">
        <v>-150</v>
      </c>
      <c r="N13" s="29">
        <v>-616</v>
      </c>
      <c r="O13" s="29">
        <f t="shared" si="0"/>
        <v>-1124</v>
      </c>
      <c r="P13" s="29">
        <f t="shared" si="1"/>
        <v>23255</v>
      </c>
      <c r="Q13" s="33">
        <v>38359.75</v>
      </c>
      <c r="R13" s="47">
        <v>18850</v>
      </c>
      <c r="S13" s="29">
        <v>20829</v>
      </c>
      <c r="T13" s="29">
        <f t="shared" si="2"/>
        <v>2426</v>
      </c>
      <c r="U13" s="29">
        <v>21902</v>
      </c>
      <c r="V13" s="29">
        <v>500</v>
      </c>
      <c r="W13" s="29">
        <v>-1400</v>
      </c>
      <c r="X13" s="29">
        <v>-358</v>
      </c>
      <c r="Y13" s="29">
        <v>0</v>
      </c>
      <c r="Z13" s="29">
        <v>0</v>
      </c>
      <c r="AA13" s="29">
        <v>-700</v>
      </c>
      <c r="AB13" s="29">
        <v>-150</v>
      </c>
      <c r="AC13" s="29">
        <v>-2218</v>
      </c>
      <c r="AD13" s="29">
        <v>-616</v>
      </c>
      <c r="AE13" s="29" t="s">
        <v>42</v>
      </c>
      <c r="AF13" s="29" t="s">
        <v>51</v>
      </c>
      <c r="AG13" s="29">
        <v>37</v>
      </c>
      <c r="AH13" s="29" t="s">
        <v>42</v>
      </c>
      <c r="AI13" s="29" t="s">
        <v>150</v>
      </c>
      <c r="AJ13" s="32">
        <v>33</v>
      </c>
    </row>
    <row r="14" spans="1:37" x14ac:dyDescent="0.15">
      <c r="A14" s="51" t="s">
        <v>35</v>
      </c>
      <c r="B14" s="69" t="s">
        <v>15</v>
      </c>
      <c r="C14" s="26">
        <v>8</v>
      </c>
      <c r="D14" s="33">
        <v>38360.75</v>
      </c>
      <c r="E14" s="31">
        <v>18396</v>
      </c>
      <c r="F14" s="29">
        <v>33067</v>
      </c>
      <c r="G14" s="29">
        <v>291</v>
      </c>
      <c r="H14" s="29">
        <v>0</v>
      </c>
      <c r="I14" s="29">
        <v>1785</v>
      </c>
      <c r="J14" s="29">
        <v>11108</v>
      </c>
      <c r="K14" s="29">
        <v>-41</v>
      </c>
      <c r="L14" s="29">
        <v>0</v>
      </c>
      <c r="M14" s="29">
        <v>-150</v>
      </c>
      <c r="N14" s="29">
        <v>-690</v>
      </c>
      <c r="O14" s="29">
        <f t="shared" si="0"/>
        <v>-881</v>
      </c>
      <c r="P14" s="29">
        <f t="shared" si="1"/>
        <v>21346</v>
      </c>
      <c r="Q14" s="33">
        <v>38360.75</v>
      </c>
      <c r="R14" s="47">
        <v>17700</v>
      </c>
      <c r="S14" s="29">
        <v>19436</v>
      </c>
      <c r="T14" s="29">
        <f t="shared" si="2"/>
        <v>1910</v>
      </c>
      <c r="U14" s="29">
        <v>22370</v>
      </c>
      <c r="V14" s="29">
        <v>300</v>
      </c>
      <c r="W14" s="29">
        <v>-1400</v>
      </c>
      <c r="X14" s="29">
        <v>-41</v>
      </c>
      <c r="Y14" s="29">
        <v>0</v>
      </c>
      <c r="Z14" s="29">
        <v>0</v>
      </c>
      <c r="AA14" s="29">
        <v>-700</v>
      </c>
      <c r="AB14" s="29">
        <v>-150</v>
      </c>
      <c r="AC14" s="29">
        <v>-2150</v>
      </c>
      <c r="AD14" s="29">
        <v>-690</v>
      </c>
      <c r="AE14" s="29" t="s">
        <v>44</v>
      </c>
      <c r="AF14" s="29" t="s">
        <v>189</v>
      </c>
      <c r="AG14" s="29">
        <v>31</v>
      </c>
      <c r="AH14" s="29" t="s">
        <v>44</v>
      </c>
      <c r="AI14" s="29" t="s">
        <v>192</v>
      </c>
      <c r="AJ14" s="32">
        <v>29</v>
      </c>
    </row>
    <row r="15" spans="1:37" x14ac:dyDescent="0.15">
      <c r="A15" s="51" t="s">
        <v>36</v>
      </c>
      <c r="B15" s="69" t="s">
        <v>15</v>
      </c>
      <c r="C15" s="26">
        <v>9</v>
      </c>
      <c r="D15" s="33">
        <v>38361.75</v>
      </c>
      <c r="E15" s="31">
        <v>18034</v>
      </c>
      <c r="F15" s="29">
        <v>33067</v>
      </c>
      <c r="G15" s="29">
        <v>270</v>
      </c>
      <c r="H15" s="29">
        <v>0</v>
      </c>
      <c r="I15" s="29">
        <v>1784</v>
      </c>
      <c r="J15" s="29">
        <v>11130</v>
      </c>
      <c r="K15" s="29">
        <v>-90</v>
      </c>
      <c r="L15" s="29">
        <v>0</v>
      </c>
      <c r="M15" s="29">
        <v>-150</v>
      </c>
      <c r="N15" s="29">
        <v>-718</v>
      </c>
      <c r="O15" s="29">
        <f t="shared" si="0"/>
        <v>-958</v>
      </c>
      <c r="P15" s="29">
        <f t="shared" si="1"/>
        <v>21381</v>
      </c>
      <c r="Q15" s="33">
        <v>38361.75</v>
      </c>
      <c r="R15" s="47">
        <v>17875</v>
      </c>
      <c r="S15" s="29">
        <v>19611</v>
      </c>
      <c r="T15" s="29">
        <f t="shared" si="2"/>
        <v>1770</v>
      </c>
      <c r="U15" s="29">
        <v>22370</v>
      </c>
      <c r="V15" s="29">
        <v>300</v>
      </c>
      <c r="W15" s="29">
        <v>-1400</v>
      </c>
      <c r="X15" s="29">
        <v>-90</v>
      </c>
      <c r="Y15" s="29">
        <v>0</v>
      </c>
      <c r="Z15" s="29">
        <v>0</v>
      </c>
      <c r="AA15" s="29">
        <v>-700</v>
      </c>
      <c r="AB15" s="29">
        <v>-150</v>
      </c>
      <c r="AC15" s="29">
        <v>-2218</v>
      </c>
      <c r="AD15" s="29">
        <v>-718</v>
      </c>
      <c r="AE15" s="29" t="s">
        <v>100</v>
      </c>
      <c r="AF15" s="29" t="s">
        <v>159</v>
      </c>
      <c r="AG15" s="29">
        <v>36</v>
      </c>
      <c r="AH15" s="29" t="s">
        <v>100</v>
      </c>
      <c r="AI15" s="29" t="s">
        <v>193</v>
      </c>
      <c r="AJ15" s="32">
        <v>33</v>
      </c>
    </row>
    <row r="16" spans="1:37" x14ac:dyDescent="0.15">
      <c r="A16" s="51" t="s">
        <v>30</v>
      </c>
      <c r="B16" s="69" t="s">
        <v>15</v>
      </c>
      <c r="C16" s="26">
        <v>10</v>
      </c>
      <c r="D16" s="33">
        <v>38362.75</v>
      </c>
      <c r="E16" s="31">
        <v>19409</v>
      </c>
      <c r="F16" s="29">
        <v>33067</v>
      </c>
      <c r="G16" s="29">
        <v>270</v>
      </c>
      <c r="H16" s="29">
        <v>0</v>
      </c>
      <c r="I16" s="29">
        <v>2667</v>
      </c>
      <c r="J16" s="29">
        <v>8863</v>
      </c>
      <c r="K16" s="29">
        <v>-58</v>
      </c>
      <c r="L16" s="29">
        <v>0</v>
      </c>
      <c r="M16" s="29">
        <v>-150</v>
      </c>
      <c r="N16" s="29">
        <v>-1151</v>
      </c>
      <c r="O16" s="29">
        <f t="shared" si="0"/>
        <v>-1359</v>
      </c>
      <c r="P16" s="29">
        <f t="shared" si="1"/>
        <v>23166</v>
      </c>
      <c r="Q16" s="33">
        <v>38362.75</v>
      </c>
      <c r="R16" s="47">
        <v>19375</v>
      </c>
      <c r="S16" s="29">
        <v>21111</v>
      </c>
      <c r="T16" s="29">
        <f t="shared" si="2"/>
        <v>2055</v>
      </c>
      <c r="U16" s="29">
        <v>22370</v>
      </c>
      <c r="V16" s="29">
        <v>300</v>
      </c>
      <c r="W16" s="29">
        <v>-1400</v>
      </c>
      <c r="X16" s="29">
        <v>-58</v>
      </c>
      <c r="Y16" s="29">
        <v>0</v>
      </c>
      <c r="Z16" s="29">
        <v>0</v>
      </c>
      <c r="AA16" s="29">
        <v>-700</v>
      </c>
      <c r="AB16" s="29">
        <v>-150</v>
      </c>
      <c r="AC16" s="29">
        <v>-2218</v>
      </c>
      <c r="AD16" s="29">
        <v>-1151</v>
      </c>
      <c r="AE16" s="29" t="s">
        <v>169</v>
      </c>
      <c r="AF16" s="29" t="s">
        <v>48</v>
      </c>
      <c r="AG16" s="29">
        <v>40</v>
      </c>
      <c r="AH16" s="29" t="s">
        <v>169</v>
      </c>
      <c r="AI16" s="29" t="s">
        <v>51</v>
      </c>
      <c r="AJ16" s="32">
        <v>39</v>
      </c>
    </row>
    <row r="17" spans="1:36" x14ac:dyDescent="0.15">
      <c r="A17" s="51" t="s">
        <v>32</v>
      </c>
      <c r="B17" s="69" t="s">
        <v>15</v>
      </c>
      <c r="C17" s="26">
        <v>11</v>
      </c>
      <c r="D17" s="33">
        <v>38363.75</v>
      </c>
      <c r="E17" s="31">
        <v>19667</v>
      </c>
      <c r="F17" s="29">
        <v>33067</v>
      </c>
      <c r="G17" s="29">
        <v>272</v>
      </c>
      <c r="H17" s="29">
        <v>0</v>
      </c>
      <c r="I17" s="29">
        <v>2540</v>
      </c>
      <c r="J17" s="29">
        <v>8869</v>
      </c>
      <c r="K17" s="29">
        <v>-113</v>
      </c>
      <c r="L17" s="29">
        <v>0</v>
      </c>
      <c r="M17" s="29">
        <v>0</v>
      </c>
      <c r="N17" s="29">
        <v>-1200</v>
      </c>
      <c r="O17" s="29">
        <f t="shared" si="0"/>
        <v>-1313</v>
      </c>
      <c r="P17" s="29">
        <f t="shared" si="1"/>
        <v>23243</v>
      </c>
      <c r="Q17" s="33">
        <v>38363.75</v>
      </c>
      <c r="R17" s="47">
        <v>19700</v>
      </c>
      <c r="S17" s="29">
        <v>21436</v>
      </c>
      <c r="T17" s="29">
        <f t="shared" si="2"/>
        <v>1807</v>
      </c>
      <c r="U17" s="29">
        <v>22370</v>
      </c>
      <c r="V17" s="29">
        <v>300</v>
      </c>
      <c r="W17" s="29">
        <v>-1400</v>
      </c>
      <c r="X17" s="29">
        <v>-113</v>
      </c>
      <c r="Y17" s="29">
        <v>0</v>
      </c>
      <c r="Z17" s="29">
        <v>0</v>
      </c>
      <c r="AA17" s="29">
        <v>-700</v>
      </c>
      <c r="AB17" s="29">
        <v>0</v>
      </c>
      <c r="AC17" s="29">
        <v>-2218</v>
      </c>
      <c r="AD17" s="29">
        <v>-1200</v>
      </c>
      <c r="AE17" s="29" t="s">
        <v>43</v>
      </c>
      <c r="AF17" s="29" t="s">
        <v>148</v>
      </c>
      <c r="AG17" s="29">
        <v>32</v>
      </c>
      <c r="AH17" s="29" t="s">
        <v>43</v>
      </c>
      <c r="AI17" s="29" t="s">
        <v>126</v>
      </c>
      <c r="AJ17" s="32">
        <v>31</v>
      </c>
    </row>
    <row r="18" spans="1:36" x14ac:dyDescent="0.15">
      <c r="A18" s="51" t="s">
        <v>31</v>
      </c>
      <c r="B18" s="69" t="s">
        <v>15</v>
      </c>
      <c r="C18" s="26">
        <v>12</v>
      </c>
      <c r="D18" s="33">
        <v>38364.75</v>
      </c>
      <c r="E18" s="31">
        <v>19728</v>
      </c>
      <c r="F18" s="29">
        <v>33067</v>
      </c>
      <c r="G18" s="29">
        <v>288</v>
      </c>
      <c r="H18" s="29">
        <v>0</v>
      </c>
      <c r="I18" s="29">
        <v>2765</v>
      </c>
      <c r="J18" s="29">
        <v>8826</v>
      </c>
      <c r="K18" s="29">
        <v>-113</v>
      </c>
      <c r="L18" s="29">
        <v>0</v>
      </c>
      <c r="M18" s="29">
        <v>-100</v>
      </c>
      <c r="N18" s="29">
        <v>-717</v>
      </c>
      <c r="O18" s="29">
        <f t="shared" si="0"/>
        <v>-930</v>
      </c>
      <c r="P18" s="29">
        <f t="shared" si="1"/>
        <v>22694</v>
      </c>
      <c r="Q18" s="33">
        <v>38364.75</v>
      </c>
      <c r="R18" s="47">
        <v>19900</v>
      </c>
      <c r="S18" s="29">
        <v>21636</v>
      </c>
      <c r="T18" s="29">
        <f t="shared" si="2"/>
        <v>1058</v>
      </c>
      <c r="U18" s="29">
        <v>22370</v>
      </c>
      <c r="V18" s="29">
        <v>300</v>
      </c>
      <c r="W18" s="29">
        <v>-1400</v>
      </c>
      <c r="X18" s="29">
        <v>-113</v>
      </c>
      <c r="Y18" s="29">
        <v>0</v>
      </c>
      <c r="Z18" s="29">
        <v>0</v>
      </c>
      <c r="AA18" s="29">
        <v>-700</v>
      </c>
      <c r="AB18" s="29">
        <v>-100</v>
      </c>
      <c r="AC18" s="29">
        <v>-2218</v>
      </c>
      <c r="AD18" s="29">
        <v>-717</v>
      </c>
      <c r="AE18" s="29" t="s">
        <v>46</v>
      </c>
      <c r="AF18" s="29" t="s">
        <v>117</v>
      </c>
      <c r="AG18" s="29">
        <v>35</v>
      </c>
      <c r="AH18" s="29" t="s">
        <v>46</v>
      </c>
      <c r="AI18" s="29" t="s">
        <v>159</v>
      </c>
      <c r="AJ18" s="32">
        <v>34</v>
      </c>
    </row>
    <row r="19" spans="1:36" x14ac:dyDescent="0.15">
      <c r="A19" s="51" t="s">
        <v>33</v>
      </c>
      <c r="B19" s="69" t="s">
        <v>15</v>
      </c>
      <c r="C19" s="26">
        <v>13</v>
      </c>
      <c r="D19" s="33">
        <v>38365.75</v>
      </c>
      <c r="E19" s="31">
        <v>18904</v>
      </c>
      <c r="F19" s="29">
        <v>33067</v>
      </c>
      <c r="G19" s="29">
        <v>288</v>
      </c>
      <c r="H19" s="29">
        <v>0</v>
      </c>
      <c r="I19" s="29">
        <v>3704</v>
      </c>
      <c r="J19" s="29">
        <v>9731</v>
      </c>
      <c r="K19" s="29">
        <v>-47</v>
      </c>
      <c r="L19" s="29">
        <v>0</v>
      </c>
      <c r="M19" s="29">
        <v>0</v>
      </c>
      <c r="N19" s="29">
        <v>-1151</v>
      </c>
      <c r="O19" s="29">
        <f t="shared" si="0"/>
        <v>-1198</v>
      </c>
      <c r="P19" s="29">
        <f t="shared" si="1"/>
        <v>21118</v>
      </c>
      <c r="Q19" s="33">
        <v>38365.75</v>
      </c>
      <c r="R19" s="47">
        <v>18700</v>
      </c>
      <c r="S19" s="29">
        <v>20436</v>
      </c>
      <c r="T19" s="29">
        <f t="shared" si="2"/>
        <v>682</v>
      </c>
      <c r="U19" s="29">
        <v>22370</v>
      </c>
      <c r="V19" s="29">
        <v>300</v>
      </c>
      <c r="W19" s="29">
        <v>-1400</v>
      </c>
      <c r="X19" s="29">
        <v>-47</v>
      </c>
      <c r="Y19" s="29">
        <v>0</v>
      </c>
      <c r="Z19" s="29">
        <v>0</v>
      </c>
      <c r="AA19" s="29">
        <v>-700</v>
      </c>
      <c r="AB19" s="29">
        <v>0</v>
      </c>
      <c r="AC19" s="29">
        <v>-2218</v>
      </c>
      <c r="AD19" s="29">
        <v>-1151</v>
      </c>
      <c r="AE19" s="29" t="s">
        <v>43</v>
      </c>
      <c r="AF19" s="29" t="s">
        <v>99</v>
      </c>
      <c r="AG19" s="29">
        <v>51</v>
      </c>
      <c r="AH19" s="29" t="s">
        <v>43</v>
      </c>
      <c r="AI19" s="29" t="s">
        <v>70</v>
      </c>
      <c r="AJ19" s="32">
        <v>49</v>
      </c>
    </row>
    <row r="20" spans="1:36" x14ac:dyDescent="0.15">
      <c r="A20" s="51" t="s">
        <v>34</v>
      </c>
      <c r="B20" s="69" t="s">
        <v>15</v>
      </c>
      <c r="C20" s="26">
        <v>14</v>
      </c>
      <c r="D20" s="33">
        <v>38366.75</v>
      </c>
      <c r="E20" s="31">
        <v>18531</v>
      </c>
      <c r="F20" s="29">
        <v>33067</v>
      </c>
      <c r="G20" s="29">
        <v>277</v>
      </c>
      <c r="H20" s="29">
        <v>0</v>
      </c>
      <c r="I20" s="29">
        <v>3480</v>
      </c>
      <c r="J20" s="29">
        <v>9426</v>
      </c>
      <c r="K20" s="29">
        <v>327</v>
      </c>
      <c r="L20" s="29">
        <v>0</v>
      </c>
      <c r="M20" s="29">
        <v>0</v>
      </c>
      <c r="N20" s="29">
        <v>-1151</v>
      </c>
      <c r="O20" s="29">
        <f t="shared" si="0"/>
        <v>-824</v>
      </c>
      <c r="P20" s="29">
        <f t="shared" si="1"/>
        <v>21262</v>
      </c>
      <c r="Q20" s="33">
        <v>38366.75</v>
      </c>
      <c r="R20" s="47">
        <v>18525</v>
      </c>
      <c r="S20" s="29">
        <v>20261</v>
      </c>
      <c r="T20" s="29">
        <f t="shared" si="2"/>
        <v>1001</v>
      </c>
      <c r="U20" s="29">
        <v>22370</v>
      </c>
      <c r="V20" s="29">
        <v>300</v>
      </c>
      <c r="W20" s="29">
        <v>1200</v>
      </c>
      <c r="X20" s="29">
        <v>327</v>
      </c>
      <c r="Y20" s="29">
        <v>0</v>
      </c>
      <c r="Z20" s="29">
        <v>0</v>
      </c>
      <c r="AA20" s="29">
        <v>-700</v>
      </c>
      <c r="AB20" s="29">
        <v>0</v>
      </c>
      <c r="AC20" s="29">
        <v>-2218</v>
      </c>
      <c r="AD20" s="29">
        <v>-1151</v>
      </c>
      <c r="AE20" s="29" t="s">
        <v>46</v>
      </c>
      <c r="AF20" s="29" t="s">
        <v>184</v>
      </c>
      <c r="AG20" s="29">
        <v>35</v>
      </c>
      <c r="AH20" s="29" t="s">
        <v>46</v>
      </c>
      <c r="AI20" s="29" t="s">
        <v>98</v>
      </c>
      <c r="AJ20" s="32">
        <v>29</v>
      </c>
    </row>
    <row r="21" spans="1:36" x14ac:dyDescent="0.15">
      <c r="A21" s="51" t="s">
        <v>35</v>
      </c>
      <c r="B21" s="69" t="s">
        <v>15</v>
      </c>
      <c r="C21" s="26">
        <v>15</v>
      </c>
      <c r="D21" s="33">
        <v>38367.75</v>
      </c>
      <c r="E21" s="31">
        <v>17849</v>
      </c>
      <c r="F21" s="29">
        <v>33067</v>
      </c>
      <c r="G21" s="29">
        <v>300</v>
      </c>
      <c r="H21" s="29">
        <v>0</v>
      </c>
      <c r="I21" s="29">
        <v>2090</v>
      </c>
      <c r="J21" s="29">
        <v>11008</v>
      </c>
      <c r="K21" s="29">
        <v>-171</v>
      </c>
      <c r="L21" s="29">
        <v>0</v>
      </c>
      <c r="M21" s="29">
        <v>-50</v>
      </c>
      <c r="N21" s="29">
        <v>-1568</v>
      </c>
      <c r="O21" s="29">
        <f t="shared" si="0"/>
        <v>-1789</v>
      </c>
      <c r="P21" s="29">
        <f t="shared" si="1"/>
        <v>22058</v>
      </c>
      <c r="Q21" s="33">
        <v>38367.75</v>
      </c>
      <c r="R21" s="47">
        <v>17900</v>
      </c>
      <c r="S21" s="29">
        <v>19830</v>
      </c>
      <c r="T21" s="29">
        <f t="shared" si="2"/>
        <v>2228</v>
      </c>
      <c r="U21" s="29">
        <v>22370</v>
      </c>
      <c r="V21" s="29">
        <v>900</v>
      </c>
      <c r="W21" s="29">
        <v>-1400</v>
      </c>
      <c r="X21" s="29">
        <v>-171</v>
      </c>
      <c r="Y21" s="29">
        <v>0</v>
      </c>
      <c r="Z21" s="29">
        <v>0</v>
      </c>
      <c r="AA21" s="29">
        <v>-700</v>
      </c>
      <c r="AB21" s="29">
        <v>-50</v>
      </c>
      <c r="AC21" s="29">
        <v>-2218</v>
      </c>
      <c r="AD21" s="29">
        <v>-1568</v>
      </c>
      <c r="AE21" s="29" t="s">
        <v>43</v>
      </c>
      <c r="AF21" s="29" t="s">
        <v>103</v>
      </c>
      <c r="AG21" s="29">
        <v>31</v>
      </c>
      <c r="AH21" s="29" t="s">
        <v>43</v>
      </c>
      <c r="AI21" s="29" t="s">
        <v>68</v>
      </c>
      <c r="AJ21" s="32">
        <v>28</v>
      </c>
    </row>
    <row r="22" spans="1:36" x14ac:dyDescent="0.15">
      <c r="A22" s="51" t="s">
        <v>36</v>
      </c>
      <c r="B22" s="69" t="s">
        <v>15</v>
      </c>
      <c r="C22" s="26">
        <v>16</v>
      </c>
      <c r="D22" s="33">
        <v>38368.75</v>
      </c>
      <c r="E22" s="31">
        <v>18271</v>
      </c>
      <c r="F22" s="29">
        <v>33067</v>
      </c>
      <c r="G22" s="29">
        <v>300</v>
      </c>
      <c r="H22" s="29">
        <v>0</v>
      </c>
      <c r="I22" s="29">
        <v>2009</v>
      </c>
      <c r="J22" s="29">
        <v>10125</v>
      </c>
      <c r="K22" s="29">
        <v>-171</v>
      </c>
      <c r="L22" s="29">
        <v>0</v>
      </c>
      <c r="M22" s="29">
        <v>-50</v>
      </c>
      <c r="N22" s="29">
        <v>-1568</v>
      </c>
      <c r="O22" s="29">
        <f t="shared" si="0"/>
        <v>-1789</v>
      </c>
      <c r="P22" s="29">
        <f t="shared" si="1"/>
        <v>23022</v>
      </c>
      <c r="Q22" s="33">
        <v>38368.791666666664</v>
      </c>
      <c r="R22" s="47">
        <v>18250</v>
      </c>
      <c r="S22" s="29">
        <v>20180</v>
      </c>
      <c r="T22" s="29">
        <f t="shared" si="2"/>
        <v>2842</v>
      </c>
      <c r="U22" s="29">
        <v>22370</v>
      </c>
      <c r="V22" s="29">
        <v>900</v>
      </c>
      <c r="W22" s="29">
        <v>-1400</v>
      </c>
      <c r="X22" s="29">
        <v>-171</v>
      </c>
      <c r="Y22" s="29">
        <v>0</v>
      </c>
      <c r="Z22" s="29">
        <v>0</v>
      </c>
      <c r="AA22" s="29">
        <v>-700</v>
      </c>
      <c r="AB22" s="29">
        <v>-50</v>
      </c>
      <c r="AC22" s="29">
        <v>-2218</v>
      </c>
      <c r="AD22" s="29">
        <v>-1568</v>
      </c>
      <c r="AE22" s="29" t="s">
        <v>44</v>
      </c>
      <c r="AF22" s="29" t="s">
        <v>60</v>
      </c>
      <c r="AG22" s="29">
        <v>27</v>
      </c>
      <c r="AH22" s="29" t="s">
        <v>44</v>
      </c>
      <c r="AI22" s="29" t="s">
        <v>67</v>
      </c>
      <c r="AJ22" s="32">
        <v>25</v>
      </c>
    </row>
    <row r="23" spans="1:36" x14ac:dyDescent="0.15">
      <c r="A23" s="51" t="s">
        <v>30</v>
      </c>
      <c r="B23" s="69" t="s">
        <v>15</v>
      </c>
      <c r="C23" s="26">
        <v>17</v>
      </c>
      <c r="D23" s="33">
        <v>38369.791666666664</v>
      </c>
      <c r="E23" s="31">
        <v>20714</v>
      </c>
      <c r="F23" s="29">
        <v>33066</v>
      </c>
      <c r="G23" s="29">
        <v>303</v>
      </c>
      <c r="H23" s="29">
        <v>0</v>
      </c>
      <c r="I23" s="29">
        <v>2801</v>
      </c>
      <c r="J23" s="29">
        <v>7241</v>
      </c>
      <c r="K23" s="29">
        <v>-238</v>
      </c>
      <c r="L23" s="29">
        <v>0</v>
      </c>
      <c r="M23" s="29">
        <v>0</v>
      </c>
      <c r="N23" s="29">
        <v>-902</v>
      </c>
      <c r="O23" s="29">
        <f t="shared" si="0"/>
        <v>-1140</v>
      </c>
      <c r="P23" s="29">
        <f t="shared" si="1"/>
        <v>24467</v>
      </c>
      <c r="Q23" s="33">
        <v>38369.75</v>
      </c>
      <c r="R23" s="47">
        <v>20575</v>
      </c>
      <c r="S23" s="29">
        <v>22554</v>
      </c>
      <c r="T23" s="29">
        <f t="shared" si="2"/>
        <v>1913</v>
      </c>
      <c r="U23" s="29">
        <v>22370</v>
      </c>
      <c r="V23" s="29">
        <v>900</v>
      </c>
      <c r="W23" s="29">
        <v>-1400</v>
      </c>
      <c r="X23" s="29">
        <v>-238</v>
      </c>
      <c r="Y23" s="29">
        <v>0</v>
      </c>
      <c r="Z23" s="29">
        <v>0</v>
      </c>
      <c r="AA23" s="29">
        <v>-700</v>
      </c>
      <c r="AB23" s="29">
        <v>0</v>
      </c>
      <c r="AC23" s="29">
        <v>-2218</v>
      </c>
      <c r="AD23" s="29">
        <v>-902</v>
      </c>
      <c r="AE23" s="29" t="s">
        <v>43</v>
      </c>
      <c r="AF23" s="29" t="s">
        <v>97</v>
      </c>
      <c r="AG23" s="29">
        <v>19</v>
      </c>
      <c r="AH23" s="29" t="s">
        <v>43</v>
      </c>
      <c r="AI23" s="29" t="s">
        <v>184</v>
      </c>
      <c r="AJ23" s="32">
        <v>19</v>
      </c>
    </row>
    <row r="24" spans="1:36" x14ac:dyDescent="0.15">
      <c r="A24" s="51" t="s">
        <v>32</v>
      </c>
      <c r="B24" s="69" t="s">
        <v>15</v>
      </c>
      <c r="C24" s="26">
        <v>18</v>
      </c>
      <c r="D24" s="33">
        <v>38370.791666666664</v>
      </c>
      <c r="E24" s="31">
        <v>22100</v>
      </c>
      <c r="F24" s="29">
        <v>33064</v>
      </c>
      <c r="G24" s="29">
        <v>308</v>
      </c>
      <c r="H24" s="29">
        <v>0</v>
      </c>
      <c r="I24" s="29">
        <v>3914</v>
      </c>
      <c r="J24" s="29">
        <v>4936</v>
      </c>
      <c r="K24" s="29">
        <v>-241</v>
      </c>
      <c r="L24" s="29">
        <v>0</v>
      </c>
      <c r="M24" s="29">
        <v>0</v>
      </c>
      <c r="N24" s="29">
        <v>-217</v>
      </c>
      <c r="O24" s="29">
        <f t="shared" si="0"/>
        <v>-458</v>
      </c>
      <c r="P24" s="29">
        <f t="shared" si="1"/>
        <v>24980</v>
      </c>
      <c r="Q24" s="33">
        <v>38370.791666666664</v>
      </c>
      <c r="R24" s="47">
        <v>21800</v>
      </c>
      <c r="S24" s="29">
        <v>23539</v>
      </c>
      <c r="T24" s="29">
        <f t="shared" si="2"/>
        <v>1441</v>
      </c>
      <c r="U24" s="29">
        <v>22370</v>
      </c>
      <c r="V24" s="29">
        <v>900</v>
      </c>
      <c r="W24" s="29">
        <v>-1400</v>
      </c>
      <c r="X24" s="29">
        <v>-241</v>
      </c>
      <c r="Y24" s="29">
        <v>-346</v>
      </c>
      <c r="Z24" s="29">
        <v>0</v>
      </c>
      <c r="AA24" s="29">
        <v>-700</v>
      </c>
      <c r="AB24" s="29">
        <v>0</v>
      </c>
      <c r="AC24" s="29">
        <v>-2218</v>
      </c>
      <c r="AD24" s="29">
        <v>-217</v>
      </c>
      <c r="AE24" s="29" t="s">
        <v>169</v>
      </c>
      <c r="AF24" s="29" t="s">
        <v>71</v>
      </c>
      <c r="AG24" s="29">
        <v>11</v>
      </c>
      <c r="AH24" s="29" t="s">
        <v>169</v>
      </c>
      <c r="AI24" s="29" t="s">
        <v>178</v>
      </c>
      <c r="AJ24" s="32">
        <v>7</v>
      </c>
    </row>
    <row r="25" spans="1:36" x14ac:dyDescent="0.15">
      <c r="A25" s="51" t="s">
        <v>31</v>
      </c>
      <c r="B25" s="69" t="s">
        <v>15</v>
      </c>
      <c r="C25" s="26">
        <v>19</v>
      </c>
      <c r="D25" s="33">
        <v>38371.75</v>
      </c>
      <c r="E25" s="31">
        <v>21310</v>
      </c>
      <c r="F25" s="29">
        <v>33064</v>
      </c>
      <c r="G25" s="29">
        <v>320</v>
      </c>
      <c r="H25" s="29">
        <v>0</v>
      </c>
      <c r="I25" s="29">
        <v>3070</v>
      </c>
      <c r="J25" s="29">
        <v>4755</v>
      </c>
      <c r="K25" s="29">
        <v>-316</v>
      </c>
      <c r="L25" s="29">
        <v>0</v>
      </c>
      <c r="M25" s="29">
        <v>0</v>
      </c>
      <c r="N25" s="29">
        <v>-214</v>
      </c>
      <c r="O25" s="29">
        <f t="shared" si="0"/>
        <v>-530</v>
      </c>
      <c r="P25" s="29">
        <f t="shared" si="1"/>
        <v>26089</v>
      </c>
      <c r="Q25" s="33">
        <v>38371.75</v>
      </c>
      <c r="R25" s="47">
        <v>20975</v>
      </c>
      <c r="S25" s="29">
        <v>22721</v>
      </c>
      <c r="T25" s="29">
        <f t="shared" si="2"/>
        <v>3368</v>
      </c>
      <c r="U25" s="29">
        <v>22370</v>
      </c>
      <c r="V25" s="29">
        <v>900</v>
      </c>
      <c r="W25" s="29">
        <v>-1400</v>
      </c>
      <c r="X25" s="29">
        <v>-316</v>
      </c>
      <c r="Y25" s="29">
        <v>-346</v>
      </c>
      <c r="Z25" s="29">
        <v>0</v>
      </c>
      <c r="AA25" s="29">
        <v>-700</v>
      </c>
      <c r="AB25" s="29">
        <v>0</v>
      </c>
      <c r="AC25" s="29">
        <v>-2218</v>
      </c>
      <c r="AD25" s="29">
        <v>-217</v>
      </c>
      <c r="AE25" s="29" t="s">
        <v>331</v>
      </c>
      <c r="AF25" s="29" t="s">
        <v>70</v>
      </c>
      <c r="AG25" s="29">
        <v>24</v>
      </c>
      <c r="AH25" s="29" t="s">
        <v>331</v>
      </c>
      <c r="AI25" s="29" t="s">
        <v>102</v>
      </c>
      <c r="AJ25" s="32">
        <v>19</v>
      </c>
    </row>
    <row r="26" spans="1:36" x14ac:dyDescent="0.15">
      <c r="A26" s="51" t="s">
        <v>33</v>
      </c>
      <c r="B26" s="69" t="s">
        <v>15</v>
      </c>
      <c r="C26" s="26">
        <v>20</v>
      </c>
      <c r="D26" s="33">
        <v>38372.791666666664</v>
      </c>
      <c r="E26" s="31">
        <v>20674</v>
      </c>
      <c r="F26" s="29">
        <v>33064</v>
      </c>
      <c r="G26" s="29">
        <v>320</v>
      </c>
      <c r="H26" s="29">
        <v>0</v>
      </c>
      <c r="I26" s="29">
        <v>3392</v>
      </c>
      <c r="J26" s="29">
        <v>6861</v>
      </c>
      <c r="K26" s="29">
        <v>-361</v>
      </c>
      <c r="L26" s="29">
        <v>330</v>
      </c>
      <c r="M26" s="29">
        <v>-100</v>
      </c>
      <c r="N26" s="29">
        <v>-918</v>
      </c>
      <c r="O26" s="29">
        <f t="shared" si="0"/>
        <v>-1049</v>
      </c>
      <c r="P26" s="29">
        <f t="shared" si="1"/>
        <v>24180</v>
      </c>
      <c r="Q26" s="33">
        <v>38372.791666666664</v>
      </c>
      <c r="R26" s="47">
        <v>20825</v>
      </c>
      <c r="S26" s="29">
        <v>22571</v>
      </c>
      <c r="T26" s="29">
        <f t="shared" si="2"/>
        <v>1609</v>
      </c>
      <c r="U26" s="29">
        <v>22370</v>
      </c>
      <c r="V26" s="29">
        <v>900</v>
      </c>
      <c r="W26" s="29">
        <v>-1400</v>
      </c>
      <c r="X26" s="29">
        <v>-361</v>
      </c>
      <c r="Y26" s="29">
        <v>330</v>
      </c>
      <c r="Z26" s="29">
        <v>330</v>
      </c>
      <c r="AA26" s="29">
        <v>-700</v>
      </c>
      <c r="AB26" s="29">
        <v>-100</v>
      </c>
      <c r="AC26" s="29">
        <v>-2218</v>
      </c>
      <c r="AD26" s="29">
        <v>-888</v>
      </c>
      <c r="AE26" s="29" t="s">
        <v>100</v>
      </c>
      <c r="AF26" s="29" t="s">
        <v>101</v>
      </c>
      <c r="AG26" s="29">
        <v>21</v>
      </c>
      <c r="AH26" s="29" t="s">
        <v>100</v>
      </c>
      <c r="AI26" s="29" t="s">
        <v>184</v>
      </c>
      <c r="AJ26" s="32">
        <v>20</v>
      </c>
    </row>
    <row r="27" spans="1:36" x14ac:dyDescent="0.15">
      <c r="A27" s="51" t="s">
        <v>34</v>
      </c>
      <c r="B27" s="69" t="s">
        <v>15</v>
      </c>
      <c r="C27" s="26">
        <v>21</v>
      </c>
      <c r="D27" s="33">
        <v>38373.791666666664</v>
      </c>
      <c r="E27" s="31">
        <v>21136</v>
      </c>
      <c r="F27" s="29">
        <v>33064</v>
      </c>
      <c r="G27" s="29">
        <v>328</v>
      </c>
      <c r="H27" s="29">
        <v>0</v>
      </c>
      <c r="I27" s="29">
        <v>2579</v>
      </c>
      <c r="J27" s="29">
        <v>8420</v>
      </c>
      <c r="K27" s="29">
        <v>-983</v>
      </c>
      <c r="L27" s="29">
        <v>0</v>
      </c>
      <c r="M27" s="29">
        <v>-100</v>
      </c>
      <c r="N27" s="29">
        <v>-568</v>
      </c>
      <c r="O27" s="29">
        <f t="shared" si="0"/>
        <v>-1651</v>
      </c>
      <c r="P27" s="29">
        <f t="shared" si="1"/>
        <v>24044</v>
      </c>
      <c r="Q27" s="33">
        <v>38373.75</v>
      </c>
      <c r="R27" s="47">
        <v>21325</v>
      </c>
      <c r="S27" s="29">
        <v>23060</v>
      </c>
      <c r="T27" s="29">
        <f t="shared" si="2"/>
        <v>984</v>
      </c>
      <c r="U27" s="29">
        <v>22370</v>
      </c>
      <c r="V27" s="29">
        <v>900</v>
      </c>
      <c r="W27" s="29">
        <v>-1400</v>
      </c>
      <c r="X27" s="29">
        <v>-983</v>
      </c>
      <c r="Y27" s="29">
        <v>330</v>
      </c>
      <c r="Z27" s="29">
        <v>3</v>
      </c>
      <c r="AA27" s="29">
        <v>-700</v>
      </c>
      <c r="AB27" s="29">
        <v>-100</v>
      </c>
      <c r="AC27" s="29">
        <v>-2218</v>
      </c>
      <c r="AD27" s="29">
        <v>-568</v>
      </c>
      <c r="AE27" s="29" t="s">
        <v>169</v>
      </c>
      <c r="AF27" s="29" t="s">
        <v>106</v>
      </c>
      <c r="AG27" s="29">
        <v>10</v>
      </c>
      <c r="AH27" s="29" t="s">
        <v>169</v>
      </c>
      <c r="AI27" s="29" t="s">
        <v>184</v>
      </c>
      <c r="AJ27" s="32">
        <v>8</v>
      </c>
    </row>
    <row r="28" spans="1:36" x14ac:dyDescent="0.15">
      <c r="A28" s="51" t="s">
        <v>35</v>
      </c>
      <c r="B28" s="69" t="s">
        <v>15</v>
      </c>
      <c r="C28" s="26">
        <v>22</v>
      </c>
      <c r="D28" s="33">
        <v>38374.75</v>
      </c>
      <c r="E28" s="31">
        <v>20788</v>
      </c>
      <c r="F28" s="29">
        <v>33064</v>
      </c>
      <c r="G28" s="29">
        <v>320</v>
      </c>
      <c r="H28" s="29">
        <v>0</v>
      </c>
      <c r="I28" s="29">
        <v>6126</v>
      </c>
      <c r="J28" s="29">
        <v>6050</v>
      </c>
      <c r="K28" s="29">
        <v>-991</v>
      </c>
      <c r="L28" s="29">
        <v>150</v>
      </c>
      <c r="M28" s="29">
        <v>-150</v>
      </c>
      <c r="N28" s="29">
        <v>-1036</v>
      </c>
      <c r="O28" s="29">
        <f t="shared" si="0"/>
        <v>-2027</v>
      </c>
      <c r="P28" s="29">
        <f t="shared" si="1"/>
        <v>23235</v>
      </c>
      <c r="Q28" s="33">
        <v>38374.75</v>
      </c>
      <c r="R28" s="47">
        <v>20700</v>
      </c>
      <c r="S28" s="29">
        <v>22435</v>
      </c>
      <c r="T28" s="29">
        <f t="shared" si="2"/>
        <v>800</v>
      </c>
      <c r="U28" s="29">
        <v>22370</v>
      </c>
      <c r="V28" s="29">
        <v>600</v>
      </c>
      <c r="W28" s="29">
        <v>-1400</v>
      </c>
      <c r="X28" s="29">
        <v>-991</v>
      </c>
      <c r="Y28" s="29">
        <v>330</v>
      </c>
      <c r="Z28" s="29">
        <v>150</v>
      </c>
      <c r="AA28" s="29">
        <v>-700</v>
      </c>
      <c r="AB28" s="29">
        <v>-150</v>
      </c>
      <c r="AC28" s="29">
        <v>-2218</v>
      </c>
      <c r="AD28" s="29">
        <v>-1036</v>
      </c>
      <c r="AE28" s="29" t="s">
        <v>44</v>
      </c>
      <c r="AF28" s="29" t="s">
        <v>111</v>
      </c>
      <c r="AG28" s="29">
        <v>19</v>
      </c>
      <c r="AH28" s="29" t="s">
        <v>44</v>
      </c>
      <c r="AI28" s="29" t="s">
        <v>171</v>
      </c>
      <c r="AJ28" s="32">
        <v>11</v>
      </c>
    </row>
    <row r="29" spans="1:36" x14ac:dyDescent="0.15">
      <c r="A29" s="51" t="s">
        <v>36</v>
      </c>
      <c r="B29" s="69" t="s">
        <v>15</v>
      </c>
      <c r="C29" s="26">
        <v>23</v>
      </c>
      <c r="D29" s="33">
        <v>38375.791666666664</v>
      </c>
      <c r="E29" s="31">
        <v>20495</v>
      </c>
      <c r="F29" s="29">
        <v>33064</v>
      </c>
      <c r="G29" s="29">
        <v>290</v>
      </c>
      <c r="H29" s="29">
        <v>0</v>
      </c>
      <c r="I29" s="29">
        <v>5947</v>
      </c>
      <c r="J29" s="29">
        <v>5123</v>
      </c>
      <c r="K29" s="29">
        <v>-257</v>
      </c>
      <c r="L29" s="29">
        <v>200</v>
      </c>
      <c r="M29" s="29">
        <v>-150</v>
      </c>
      <c r="N29" s="29">
        <v>-1182</v>
      </c>
      <c r="O29" s="29">
        <f t="shared" si="0"/>
        <v>-1389</v>
      </c>
      <c r="P29" s="29">
        <f t="shared" si="1"/>
        <v>23673</v>
      </c>
      <c r="Q29" s="33">
        <v>38375.791666666664</v>
      </c>
      <c r="R29" s="47">
        <v>21000</v>
      </c>
      <c r="S29" s="29">
        <v>22735</v>
      </c>
      <c r="T29" s="29">
        <f t="shared" si="2"/>
        <v>938</v>
      </c>
      <c r="U29" s="29">
        <v>22370</v>
      </c>
      <c r="V29" s="29">
        <v>600</v>
      </c>
      <c r="W29" s="29">
        <v>-1400</v>
      </c>
      <c r="X29" s="29">
        <v>-257</v>
      </c>
      <c r="Y29" s="29">
        <v>330</v>
      </c>
      <c r="Z29" s="29">
        <v>200</v>
      </c>
      <c r="AA29" s="29">
        <v>-700</v>
      </c>
      <c r="AB29" s="29">
        <v>-150</v>
      </c>
      <c r="AC29" s="29">
        <v>-2218</v>
      </c>
      <c r="AD29" s="29">
        <v>-1182</v>
      </c>
      <c r="AE29" s="29" t="s">
        <v>44</v>
      </c>
      <c r="AF29" s="29" t="s">
        <v>332</v>
      </c>
      <c r="AG29" s="29">
        <v>14</v>
      </c>
      <c r="AH29" s="29" t="s">
        <v>44</v>
      </c>
      <c r="AI29" s="29" t="s">
        <v>201</v>
      </c>
      <c r="AJ29" s="32">
        <v>10</v>
      </c>
    </row>
    <row r="30" spans="1:36" x14ac:dyDescent="0.15">
      <c r="A30" s="51" t="s">
        <v>30</v>
      </c>
      <c r="B30" s="69" t="s">
        <v>15</v>
      </c>
      <c r="C30" s="26">
        <v>24</v>
      </c>
      <c r="D30" s="33">
        <v>38376.791666666664</v>
      </c>
      <c r="E30" s="31">
        <v>21174</v>
      </c>
      <c r="F30" s="29">
        <v>33064</v>
      </c>
      <c r="G30" s="29">
        <v>267</v>
      </c>
      <c r="H30" s="29">
        <v>0</v>
      </c>
      <c r="I30" s="29">
        <v>6599</v>
      </c>
      <c r="J30" s="29">
        <v>3761</v>
      </c>
      <c r="K30" s="29">
        <v>-831</v>
      </c>
      <c r="L30" s="29">
        <v>200</v>
      </c>
      <c r="M30" s="29">
        <v>0</v>
      </c>
      <c r="N30" s="29">
        <v>-503</v>
      </c>
      <c r="O30" s="29">
        <f t="shared" si="0"/>
        <v>-1134</v>
      </c>
      <c r="P30" s="29">
        <f t="shared" si="1"/>
        <v>24105</v>
      </c>
      <c r="Q30" s="33">
        <v>38376.791666666664</v>
      </c>
      <c r="R30" s="47">
        <v>21700</v>
      </c>
      <c r="S30" s="29">
        <v>23435</v>
      </c>
      <c r="T30" s="29">
        <f t="shared" si="2"/>
        <v>670</v>
      </c>
      <c r="U30" s="29">
        <v>22370</v>
      </c>
      <c r="V30" s="29">
        <v>600</v>
      </c>
      <c r="W30" s="29">
        <v>-1400</v>
      </c>
      <c r="X30" s="29">
        <v>-831</v>
      </c>
      <c r="Y30" s="29">
        <v>330</v>
      </c>
      <c r="Z30" s="29">
        <v>200</v>
      </c>
      <c r="AA30" s="29">
        <v>-700</v>
      </c>
      <c r="AB30" s="29">
        <v>0</v>
      </c>
      <c r="AC30" s="29">
        <v>-2218</v>
      </c>
      <c r="AD30" s="29">
        <v>-503</v>
      </c>
      <c r="AE30" s="29" t="s">
        <v>43</v>
      </c>
      <c r="AF30" s="29" t="s">
        <v>92</v>
      </c>
      <c r="AG30" s="29">
        <v>21</v>
      </c>
      <c r="AH30" s="29" t="s">
        <v>43</v>
      </c>
      <c r="AI30" s="29" t="s">
        <v>54</v>
      </c>
      <c r="AJ30" s="32">
        <v>19</v>
      </c>
    </row>
    <row r="31" spans="1:36" x14ac:dyDescent="0.15">
      <c r="A31" s="51" t="s">
        <v>32</v>
      </c>
      <c r="B31" s="69" t="s">
        <v>15</v>
      </c>
      <c r="C31" s="26">
        <v>25</v>
      </c>
      <c r="D31" s="33">
        <v>38377.791666666664</v>
      </c>
      <c r="E31" s="31">
        <v>20592</v>
      </c>
      <c r="F31" s="29">
        <v>33064</v>
      </c>
      <c r="G31" s="29">
        <v>265</v>
      </c>
      <c r="H31" s="29">
        <v>0</v>
      </c>
      <c r="I31" s="29">
        <v>3233</v>
      </c>
      <c r="J31" s="29">
        <v>5463</v>
      </c>
      <c r="K31" s="29">
        <v>-481</v>
      </c>
      <c r="L31" s="29">
        <v>200</v>
      </c>
      <c r="M31" s="29">
        <v>0</v>
      </c>
      <c r="N31" s="29">
        <v>-717</v>
      </c>
      <c r="O31" s="29">
        <f t="shared" si="0"/>
        <v>-998</v>
      </c>
      <c r="P31" s="29">
        <f t="shared" si="1"/>
        <v>25631</v>
      </c>
      <c r="Q31" s="33">
        <v>38377.791666666664</v>
      </c>
      <c r="R31" s="47">
        <v>21555</v>
      </c>
      <c r="S31" s="29">
        <v>22961</v>
      </c>
      <c r="T31" s="29">
        <f t="shared" si="2"/>
        <v>2670</v>
      </c>
      <c r="U31" s="29">
        <v>22370</v>
      </c>
      <c r="V31" s="29">
        <v>600</v>
      </c>
      <c r="W31" s="29">
        <v>-1400</v>
      </c>
      <c r="X31" s="29">
        <v>-481</v>
      </c>
      <c r="Y31" s="29">
        <v>330</v>
      </c>
      <c r="Z31" s="29">
        <v>200</v>
      </c>
      <c r="AA31" s="29">
        <v>-700</v>
      </c>
      <c r="AB31" s="29">
        <v>0</v>
      </c>
      <c r="AC31" s="29">
        <v>-2218</v>
      </c>
      <c r="AD31" s="29">
        <v>-717</v>
      </c>
      <c r="AE31" s="29" t="s">
        <v>169</v>
      </c>
      <c r="AF31" s="29" t="s">
        <v>97</v>
      </c>
      <c r="AG31" s="29">
        <v>23</v>
      </c>
      <c r="AH31" s="29" t="s">
        <v>169</v>
      </c>
      <c r="AI31" s="29" t="s">
        <v>150</v>
      </c>
      <c r="AJ31" s="32">
        <v>21</v>
      </c>
    </row>
    <row r="32" spans="1:36" x14ac:dyDescent="0.15">
      <c r="A32" s="51" t="s">
        <v>31</v>
      </c>
      <c r="B32" s="69" t="s">
        <v>15</v>
      </c>
      <c r="C32" s="26">
        <v>26</v>
      </c>
      <c r="D32" s="33">
        <v>38378.791666666664</v>
      </c>
      <c r="E32" s="31">
        <v>21137</v>
      </c>
      <c r="F32" s="29">
        <v>33064</v>
      </c>
      <c r="G32" s="29">
        <v>270</v>
      </c>
      <c r="H32" s="29">
        <v>0</v>
      </c>
      <c r="I32" s="29">
        <v>2743</v>
      </c>
      <c r="J32" s="29">
        <v>7127</v>
      </c>
      <c r="K32" s="29">
        <v>-581</v>
      </c>
      <c r="L32" s="29">
        <v>200</v>
      </c>
      <c r="M32" s="29">
        <v>0</v>
      </c>
      <c r="N32" s="29">
        <v>-1004</v>
      </c>
      <c r="O32" s="29">
        <f t="shared" si="0"/>
        <v>-1385</v>
      </c>
      <c r="P32" s="29">
        <f t="shared" si="1"/>
        <v>24849</v>
      </c>
      <c r="Q32" s="33">
        <v>38378.791666666664</v>
      </c>
      <c r="R32" s="47">
        <v>21075</v>
      </c>
      <c r="S32" s="29">
        <v>23054</v>
      </c>
      <c r="T32" s="29">
        <f t="shared" si="2"/>
        <v>1795</v>
      </c>
      <c r="U32" s="29">
        <v>22370</v>
      </c>
      <c r="V32" s="29">
        <v>600</v>
      </c>
      <c r="W32" s="29">
        <v>-1400</v>
      </c>
      <c r="X32" s="29">
        <v>-581</v>
      </c>
      <c r="Y32" s="29">
        <v>330</v>
      </c>
      <c r="Z32" s="29">
        <v>200</v>
      </c>
      <c r="AA32" s="29">
        <v>-700</v>
      </c>
      <c r="AB32" s="29">
        <v>0</v>
      </c>
      <c r="AC32" s="29">
        <v>-2218</v>
      </c>
      <c r="AD32" s="29">
        <v>-1004</v>
      </c>
      <c r="AE32" s="29" t="s">
        <v>44</v>
      </c>
      <c r="AF32" s="29" t="s">
        <v>177</v>
      </c>
      <c r="AG32" s="29">
        <v>21</v>
      </c>
      <c r="AH32" s="29" t="s">
        <v>44</v>
      </c>
      <c r="AI32" s="29" t="s">
        <v>59</v>
      </c>
      <c r="AJ32" s="32">
        <v>19</v>
      </c>
    </row>
    <row r="33" spans="1:36" x14ac:dyDescent="0.15">
      <c r="A33" s="51" t="s">
        <v>33</v>
      </c>
      <c r="B33" s="69" t="s">
        <v>15</v>
      </c>
      <c r="C33" s="26">
        <v>27</v>
      </c>
      <c r="D33" s="33">
        <v>38379.791666666664</v>
      </c>
      <c r="E33" s="31">
        <v>21497</v>
      </c>
      <c r="F33" s="29">
        <v>33064</v>
      </c>
      <c r="G33" s="29">
        <v>300</v>
      </c>
      <c r="H33" s="29">
        <v>0</v>
      </c>
      <c r="I33" s="29">
        <v>2937</v>
      </c>
      <c r="J33" s="29">
        <v>6693</v>
      </c>
      <c r="K33" s="29">
        <v>-906</v>
      </c>
      <c r="L33" s="29">
        <v>100</v>
      </c>
      <c r="M33" s="29">
        <v>0</v>
      </c>
      <c r="N33" s="29">
        <v>-913</v>
      </c>
      <c r="O33" s="29">
        <f t="shared" si="0"/>
        <v>-1719</v>
      </c>
      <c r="P33" s="29">
        <f t="shared" si="1"/>
        <v>25453</v>
      </c>
      <c r="Q33" s="33">
        <v>38379.791666666664</v>
      </c>
      <c r="R33" s="47">
        <v>21800</v>
      </c>
      <c r="S33" s="29">
        <v>23536</v>
      </c>
      <c r="T33" s="29">
        <f t="shared" si="2"/>
        <v>1917</v>
      </c>
      <c r="U33" s="29">
        <v>22370</v>
      </c>
      <c r="V33" s="29">
        <v>600</v>
      </c>
      <c r="W33" s="29">
        <v>-1400</v>
      </c>
      <c r="X33" s="29">
        <v>-906</v>
      </c>
      <c r="Y33" s="29">
        <v>330</v>
      </c>
      <c r="Z33" s="29">
        <v>100</v>
      </c>
      <c r="AA33" s="29">
        <v>-700</v>
      </c>
      <c r="AB33" s="29">
        <v>0</v>
      </c>
      <c r="AC33" s="29">
        <v>-2218</v>
      </c>
      <c r="AD33" s="29">
        <v>-913</v>
      </c>
      <c r="AE33" s="29" t="s">
        <v>42</v>
      </c>
      <c r="AF33" s="29" t="s">
        <v>71</v>
      </c>
      <c r="AG33" s="29">
        <v>12</v>
      </c>
      <c r="AH33" s="29" t="s">
        <v>42</v>
      </c>
      <c r="AI33" s="29" t="s">
        <v>116</v>
      </c>
      <c r="AJ33" s="32">
        <v>8</v>
      </c>
    </row>
    <row r="34" spans="1:36" x14ac:dyDescent="0.15">
      <c r="A34" s="51" t="s">
        <v>34</v>
      </c>
      <c r="B34" s="69" t="s">
        <v>15</v>
      </c>
      <c r="C34" s="26">
        <v>28</v>
      </c>
      <c r="D34" s="33">
        <v>38380.791666666664</v>
      </c>
      <c r="E34" s="31">
        <v>20506</v>
      </c>
      <c r="F34" s="29">
        <v>33063</v>
      </c>
      <c r="G34" s="29">
        <v>290</v>
      </c>
      <c r="H34" s="29">
        <v>0</v>
      </c>
      <c r="I34" s="29">
        <v>2962</v>
      </c>
      <c r="J34" s="29">
        <v>7660</v>
      </c>
      <c r="K34" s="29">
        <v>-781</v>
      </c>
      <c r="L34" s="29">
        <v>150</v>
      </c>
      <c r="M34" s="29">
        <v>0</v>
      </c>
      <c r="N34" s="29">
        <v>-1322</v>
      </c>
      <c r="O34" s="29">
        <f t="shared" si="0"/>
        <v>-1953</v>
      </c>
      <c r="P34" s="29">
        <f t="shared" si="1"/>
        <v>24684</v>
      </c>
      <c r="Q34" s="33">
        <v>38380.791666666664</v>
      </c>
      <c r="R34" s="47">
        <v>21000</v>
      </c>
      <c r="S34" s="29">
        <v>22758</v>
      </c>
      <c r="T34" s="29">
        <f t="shared" si="2"/>
        <v>1926</v>
      </c>
      <c r="U34" s="29">
        <v>22370</v>
      </c>
      <c r="V34" s="29">
        <v>600</v>
      </c>
      <c r="W34" s="29">
        <v>-1400</v>
      </c>
      <c r="X34" s="29">
        <v>-781</v>
      </c>
      <c r="Y34" s="29">
        <v>330</v>
      </c>
      <c r="Z34" s="29">
        <v>150</v>
      </c>
      <c r="AA34" s="29">
        <v>-700</v>
      </c>
      <c r="AB34" s="29">
        <v>0</v>
      </c>
      <c r="AC34" s="29">
        <v>-2218</v>
      </c>
      <c r="AD34" s="29">
        <v>-1322</v>
      </c>
      <c r="AE34" s="29" t="s">
        <v>42</v>
      </c>
      <c r="AF34" s="29" t="s">
        <v>98</v>
      </c>
      <c r="AG34" s="29">
        <v>15</v>
      </c>
      <c r="AH34" s="29" t="s">
        <v>42</v>
      </c>
      <c r="AI34" s="29" t="s">
        <v>58</v>
      </c>
      <c r="AJ34" s="32">
        <v>12</v>
      </c>
    </row>
    <row r="35" spans="1:36" x14ac:dyDescent="0.15">
      <c r="A35" s="51" t="s">
        <v>35</v>
      </c>
      <c r="B35" s="69" t="s">
        <v>15</v>
      </c>
      <c r="C35" s="26">
        <v>29</v>
      </c>
      <c r="D35" s="33">
        <v>38381.791666666664</v>
      </c>
      <c r="E35" s="31">
        <v>18430</v>
      </c>
      <c r="F35" s="29">
        <v>33063</v>
      </c>
      <c r="G35" s="29">
        <v>278</v>
      </c>
      <c r="H35" s="29">
        <v>0</v>
      </c>
      <c r="I35" s="29">
        <v>3336</v>
      </c>
      <c r="J35" s="29">
        <v>8053</v>
      </c>
      <c r="K35" s="29">
        <v>-191</v>
      </c>
      <c r="L35" s="29">
        <v>250</v>
      </c>
      <c r="M35" s="29">
        <v>-100</v>
      </c>
      <c r="N35" s="29">
        <v>-1318</v>
      </c>
      <c r="O35" s="29">
        <f t="shared" si="0"/>
        <v>-1359</v>
      </c>
      <c r="P35" s="29">
        <f t="shared" si="1"/>
        <v>23311</v>
      </c>
      <c r="Q35" s="33">
        <v>38381.791666666664</v>
      </c>
      <c r="R35" s="47">
        <v>18600</v>
      </c>
      <c r="S35" s="29">
        <v>20579</v>
      </c>
      <c r="T35" s="29">
        <f t="shared" si="2"/>
        <v>2732</v>
      </c>
      <c r="U35" s="29">
        <v>22146</v>
      </c>
      <c r="V35" s="29">
        <v>700</v>
      </c>
      <c r="W35" s="29">
        <v>-1400</v>
      </c>
      <c r="X35" s="29">
        <v>-191</v>
      </c>
      <c r="Y35" s="29">
        <v>330</v>
      </c>
      <c r="Z35" s="29">
        <v>250</v>
      </c>
      <c r="AA35" s="29">
        <v>-700</v>
      </c>
      <c r="AB35" s="29">
        <v>-100</v>
      </c>
      <c r="AC35" s="29">
        <v>-2218</v>
      </c>
      <c r="AD35" s="29">
        <v>-1318</v>
      </c>
      <c r="AE35" s="29" t="s">
        <v>169</v>
      </c>
      <c r="AF35" s="29" t="s">
        <v>54</v>
      </c>
      <c r="AG35" s="29">
        <v>28</v>
      </c>
      <c r="AH35" s="29" t="s">
        <v>169</v>
      </c>
      <c r="AI35" s="29" t="s">
        <v>72</v>
      </c>
      <c r="AJ35" s="32">
        <v>23</v>
      </c>
    </row>
    <row r="36" spans="1:36" x14ac:dyDescent="0.15">
      <c r="A36" s="51" t="s">
        <v>36</v>
      </c>
      <c r="B36" s="69" t="s">
        <v>15</v>
      </c>
      <c r="C36" s="26">
        <v>30</v>
      </c>
      <c r="D36" s="33">
        <v>38382.791666666664</v>
      </c>
      <c r="E36" s="31">
        <v>18344</v>
      </c>
      <c r="F36" s="29">
        <v>33063</v>
      </c>
      <c r="G36" s="29">
        <v>278</v>
      </c>
      <c r="H36" s="29">
        <v>0</v>
      </c>
      <c r="I36" s="29">
        <v>4363</v>
      </c>
      <c r="J36" s="29">
        <v>8526</v>
      </c>
      <c r="K36" s="29">
        <v>-191</v>
      </c>
      <c r="L36" s="29">
        <v>200</v>
      </c>
      <c r="M36" s="29">
        <v>-150</v>
      </c>
      <c r="N36" s="29">
        <v>-1318</v>
      </c>
      <c r="O36" s="29">
        <f t="shared" si="0"/>
        <v>-1459</v>
      </c>
      <c r="P36" s="29">
        <f t="shared" si="1"/>
        <v>21911</v>
      </c>
      <c r="Q36" s="33">
        <v>38382.791666666664</v>
      </c>
      <c r="R36" s="47">
        <v>18050</v>
      </c>
      <c r="S36" s="29">
        <v>19797</v>
      </c>
      <c r="T36" s="29">
        <f t="shared" si="2"/>
        <v>2114</v>
      </c>
      <c r="U36" s="29">
        <v>22146</v>
      </c>
      <c r="V36" s="29">
        <v>700</v>
      </c>
      <c r="W36" s="29">
        <v>-1400</v>
      </c>
      <c r="X36" s="29">
        <v>-191</v>
      </c>
      <c r="Y36" s="29">
        <v>330</v>
      </c>
      <c r="Z36" s="29">
        <v>200</v>
      </c>
      <c r="AA36" s="29">
        <v>-700</v>
      </c>
      <c r="AB36" s="29">
        <v>-150</v>
      </c>
      <c r="AC36" s="29">
        <v>-2218</v>
      </c>
      <c r="AD36" s="29">
        <v>-1318</v>
      </c>
      <c r="AE36" s="29" t="s">
        <v>146</v>
      </c>
      <c r="AF36" s="29" t="s">
        <v>189</v>
      </c>
      <c r="AG36" s="29">
        <v>33</v>
      </c>
      <c r="AH36" s="29" t="s">
        <v>169</v>
      </c>
      <c r="AI36" s="29" t="s">
        <v>104</v>
      </c>
      <c r="AJ36" s="32">
        <v>29</v>
      </c>
    </row>
    <row r="37" spans="1:36" x14ac:dyDescent="0.15">
      <c r="A37" s="52" t="s">
        <v>30</v>
      </c>
      <c r="B37" s="70" t="s">
        <v>15</v>
      </c>
      <c r="C37" s="34">
        <v>31</v>
      </c>
      <c r="D37" s="37">
        <v>38383.791666666664</v>
      </c>
      <c r="E37" s="39">
        <v>20247</v>
      </c>
      <c r="F37" s="35">
        <v>33062</v>
      </c>
      <c r="G37" s="35">
        <v>286</v>
      </c>
      <c r="H37" s="35">
        <v>0</v>
      </c>
      <c r="I37" s="35">
        <v>3172</v>
      </c>
      <c r="J37" s="35">
        <v>7321</v>
      </c>
      <c r="K37" s="35">
        <v>-355</v>
      </c>
      <c r="L37" s="35">
        <v>330</v>
      </c>
      <c r="M37" s="35">
        <v>-100</v>
      </c>
      <c r="N37" s="35">
        <v>-1217</v>
      </c>
      <c r="O37" s="35">
        <f t="shared" si="0"/>
        <v>-1342</v>
      </c>
      <c r="P37" s="35">
        <f t="shared" si="1"/>
        <v>24197</v>
      </c>
      <c r="Q37" s="37">
        <v>38383.791666666664</v>
      </c>
      <c r="R37" s="48">
        <v>20325</v>
      </c>
      <c r="S37" s="35">
        <v>22061</v>
      </c>
      <c r="T37" s="35">
        <f t="shared" si="2"/>
        <v>2136</v>
      </c>
      <c r="U37" s="35">
        <v>22146</v>
      </c>
      <c r="V37" s="35">
        <v>700</v>
      </c>
      <c r="W37" s="35">
        <v>-1400</v>
      </c>
      <c r="X37" s="35">
        <v>-355</v>
      </c>
      <c r="Y37" s="35">
        <v>330</v>
      </c>
      <c r="Z37" s="35">
        <v>330</v>
      </c>
      <c r="AA37" s="35">
        <v>-700</v>
      </c>
      <c r="AB37" s="35">
        <v>-100</v>
      </c>
      <c r="AC37" s="35">
        <v>-2218</v>
      </c>
      <c r="AD37" s="35">
        <v>-1217</v>
      </c>
      <c r="AE37" s="35" t="s">
        <v>146</v>
      </c>
      <c r="AF37" s="35" t="s">
        <v>67</v>
      </c>
      <c r="AG37" s="35">
        <v>29</v>
      </c>
      <c r="AH37" s="35" t="s">
        <v>146</v>
      </c>
      <c r="AI37" s="35" t="s">
        <v>79</v>
      </c>
      <c r="AJ37" s="40">
        <v>25</v>
      </c>
    </row>
    <row r="38" spans="1:36" x14ac:dyDescent="0.15">
      <c r="A38" s="51" t="s">
        <v>32</v>
      </c>
      <c r="B38" s="69" t="s">
        <v>16</v>
      </c>
      <c r="C38" s="149">
        <v>1</v>
      </c>
      <c r="D38" s="33">
        <v>38384.791666666664</v>
      </c>
      <c r="E38" s="31">
        <v>19892</v>
      </c>
      <c r="F38" s="29">
        <v>33064</v>
      </c>
      <c r="G38" s="29">
        <v>303</v>
      </c>
      <c r="H38" s="29">
        <v>0</v>
      </c>
      <c r="I38" s="29">
        <v>2877</v>
      </c>
      <c r="J38" s="29">
        <v>7089</v>
      </c>
      <c r="K38" s="29">
        <v>-246</v>
      </c>
      <c r="L38" s="29">
        <v>330</v>
      </c>
      <c r="M38" s="29">
        <v>-100</v>
      </c>
      <c r="N38" s="29">
        <v>-1231</v>
      </c>
      <c r="O38" s="29">
        <f t="shared" si="0"/>
        <v>-1247</v>
      </c>
      <c r="P38" s="29">
        <f t="shared" si="1"/>
        <v>24648</v>
      </c>
      <c r="Q38" s="33">
        <v>38384.791666666664</v>
      </c>
      <c r="R38" s="47">
        <v>19775</v>
      </c>
      <c r="S38" s="29">
        <v>21511</v>
      </c>
      <c r="T38" s="29">
        <f t="shared" si="2"/>
        <v>3137</v>
      </c>
      <c r="U38" s="29">
        <v>22146</v>
      </c>
      <c r="V38" s="29">
        <v>700</v>
      </c>
      <c r="W38" s="29">
        <v>-1400</v>
      </c>
      <c r="X38" s="29">
        <v>-246</v>
      </c>
      <c r="Y38" s="29">
        <v>330</v>
      </c>
      <c r="Z38" s="29">
        <v>330</v>
      </c>
      <c r="AA38" s="29">
        <v>-700</v>
      </c>
      <c r="AB38" s="29">
        <v>-100</v>
      </c>
      <c r="AC38" s="29">
        <v>-2218</v>
      </c>
      <c r="AD38" s="29">
        <v>-1231</v>
      </c>
      <c r="AE38" s="29" t="s">
        <v>146</v>
      </c>
      <c r="AF38" s="29" t="s">
        <v>228</v>
      </c>
      <c r="AG38" s="29">
        <v>32</v>
      </c>
      <c r="AH38" s="29" t="s">
        <v>169</v>
      </c>
      <c r="AI38" s="29" t="s">
        <v>190</v>
      </c>
      <c r="AJ38" s="32">
        <v>26</v>
      </c>
    </row>
    <row r="39" spans="1:36" x14ac:dyDescent="0.15">
      <c r="A39" s="51" t="s">
        <v>31</v>
      </c>
      <c r="B39" s="69" t="s">
        <v>16</v>
      </c>
      <c r="C39" s="26">
        <v>2</v>
      </c>
      <c r="D39" s="33">
        <v>38385.791666666664</v>
      </c>
      <c r="E39" s="31">
        <v>19763</v>
      </c>
      <c r="F39" s="29">
        <v>33064</v>
      </c>
      <c r="G39" s="29">
        <v>300</v>
      </c>
      <c r="H39" s="29">
        <v>0</v>
      </c>
      <c r="I39" s="29">
        <v>2731</v>
      </c>
      <c r="J39" s="29">
        <v>7823</v>
      </c>
      <c r="K39" s="29">
        <v>42</v>
      </c>
      <c r="L39" s="29">
        <v>330</v>
      </c>
      <c r="M39" s="29">
        <v>0</v>
      </c>
      <c r="N39" s="29">
        <v>-1431</v>
      </c>
      <c r="O39" s="29">
        <f t="shared" si="0"/>
        <v>-1059</v>
      </c>
      <c r="P39" s="29">
        <f t="shared" si="1"/>
        <v>23869</v>
      </c>
      <c r="Q39" s="33">
        <v>38385.791666666664</v>
      </c>
      <c r="R39" s="47">
        <v>19775</v>
      </c>
      <c r="S39" s="29">
        <v>21567</v>
      </c>
      <c r="T39" s="29">
        <f t="shared" si="2"/>
        <v>2302</v>
      </c>
      <c r="U39" s="29">
        <v>22146</v>
      </c>
      <c r="V39" s="29">
        <v>700</v>
      </c>
      <c r="W39" s="29">
        <v>1200</v>
      </c>
      <c r="X39" s="29">
        <v>42</v>
      </c>
      <c r="Y39" s="29">
        <v>330</v>
      </c>
      <c r="Z39" s="29">
        <v>330</v>
      </c>
      <c r="AA39" s="29">
        <v>-700</v>
      </c>
      <c r="AB39" s="29">
        <v>0</v>
      </c>
      <c r="AC39" s="29">
        <v>-2218</v>
      </c>
      <c r="AD39" s="29">
        <v>-1431</v>
      </c>
      <c r="AE39" s="29" t="s">
        <v>100</v>
      </c>
      <c r="AF39" s="29" t="s">
        <v>189</v>
      </c>
      <c r="AG39" s="29">
        <v>35</v>
      </c>
      <c r="AH39" s="29" t="s">
        <v>169</v>
      </c>
      <c r="AI39" s="29" t="s">
        <v>104</v>
      </c>
      <c r="AJ39" s="32">
        <v>33</v>
      </c>
    </row>
    <row r="40" spans="1:36" x14ac:dyDescent="0.15">
      <c r="A40" s="51" t="s">
        <v>33</v>
      </c>
      <c r="B40" s="69" t="s">
        <v>16</v>
      </c>
      <c r="C40" s="26">
        <v>3</v>
      </c>
      <c r="D40" s="33">
        <v>38386.791666666664</v>
      </c>
      <c r="E40" s="31">
        <v>19544</v>
      </c>
      <c r="F40" s="29">
        <v>33062</v>
      </c>
      <c r="G40" s="29">
        <v>316</v>
      </c>
      <c r="H40" s="29">
        <v>0</v>
      </c>
      <c r="I40" s="29">
        <v>2506</v>
      </c>
      <c r="J40" s="29">
        <v>7620</v>
      </c>
      <c r="K40" s="29">
        <v>577</v>
      </c>
      <c r="L40" s="29">
        <v>330</v>
      </c>
      <c r="M40" s="29">
        <v>-150</v>
      </c>
      <c r="N40" s="29">
        <v>-1457</v>
      </c>
      <c r="O40" s="29">
        <f t="shared" si="0"/>
        <v>-700</v>
      </c>
      <c r="P40" s="29">
        <f t="shared" si="1"/>
        <v>23952</v>
      </c>
      <c r="Q40" s="33">
        <v>38386.791666666664</v>
      </c>
      <c r="R40" s="47">
        <v>19600</v>
      </c>
      <c r="S40" s="29">
        <v>21559</v>
      </c>
      <c r="T40" s="29">
        <v>2393</v>
      </c>
      <c r="U40" s="29">
        <v>22146</v>
      </c>
      <c r="V40" s="29">
        <v>700</v>
      </c>
      <c r="W40" s="29">
        <v>1200</v>
      </c>
      <c r="X40" s="29">
        <v>577</v>
      </c>
      <c r="Y40" s="29">
        <v>330</v>
      </c>
      <c r="Z40" s="29">
        <v>330</v>
      </c>
      <c r="AA40" s="29">
        <v>-700</v>
      </c>
      <c r="AB40" s="29">
        <v>-150</v>
      </c>
      <c r="AC40" s="29">
        <v>-2218</v>
      </c>
      <c r="AD40" s="29">
        <v>-1457</v>
      </c>
      <c r="AE40" s="29" t="s">
        <v>43</v>
      </c>
      <c r="AF40" s="29" t="s">
        <v>189</v>
      </c>
      <c r="AG40" s="29">
        <v>34</v>
      </c>
      <c r="AH40" s="29" t="s">
        <v>43</v>
      </c>
      <c r="AI40" s="29" t="s">
        <v>94</v>
      </c>
      <c r="AJ40" s="32">
        <v>33</v>
      </c>
    </row>
    <row r="41" spans="1:36" x14ac:dyDescent="0.15">
      <c r="A41" s="51" t="s">
        <v>34</v>
      </c>
      <c r="B41" s="69" t="s">
        <v>16</v>
      </c>
      <c r="C41" s="26">
        <v>4</v>
      </c>
      <c r="D41" s="33">
        <v>38387.791666666664</v>
      </c>
      <c r="E41" s="31">
        <v>18328</v>
      </c>
      <c r="F41" s="29">
        <v>33062</v>
      </c>
      <c r="G41" s="29">
        <v>279</v>
      </c>
      <c r="H41" s="29">
        <v>0</v>
      </c>
      <c r="I41" s="29">
        <v>3556</v>
      </c>
      <c r="J41" s="29">
        <v>8190</v>
      </c>
      <c r="K41" s="29">
        <v>770</v>
      </c>
      <c r="L41" s="29">
        <v>330</v>
      </c>
      <c r="M41" s="29">
        <v>-250</v>
      </c>
      <c r="N41" s="29">
        <v>-1457</v>
      </c>
      <c r="O41" s="29">
        <f t="shared" si="0"/>
        <v>-607</v>
      </c>
      <c r="P41" s="29">
        <f t="shared" si="1"/>
        <v>22202</v>
      </c>
      <c r="Q41" s="33">
        <v>38387.791666666664</v>
      </c>
      <c r="R41" s="47">
        <v>18475</v>
      </c>
      <c r="S41" s="29">
        <v>20294</v>
      </c>
      <c r="T41" s="29">
        <f t="shared" si="2"/>
        <v>1908</v>
      </c>
      <c r="U41" s="29">
        <v>22146</v>
      </c>
      <c r="V41" s="29">
        <v>700</v>
      </c>
      <c r="W41" s="29">
        <v>1200</v>
      </c>
      <c r="X41" s="29">
        <v>770</v>
      </c>
      <c r="Y41" s="29">
        <v>330</v>
      </c>
      <c r="Z41" s="29">
        <v>330</v>
      </c>
      <c r="AA41" s="29">
        <v>-700</v>
      </c>
      <c r="AB41" s="29">
        <v>-250</v>
      </c>
      <c r="AC41" s="29">
        <v>-2218</v>
      </c>
      <c r="AD41" s="29">
        <v>-1457</v>
      </c>
      <c r="AE41" s="29" t="s">
        <v>43</v>
      </c>
      <c r="AF41" s="29" t="s">
        <v>116</v>
      </c>
      <c r="AG41" s="29">
        <v>38</v>
      </c>
      <c r="AH41" s="29" t="s">
        <v>43</v>
      </c>
      <c r="AI41" s="29" t="s">
        <v>189</v>
      </c>
      <c r="AJ41" s="32">
        <v>34</v>
      </c>
    </row>
    <row r="42" spans="1:36" x14ac:dyDescent="0.15">
      <c r="A42" s="51" t="s">
        <v>35</v>
      </c>
      <c r="B42" s="69" t="s">
        <v>16</v>
      </c>
      <c r="C42" s="26">
        <v>5</v>
      </c>
      <c r="D42" s="33">
        <v>38388.791666666664</v>
      </c>
      <c r="E42" s="31">
        <v>16689</v>
      </c>
      <c r="F42" s="29">
        <v>33062</v>
      </c>
      <c r="G42" s="29">
        <v>280</v>
      </c>
      <c r="H42" s="29">
        <v>0</v>
      </c>
      <c r="I42" s="29">
        <v>3683</v>
      </c>
      <c r="J42" s="29">
        <v>9201</v>
      </c>
      <c r="K42" s="29">
        <v>-3</v>
      </c>
      <c r="L42" s="29">
        <v>330</v>
      </c>
      <c r="M42" s="29">
        <v>-300</v>
      </c>
      <c r="N42" s="29">
        <v>-789</v>
      </c>
      <c r="O42" s="29">
        <f t="shared" si="0"/>
        <v>-762</v>
      </c>
      <c r="P42" s="29">
        <f t="shared" si="1"/>
        <v>21220</v>
      </c>
      <c r="Q42" s="33">
        <v>38388.791666666664</v>
      </c>
      <c r="R42" s="47">
        <v>17100</v>
      </c>
      <c r="S42" s="29">
        <v>18836</v>
      </c>
      <c r="T42" s="29">
        <v>2384</v>
      </c>
      <c r="U42" s="29">
        <v>22146</v>
      </c>
      <c r="V42" s="29">
        <v>1000</v>
      </c>
      <c r="W42" s="29">
        <v>-1400</v>
      </c>
      <c r="X42" s="29">
        <v>-3</v>
      </c>
      <c r="Y42" s="29">
        <v>330</v>
      </c>
      <c r="Z42" s="29">
        <v>330</v>
      </c>
      <c r="AA42" s="29">
        <v>-700</v>
      </c>
      <c r="AB42" s="29">
        <v>-300</v>
      </c>
      <c r="AC42" s="29">
        <v>-2218</v>
      </c>
      <c r="AD42" s="29">
        <v>-789</v>
      </c>
      <c r="AE42" s="29" t="s">
        <v>42</v>
      </c>
      <c r="AF42" s="29" t="s">
        <v>111</v>
      </c>
      <c r="AG42" s="29">
        <v>39</v>
      </c>
      <c r="AH42" s="29" t="s">
        <v>42</v>
      </c>
      <c r="AI42" s="29" t="s">
        <v>171</v>
      </c>
      <c r="AJ42" s="32">
        <v>43</v>
      </c>
    </row>
    <row r="43" spans="1:36" x14ac:dyDescent="0.15">
      <c r="A43" s="51" t="s">
        <v>36</v>
      </c>
      <c r="B43" s="69" t="s">
        <v>16</v>
      </c>
      <c r="C43" s="26">
        <v>6</v>
      </c>
      <c r="D43" s="33">
        <v>38389.791666666664</v>
      </c>
      <c r="E43" s="31">
        <v>16677</v>
      </c>
      <c r="F43" s="29">
        <v>33062</v>
      </c>
      <c r="G43" s="29">
        <v>280</v>
      </c>
      <c r="H43" s="29">
        <v>2</v>
      </c>
      <c r="I43" s="29">
        <v>3904</v>
      </c>
      <c r="J43" s="29">
        <v>10347</v>
      </c>
      <c r="K43" s="29">
        <v>-192</v>
      </c>
      <c r="L43" s="29">
        <v>330</v>
      </c>
      <c r="M43" s="29">
        <v>-300</v>
      </c>
      <c r="N43" s="29">
        <v>-789</v>
      </c>
      <c r="O43" s="29">
        <f t="shared" si="0"/>
        <v>-951</v>
      </c>
      <c r="P43" s="29">
        <f t="shared" si="1"/>
        <v>20044</v>
      </c>
      <c r="Q43" s="33">
        <v>38389.791666666664</v>
      </c>
      <c r="R43" s="47">
        <v>16725</v>
      </c>
      <c r="S43" s="29">
        <v>18461</v>
      </c>
      <c r="T43" s="29">
        <f t="shared" si="2"/>
        <v>1583</v>
      </c>
      <c r="U43" s="29">
        <v>21878</v>
      </c>
      <c r="V43" s="29">
        <v>1000</v>
      </c>
      <c r="W43" s="29">
        <v>-1400</v>
      </c>
      <c r="X43" s="29">
        <v>-192</v>
      </c>
      <c r="Y43" s="29">
        <v>330</v>
      </c>
      <c r="Z43" s="29">
        <v>330</v>
      </c>
      <c r="AA43" s="29">
        <v>-700</v>
      </c>
      <c r="AB43" s="29">
        <v>-300</v>
      </c>
      <c r="AC43" s="29">
        <v>-2218</v>
      </c>
      <c r="AD43" s="29">
        <v>-789</v>
      </c>
      <c r="AE43" s="29" t="s">
        <v>42</v>
      </c>
      <c r="AF43" s="29" t="s">
        <v>171</v>
      </c>
      <c r="AG43" s="29">
        <v>42</v>
      </c>
      <c r="AH43" s="29" t="s">
        <v>42</v>
      </c>
      <c r="AI43" s="29" t="s">
        <v>133</v>
      </c>
      <c r="AJ43" s="32">
        <v>42</v>
      </c>
    </row>
    <row r="44" spans="1:36" x14ac:dyDescent="0.15">
      <c r="A44" s="51" t="s">
        <v>30</v>
      </c>
      <c r="B44" s="69" t="s">
        <v>16</v>
      </c>
      <c r="C44" s="26">
        <v>7</v>
      </c>
      <c r="D44" s="33">
        <v>38390.791666666664</v>
      </c>
      <c r="E44" s="31">
        <v>18711</v>
      </c>
      <c r="F44" s="29">
        <v>33058</v>
      </c>
      <c r="G44" s="29">
        <v>282</v>
      </c>
      <c r="H44" s="29">
        <v>0</v>
      </c>
      <c r="I44" s="29">
        <v>3116</v>
      </c>
      <c r="J44" s="29">
        <v>8167</v>
      </c>
      <c r="K44" s="29">
        <v>92</v>
      </c>
      <c r="L44" s="29">
        <v>330</v>
      </c>
      <c r="M44" s="29">
        <v>-300</v>
      </c>
      <c r="N44" s="29">
        <v>-1393</v>
      </c>
      <c r="O44" s="29">
        <f t="shared" si="0"/>
        <v>-1271</v>
      </c>
      <c r="P44" s="29">
        <f t="shared" si="1"/>
        <v>23328</v>
      </c>
      <c r="Q44" s="33">
        <v>38390.791666666664</v>
      </c>
      <c r="R44" s="47">
        <v>18775</v>
      </c>
      <c r="S44" s="29">
        <v>20763</v>
      </c>
      <c r="T44" s="29">
        <f t="shared" si="2"/>
        <v>2565</v>
      </c>
      <c r="U44" s="29">
        <v>21878</v>
      </c>
      <c r="V44" s="29">
        <v>1000</v>
      </c>
      <c r="W44" s="29">
        <v>1200</v>
      </c>
      <c r="X44" s="29">
        <v>92</v>
      </c>
      <c r="Y44" s="29">
        <v>330</v>
      </c>
      <c r="Z44" s="29">
        <v>330</v>
      </c>
      <c r="AA44" s="29">
        <v>-700</v>
      </c>
      <c r="AB44" s="29">
        <v>-300</v>
      </c>
      <c r="AC44" s="29">
        <v>-2218</v>
      </c>
      <c r="AD44" s="29">
        <v>-1393</v>
      </c>
      <c r="AE44" s="29" t="s">
        <v>169</v>
      </c>
      <c r="AF44" s="29" t="s">
        <v>216</v>
      </c>
      <c r="AG44" s="29">
        <v>42</v>
      </c>
      <c r="AH44" s="29" t="s">
        <v>169</v>
      </c>
      <c r="AI44" s="29" t="s">
        <v>194</v>
      </c>
      <c r="AJ44" s="32">
        <v>43</v>
      </c>
    </row>
    <row r="45" spans="1:36" x14ac:dyDescent="0.15">
      <c r="A45" s="51" t="s">
        <v>32</v>
      </c>
      <c r="B45" s="69" t="s">
        <v>16</v>
      </c>
      <c r="C45" s="26">
        <v>8</v>
      </c>
      <c r="D45" s="33">
        <v>38391.791666666664</v>
      </c>
      <c r="E45" s="31">
        <v>18718</v>
      </c>
      <c r="F45" s="29">
        <v>33058</v>
      </c>
      <c r="G45" s="29">
        <v>282</v>
      </c>
      <c r="H45" s="29">
        <v>0</v>
      </c>
      <c r="I45" s="29">
        <v>2767</v>
      </c>
      <c r="J45" s="29">
        <v>8615</v>
      </c>
      <c r="K45" s="29">
        <v>392</v>
      </c>
      <c r="L45" s="29">
        <v>330</v>
      </c>
      <c r="M45" s="29">
        <v>-200</v>
      </c>
      <c r="N45" s="29">
        <v>-787</v>
      </c>
      <c r="O45" s="29">
        <f t="shared" si="0"/>
        <v>-265</v>
      </c>
      <c r="P45" s="29">
        <f t="shared" si="1"/>
        <v>22223</v>
      </c>
      <c r="Q45" s="33">
        <v>38391.791666666664</v>
      </c>
      <c r="R45" s="47">
        <v>18700</v>
      </c>
      <c r="S45" s="29">
        <v>20679</v>
      </c>
      <c r="T45" s="29">
        <f t="shared" si="2"/>
        <v>1544</v>
      </c>
      <c r="U45" s="29">
        <v>21878</v>
      </c>
      <c r="V45" s="29">
        <v>1000</v>
      </c>
      <c r="W45" s="29">
        <v>-1400</v>
      </c>
      <c r="X45" s="29">
        <v>392</v>
      </c>
      <c r="Y45" s="29">
        <v>330</v>
      </c>
      <c r="Z45" s="29">
        <v>330</v>
      </c>
      <c r="AA45" s="29">
        <v>-700</v>
      </c>
      <c r="AB45" s="29">
        <v>-200</v>
      </c>
      <c r="AC45" s="29">
        <v>-2218</v>
      </c>
      <c r="AD45" s="29">
        <v>-787</v>
      </c>
      <c r="AE45" s="29" t="s">
        <v>43</v>
      </c>
      <c r="AF45" s="29" t="s">
        <v>195</v>
      </c>
      <c r="AG45" s="29">
        <v>45</v>
      </c>
      <c r="AH45" s="29" t="s">
        <v>43</v>
      </c>
      <c r="AI45" s="29" t="s">
        <v>216</v>
      </c>
      <c r="AJ45" s="32">
        <v>40</v>
      </c>
    </row>
    <row r="46" spans="1:36" x14ac:dyDescent="0.15">
      <c r="A46" s="51" t="s">
        <v>31</v>
      </c>
      <c r="B46" s="69" t="s">
        <v>16</v>
      </c>
      <c r="C46" s="26">
        <v>9</v>
      </c>
      <c r="D46" s="33">
        <v>38392.791666666664</v>
      </c>
      <c r="E46" s="31">
        <v>18370</v>
      </c>
      <c r="F46" s="29">
        <v>33058</v>
      </c>
      <c r="G46" s="29">
        <v>267</v>
      </c>
      <c r="H46" s="29">
        <v>0</v>
      </c>
      <c r="I46" s="29">
        <v>3824</v>
      </c>
      <c r="J46" s="29">
        <v>8262</v>
      </c>
      <c r="K46" s="29">
        <v>292</v>
      </c>
      <c r="L46" s="29">
        <v>330</v>
      </c>
      <c r="M46" s="29">
        <v>-250</v>
      </c>
      <c r="N46" s="29">
        <v>-757</v>
      </c>
      <c r="O46" s="29">
        <f t="shared" si="0"/>
        <v>-385</v>
      </c>
      <c r="P46" s="29">
        <f t="shared" si="1"/>
        <v>21624</v>
      </c>
      <c r="Q46" s="33">
        <v>38392.791666666664</v>
      </c>
      <c r="R46" s="47">
        <v>18750</v>
      </c>
      <c r="S46" s="29">
        <v>20486</v>
      </c>
      <c r="T46" s="29">
        <f t="shared" si="2"/>
        <v>1138</v>
      </c>
      <c r="U46" s="29">
        <v>21878</v>
      </c>
      <c r="V46" s="29">
        <v>1000</v>
      </c>
      <c r="W46" s="29">
        <v>1200</v>
      </c>
      <c r="X46" s="29">
        <v>292</v>
      </c>
      <c r="Y46" s="29">
        <v>330</v>
      </c>
      <c r="Z46" s="29">
        <v>330</v>
      </c>
      <c r="AA46" s="29">
        <v>-700</v>
      </c>
      <c r="AB46" s="29">
        <v>-250</v>
      </c>
      <c r="AC46" s="29">
        <v>-2218</v>
      </c>
      <c r="AD46" s="29">
        <v>-757</v>
      </c>
      <c r="AE46" s="29" t="s">
        <v>43</v>
      </c>
      <c r="AF46" s="29" t="s">
        <v>135</v>
      </c>
      <c r="AG46" s="29">
        <v>41</v>
      </c>
      <c r="AH46" s="29" t="s">
        <v>43</v>
      </c>
      <c r="AI46" s="29" t="s">
        <v>190</v>
      </c>
      <c r="AJ46" s="32">
        <v>39</v>
      </c>
    </row>
    <row r="47" spans="1:36" x14ac:dyDescent="0.15">
      <c r="A47" s="51" t="s">
        <v>33</v>
      </c>
      <c r="B47" s="69" t="s">
        <v>16</v>
      </c>
      <c r="C47" s="26">
        <v>10</v>
      </c>
      <c r="D47" s="33">
        <v>38393.791666666664</v>
      </c>
      <c r="E47" s="31">
        <v>19444</v>
      </c>
      <c r="F47" s="29">
        <v>33058</v>
      </c>
      <c r="G47" s="29">
        <v>290</v>
      </c>
      <c r="H47" s="29">
        <v>0</v>
      </c>
      <c r="I47" s="29">
        <v>3792</v>
      </c>
      <c r="J47" s="29">
        <v>7648</v>
      </c>
      <c r="K47" s="29">
        <v>392</v>
      </c>
      <c r="L47" s="29">
        <v>330</v>
      </c>
      <c r="M47" s="29">
        <v>-300</v>
      </c>
      <c r="N47" s="29">
        <v>-1456</v>
      </c>
      <c r="O47" s="29">
        <f t="shared" si="0"/>
        <v>-1034</v>
      </c>
      <c r="P47" s="29">
        <f t="shared" si="1"/>
        <v>22942</v>
      </c>
      <c r="Q47" s="33">
        <v>38393.75</v>
      </c>
      <c r="R47" s="47">
        <v>19600</v>
      </c>
      <c r="S47" s="29">
        <v>21427</v>
      </c>
      <c r="T47" s="29">
        <f t="shared" si="2"/>
        <v>1515</v>
      </c>
      <c r="U47" s="29">
        <v>21878</v>
      </c>
      <c r="V47" s="29">
        <v>1000</v>
      </c>
      <c r="W47" s="29">
        <v>1200</v>
      </c>
      <c r="X47" s="29">
        <v>392</v>
      </c>
      <c r="Y47" s="29">
        <v>330</v>
      </c>
      <c r="Z47" s="29">
        <v>330</v>
      </c>
      <c r="AA47" s="29">
        <v>-700</v>
      </c>
      <c r="AB47" s="29">
        <v>-300</v>
      </c>
      <c r="AC47" s="29">
        <v>-2218</v>
      </c>
      <c r="AD47" s="29">
        <v>-1456</v>
      </c>
      <c r="AE47" s="29" t="s">
        <v>43</v>
      </c>
      <c r="AF47" s="29" t="s">
        <v>53</v>
      </c>
      <c r="AG47" s="29">
        <v>32</v>
      </c>
      <c r="AH47" s="29" t="s">
        <v>43</v>
      </c>
      <c r="AI47" s="29" t="s">
        <v>116</v>
      </c>
      <c r="AJ47" s="32">
        <v>28</v>
      </c>
    </row>
    <row r="48" spans="1:36" x14ac:dyDescent="0.15">
      <c r="A48" s="51" t="s">
        <v>34</v>
      </c>
      <c r="B48" s="69" t="s">
        <v>16</v>
      </c>
      <c r="C48" s="26">
        <v>11</v>
      </c>
      <c r="D48" s="33">
        <v>38394.791666666664</v>
      </c>
      <c r="E48" s="31">
        <v>18726</v>
      </c>
      <c r="F48" s="29">
        <v>33060</v>
      </c>
      <c r="G48" s="29">
        <v>265</v>
      </c>
      <c r="H48" s="29">
        <v>0</v>
      </c>
      <c r="I48" s="29">
        <v>4012</v>
      </c>
      <c r="J48" s="29">
        <v>8178</v>
      </c>
      <c r="K48" s="29">
        <v>-278</v>
      </c>
      <c r="L48" s="29">
        <v>330</v>
      </c>
      <c r="M48" s="29">
        <v>-300</v>
      </c>
      <c r="N48" s="29">
        <v>-1458</v>
      </c>
      <c r="O48" s="29">
        <f t="shared" si="0"/>
        <v>-1706</v>
      </c>
      <c r="P48" s="29">
        <f t="shared" si="1"/>
        <v>22841</v>
      </c>
      <c r="Q48" s="33">
        <v>38394.791666666664</v>
      </c>
      <c r="R48" s="47">
        <v>18950</v>
      </c>
      <c r="S48" s="29">
        <v>20910</v>
      </c>
      <c r="T48" s="29">
        <f t="shared" si="2"/>
        <v>1931</v>
      </c>
      <c r="U48" s="29">
        <v>21878</v>
      </c>
      <c r="V48" s="29">
        <v>1000</v>
      </c>
      <c r="W48" s="29">
        <v>-1400</v>
      </c>
      <c r="X48" s="29">
        <v>-278</v>
      </c>
      <c r="Y48" s="29">
        <v>330</v>
      </c>
      <c r="Z48" s="29">
        <v>330</v>
      </c>
      <c r="AA48" s="29">
        <v>-700</v>
      </c>
      <c r="AB48" s="29">
        <v>-300</v>
      </c>
      <c r="AC48" s="29">
        <v>-2218</v>
      </c>
      <c r="AD48" s="29">
        <v>-1458</v>
      </c>
      <c r="AE48" s="29" t="s">
        <v>42</v>
      </c>
      <c r="AF48" s="29" t="s">
        <v>47</v>
      </c>
      <c r="AG48" s="29">
        <v>29</v>
      </c>
      <c r="AH48" s="29" t="s">
        <v>42</v>
      </c>
      <c r="AI48" s="29" t="s">
        <v>71</v>
      </c>
      <c r="AJ48" s="32">
        <v>26</v>
      </c>
    </row>
    <row r="49" spans="1:36" x14ac:dyDescent="0.15">
      <c r="A49" s="51" t="s">
        <v>35</v>
      </c>
      <c r="B49" s="69" t="s">
        <v>16</v>
      </c>
      <c r="C49" s="26">
        <v>12</v>
      </c>
      <c r="D49" s="33">
        <v>38395.791666666664</v>
      </c>
      <c r="E49" s="31">
        <v>17209</v>
      </c>
      <c r="F49" s="29">
        <v>33060</v>
      </c>
      <c r="G49" s="29">
        <v>250</v>
      </c>
      <c r="H49" s="29">
        <v>0</v>
      </c>
      <c r="I49" s="29">
        <v>4338</v>
      </c>
      <c r="J49" s="29">
        <v>8391</v>
      </c>
      <c r="K49" s="29">
        <v>-290</v>
      </c>
      <c r="L49" s="29">
        <v>330</v>
      </c>
      <c r="M49" s="29">
        <v>-300</v>
      </c>
      <c r="N49" s="29">
        <v>-789</v>
      </c>
      <c r="O49" s="29">
        <f t="shared" si="0"/>
        <v>-1049</v>
      </c>
      <c r="P49" s="29">
        <f t="shared" si="1"/>
        <v>21630</v>
      </c>
      <c r="Q49" s="33">
        <v>38395.791666666664</v>
      </c>
      <c r="R49" s="47">
        <v>17500</v>
      </c>
      <c r="S49" s="29">
        <v>19479</v>
      </c>
      <c r="T49" s="29">
        <f t="shared" si="2"/>
        <v>2151</v>
      </c>
      <c r="U49" s="29">
        <v>21849</v>
      </c>
      <c r="V49" s="29">
        <v>1200</v>
      </c>
      <c r="W49" s="29">
        <v>-1400</v>
      </c>
      <c r="X49" s="29">
        <v>-290</v>
      </c>
      <c r="Y49" s="29">
        <v>330</v>
      </c>
      <c r="Z49" s="29">
        <v>330</v>
      </c>
      <c r="AA49" s="29">
        <v>-700</v>
      </c>
      <c r="AB49" s="29">
        <v>-300</v>
      </c>
      <c r="AC49" s="29">
        <v>-2218</v>
      </c>
      <c r="AD49" s="29">
        <v>-789</v>
      </c>
      <c r="AE49" s="29" t="s">
        <v>43</v>
      </c>
      <c r="AF49" s="29" t="s">
        <v>65</v>
      </c>
      <c r="AG49" s="29">
        <v>32</v>
      </c>
      <c r="AH49" s="29" t="s">
        <v>43</v>
      </c>
      <c r="AI49" s="29" t="s">
        <v>54</v>
      </c>
      <c r="AJ49" s="32">
        <v>32</v>
      </c>
    </row>
    <row r="50" spans="1:36" x14ac:dyDescent="0.15">
      <c r="A50" s="51" t="s">
        <v>36</v>
      </c>
      <c r="B50" s="69" t="s">
        <v>16</v>
      </c>
      <c r="C50" s="26">
        <v>13</v>
      </c>
      <c r="D50" s="33">
        <v>38396.791666666664</v>
      </c>
      <c r="E50" s="31">
        <v>17620</v>
      </c>
      <c r="F50" s="29">
        <v>33060</v>
      </c>
      <c r="G50" s="29">
        <v>291</v>
      </c>
      <c r="H50" s="29">
        <v>0</v>
      </c>
      <c r="I50" s="29">
        <v>3492</v>
      </c>
      <c r="J50" s="29">
        <v>9311</v>
      </c>
      <c r="K50" s="29">
        <v>-142</v>
      </c>
      <c r="L50" s="29">
        <v>300</v>
      </c>
      <c r="M50" s="29">
        <v>-300</v>
      </c>
      <c r="N50" s="29">
        <v>-789</v>
      </c>
      <c r="O50" s="29">
        <f t="shared" si="0"/>
        <v>-931</v>
      </c>
      <c r="P50" s="29">
        <f t="shared" si="1"/>
        <v>21479</v>
      </c>
      <c r="Q50" s="33">
        <v>38396.791666666664</v>
      </c>
      <c r="R50" s="47">
        <v>18000</v>
      </c>
      <c r="S50" s="29">
        <v>19979</v>
      </c>
      <c r="T50" s="29">
        <f t="shared" si="2"/>
        <v>1500</v>
      </c>
      <c r="U50" s="29">
        <v>21849</v>
      </c>
      <c r="V50" s="29">
        <v>1200</v>
      </c>
      <c r="W50" s="29">
        <v>-1400</v>
      </c>
      <c r="X50" s="29">
        <v>-142</v>
      </c>
      <c r="Y50" s="29">
        <v>330</v>
      </c>
      <c r="Z50" s="29">
        <v>300</v>
      </c>
      <c r="AA50" s="29">
        <v>-700</v>
      </c>
      <c r="AB50" s="29">
        <v>-300</v>
      </c>
      <c r="AC50" s="29">
        <v>-2218</v>
      </c>
      <c r="AD50" s="29">
        <v>-789</v>
      </c>
      <c r="AE50" s="29" t="s">
        <v>42</v>
      </c>
      <c r="AF50" s="29" t="s">
        <v>178</v>
      </c>
      <c r="AG50" s="29">
        <v>29</v>
      </c>
      <c r="AH50" s="29" t="s">
        <v>42</v>
      </c>
      <c r="AI50" s="29" t="s">
        <v>150</v>
      </c>
      <c r="AJ50" s="32">
        <v>25</v>
      </c>
    </row>
    <row r="51" spans="1:36" x14ac:dyDescent="0.15">
      <c r="A51" s="51" t="s">
        <v>30</v>
      </c>
      <c r="B51" s="69" t="s">
        <v>16</v>
      </c>
      <c r="C51" s="26">
        <v>14</v>
      </c>
      <c r="D51" s="33">
        <v>38397.791666666664</v>
      </c>
      <c r="E51" s="31">
        <v>19271</v>
      </c>
      <c r="F51" s="29">
        <v>33060</v>
      </c>
      <c r="G51" s="29">
        <v>296</v>
      </c>
      <c r="H51" s="29">
        <v>0</v>
      </c>
      <c r="I51" s="29">
        <v>3118</v>
      </c>
      <c r="J51" s="29">
        <v>8018</v>
      </c>
      <c r="K51" s="29">
        <v>-108</v>
      </c>
      <c r="L51" s="29">
        <v>330</v>
      </c>
      <c r="M51" s="29">
        <v>-300</v>
      </c>
      <c r="N51" s="29">
        <v>-1234</v>
      </c>
      <c r="O51" s="29">
        <f t="shared" si="0"/>
        <v>-1312</v>
      </c>
      <c r="P51" s="29">
        <f t="shared" si="1"/>
        <v>23532</v>
      </c>
      <c r="Q51" s="33">
        <v>38397.791666666664</v>
      </c>
      <c r="R51" s="47">
        <v>19700</v>
      </c>
      <c r="S51" s="29">
        <v>21679</v>
      </c>
      <c r="T51" s="29">
        <f t="shared" si="2"/>
        <v>1853</v>
      </c>
      <c r="U51" s="29">
        <v>21849</v>
      </c>
      <c r="V51" s="29">
        <v>1200</v>
      </c>
      <c r="W51" s="29">
        <v>-1400</v>
      </c>
      <c r="X51" s="29">
        <v>-108</v>
      </c>
      <c r="Y51" s="29">
        <v>330</v>
      </c>
      <c r="Z51" s="29">
        <v>330</v>
      </c>
      <c r="AA51" s="29">
        <v>-700</v>
      </c>
      <c r="AB51" s="29">
        <v>-300</v>
      </c>
      <c r="AC51" s="29">
        <v>-2218</v>
      </c>
      <c r="AD51" s="29">
        <v>-1234</v>
      </c>
      <c r="AE51" s="29" t="s">
        <v>43</v>
      </c>
      <c r="AF51" s="29" t="s">
        <v>165</v>
      </c>
      <c r="AG51" s="29">
        <v>39</v>
      </c>
      <c r="AH51" s="29" t="s">
        <v>43</v>
      </c>
      <c r="AI51" s="29" t="s">
        <v>168</v>
      </c>
      <c r="AJ51" s="32">
        <v>39</v>
      </c>
    </row>
    <row r="52" spans="1:36" x14ac:dyDescent="0.15">
      <c r="A52" s="51" t="s">
        <v>32</v>
      </c>
      <c r="B52" s="69" t="s">
        <v>16</v>
      </c>
      <c r="C52" s="26">
        <v>15</v>
      </c>
      <c r="D52" s="33">
        <v>38398.791666666664</v>
      </c>
      <c r="E52" s="31">
        <v>18259</v>
      </c>
      <c r="F52" s="29">
        <v>33045</v>
      </c>
      <c r="G52" s="29">
        <v>288</v>
      </c>
      <c r="H52" s="29">
        <v>0</v>
      </c>
      <c r="I52" s="29">
        <v>3654</v>
      </c>
      <c r="J52" s="29">
        <v>9388</v>
      </c>
      <c r="K52" s="29">
        <v>42</v>
      </c>
      <c r="L52" s="29">
        <v>330</v>
      </c>
      <c r="M52" s="29">
        <v>-100</v>
      </c>
      <c r="N52" s="29">
        <v>-787</v>
      </c>
      <c r="O52" s="29">
        <f t="shared" si="0"/>
        <v>-515</v>
      </c>
      <c r="P52" s="29">
        <f t="shared" si="1"/>
        <v>20806</v>
      </c>
      <c r="Q52" s="33">
        <v>38398.791666666664</v>
      </c>
      <c r="R52" s="47">
        <v>18525</v>
      </c>
      <c r="S52" s="29">
        <v>20504</v>
      </c>
      <c r="T52" s="29">
        <f t="shared" si="2"/>
        <v>302</v>
      </c>
      <c r="U52" s="29">
        <v>21849</v>
      </c>
      <c r="V52" s="29">
        <v>1200</v>
      </c>
      <c r="W52" s="29">
        <v>1200</v>
      </c>
      <c r="X52" s="29">
        <v>42</v>
      </c>
      <c r="Y52" s="29">
        <v>330</v>
      </c>
      <c r="Z52" s="29">
        <v>330</v>
      </c>
      <c r="AA52" s="29">
        <v>-700</v>
      </c>
      <c r="AB52" s="29">
        <v>-100</v>
      </c>
      <c r="AC52" s="29">
        <v>-2218</v>
      </c>
      <c r="AD52" s="29">
        <v>-787</v>
      </c>
      <c r="AE52" s="29" t="s">
        <v>43</v>
      </c>
      <c r="AF52" s="29" t="s">
        <v>62</v>
      </c>
      <c r="AG52" s="29">
        <v>49</v>
      </c>
      <c r="AH52" s="29" t="s">
        <v>43</v>
      </c>
      <c r="AI52" s="29" t="s">
        <v>103</v>
      </c>
      <c r="AJ52" s="32">
        <v>49</v>
      </c>
    </row>
    <row r="53" spans="1:36" x14ac:dyDescent="0.15">
      <c r="A53" s="51" t="s">
        <v>31</v>
      </c>
      <c r="B53" s="69" t="s">
        <v>16</v>
      </c>
      <c r="C53" s="26">
        <v>16</v>
      </c>
      <c r="D53" s="33">
        <v>38399.791666666664</v>
      </c>
      <c r="E53" s="31">
        <v>18491</v>
      </c>
      <c r="F53" s="29">
        <v>33045</v>
      </c>
      <c r="G53" s="29">
        <v>291</v>
      </c>
      <c r="H53" s="29">
        <v>0</v>
      </c>
      <c r="I53" s="29">
        <v>3984</v>
      </c>
      <c r="J53" s="29">
        <v>9198</v>
      </c>
      <c r="K53" s="29">
        <v>42</v>
      </c>
      <c r="L53" s="29">
        <v>330</v>
      </c>
      <c r="M53" s="29">
        <v>-300</v>
      </c>
      <c r="N53" s="29">
        <v>-787</v>
      </c>
      <c r="O53" s="29">
        <f t="shared" si="0"/>
        <v>-715</v>
      </c>
      <c r="P53" s="29">
        <f t="shared" si="1"/>
        <v>20869</v>
      </c>
      <c r="Q53" s="33">
        <v>38399.791666666664</v>
      </c>
      <c r="R53" s="47">
        <v>18250</v>
      </c>
      <c r="S53" s="29">
        <v>19986</v>
      </c>
      <c r="T53" s="29">
        <f t="shared" si="2"/>
        <v>883</v>
      </c>
      <c r="U53" s="29">
        <v>21849</v>
      </c>
      <c r="V53" s="29">
        <v>1200</v>
      </c>
      <c r="W53" s="29">
        <v>1200</v>
      </c>
      <c r="X53" s="29">
        <v>42</v>
      </c>
      <c r="Y53" s="29">
        <v>330</v>
      </c>
      <c r="Z53" s="29">
        <v>330</v>
      </c>
      <c r="AA53" s="29">
        <v>-700</v>
      </c>
      <c r="AB53" s="29">
        <v>-300</v>
      </c>
      <c r="AC53" s="29">
        <v>-2218</v>
      </c>
      <c r="AD53" s="29">
        <v>-787</v>
      </c>
      <c r="AE53" s="29" t="s">
        <v>43</v>
      </c>
      <c r="AF53" s="29" t="s">
        <v>153</v>
      </c>
      <c r="AG53" s="29">
        <v>44</v>
      </c>
      <c r="AH53" s="29" t="s">
        <v>43</v>
      </c>
      <c r="AI53" s="29" t="s">
        <v>61</v>
      </c>
      <c r="AJ53" s="32">
        <v>43</v>
      </c>
    </row>
    <row r="54" spans="1:36" x14ac:dyDescent="0.15">
      <c r="A54" s="51" t="s">
        <v>33</v>
      </c>
      <c r="B54" s="69" t="s">
        <v>16</v>
      </c>
      <c r="C54" s="26">
        <v>17</v>
      </c>
      <c r="D54" s="33">
        <v>38400.791666666664</v>
      </c>
      <c r="E54" s="31">
        <v>18900</v>
      </c>
      <c r="F54" s="29">
        <v>33045</v>
      </c>
      <c r="G54" s="29">
        <v>297</v>
      </c>
      <c r="H54" s="29">
        <v>0</v>
      </c>
      <c r="I54" s="29">
        <v>2888</v>
      </c>
      <c r="J54" s="29">
        <v>8894</v>
      </c>
      <c r="K54" s="29">
        <v>-8</v>
      </c>
      <c r="L54" s="29">
        <v>330</v>
      </c>
      <c r="M54" s="29">
        <v>-375</v>
      </c>
      <c r="N54" s="29">
        <v>-1193</v>
      </c>
      <c r="O54" s="29">
        <f t="shared" si="0"/>
        <v>-1246</v>
      </c>
      <c r="P54" s="29">
        <f t="shared" si="1"/>
        <v>22806</v>
      </c>
      <c r="Q54" s="33">
        <v>38400.791666666664</v>
      </c>
      <c r="R54" s="47">
        <v>18950</v>
      </c>
      <c r="S54" s="29">
        <v>20686</v>
      </c>
      <c r="T54" s="29">
        <f t="shared" si="2"/>
        <v>2120</v>
      </c>
      <c r="U54" s="29">
        <v>21849</v>
      </c>
      <c r="V54" s="29">
        <v>1200</v>
      </c>
      <c r="W54" s="29">
        <v>-1400</v>
      </c>
      <c r="X54" s="29">
        <v>-8</v>
      </c>
      <c r="Y54" s="29">
        <v>330</v>
      </c>
      <c r="Z54" s="29">
        <v>330</v>
      </c>
      <c r="AA54" s="29">
        <v>-700</v>
      </c>
      <c r="AB54" s="29">
        <v>-375</v>
      </c>
      <c r="AC54" s="29">
        <v>-2218</v>
      </c>
      <c r="AD54" s="29">
        <v>-1193</v>
      </c>
      <c r="AE54" s="29" t="s">
        <v>169</v>
      </c>
      <c r="AF54" s="29" t="s">
        <v>66</v>
      </c>
      <c r="AG54" s="29">
        <v>34</v>
      </c>
      <c r="AH54" s="29" t="s">
        <v>169</v>
      </c>
      <c r="AI54" s="29" t="s">
        <v>202</v>
      </c>
      <c r="AJ54" s="32">
        <v>34</v>
      </c>
    </row>
    <row r="55" spans="1:36" x14ac:dyDescent="0.15">
      <c r="A55" s="51" t="s">
        <v>34</v>
      </c>
      <c r="B55" s="69" t="s">
        <v>16</v>
      </c>
      <c r="C55" s="26">
        <v>18</v>
      </c>
      <c r="D55" s="33">
        <v>38401.791666666664</v>
      </c>
      <c r="E55" s="31">
        <v>19088</v>
      </c>
      <c r="F55" s="29">
        <v>33062</v>
      </c>
      <c r="G55" s="29">
        <v>311</v>
      </c>
      <c r="H55" s="29">
        <v>0</v>
      </c>
      <c r="I55" s="29">
        <v>1820</v>
      </c>
      <c r="J55" s="29">
        <v>9930</v>
      </c>
      <c r="K55" s="29">
        <v>92</v>
      </c>
      <c r="L55" s="29">
        <v>330</v>
      </c>
      <c r="M55" s="29">
        <v>-300</v>
      </c>
      <c r="N55" s="29">
        <v>-1060</v>
      </c>
      <c r="O55" s="29">
        <f t="shared" si="0"/>
        <v>-938</v>
      </c>
      <c r="P55" s="29">
        <f t="shared" si="1"/>
        <v>22561</v>
      </c>
      <c r="Q55" s="33">
        <v>38401.791666666664</v>
      </c>
      <c r="R55" s="47">
        <v>19025</v>
      </c>
      <c r="S55" s="29">
        <v>20761</v>
      </c>
      <c r="T55" s="29">
        <f t="shared" si="2"/>
        <v>1800</v>
      </c>
      <c r="U55" s="29">
        <v>21849</v>
      </c>
      <c r="V55" s="29">
        <v>1200</v>
      </c>
      <c r="W55" s="29">
        <v>1200</v>
      </c>
      <c r="X55" s="29">
        <v>92</v>
      </c>
      <c r="Y55" s="29">
        <v>330</v>
      </c>
      <c r="Z55" s="29">
        <v>330</v>
      </c>
      <c r="AA55" s="29">
        <v>-700</v>
      </c>
      <c r="AB55" s="29">
        <v>-300</v>
      </c>
      <c r="AC55" s="29">
        <v>-2218</v>
      </c>
      <c r="AD55" s="29">
        <v>-1060</v>
      </c>
      <c r="AE55" s="29" t="s">
        <v>169</v>
      </c>
      <c r="AF55" s="29" t="s">
        <v>71</v>
      </c>
      <c r="AG55" s="29">
        <v>20</v>
      </c>
      <c r="AH55" s="29" t="s">
        <v>169</v>
      </c>
      <c r="AI55" s="29" t="s">
        <v>71</v>
      </c>
      <c r="AJ55" s="32">
        <v>21</v>
      </c>
    </row>
    <row r="56" spans="1:36" x14ac:dyDescent="0.15">
      <c r="A56" s="51" t="s">
        <v>35</v>
      </c>
      <c r="B56" s="69" t="s">
        <v>16</v>
      </c>
      <c r="C56" s="26">
        <v>19</v>
      </c>
      <c r="D56" s="33">
        <v>38402.791666666664</v>
      </c>
      <c r="E56" s="31">
        <v>17855</v>
      </c>
      <c r="F56" s="29">
        <v>33062</v>
      </c>
      <c r="G56" s="29">
        <v>300</v>
      </c>
      <c r="H56" s="29">
        <v>0</v>
      </c>
      <c r="I56" s="29">
        <v>2636</v>
      </c>
      <c r="J56" s="29">
        <v>9470</v>
      </c>
      <c r="K56" s="29">
        <v>-182</v>
      </c>
      <c r="L56" s="29">
        <v>330</v>
      </c>
      <c r="M56" s="29">
        <v>-250</v>
      </c>
      <c r="N56" s="29">
        <v>-789</v>
      </c>
      <c r="O56" s="29">
        <f t="shared" si="0"/>
        <v>-891</v>
      </c>
      <c r="P56" s="29">
        <f t="shared" si="1"/>
        <v>22147</v>
      </c>
      <c r="Q56" s="33">
        <v>38402.791666666664</v>
      </c>
      <c r="R56" s="47">
        <v>18125</v>
      </c>
      <c r="S56" s="29">
        <v>19861</v>
      </c>
      <c r="T56" s="29">
        <f t="shared" si="2"/>
        <v>2286</v>
      </c>
      <c r="U56" s="29">
        <v>21585</v>
      </c>
      <c r="V56" s="29">
        <v>1800</v>
      </c>
      <c r="W56" s="29">
        <v>-1400</v>
      </c>
      <c r="X56" s="29">
        <v>-182</v>
      </c>
      <c r="Y56" s="29">
        <v>330</v>
      </c>
      <c r="Z56" s="29">
        <v>330</v>
      </c>
      <c r="AA56" s="29">
        <v>-700</v>
      </c>
      <c r="AB56" s="29">
        <v>-250</v>
      </c>
      <c r="AC56" s="29">
        <v>-2218</v>
      </c>
      <c r="AD56" s="29">
        <v>-789</v>
      </c>
      <c r="AE56" s="29" t="s">
        <v>42</v>
      </c>
      <c r="AF56" s="29" t="s">
        <v>65</v>
      </c>
      <c r="AG56" s="29">
        <v>27</v>
      </c>
      <c r="AH56" s="29" t="s">
        <v>42</v>
      </c>
      <c r="AI56" s="29" t="s">
        <v>66</v>
      </c>
      <c r="AJ56" s="32">
        <v>24</v>
      </c>
    </row>
    <row r="57" spans="1:36" x14ac:dyDescent="0.15">
      <c r="A57" s="51" t="s">
        <v>36</v>
      </c>
      <c r="B57" s="69" t="s">
        <v>16</v>
      </c>
      <c r="C57" s="26">
        <v>20</v>
      </c>
      <c r="D57" s="33">
        <v>38403.791666666664</v>
      </c>
      <c r="E57" s="31">
        <v>17453</v>
      </c>
      <c r="F57" s="29">
        <v>33062</v>
      </c>
      <c r="G57" s="29">
        <v>285</v>
      </c>
      <c r="H57" s="29">
        <v>0</v>
      </c>
      <c r="I57" s="29">
        <v>2664</v>
      </c>
      <c r="J57" s="29">
        <v>9513</v>
      </c>
      <c r="K57" s="29">
        <v>-167</v>
      </c>
      <c r="L57" s="29">
        <v>330</v>
      </c>
      <c r="M57" s="29">
        <v>-250</v>
      </c>
      <c r="N57" s="29">
        <v>-759</v>
      </c>
      <c r="O57" s="29">
        <f t="shared" si="0"/>
        <v>-846</v>
      </c>
      <c r="P57" s="29">
        <f t="shared" si="1"/>
        <v>22016</v>
      </c>
      <c r="Q57" s="33">
        <v>38403.791666666664</v>
      </c>
      <c r="R57" s="47">
        <v>18000</v>
      </c>
      <c r="S57" s="29">
        <v>19736</v>
      </c>
      <c r="T57" s="29">
        <f t="shared" si="2"/>
        <v>2280</v>
      </c>
      <c r="U57" s="29">
        <v>21585</v>
      </c>
      <c r="V57" s="29">
        <v>1800</v>
      </c>
      <c r="W57" s="29">
        <v>-1400</v>
      </c>
      <c r="X57" s="29">
        <v>-167</v>
      </c>
      <c r="Y57" s="29">
        <v>330</v>
      </c>
      <c r="Z57" s="150">
        <v>330</v>
      </c>
      <c r="AA57" s="29">
        <v>-700</v>
      </c>
      <c r="AB57" s="150">
        <v>-250</v>
      </c>
      <c r="AC57" s="29">
        <v>-2218</v>
      </c>
      <c r="AD57" s="150">
        <v>-759</v>
      </c>
      <c r="AE57" s="29" t="s">
        <v>169</v>
      </c>
      <c r="AF57" s="29" t="s">
        <v>150</v>
      </c>
      <c r="AG57" s="29">
        <v>27</v>
      </c>
      <c r="AH57" s="29" t="s">
        <v>169</v>
      </c>
      <c r="AI57" s="29" t="s">
        <v>126</v>
      </c>
      <c r="AJ57" s="32">
        <v>27</v>
      </c>
    </row>
    <row r="58" spans="1:36" x14ac:dyDescent="0.15">
      <c r="A58" s="51" t="s">
        <v>30</v>
      </c>
      <c r="B58" s="69" t="s">
        <v>16</v>
      </c>
      <c r="C58" s="26">
        <v>21</v>
      </c>
      <c r="D58" s="33">
        <v>38404.791666666664</v>
      </c>
      <c r="E58" s="31">
        <v>19273</v>
      </c>
      <c r="F58" s="29">
        <v>33062</v>
      </c>
      <c r="G58" s="29">
        <v>280</v>
      </c>
      <c r="H58" s="29">
        <v>0</v>
      </c>
      <c r="I58" s="29">
        <v>2634</v>
      </c>
      <c r="J58" s="29">
        <v>9437</v>
      </c>
      <c r="K58" s="29">
        <v>69</v>
      </c>
      <c r="L58" s="29">
        <v>330</v>
      </c>
      <c r="M58" s="29">
        <v>-100</v>
      </c>
      <c r="N58" s="29">
        <v>-1109</v>
      </c>
      <c r="O58" s="29">
        <f t="shared" si="0"/>
        <v>-810</v>
      </c>
      <c r="P58" s="29">
        <f t="shared" si="1"/>
        <v>22081</v>
      </c>
      <c r="Q58" s="33">
        <v>38404.791666666664</v>
      </c>
      <c r="R58" s="47">
        <v>19375</v>
      </c>
      <c r="S58" s="29">
        <v>21111</v>
      </c>
      <c r="T58" s="29">
        <f t="shared" si="2"/>
        <v>970</v>
      </c>
      <c r="U58" s="29">
        <v>21585</v>
      </c>
      <c r="V58" s="29">
        <v>1800</v>
      </c>
      <c r="W58" s="29">
        <v>1200</v>
      </c>
      <c r="X58" s="29">
        <v>69</v>
      </c>
      <c r="Y58" s="29">
        <v>330</v>
      </c>
      <c r="Z58" s="29">
        <v>330</v>
      </c>
      <c r="AA58" s="29">
        <v>-700</v>
      </c>
      <c r="AB58" s="29">
        <v>-100</v>
      </c>
      <c r="AC58" s="29">
        <v>-2218</v>
      </c>
      <c r="AD58" s="29">
        <v>-1109</v>
      </c>
      <c r="AE58" s="29" t="s">
        <v>44</v>
      </c>
      <c r="AF58" s="29" t="s">
        <v>125</v>
      </c>
      <c r="AG58" s="29">
        <v>32</v>
      </c>
      <c r="AH58" s="29" t="s">
        <v>44</v>
      </c>
      <c r="AI58" s="29" t="s">
        <v>79</v>
      </c>
      <c r="AJ58" s="32">
        <v>30</v>
      </c>
    </row>
    <row r="59" spans="1:36" x14ac:dyDescent="0.15">
      <c r="A59" s="51" t="s">
        <v>32</v>
      </c>
      <c r="B59" s="69" t="s">
        <v>16</v>
      </c>
      <c r="C59" s="26">
        <v>22</v>
      </c>
      <c r="D59" s="33">
        <v>38405.791666666664</v>
      </c>
      <c r="E59" s="31">
        <v>18988</v>
      </c>
      <c r="F59" s="29">
        <v>33063</v>
      </c>
      <c r="G59" s="29">
        <v>275</v>
      </c>
      <c r="H59" s="29">
        <v>0</v>
      </c>
      <c r="I59" s="29">
        <v>3035</v>
      </c>
      <c r="J59" s="29">
        <v>9691</v>
      </c>
      <c r="K59" s="29">
        <v>-33</v>
      </c>
      <c r="L59" s="29">
        <v>330</v>
      </c>
      <c r="M59" s="29">
        <v>-100</v>
      </c>
      <c r="N59" s="29">
        <v>-1296</v>
      </c>
      <c r="O59" s="29">
        <f t="shared" si="0"/>
        <v>-1099</v>
      </c>
      <c r="P59" s="29">
        <f t="shared" si="1"/>
        <v>21711</v>
      </c>
      <c r="Q59" s="33">
        <v>38405.791666666664</v>
      </c>
      <c r="R59" s="47">
        <v>19375</v>
      </c>
      <c r="S59" s="29">
        <v>21111</v>
      </c>
      <c r="T59" s="29">
        <f t="shared" si="2"/>
        <v>600</v>
      </c>
      <c r="U59" s="29">
        <v>21585</v>
      </c>
      <c r="V59" s="29">
        <v>1800</v>
      </c>
      <c r="W59" s="29">
        <v>-1400</v>
      </c>
      <c r="X59" s="29">
        <v>-33</v>
      </c>
      <c r="Y59" s="29">
        <v>330</v>
      </c>
      <c r="Z59" s="29">
        <v>330</v>
      </c>
      <c r="AA59" s="29">
        <v>-700</v>
      </c>
      <c r="AB59" s="29">
        <v>-100</v>
      </c>
      <c r="AC59" s="29">
        <v>-2218</v>
      </c>
      <c r="AD59" s="29">
        <v>-1296</v>
      </c>
      <c r="AE59" s="29" t="s">
        <v>44</v>
      </c>
      <c r="AF59" s="29" t="s">
        <v>171</v>
      </c>
      <c r="AG59" s="29">
        <v>35</v>
      </c>
      <c r="AH59" s="29" t="s">
        <v>43</v>
      </c>
      <c r="AI59" s="29" t="s">
        <v>126</v>
      </c>
      <c r="AJ59" s="32">
        <v>34</v>
      </c>
    </row>
    <row r="60" spans="1:36" x14ac:dyDescent="0.15">
      <c r="A60" s="51" t="s">
        <v>31</v>
      </c>
      <c r="B60" s="69" t="s">
        <v>16</v>
      </c>
      <c r="C60" s="26">
        <v>23</v>
      </c>
      <c r="D60" s="33">
        <v>38406.791666666664</v>
      </c>
      <c r="E60" s="31">
        <v>18966</v>
      </c>
      <c r="F60" s="29">
        <v>33063</v>
      </c>
      <c r="G60" s="29">
        <v>285</v>
      </c>
      <c r="H60" s="29">
        <v>0</v>
      </c>
      <c r="I60" s="29">
        <v>2762</v>
      </c>
      <c r="J60" s="29">
        <v>9116</v>
      </c>
      <c r="K60" s="29">
        <v>-33</v>
      </c>
      <c r="L60" s="29">
        <v>330</v>
      </c>
      <c r="M60" s="29">
        <v>-250</v>
      </c>
      <c r="N60" s="29">
        <v>-1296</v>
      </c>
      <c r="O60" s="29">
        <f t="shared" si="0"/>
        <v>-1249</v>
      </c>
      <c r="P60" s="29">
        <f t="shared" si="1"/>
        <v>22719</v>
      </c>
      <c r="Q60" s="33">
        <v>38406.791666666664</v>
      </c>
      <c r="R60" s="47">
        <v>19400</v>
      </c>
      <c r="S60" s="29">
        <v>21136</v>
      </c>
      <c r="T60" s="29">
        <f t="shared" ref="T60:T116" si="3">+P60-S60</f>
        <v>1583</v>
      </c>
      <c r="U60" s="29">
        <v>21585</v>
      </c>
      <c r="V60" s="29">
        <v>1800</v>
      </c>
      <c r="W60" s="29">
        <v>-1400</v>
      </c>
      <c r="X60" s="29">
        <v>-33</v>
      </c>
      <c r="Y60" s="29">
        <v>330</v>
      </c>
      <c r="Z60" s="29">
        <v>330</v>
      </c>
      <c r="AA60" s="29">
        <v>-700</v>
      </c>
      <c r="AB60" s="29">
        <v>-250</v>
      </c>
      <c r="AC60" s="29">
        <v>-2218</v>
      </c>
      <c r="AD60" s="29">
        <v>-1296</v>
      </c>
      <c r="AE60" s="29" t="s">
        <v>169</v>
      </c>
      <c r="AF60" s="29" t="s">
        <v>92</v>
      </c>
      <c r="AG60" s="29">
        <v>30</v>
      </c>
      <c r="AH60" s="29" t="s">
        <v>169</v>
      </c>
      <c r="AI60" s="29" t="s">
        <v>184</v>
      </c>
      <c r="AJ60" s="32">
        <v>27</v>
      </c>
    </row>
    <row r="61" spans="1:36" x14ac:dyDescent="0.15">
      <c r="A61" s="51" t="s">
        <v>33</v>
      </c>
      <c r="B61" s="69" t="s">
        <v>16</v>
      </c>
      <c r="C61" s="26">
        <v>24</v>
      </c>
      <c r="D61" s="33">
        <v>38407.791666666664</v>
      </c>
      <c r="E61" s="31">
        <v>19591</v>
      </c>
      <c r="F61" s="29">
        <v>33063</v>
      </c>
      <c r="G61" s="29">
        <v>250</v>
      </c>
      <c r="H61" s="29">
        <v>0</v>
      </c>
      <c r="I61" s="29">
        <v>3274</v>
      </c>
      <c r="J61" s="29">
        <v>7836</v>
      </c>
      <c r="K61" s="29">
        <v>-58</v>
      </c>
      <c r="L61" s="29">
        <v>330</v>
      </c>
      <c r="M61" s="29">
        <v>-100</v>
      </c>
      <c r="N61" s="29">
        <v>-1457</v>
      </c>
      <c r="O61" s="29">
        <f t="shared" si="0"/>
        <v>-1285</v>
      </c>
      <c r="P61" s="29">
        <f t="shared" ref="P61:P121" si="4">+F61+G61+H61-I61-J61-O61</f>
        <v>23488</v>
      </c>
      <c r="Q61" s="33">
        <v>38407.791666666664</v>
      </c>
      <c r="R61" s="47">
        <v>19675</v>
      </c>
      <c r="S61" s="29">
        <v>21504</v>
      </c>
      <c r="T61" s="29">
        <f t="shared" si="3"/>
        <v>1984</v>
      </c>
      <c r="U61" s="29">
        <v>21585</v>
      </c>
      <c r="V61" s="29">
        <v>1800</v>
      </c>
      <c r="W61" s="29">
        <v>-1400</v>
      </c>
      <c r="X61" s="29">
        <v>-58</v>
      </c>
      <c r="Y61" s="29">
        <v>330</v>
      </c>
      <c r="Z61" s="29">
        <v>330</v>
      </c>
      <c r="AA61" s="29">
        <v>-700</v>
      </c>
      <c r="AB61" s="29">
        <v>-100</v>
      </c>
      <c r="AC61" s="29">
        <v>-2218</v>
      </c>
      <c r="AD61" s="29">
        <v>-1457</v>
      </c>
      <c r="AE61" s="29" t="s">
        <v>44</v>
      </c>
      <c r="AF61" s="29" t="s">
        <v>189</v>
      </c>
      <c r="AG61" s="29">
        <v>25</v>
      </c>
      <c r="AH61" s="29" t="s">
        <v>44</v>
      </c>
      <c r="AI61" s="29" t="s">
        <v>79</v>
      </c>
      <c r="AJ61" s="32">
        <v>25</v>
      </c>
    </row>
    <row r="62" spans="1:36" x14ac:dyDescent="0.15">
      <c r="A62" s="51" t="s">
        <v>34</v>
      </c>
      <c r="B62" s="69" t="s">
        <v>16</v>
      </c>
      <c r="C62" s="26">
        <v>25</v>
      </c>
      <c r="D62" s="33">
        <v>38408.791666666664</v>
      </c>
      <c r="E62" s="31">
        <v>18767</v>
      </c>
      <c r="F62" s="29">
        <v>33063</v>
      </c>
      <c r="G62" s="29">
        <v>300</v>
      </c>
      <c r="H62" s="29">
        <v>0</v>
      </c>
      <c r="I62" s="29">
        <v>3229</v>
      </c>
      <c r="J62" s="29">
        <v>7824</v>
      </c>
      <c r="K62" s="29">
        <v>-93</v>
      </c>
      <c r="L62" s="29">
        <v>330</v>
      </c>
      <c r="M62" s="29">
        <v>-150</v>
      </c>
      <c r="N62" s="29">
        <v>-1757</v>
      </c>
      <c r="O62" s="29">
        <f t="shared" si="0"/>
        <v>-1670</v>
      </c>
      <c r="P62" s="29">
        <f t="shared" si="4"/>
        <v>23980</v>
      </c>
      <c r="Q62" s="33">
        <v>38408.791666666664</v>
      </c>
      <c r="R62" s="47">
        <v>19000</v>
      </c>
      <c r="S62" s="29">
        <v>21130</v>
      </c>
      <c r="T62" s="29">
        <f t="shared" si="3"/>
        <v>2850</v>
      </c>
      <c r="U62" s="29">
        <v>21585</v>
      </c>
      <c r="V62" s="29">
        <v>1800</v>
      </c>
      <c r="W62" s="29">
        <v>-1400</v>
      </c>
      <c r="X62" s="29">
        <v>-93</v>
      </c>
      <c r="Y62" s="29">
        <v>330</v>
      </c>
      <c r="Z62" s="29">
        <v>330</v>
      </c>
      <c r="AA62" s="29">
        <v>-700</v>
      </c>
      <c r="AB62" s="29">
        <v>-150</v>
      </c>
      <c r="AC62" s="29">
        <v>-2218</v>
      </c>
      <c r="AD62" s="29">
        <v>-1757</v>
      </c>
      <c r="AE62" s="29" t="s">
        <v>43</v>
      </c>
      <c r="AF62" s="29" t="s">
        <v>150</v>
      </c>
      <c r="AG62" s="29">
        <v>24</v>
      </c>
      <c r="AH62" s="29" t="s">
        <v>43</v>
      </c>
      <c r="AI62" s="29" t="s">
        <v>202</v>
      </c>
      <c r="AJ62" s="32">
        <v>24</v>
      </c>
    </row>
    <row r="63" spans="1:36" x14ac:dyDescent="0.15">
      <c r="A63" s="51" t="s">
        <v>35</v>
      </c>
      <c r="B63" s="69" t="s">
        <v>16</v>
      </c>
      <c r="C63" s="26">
        <v>26</v>
      </c>
      <c r="D63" s="33">
        <v>38409.791666666664</v>
      </c>
      <c r="E63" s="31">
        <v>17348</v>
      </c>
      <c r="F63" s="29">
        <v>33063</v>
      </c>
      <c r="G63" s="29">
        <v>290</v>
      </c>
      <c r="H63" s="29">
        <v>0</v>
      </c>
      <c r="I63" s="29">
        <v>3218</v>
      </c>
      <c r="J63" s="29">
        <v>10421</v>
      </c>
      <c r="K63" s="29">
        <v>-192</v>
      </c>
      <c r="L63" s="29">
        <v>330</v>
      </c>
      <c r="M63" s="29">
        <v>0</v>
      </c>
      <c r="N63" s="29">
        <v>-1259</v>
      </c>
      <c r="O63" s="29">
        <f t="shared" si="0"/>
        <v>-1121</v>
      </c>
      <c r="P63" s="29">
        <f t="shared" si="4"/>
        <v>20835</v>
      </c>
      <c r="Q63" s="33">
        <v>38409.791666666664</v>
      </c>
      <c r="R63" s="47">
        <v>17600</v>
      </c>
      <c r="S63" s="29">
        <v>19336</v>
      </c>
      <c r="T63" s="29">
        <f t="shared" si="3"/>
        <v>1499</v>
      </c>
      <c r="U63" s="29">
        <v>20592</v>
      </c>
      <c r="V63" s="29">
        <v>2400</v>
      </c>
      <c r="W63" s="29">
        <v>-1400</v>
      </c>
      <c r="X63" s="29">
        <v>-192</v>
      </c>
      <c r="Y63" s="29">
        <v>330</v>
      </c>
      <c r="Z63" s="29">
        <v>330</v>
      </c>
      <c r="AA63" s="29">
        <v>-700</v>
      </c>
      <c r="AB63" s="29">
        <v>0</v>
      </c>
      <c r="AC63" s="29">
        <v>-2218</v>
      </c>
      <c r="AD63" s="29">
        <v>-1259</v>
      </c>
      <c r="AE63" s="29" t="s">
        <v>43</v>
      </c>
      <c r="AF63" s="29" t="s">
        <v>66</v>
      </c>
      <c r="AG63" s="29">
        <v>29</v>
      </c>
      <c r="AH63" s="29" t="s">
        <v>44</v>
      </c>
      <c r="AI63" s="29" t="s">
        <v>66</v>
      </c>
      <c r="AJ63" s="32">
        <v>28</v>
      </c>
    </row>
    <row r="64" spans="1:36" x14ac:dyDescent="0.15">
      <c r="A64" s="51" t="s">
        <v>36</v>
      </c>
      <c r="B64" s="69" t="s">
        <v>16</v>
      </c>
      <c r="C64" s="26">
        <v>27</v>
      </c>
      <c r="D64" s="33">
        <v>38410.791666666664</v>
      </c>
      <c r="E64" s="31">
        <v>17879</v>
      </c>
      <c r="F64" s="29">
        <v>33063</v>
      </c>
      <c r="G64" s="29">
        <v>280</v>
      </c>
      <c r="H64" s="29">
        <v>0</v>
      </c>
      <c r="I64" s="29">
        <v>3034</v>
      </c>
      <c r="J64" s="29">
        <v>11068</v>
      </c>
      <c r="K64" s="29">
        <v>-312</v>
      </c>
      <c r="L64" s="29">
        <v>330</v>
      </c>
      <c r="M64" s="29">
        <v>-150</v>
      </c>
      <c r="N64" s="29">
        <v>-1259</v>
      </c>
      <c r="O64" s="29">
        <f t="shared" si="0"/>
        <v>-1391</v>
      </c>
      <c r="P64" s="29">
        <f t="shared" si="4"/>
        <v>20632</v>
      </c>
      <c r="Q64" s="33">
        <v>38410.791666666664</v>
      </c>
      <c r="R64" s="47">
        <v>17700</v>
      </c>
      <c r="S64" s="29">
        <v>19436</v>
      </c>
      <c r="T64" s="29">
        <f t="shared" si="3"/>
        <v>1196</v>
      </c>
      <c r="U64" s="29">
        <v>20592</v>
      </c>
      <c r="V64" s="29">
        <v>2400</v>
      </c>
      <c r="W64" s="29">
        <v>-1400</v>
      </c>
      <c r="X64" s="29">
        <v>-312</v>
      </c>
      <c r="Y64" s="29">
        <v>330</v>
      </c>
      <c r="Z64" s="29">
        <v>330</v>
      </c>
      <c r="AA64" s="29">
        <v>-700</v>
      </c>
      <c r="AB64" s="29">
        <v>-150</v>
      </c>
      <c r="AC64" s="29">
        <v>-2218</v>
      </c>
      <c r="AD64" s="29">
        <v>-1259</v>
      </c>
      <c r="AE64" s="29" t="s">
        <v>42</v>
      </c>
      <c r="AF64" s="29" t="s">
        <v>49</v>
      </c>
      <c r="AG64" s="29">
        <v>32</v>
      </c>
      <c r="AH64" s="29" t="s">
        <v>42</v>
      </c>
      <c r="AI64" s="29" t="s">
        <v>66</v>
      </c>
      <c r="AJ64" s="32">
        <v>31</v>
      </c>
    </row>
    <row r="65" spans="1:36" x14ac:dyDescent="0.15">
      <c r="A65" s="52" t="s">
        <v>30</v>
      </c>
      <c r="B65" s="70" t="s">
        <v>16</v>
      </c>
      <c r="C65" s="43">
        <v>28</v>
      </c>
      <c r="D65" s="37">
        <v>38411.791666666664</v>
      </c>
      <c r="E65" s="39">
        <v>19739</v>
      </c>
      <c r="F65" s="35">
        <v>33063</v>
      </c>
      <c r="G65" s="35">
        <v>290</v>
      </c>
      <c r="H65" s="35">
        <v>0</v>
      </c>
      <c r="I65" s="35">
        <v>3243</v>
      </c>
      <c r="J65" s="35">
        <v>8835</v>
      </c>
      <c r="K65" s="35">
        <v>-208</v>
      </c>
      <c r="L65" s="35">
        <v>330</v>
      </c>
      <c r="M65" s="35">
        <v>-150</v>
      </c>
      <c r="N65" s="35">
        <v>-1059</v>
      </c>
      <c r="O65" s="35">
        <f t="shared" si="0"/>
        <v>-1087</v>
      </c>
      <c r="P65" s="35">
        <f t="shared" si="4"/>
        <v>22362</v>
      </c>
      <c r="Q65" s="37">
        <v>38411.791666666664</v>
      </c>
      <c r="R65" s="48">
        <v>19525</v>
      </c>
      <c r="S65" s="35">
        <v>21261</v>
      </c>
      <c r="T65" s="35">
        <f t="shared" si="3"/>
        <v>1101</v>
      </c>
      <c r="U65" s="35">
        <v>20592</v>
      </c>
      <c r="V65" s="35">
        <v>2400</v>
      </c>
      <c r="W65" s="35">
        <v>-1400</v>
      </c>
      <c r="X65" s="35">
        <v>-208</v>
      </c>
      <c r="Y65" s="35">
        <v>330</v>
      </c>
      <c r="Z65" s="35">
        <v>330</v>
      </c>
      <c r="AA65" s="35">
        <v>-700</v>
      </c>
      <c r="AB65" s="35">
        <v>-150</v>
      </c>
      <c r="AC65" s="35">
        <v>-2218</v>
      </c>
      <c r="AD65" s="35">
        <v>-1059</v>
      </c>
      <c r="AE65" s="35" t="s">
        <v>44</v>
      </c>
      <c r="AF65" s="35" t="s">
        <v>95</v>
      </c>
      <c r="AG65" s="35">
        <v>34</v>
      </c>
      <c r="AH65" s="35" t="s">
        <v>44</v>
      </c>
      <c r="AI65" s="35" t="s">
        <v>155</v>
      </c>
      <c r="AJ65" s="40">
        <v>29</v>
      </c>
    </row>
    <row r="66" spans="1:36" x14ac:dyDescent="0.15">
      <c r="A66" s="51" t="s">
        <v>32</v>
      </c>
      <c r="B66" s="69" t="s">
        <v>17</v>
      </c>
      <c r="C66" s="26">
        <v>1</v>
      </c>
      <c r="D66" s="33">
        <v>38412.791666666664</v>
      </c>
      <c r="E66" s="31">
        <v>19523</v>
      </c>
      <c r="F66" s="29">
        <v>33050</v>
      </c>
      <c r="G66" s="29">
        <v>290</v>
      </c>
      <c r="H66" s="29">
        <v>0</v>
      </c>
      <c r="I66" s="29">
        <v>3893</v>
      </c>
      <c r="J66" s="29">
        <v>7913</v>
      </c>
      <c r="K66" s="29">
        <v>-212</v>
      </c>
      <c r="L66" s="29">
        <v>330</v>
      </c>
      <c r="M66" s="29">
        <v>-100</v>
      </c>
      <c r="N66" s="29">
        <v>-1757</v>
      </c>
      <c r="O66" s="29">
        <f t="shared" si="0"/>
        <v>-1739</v>
      </c>
      <c r="P66" s="29">
        <f t="shared" si="4"/>
        <v>23273</v>
      </c>
      <c r="Q66" s="33">
        <v>38412.791666666664</v>
      </c>
      <c r="R66" s="47">
        <v>19375</v>
      </c>
      <c r="S66" s="29">
        <v>21504</v>
      </c>
      <c r="T66" s="29">
        <f t="shared" si="3"/>
        <v>1769</v>
      </c>
      <c r="U66" s="29">
        <v>20592</v>
      </c>
      <c r="V66" s="29">
        <v>2400</v>
      </c>
      <c r="W66" s="29">
        <v>-1400</v>
      </c>
      <c r="X66" s="29">
        <v>-212</v>
      </c>
      <c r="Y66" s="29">
        <v>330</v>
      </c>
      <c r="Z66" s="29">
        <v>330</v>
      </c>
      <c r="AA66" s="29">
        <v>-700</v>
      </c>
      <c r="AB66" s="29">
        <v>-100</v>
      </c>
      <c r="AC66" s="29">
        <v>-2218</v>
      </c>
      <c r="AD66" s="29">
        <v>-1757</v>
      </c>
      <c r="AE66" s="29" t="s">
        <v>44</v>
      </c>
      <c r="AF66" s="29" t="s">
        <v>131</v>
      </c>
      <c r="AG66" s="29">
        <v>33</v>
      </c>
      <c r="AH66" s="29" t="s">
        <v>44</v>
      </c>
      <c r="AI66" s="29" t="s">
        <v>72</v>
      </c>
      <c r="AJ66" s="32">
        <v>32</v>
      </c>
    </row>
    <row r="67" spans="1:36" x14ac:dyDescent="0.15">
      <c r="A67" s="51" t="s">
        <v>31</v>
      </c>
      <c r="B67" s="69" t="s">
        <v>17</v>
      </c>
      <c r="C67" s="26">
        <v>2</v>
      </c>
      <c r="D67" s="33">
        <v>38413.791666666664</v>
      </c>
      <c r="E67" s="31">
        <v>19397</v>
      </c>
      <c r="F67" s="29">
        <v>33050</v>
      </c>
      <c r="G67" s="29">
        <v>290</v>
      </c>
      <c r="H67" s="29">
        <v>0</v>
      </c>
      <c r="I67" s="29">
        <v>4794</v>
      </c>
      <c r="J67" s="29">
        <v>7549</v>
      </c>
      <c r="K67" s="29">
        <v>-12</v>
      </c>
      <c r="L67" s="29">
        <v>330</v>
      </c>
      <c r="M67" s="29">
        <v>-250</v>
      </c>
      <c r="N67" s="29">
        <v>-1757</v>
      </c>
      <c r="O67" s="29">
        <f t="shared" si="0"/>
        <v>-1689</v>
      </c>
      <c r="P67" s="29">
        <f t="shared" si="4"/>
        <v>22686</v>
      </c>
      <c r="Q67" s="33">
        <v>38413.791666666664</v>
      </c>
      <c r="R67" s="47">
        <v>19550</v>
      </c>
      <c r="S67" s="29">
        <v>21680</v>
      </c>
      <c r="T67" s="29">
        <f t="shared" si="3"/>
        <v>1006</v>
      </c>
      <c r="U67" s="29">
        <v>20592</v>
      </c>
      <c r="V67" s="29">
        <v>2400</v>
      </c>
      <c r="W67" s="29">
        <v>-1400</v>
      </c>
      <c r="X67" s="29">
        <v>-12</v>
      </c>
      <c r="Y67" s="29">
        <v>330</v>
      </c>
      <c r="Z67" s="29">
        <v>330</v>
      </c>
      <c r="AA67" s="29">
        <v>-700</v>
      </c>
      <c r="AB67" s="29">
        <v>-250</v>
      </c>
      <c r="AC67" s="29">
        <v>-2218</v>
      </c>
      <c r="AD67" s="29">
        <v>-1757</v>
      </c>
      <c r="AE67" s="29" t="s">
        <v>100</v>
      </c>
      <c r="AF67" s="29" t="s">
        <v>92</v>
      </c>
      <c r="AG67" s="29">
        <v>29</v>
      </c>
      <c r="AH67" s="29" t="s">
        <v>100</v>
      </c>
      <c r="AI67" s="29" t="s">
        <v>49</v>
      </c>
      <c r="AJ67" s="32">
        <v>30</v>
      </c>
    </row>
    <row r="68" spans="1:36" x14ac:dyDescent="0.15">
      <c r="A68" s="51" t="s">
        <v>33</v>
      </c>
      <c r="B68" s="69" t="s">
        <v>17</v>
      </c>
      <c r="C68" s="26">
        <v>3</v>
      </c>
      <c r="D68" s="33">
        <v>38414.791666666664</v>
      </c>
      <c r="E68" s="31">
        <v>19620</v>
      </c>
      <c r="F68" s="29">
        <v>33046</v>
      </c>
      <c r="G68" s="29">
        <v>290</v>
      </c>
      <c r="H68" s="29">
        <v>0</v>
      </c>
      <c r="I68" s="29">
        <v>5634</v>
      </c>
      <c r="J68" s="29">
        <v>6269</v>
      </c>
      <c r="K68" s="29">
        <v>73</v>
      </c>
      <c r="L68" s="29">
        <v>330</v>
      </c>
      <c r="M68" s="29">
        <v>-250</v>
      </c>
      <c r="N68" s="29">
        <v>-1457</v>
      </c>
      <c r="O68" s="29">
        <f t="shared" si="0"/>
        <v>-1304</v>
      </c>
      <c r="P68" s="29">
        <f t="shared" si="4"/>
        <v>22737</v>
      </c>
      <c r="Q68" s="33">
        <v>38414.791666666664</v>
      </c>
      <c r="R68" s="47">
        <v>20000</v>
      </c>
      <c r="S68" s="29">
        <v>21829</v>
      </c>
      <c r="T68" s="29">
        <f t="shared" si="3"/>
        <v>908</v>
      </c>
      <c r="U68" s="29">
        <v>20592</v>
      </c>
      <c r="V68" s="29">
        <v>2400</v>
      </c>
      <c r="W68" s="29">
        <v>1200</v>
      </c>
      <c r="X68" s="29">
        <v>73</v>
      </c>
      <c r="Y68" s="29">
        <v>330</v>
      </c>
      <c r="Z68" s="29">
        <v>330</v>
      </c>
      <c r="AA68" s="29">
        <v>-700</v>
      </c>
      <c r="AB68" s="29">
        <v>-250</v>
      </c>
      <c r="AC68" s="29">
        <v>-2218</v>
      </c>
      <c r="AD68" s="29">
        <v>-1457</v>
      </c>
      <c r="AE68" s="29" t="s">
        <v>169</v>
      </c>
      <c r="AF68" s="29" t="s">
        <v>92</v>
      </c>
      <c r="AG68" s="29" t="s">
        <v>88</v>
      </c>
      <c r="AH68" s="29" t="s">
        <v>169</v>
      </c>
      <c r="AI68" s="29" t="s">
        <v>97</v>
      </c>
      <c r="AJ68" s="32">
        <v>26</v>
      </c>
    </row>
    <row r="69" spans="1:36" x14ac:dyDescent="0.15">
      <c r="A69" s="51" t="s">
        <v>34</v>
      </c>
      <c r="B69" s="69" t="s">
        <v>17</v>
      </c>
      <c r="C69" s="26">
        <v>4</v>
      </c>
      <c r="D69" s="33">
        <v>38415.791666666664</v>
      </c>
      <c r="E69" s="31">
        <v>18710</v>
      </c>
      <c r="F69" s="29">
        <v>33046</v>
      </c>
      <c r="G69" s="29">
        <v>309</v>
      </c>
      <c r="H69" s="29">
        <v>0</v>
      </c>
      <c r="I69" s="29">
        <v>4643</v>
      </c>
      <c r="J69" s="29">
        <v>7601</v>
      </c>
      <c r="K69" s="29">
        <v>-37</v>
      </c>
      <c r="L69" s="29">
        <v>330</v>
      </c>
      <c r="M69" s="29">
        <v>-200</v>
      </c>
      <c r="N69" s="29">
        <v>-1607</v>
      </c>
      <c r="O69" s="29">
        <f t="shared" si="0"/>
        <v>-1514</v>
      </c>
      <c r="P69" s="29">
        <f t="shared" si="4"/>
        <v>22625</v>
      </c>
      <c r="Q69" s="33">
        <v>38415.791666666664</v>
      </c>
      <c r="R69" s="47">
        <v>18675</v>
      </c>
      <c r="S69" s="29">
        <v>20654</v>
      </c>
      <c r="T69" s="29">
        <f t="shared" si="3"/>
        <v>1971</v>
      </c>
      <c r="U69" s="29">
        <v>20592</v>
      </c>
      <c r="V69" s="29">
        <v>2400</v>
      </c>
      <c r="W69" s="29">
        <v>-1400</v>
      </c>
      <c r="X69" s="29">
        <v>-37</v>
      </c>
      <c r="Y69" s="29">
        <v>330</v>
      </c>
      <c r="Z69" s="29">
        <v>330</v>
      </c>
      <c r="AA69" s="29">
        <v>-700</v>
      </c>
      <c r="AB69" s="29">
        <v>-200</v>
      </c>
      <c r="AC69" s="29">
        <v>-1618</v>
      </c>
      <c r="AD69" s="29">
        <v>-1757</v>
      </c>
      <c r="AE69" s="29" t="s">
        <v>169</v>
      </c>
      <c r="AF69" s="29" t="s">
        <v>61</v>
      </c>
      <c r="AG69" s="29">
        <v>32</v>
      </c>
      <c r="AH69" s="29" t="s">
        <v>100</v>
      </c>
      <c r="AI69" s="29" t="s">
        <v>54</v>
      </c>
      <c r="AJ69" s="32">
        <v>30</v>
      </c>
    </row>
    <row r="70" spans="1:36" x14ac:dyDescent="0.15">
      <c r="A70" s="51" t="s">
        <v>35</v>
      </c>
      <c r="B70" s="69" t="s">
        <v>17</v>
      </c>
      <c r="C70" s="26">
        <v>5</v>
      </c>
      <c r="D70" s="33">
        <v>38416.791666666664</v>
      </c>
      <c r="E70" s="31">
        <v>16918</v>
      </c>
      <c r="F70" s="29">
        <v>33046</v>
      </c>
      <c r="G70" s="29">
        <v>243</v>
      </c>
      <c r="H70" s="29">
        <v>0</v>
      </c>
      <c r="I70" s="29">
        <v>5158</v>
      </c>
      <c r="J70" s="29">
        <v>8995</v>
      </c>
      <c r="K70" s="29">
        <v>-597</v>
      </c>
      <c r="L70" s="29">
        <v>330</v>
      </c>
      <c r="M70" s="29">
        <v>-100</v>
      </c>
      <c r="N70" s="29">
        <v>-1059</v>
      </c>
      <c r="O70" s="29">
        <f t="shared" ref="O70:O133" si="5">SUM(K70:N70)</f>
        <v>-1426</v>
      </c>
      <c r="P70" s="29">
        <f t="shared" si="4"/>
        <v>20562</v>
      </c>
      <c r="Q70" s="33">
        <v>38416.791666666664</v>
      </c>
      <c r="R70" s="47">
        <v>16875</v>
      </c>
      <c r="S70" s="29">
        <v>18610</v>
      </c>
      <c r="T70" s="29">
        <f t="shared" si="3"/>
        <v>1952</v>
      </c>
      <c r="U70" s="29">
        <v>20240</v>
      </c>
      <c r="V70" s="29">
        <v>2600</v>
      </c>
      <c r="W70" s="29">
        <v>-1400</v>
      </c>
      <c r="X70" s="29">
        <v>-597</v>
      </c>
      <c r="Y70" s="29">
        <v>330</v>
      </c>
      <c r="Z70" s="29">
        <v>330</v>
      </c>
      <c r="AA70" s="29">
        <v>-700</v>
      </c>
      <c r="AB70" s="29">
        <v>-100</v>
      </c>
      <c r="AC70" s="29">
        <v>-2218</v>
      </c>
      <c r="AD70" s="29">
        <v>-1059</v>
      </c>
      <c r="AE70" s="29" t="s">
        <v>169</v>
      </c>
      <c r="AF70" s="29" t="s">
        <v>65</v>
      </c>
      <c r="AG70" s="29">
        <v>35</v>
      </c>
      <c r="AH70" s="29" t="s">
        <v>169</v>
      </c>
      <c r="AI70" s="29" t="s">
        <v>66</v>
      </c>
      <c r="AJ70" s="32">
        <v>34</v>
      </c>
    </row>
    <row r="71" spans="1:36" x14ac:dyDescent="0.15">
      <c r="A71" s="51" t="s">
        <v>36</v>
      </c>
      <c r="B71" s="69" t="s">
        <v>17</v>
      </c>
      <c r="C71" s="26">
        <v>6</v>
      </c>
      <c r="D71" s="33">
        <v>38417.791666666664</v>
      </c>
      <c r="E71" s="31">
        <v>17404</v>
      </c>
      <c r="F71" s="29">
        <v>33046</v>
      </c>
      <c r="G71" s="29">
        <v>290</v>
      </c>
      <c r="H71" s="29">
        <v>0</v>
      </c>
      <c r="I71" s="29">
        <v>5362</v>
      </c>
      <c r="J71" s="29">
        <v>8206</v>
      </c>
      <c r="K71" s="29">
        <v>-630</v>
      </c>
      <c r="L71" s="29">
        <v>330</v>
      </c>
      <c r="M71" s="29">
        <v>-100</v>
      </c>
      <c r="N71" s="29">
        <v>-761</v>
      </c>
      <c r="O71" s="29">
        <f t="shared" si="5"/>
        <v>-1161</v>
      </c>
      <c r="P71" s="29">
        <f t="shared" si="4"/>
        <v>20929</v>
      </c>
      <c r="Q71" s="33">
        <v>38417.791666666664</v>
      </c>
      <c r="R71" s="47">
        <v>17275</v>
      </c>
      <c r="S71" s="29">
        <v>19010</v>
      </c>
      <c r="T71" s="29">
        <f t="shared" si="3"/>
        <v>1919</v>
      </c>
      <c r="U71" s="29">
        <v>20240</v>
      </c>
      <c r="V71" s="29">
        <v>2600</v>
      </c>
      <c r="W71" s="29">
        <v>-1400</v>
      </c>
      <c r="X71" s="29">
        <v>-630</v>
      </c>
      <c r="Y71" s="29">
        <v>330</v>
      </c>
      <c r="Z71" s="29">
        <v>330</v>
      </c>
      <c r="AA71" s="29">
        <v>-700</v>
      </c>
      <c r="AB71" s="29">
        <v>-100</v>
      </c>
      <c r="AC71" s="29">
        <v>-2218</v>
      </c>
      <c r="AD71" s="29">
        <v>-761</v>
      </c>
      <c r="AE71" s="29" t="s">
        <v>43</v>
      </c>
      <c r="AF71" s="29" t="s">
        <v>153</v>
      </c>
      <c r="AG71" s="29">
        <v>37</v>
      </c>
      <c r="AH71" s="29" t="s">
        <v>43</v>
      </c>
      <c r="AI71" s="29" t="s">
        <v>51</v>
      </c>
      <c r="AJ71" s="32">
        <v>35</v>
      </c>
    </row>
    <row r="72" spans="1:36" x14ac:dyDescent="0.15">
      <c r="A72" s="51" t="s">
        <v>30</v>
      </c>
      <c r="B72" s="69" t="s">
        <v>17</v>
      </c>
      <c r="C72" s="26">
        <v>7</v>
      </c>
      <c r="D72" s="33">
        <v>38418.791666666664</v>
      </c>
      <c r="E72" s="31">
        <v>18459</v>
      </c>
      <c r="F72" s="29">
        <v>33046</v>
      </c>
      <c r="G72" s="29">
        <v>320</v>
      </c>
      <c r="H72" s="29">
        <v>0</v>
      </c>
      <c r="I72" s="29">
        <v>5011</v>
      </c>
      <c r="J72" s="29">
        <v>7023</v>
      </c>
      <c r="K72" s="29">
        <v>-162</v>
      </c>
      <c r="L72" s="29">
        <v>330</v>
      </c>
      <c r="M72" s="29">
        <v>-100</v>
      </c>
      <c r="N72" s="29">
        <v>-1457</v>
      </c>
      <c r="O72" s="29">
        <f t="shared" si="5"/>
        <v>-1389</v>
      </c>
      <c r="P72" s="29">
        <f t="shared" si="4"/>
        <v>22721</v>
      </c>
      <c r="Q72" s="33">
        <v>38418.791666666664</v>
      </c>
      <c r="R72" s="47">
        <v>18900</v>
      </c>
      <c r="S72" s="29">
        <v>20729</v>
      </c>
      <c r="T72" s="29">
        <f t="shared" si="3"/>
        <v>1992</v>
      </c>
      <c r="U72" s="29">
        <v>20240</v>
      </c>
      <c r="V72" s="29">
        <v>2600</v>
      </c>
      <c r="W72" s="29">
        <v>-1400</v>
      </c>
      <c r="X72" s="29">
        <v>-162</v>
      </c>
      <c r="Y72" s="29">
        <v>330</v>
      </c>
      <c r="Z72" s="29">
        <v>330</v>
      </c>
      <c r="AA72" s="29">
        <v>-700</v>
      </c>
      <c r="AB72" s="29">
        <v>-100</v>
      </c>
      <c r="AC72" s="29">
        <v>-2218</v>
      </c>
      <c r="AD72" s="29">
        <v>-1457</v>
      </c>
      <c r="AE72" s="29" t="s">
        <v>46</v>
      </c>
      <c r="AF72" s="29" t="s">
        <v>120</v>
      </c>
      <c r="AG72" s="29">
        <v>42</v>
      </c>
      <c r="AH72" s="29" t="s">
        <v>46</v>
      </c>
      <c r="AI72" s="29" t="s">
        <v>90</v>
      </c>
      <c r="AJ72" s="32">
        <v>42</v>
      </c>
    </row>
    <row r="73" spans="1:36" x14ac:dyDescent="0.15">
      <c r="A73" s="51" t="s">
        <v>32</v>
      </c>
      <c r="B73" s="69" t="s">
        <v>17</v>
      </c>
      <c r="C73" s="26">
        <v>8</v>
      </c>
      <c r="D73" s="33">
        <v>38419.791666666664</v>
      </c>
      <c r="E73" s="31">
        <v>19998</v>
      </c>
      <c r="F73" s="29">
        <v>33046</v>
      </c>
      <c r="G73" s="29">
        <v>280</v>
      </c>
      <c r="H73" s="29">
        <v>0</v>
      </c>
      <c r="I73" s="29">
        <v>5915</v>
      </c>
      <c r="J73" s="29">
        <v>7201</v>
      </c>
      <c r="K73" s="29">
        <v>-112</v>
      </c>
      <c r="L73" s="29">
        <v>330</v>
      </c>
      <c r="M73" s="29">
        <v>-220</v>
      </c>
      <c r="N73" s="29">
        <v>-1457</v>
      </c>
      <c r="O73" s="29">
        <f t="shared" si="5"/>
        <v>-1459</v>
      </c>
      <c r="P73" s="29">
        <f t="shared" si="4"/>
        <v>21669</v>
      </c>
      <c r="Q73" s="33">
        <v>38419.791666666664</v>
      </c>
      <c r="R73" s="47">
        <v>19375</v>
      </c>
      <c r="S73" s="29">
        <v>21203</v>
      </c>
      <c r="T73" s="29">
        <f t="shared" si="3"/>
        <v>466</v>
      </c>
      <c r="U73" s="29">
        <v>20240</v>
      </c>
      <c r="V73" s="29">
        <v>2600</v>
      </c>
      <c r="W73" s="29">
        <v>-1400</v>
      </c>
      <c r="X73" s="29">
        <v>-112</v>
      </c>
      <c r="Y73" s="29">
        <v>330</v>
      </c>
      <c r="Z73" s="29">
        <v>330</v>
      </c>
      <c r="AA73" s="29">
        <v>-700</v>
      </c>
      <c r="AB73" s="29">
        <v>-200</v>
      </c>
      <c r="AC73" s="29">
        <v>-2218</v>
      </c>
      <c r="AD73" s="29">
        <v>-1457</v>
      </c>
      <c r="AE73" s="29" t="s">
        <v>46</v>
      </c>
      <c r="AF73" s="29" t="s">
        <v>174</v>
      </c>
      <c r="AG73" s="29">
        <v>36</v>
      </c>
      <c r="AH73" s="29" t="s">
        <v>44</v>
      </c>
      <c r="AI73" s="29" t="s">
        <v>73</v>
      </c>
      <c r="AJ73" s="32">
        <v>29</v>
      </c>
    </row>
    <row r="74" spans="1:36" x14ac:dyDescent="0.15">
      <c r="A74" s="51" t="s">
        <v>31</v>
      </c>
      <c r="B74" s="69" t="s">
        <v>17</v>
      </c>
      <c r="C74" s="26">
        <v>9</v>
      </c>
      <c r="D74" s="33">
        <v>38420.791666666664</v>
      </c>
      <c r="E74" s="31">
        <v>20104</v>
      </c>
      <c r="F74" s="29">
        <v>33046</v>
      </c>
      <c r="G74" s="29">
        <v>280</v>
      </c>
      <c r="H74" s="29">
        <v>0</v>
      </c>
      <c r="I74" s="29">
        <v>5420</v>
      </c>
      <c r="J74" s="29">
        <v>4977</v>
      </c>
      <c r="K74" s="29">
        <v>13</v>
      </c>
      <c r="L74" s="29">
        <v>330</v>
      </c>
      <c r="M74" s="29">
        <v>-200</v>
      </c>
      <c r="N74" s="29">
        <v>-1157</v>
      </c>
      <c r="O74" s="29">
        <f t="shared" si="5"/>
        <v>-1014</v>
      </c>
      <c r="P74" s="29">
        <f t="shared" si="4"/>
        <v>23943</v>
      </c>
      <c r="Q74" s="33">
        <v>38420.791666666664</v>
      </c>
      <c r="R74" s="47">
        <v>19950</v>
      </c>
      <c r="S74" s="29">
        <v>21686</v>
      </c>
      <c r="T74" s="29">
        <f t="shared" si="3"/>
        <v>2257</v>
      </c>
      <c r="U74" s="29">
        <v>20240</v>
      </c>
      <c r="V74" s="29">
        <v>2600</v>
      </c>
      <c r="W74" s="29">
        <v>1200</v>
      </c>
      <c r="X74" s="29">
        <v>13</v>
      </c>
      <c r="Y74" s="29">
        <v>330</v>
      </c>
      <c r="Z74" s="29">
        <v>330</v>
      </c>
      <c r="AA74" s="29">
        <v>-700</v>
      </c>
      <c r="AB74" s="29">
        <v>-200</v>
      </c>
      <c r="AC74" s="29">
        <v>-2218</v>
      </c>
      <c r="AD74" s="29">
        <v>-1157</v>
      </c>
      <c r="AE74" s="29" t="s">
        <v>42</v>
      </c>
      <c r="AF74" s="29" t="s">
        <v>88</v>
      </c>
      <c r="AG74" s="29">
        <v>19</v>
      </c>
      <c r="AH74" s="29" t="s">
        <v>169</v>
      </c>
      <c r="AI74" s="29" t="s">
        <v>61</v>
      </c>
      <c r="AJ74" s="32">
        <v>22</v>
      </c>
    </row>
    <row r="75" spans="1:36" x14ac:dyDescent="0.15">
      <c r="A75" s="51" t="s">
        <v>33</v>
      </c>
      <c r="B75" s="69" t="s">
        <v>17</v>
      </c>
      <c r="C75" s="26">
        <v>10</v>
      </c>
      <c r="D75" s="33">
        <v>38421.791666666664</v>
      </c>
      <c r="E75" s="31">
        <v>19419</v>
      </c>
      <c r="F75" s="29">
        <v>33046</v>
      </c>
      <c r="G75" s="29">
        <v>280</v>
      </c>
      <c r="H75" s="29">
        <v>0</v>
      </c>
      <c r="I75" s="29">
        <v>4977</v>
      </c>
      <c r="J75" s="29">
        <v>6694</v>
      </c>
      <c r="K75" s="29">
        <v>-187</v>
      </c>
      <c r="L75" s="29">
        <v>330</v>
      </c>
      <c r="M75" s="29">
        <v>-200</v>
      </c>
      <c r="N75" s="29">
        <v>-1604</v>
      </c>
      <c r="O75" s="29">
        <f t="shared" si="5"/>
        <v>-1661</v>
      </c>
      <c r="P75" s="29">
        <f t="shared" si="4"/>
        <v>23316</v>
      </c>
      <c r="Q75" s="33">
        <v>38421.791666666664</v>
      </c>
      <c r="R75" s="47">
        <v>19600</v>
      </c>
      <c r="S75" s="29">
        <v>21576</v>
      </c>
      <c r="T75" s="29">
        <f t="shared" si="3"/>
        <v>1740</v>
      </c>
      <c r="U75" s="29">
        <v>20240</v>
      </c>
      <c r="V75" s="29">
        <v>2600</v>
      </c>
      <c r="W75" s="29">
        <v>-1400</v>
      </c>
      <c r="X75" s="29">
        <v>-187</v>
      </c>
      <c r="Y75" s="29">
        <v>330</v>
      </c>
      <c r="Z75" s="29">
        <v>330</v>
      </c>
      <c r="AA75" s="29">
        <v>-700</v>
      </c>
      <c r="AB75" s="29">
        <v>-200</v>
      </c>
      <c r="AC75" s="29">
        <v>-2218</v>
      </c>
      <c r="AD75" s="29">
        <v>-1604</v>
      </c>
      <c r="AE75" s="29" t="s">
        <v>169</v>
      </c>
      <c r="AF75" s="29" t="s">
        <v>131</v>
      </c>
      <c r="AG75" s="29">
        <v>30</v>
      </c>
      <c r="AH75" s="29" t="s">
        <v>169</v>
      </c>
      <c r="AI75" s="29" t="s">
        <v>66</v>
      </c>
      <c r="AJ75" s="32">
        <v>30</v>
      </c>
    </row>
    <row r="76" spans="1:36" x14ac:dyDescent="0.15">
      <c r="A76" s="51" t="s">
        <v>34</v>
      </c>
      <c r="B76" s="69" t="s">
        <v>17</v>
      </c>
      <c r="C76" s="26">
        <v>11</v>
      </c>
      <c r="D76" s="33">
        <v>38422.791666666664</v>
      </c>
      <c r="E76" s="31">
        <v>18839</v>
      </c>
      <c r="F76" s="29">
        <v>33046</v>
      </c>
      <c r="G76" s="29">
        <v>280</v>
      </c>
      <c r="H76" s="29">
        <v>0</v>
      </c>
      <c r="I76" s="29">
        <v>4560</v>
      </c>
      <c r="J76" s="29">
        <v>7004</v>
      </c>
      <c r="K76" s="29">
        <v>-187</v>
      </c>
      <c r="L76" s="29">
        <v>330</v>
      </c>
      <c r="M76" s="29">
        <v>-175</v>
      </c>
      <c r="N76" s="29">
        <v>-1604</v>
      </c>
      <c r="O76" s="29">
        <f t="shared" si="5"/>
        <v>-1636</v>
      </c>
      <c r="P76" s="29">
        <f t="shared" si="4"/>
        <v>23398</v>
      </c>
      <c r="Q76" s="33">
        <v>38422.791666666664</v>
      </c>
      <c r="R76" s="47">
        <v>18525</v>
      </c>
      <c r="S76" s="29">
        <v>20500</v>
      </c>
      <c r="T76" s="29">
        <f t="shared" si="3"/>
        <v>2898</v>
      </c>
      <c r="U76" s="29">
        <v>20240</v>
      </c>
      <c r="V76" s="29">
        <v>2600</v>
      </c>
      <c r="W76" s="29">
        <v>-1400</v>
      </c>
      <c r="X76" s="29">
        <v>-187</v>
      </c>
      <c r="Y76" s="29">
        <v>330</v>
      </c>
      <c r="Z76" s="29">
        <v>330</v>
      </c>
      <c r="AA76" s="29">
        <v>-700</v>
      </c>
      <c r="AB76" s="29">
        <v>-175</v>
      </c>
      <c r="AC76" s="29">
        <v>-2218</v>
      </c>
      <c r="AD76" s="29">
        <v>-1604</v>
      </c>
      <c r="AE76" s="29" t="s">
        <v>44</v>
      </c>
      <c r="AF76" s="29" t="s">
        <v>212</v>
      </c>
      <c r="AG76" s="29">
        <v>35</v>
      </c>
      <c r="AH76" s="29" t="s">
        <v>44</v>
      </c>
      <c r="AI76" s="29" t="s">
        <v>173</v>
      </c>
      <c r="AJ76" s="32">
        <v>32</v>
      </c>
    </row>
    <row r="77" spans="1:36" x14ac:dyDescent="0.15">
      <c r="A77" s="51" t="s">
        <v>35</v>
      </c>
      <c r="B77" s="69" t="s">
        <v>17</v>
      </c>
      <c r="C77" s="26">
        <v>12</v>
      </c>
      <c r="D77" s="33">
        <v>38423.791666666664</v>
      </c>
      <c r="E77" s="31">
        <v>18839</v>
      </c>
      <c r="F77" s="29">
        <v>33046</v>
      </c>
      <c r="G77" s="29">
        <v>280</v>
      </c>
      <c r="H77" s="29">
        <v>0</v>
      </c>
      <c r="I77" s="29">
        <v>6082</v>
      </c>
      <c r="J77" s="29">
        <v>7559</v>
      </c>
      <c r="K77" s="29">
        <v>-72</v>
      </c>
      <c r="L77" s="29">
        <v>330</v>
      </c>
      <c r="M77" s="29">
        <v>-100</v>
      </c>
      <c r="N77" s="29">
        <v>-1059</v>
      </c>
      <c r="O77" s="29">
        <f t="shared" si="5"/>
        <v>-901</v>
      </c>
      <c r="P77" s="29">
        <f t="shared" si="4"/>
        <v>20586</v>
      </c>
      <c r="Q77" s="33">
        <v>38423.791666666664</v>
      </c>
      <c r="R77" s="47">
        <v>17300</v>
      </c>
      <c r="S77" s="29">
        <v>19036</v>
      </c>
      <c r="T77" s="29">
        <f t="shared" si="3"/>
        <v>1550</v>
      </c>
      <c r="U77" s="29">
        <v>20044</v>
      </c>
      <c r="V77" s="29">
        <v>3200</v>
      </c>
      <c r="W77" s="29">
        <v>-1400</v>
      </c>
      <c r="X77" s="29">
        <v>-72</v>
      </c>
      <c r="Y77" s="29">
        <v>330</v>
      </c>
      <c r="Z77" s="29">
        <v>330</v>
      </c>
      <c r="AA77" s="29">
        <v>-700</v>
      </c>
      <c r="AB77" s="29">
        <v>-100</v>
      </c>
      <c r="AC77" s="29">
        <v>-2218</v>
      </c>
      <c r="AD77" s="29">
        <v>-1059</v>
      </c>
      <c r="AE77" s="29" t="s">
        <v>44</v>
      </c>
      <c r="AF77" s="29" t="s">
        <v>108</v>
      </c>
      <c r="AG77" s="29">
        <v>34</v>
      </c>
      <c r="AH77" s="29" t="s">
        <v>169</v>
      </c>
      <c r="AI77" s="29" t="s">
        <v>71</v>
      </c>
      <c r="AJ77" s="32">
        <v>35</v>
      </c>
    </row>
    <row r="78" spans="1:36" x14ac:dyDescent="0.15">
      <c r="A78" s="51" t="s">
        <v>36</v>
      </c>
      <c r="B78" s="69" t="s">
        <v>17</v>
      </c>
      <c r="C78" s="26">
        <v>13</v>
      </c>
      <c r="D78" s="33">
        <v>38424.833333333336</v>
      </c>
      <c r="E78" s="31">
        <v>17050</v>
      </c>
      <c r="F78" s="29">
        <v>33046</v>
      </c>
      <c r="G78" s="29">
        <v>285</v>
      </c>
      <c r="H78" s="29">
        <v>0</v>
      </c>
      <c r="I78" s="29">
        <v>6222</v>
      </c>
      <c r="J78" s="29">
        <v>6840</v>
      </c>
      <c r="K78" s="29">
        <v>-247</v>
      </c>
      <c r="L78" s="29">
        <v>330</v>
      </c>
      <c r="M78" s="29">
        <v>-100</v>
      </c>
      <c r="N78" s="29">
        <v>-1059</v>
      </c>
      <c r="O78" s="29">
        <v>-1076</v>
      </c>
      <c r="P78" s="29">
        <f t="shared" si="4"/>
        <v>21345</v>
      </c>
      <c r="Q78" s="33">
        <v>38424.791666666664</v>
      </c>
      <c r="R78" s="47">
        <v>17450</v>
      </c>
      <c r="S78" s="29">
        <v>19186</v>
      </c>
      <c r="T78" s="29">
        <f t="shared" si="3"/>
        <v>2159</v>
      </c>
      <c r="U78" s="29">
        <v>20044</v>
      </c>
      <c r="V78" s="29">
        <v>3200</v>
      </c>
      <c r="W78" s="29">
        <v>-1400</v>
      </c>
      <c r="X78" s="29">
        <v>-247</v>
      </c>
      <c r="Y78" s="29">
        <v>330</v>
      </c>
      <c r="Z78" s="29">
        <v>330</v>
      </c>
      <c r="AA78" s="29">
        <v>-700</v>
      </c>
      <c r="AB78" s="29">
        <v>-100</v>
      </c>
      <c r="AC78" s="29">
        <v>-2218</v>
      </c>
      <c r="AD78" s="29">
        <v>-1059</v>
      </c>
      <c r="AE78" s="29" t="s">
        <v>42</v>
      </c>
      <c r="AF78" s="29" t="s">
        <v>51</v>
      </c>
      <c r="AG78" s="29">
        <v>35</v>
      </c>
      <c r="AH78" s="29" t="s">
        <v>169</v>
      </c>
      <c r="AI78" s="29" t="s">
        <v>50</v>
      </c>
      <c r="AJ78" s="32">
        <v>33</v>
      </c>
    </row>
    <row r="79" spans="1:36" x14ac:dyDescent="0.15">
      <c r="A79" s="51" t="s">
        <v>30</v>
      </c>
      <c r="B79" s="69" t="s">
        <v>17</v>
      </c>
      <c r="C79" s="26">
        <v>14</v>
      </c>
      <c r="D79" s="33">
        <v>38425.791666666664</v>
      </c>
      <c r="E79" s="31">
        <v>18624</v>
      </c>
      <c r="F79" s="29">
        <v>33046</v>
      </c>
      <c r="G79" s="29">
        <v>291</v>
      </c>
      <c r="H79" s="29">
        <v>0</v>
      </c>
      <c r="I79" s="29">
        <v>5947</v>
      </c>
      <c r="J79" s="29">
        <v>6158</v>
      </c>
      <c r="K79" s="29">
        <v>288</v>
      </c>
      <c r="L79" s="29">
        <v>330</v>
      </c>
      <c r="M79" s="29">
        <v>-200</v>
      </c>
      <c r="N79" s="29">
        <v>-1457</v>
      </c>
      <c r="O79" s="29">
        <f t="shared" si="5"/>
        <v>-1039</v>
      </c>
      <c r="P79" s="29">
        <f t="shared" si="4"/>
        <v>22271</v>
      </c>
      <c r="Q79" s="33">
        <v>38425.791666666664</v>
      </c>
      <c r="R79" s="47">
        <v>19100</v>
      </c>
      <c r="S79" s="29">
        <v>20927</v>
      </c>
      <c r="T79" s="29">
        <f t="shared" si="3"/>
        <v>1344</v>
      </c>
      <c r="U79" s="29">
        <v>20044</v>
      </c>
      <c r="V79" s="29">
        <v>3200</v>
      </c>
      <c r="W79" s="29">
        <v>1200</v>
      </c>
      <c r="X79" s="29">
        <v>288</v>
      </c>
      <c r="Y79" s="29">
        <v>330</v>
      </c>
      <c r="Z79" s="29">
        <v>330</v>
      </c>
      <c r="AA79" s="29">
        <v>-700</v>
      </c>
      <c r="AB79" s="29">
        <f>-200</f>
        <v>-200</v>
      </c>
      <c r="AC79" s="29">
        <v>-2218</v>
      </c>
      <c r="AD79" s="29">
        <v>-1457</v>
      </c>
      <c r="AE79" s="29" t="s">
        <v>146</v>
      </c>
      <c r="AF79" s="29" t="s">
        <v>92</v>
      </c>
      <c r="AG79" s="29">
        <v>36</v>
      </c>
      <c r="AH79" s="29" t="s">
        <v>146</v>
      </c>
      <c r="AI79" s="29" t="s">
        <v>97</v>
      </c>
      <c r="AJ79" s="32">
        <v>35</v>
      </c>
    </row>
    <row r="80" spans="1:36" x14ac:dyDescent="0.15">
      <c r="A80" s="51" t="s">
        <v>32</v>
      </c>
      <c r="B80" s="69" t="s">
        <v>17</v>
      </c>
      <c r="C80" s="26">
        <v>15</v>
      </c>
      <c r="D80" s="33">
        <v>38426.791666666664</v>
      </c>
      <c r="E80" s="31">
        <v>18265</v>
      </c>
      <c r="F80" s="29">
        <v>33046</v>
      </c>
      <c r="G80" s="29">
        <v>290</v>
      </c>
      <c r="H80" s="29">
        <v>0</v>
      </c>
      <c r="I80" s="29">
        <v>6111</v>
      </c>
      <c r="J80" s="29">
        <v>5208</v>
      </c>
      <c r="K80" s="29">
        <v>147</v>
      </c>
      <c r="L80" s="29">
        <v>330</v>
      </c>
      <c r="M80" s="29">
        <v>-250</v>
      </c>
      <c r="N80" s="29">
        <v>-1457</v>
      </c>
      <c r="O80" s="29">
        <f t="shared" si="5"/>
        <v>-1230</v>
      </c>
      <c r="P80" s="29">
        <f t="shared" si="4"/>
        <v>23247</v>
      </c>
      <c r="Q80" s="33">
        <v>38426.791666666664</v>
      </c>
      <c r="R80" s="47">
        <v>18700</v>
      </c>
      <c r="S80" s="29">
        <v>20527</v>
      </c>
      <c r="T80" s="29">
        <f t="shared" si="3"/>
        <v>2720</v>
      </c>
      <c r="U80" s="29">
        <v>20044</v>
      </c>
      <c r="V80" s="29">
        <v>3200</v>
      </c>
      <c r="W80" s="29">
        <v>1200</v>
      </c>
      <c r="X80" s="29">
        <v>147</v>
      </c>
      <c r="Y80" s="29">
        <v>330</v>
      </c>
      <c r="Z80" s="29">
        <v>330</v>
      </c>
      <c r="AA80" s="29">
        <v>-700</v>
      </c>
      <c r="AB80" s="29">
        <v>-250</v>
      </c>
      <c r="AC80" s="29">
        <v>-2218</v>
      </c>
      <c r="AD80" s="29">
        <v>-1457</v>
      </c>
      <c r="AE80" s="29" t="s">
        <v>169</v>
      </c>
      <c r="AF80" s="29" t="s">
        <v>97</v>
      </c>
      <c r="AG80" s="29">
        <v>37</v>
      </c>
      <c r="AH80" s="29" t="s">
        <v>146</v>
      </c>
      <c r="AI80" s="29" t="s">
        <v>184</v>
      </c>
      <c r="AJ80" s="32">
        <v>38</v>
      </c>
    </row>
    <row r="81" spans="1:36" x14ac:dyDescent="0.15">
      <c r="A81" s="51" t="s">
        <v>31</v>
      </c>
      <c r="B81" s="69" t="s">
        <v>17</v>
      </c>
      <c r="C81" s="26">
        <v>16</v>
      </c>
      <c r="D81" s="33">
        <v>38427.791666666664</v>
      </c>
      <c r="E81" s="31">
        <v>18137</v>
      </c>
      <c r="F81" s="29">
        <v>33046</v>
      </c>
      <c r="G81" s="29">
        <v>291</v>
      </c>
      <c r="H81" s="29">
        <v>0</v>
      </c>
      <c r="I81" s="29">
        <v>6056</v>
      </c>
      <c r="J81" s="29">
        <v>6372</v>
      </c>
      <c r="K81" s="29">
        <v>438</v>
      </c>
      <c r="L81" s="29">
        <v>330</v>
      </c>
      <c r="M81" s="29">
        <v>-300</v>
      </c>
      <c r="N81" s="29">
        <v>-1457</v>
      </c>
      <c r="O81" s="29">
        <f t="shared" si="5"/>
        <v>-989</v>
      </c>
      <c r="P81" s="29">
        <f t="shared" si="4"/>
        <v>21898</v>
      </c>
      <c r="Q81" s="33">
        <v>38427.791666666664</v>
      </c>
      <c r="R81" s="47">
        <v>18600</v>
      </c>
      <c r="S81" s="29">
        <v>20624</v>
      </c>
      <c r="T81" s="29">
        <f t="shared" si="3"/>
        <v>1274</v>
      </c>
      <c r="U81" s="29">
        <v>20044</v>
      </c>
      <c r="V81" s="29">
        <v>3200</v>
      </c>
      <c r="W81" s="29">
        <v>1200</v>
      </c>
      <c r="X81" s="29">
        <v>438</v>
      </c>
      <c r="Y81" s="29">
        <v>330</v>
      </c>
      <c r="Z81" s="29">
        <v>330</v>
      </c>
      <c r="AA81" s="29">
        <v>-700</v>
      </c>
      <c r="AB81" s="29">
        <v>-300</v>
      </c>
      <c r="AC81" s="29">
        <v>-2218</v>
      </c>
      <c r="AD81" s="29">
        <v>-1457</v>
      </c>
      <c r="AE81" s="29" t="s">
        <v>169</v>
      </c>
      <c r="AF81" s="29" t="s">
        <v>49</v>
      </c>
      <c r="AG81" s="29">
        <v>40</v>
      </c>
      <c r="AH81" s="29" t="s">
        <v>169</v>
      </c>
      <c r="AI81" s="29" t="s">
        <v>98</v>
      </c>
      <c r="AJ81" s="32">
        <v>37</v>
      </c>
    </row>
    <row r="82" spans="1:36" x14ac:dyDescent="0.15">
      <c r="A82" s="51" t="s">
        <v>33</v>
      </c>
      <c r="B82" s="69" t="s">
        <v>17</v>
      </c>
      <c r="C82" s="26">
        <v>17</v>
      </c>
      <c r="D82" s="33">
        <v>38428.791666666664</v>
      </c>
      <c r="E82" s="31">
        <v>17905</v>
      </c>
      <c r="F82" s="29">
        <v>33046</v>
      </c>
      <c r="G82" s="29">
        <v>290</v>
      </c>
      <c r="H82" s="29">
        <v>0</v>
      </c>
      <c r="I82" s="29">
        <v>5854</v>
      </c>
      <c r="J82" s="29">
        <v>7443</v>
      </c>
      <c r="K82" s="29">
        <v>388</v>
      </c>
      <c r="L82" s="29">
        <v>330</v>
      </c>
      <c r="M82" s="29">
        <v>-350</v>
      </c>
      <c r="N82" s="29">
        <v>-1455</v>
      </c>
      <c r="O82" s="29">
        <f t="shared" si="5"/>
        <v>-1087</v>
      </c>
      <c r="P82" s="29">
        <f t="shared" si="4"/>
        <v>21126</v>
      </c>
      <c r="Q82" s="33">
        <v>38428.791666666664</v>
      </c>
      <c r="R82" s="47">
        <v>18225</v>
      </c>
      <c r="S82" s="29">
        <v>20051</v>
      </c>
      <c r="T82" s="29">
        <f t="shared" si="3"/>
        <v>1075</v>
      </c>
      <c r="U82" s="29">
        <v>20044</v>
      </c>
      <c r="V82" s="29">
        <v>3200</v>
      </c>
      <c r="W82" s="29">
        <v>1200</v>
      </c>
      <c r="X82" s="29">
        <v>388</v>
      </c>
      <c r="Y82" s="29">
        <v>330</v>
      </c>
      <c r="Z82" s="29">
        <v>330</v>
      </c>
      <c r="AA82" s="29">
        <v>-700</v>
      </c>
      <c r="AB82" s="29">
        <v>-350</v>
      </c>
      <c r="AC82" s="29">
        <v>-2218</v>
      </c>
      <c r="AD82" s="29">
        <v>-1455</v>
      </c>
      <c r="AE82" s="29" t="s">
        <v>169</v>
      </c>
      <c r="AF82" s="29" t="s">
        <v>66</v>
      </c>
      <c r="AG82" s="29">
        <v>39</v>
      </c>
      <c r="AH82" s="29" t="s">
        <v>169</v>
      </c>
      <c r="AI82" s="29" t="s">
        <v>68</v>
      </c>
      <c r="AJ82" s="32">
        <v>39</v>
      </c>
    </row>
    <row r="83" spans="1:36" x14ac:dyDescent="0.15">
      <c r="A83" s="51" t="s">
        <v>34</v>
      </c>
      <c r="B83" s="69" t="s">
        <v>17</v>
      </c>
      <c r="C83" s="26">
        <v>18</v>
      </c>
      <c r="D83" s="33">
        <v>38429.791666666664</v>
      </c>
      <c r="E83" s="31">
        <v>17117</v>
      </c>
      <c r="F83" s="29">
        <v>33046</v>
      </c>
      <c r="G83" s="29">
        <v>287</v>
      </c>
      <c r="H83" s="29">
        <v>0</v>
      </c>
      <c r="I83" s="29">
        <v>5953</v>
      </c>
      <c r="J83" s="29">
        <v>7340</v>
      </c>
      <c r="K83" s="29">
        <v>-237</v>
      </c>
      <c r="L83" s="29">
        <v>0</v>
      </c>
      <c r="M83" s="29">
        <v>-300</v>
      </c>
      <c r="N83" s="29">
        <v>-1457</v>
      </c>
      <c r="O83" s="29">
        <f t="shared" si="5"/>
        <v>-1994</v>
      </c>
      <c r="P83" s="29">
        <f t="shared" si="4"/>
        <v>22034</v>
      </c>
      <c r="Q83" s="33">
        <v>38429.791666666664</v>
      </c>
      <c r="R83" s="47">
        <v>17525</v>
      </c>
      <c r="S83" s="29">
        <v>19350</v>
      </c>
      <c r="T83" s="29">
        <f t="shared" si="3"/>
        <v>2684</v>
      </c>
      <c r="U83" s="29">
        <v>20044</v>
      </c>
      <c r="V83" s="29">
        <v>3200</v>
      </c>
      <c r="W83" s="29">
        <v>1400</v>
      </c>
      <c r="X83" s="29">
        <v>-237</v>
      </c>
      <c r="Y83" s="29">
        <v>-346</v>
      </c>
      <c r="Z83" s="29">
        <v>0</v>
      </c>
      <c r="AA83" s="29">
        <v>-700</v>
      </c>
      <c r="AB83" s="29">
        <v>-300</v>
      </c>
      <c r="AC83" s="29">
        <f>+-2218</f>
        <v>-2218</v>
      </c>
      <c r="AD83" s="29">
        <v>-1457</v>
      </c>
      <c r="AE83" s="29" t="s">
        <v>42</v>
      </c>
      <c r="AF83" s="29" t="s">
        <v>51</v>
      </c>
      <c r="AG83" s="29">
        <v>40</v>
      </c>
      <c r="AH83" s="29" t="s">
        <v>42</v>
      </c>
      <c r="AI83" s="29" t="s">
        <v>50</v>
      </c>
      <c r="AJ83" s="32">
        <v>42</v>
      </c>
    </row>
    <row r="84" spans="1:36" x14ac:dyDescent="0.15">
      <c r="A84" s="51" t="s">
        <v>35</v>
      </c>
      <c r="B84" s="69" t="s">
        <v>17</v>
      </c>
      <c r="C84" s="26">
        <v>19</v>
      </c>
      <c r="D84" s="33">
        <v>38430.791666666664</v>
      </c>
      <c r="E84" s="31">
        <v>15756</v>
      </c>
      <c r="F84" s="29">
        <v>33046</v>
      </c>
      <c r="G84" s="29">
        <v>275</v>
      </c>
      <c r="H84" s="29">
        <v>0</v>
      </c>
      <c r="I84" s="29">
        <v>7727</v>
      </c>
      <c r="J84" s="29">
        <v>6201</v>
      </c>
      <c r="K84" s="29">
        <v>-86</v>
      </c>
      <c r="L84" s="29">
        <v>0</v>
      </c>
      <c r="M84" s="29">
        <v>-250</v>
      </c>
      <c r="N84" s="29">
        <v>-1059</v>
      </c>
      <c r="O84" s="29">
        <f t="shared" si="5"/>
        <v>-1395</v>
      </c>
      <c r="P84" s="29">
        <f t="shared" si="4"/>
        <v>20788</v>
      </c>
      <c r="Q84" s="33">
        <v>38430.791666666664</v>
      </c>
      <c r="R84" s="47">
        <v>16150</v>
      </c>
      <c r="S84" s="29">
        <v>17884</v>
      </c>
      <c r="T84" s="29">
        <f t="shared" si="3"/>
        <v>2904</v>
      </c>
      <c r="U84" s="29">
        <v>19677</v>
      </c>
      <c r="V84" s="29">
        <v>4000</v>
      </c>
      <c r="W84" s="29">
        <v>-1400</v>
      </c>
      <c r="X84" s="29">
        <v>-86</v>
      </c>
      <c r="Y84" s="29">
        <v>0</v>
      </c>
      <c r="Z84" s="29">
        <v>0</v>
      </c>
      <c r="AA84" s="29">
        <v>-700</v>
      </c>
      <c r="AB84" s="29">
        <v>-250</v>
      </c>
      <c r="AC84" s="29">
        <v>-2218</v>
      </c>
      <c r="AD84" s="29">
        <v>-1059</v>
      </c>
      <c r="AE84" s="29" t="s">
        <v>42</v>
      </c>
      <c r="AF84" s="29" t="s">
        <v>54</v>
      </c>
      <c r="AG84" s="29">
        <v>41</v>
      </c>
      <c r="AH84" s="29" t="s">
        <v>42</v>
      </c>
      <c r="AI84" s="29" t="s">
        <v>101</v>
      </c>
      <c r="AJ84" s="32">
        <v>41</v>
      </c>
    </row>
    <row r="85" spans="1:36" x14ac:dyDescent="0.15">
      <c r="A85" s="51" t="s">
        <v>36</v>
      </c>
      <c r="B85" s="69" t="s">
        <v>17</v>
      </c>
      <c r="C85" s="26">
        <v>20</v>
      </c>
      <c r="D85" s="33">
        <v>38431.791666666664</v>
      </c>
      <c r="E85" s="31">
        <v>16484</v>
      </c>
      <c r="F85" s="29">
        <v>33046</v>
      </c>
      <c r="G85" s="29">
        <v>290</v>
      </c>
      <c r="H85" s="29">
        <v>0</v>
      </c>
      <c r="I85" s="29">
        <v>7135</v>
      </c>
      <c r="J85" s="29">
        <v>7039</v>
      </c>
      <c r="K85" s="29">
        <v>-97</v>
      </c>
      <c r="L85" s="29">
        <v>0</v>
      </c>
      <c r="M85" s="29">
        <v>-250</v>
      </c>
      <c r="N85" s="29">
        <v>-1059</v>
      </c>
      <c r="O85" s="29">
        <f t="shared" si="5"/>
        <v>-1406</v>
      </c>
      <c r="P85" s="29">
        <f t="shared" si="4"/>
        <v>20568</v>
      </c>
      <c r="Q85" s="33">
        <v>38431.791666666664</v>
      </c>
      <c r="R85" s="47">
        <v>16300</v>
      </c>
      <c r="S85" s="29">
        <v>18047</v>
      </c>
      <c r="T85" s="29">
        <f t="shared" si="3"/>
        <v>2521</v>
      </c>
      <c r="U85" s="29">
        <v>19677</v>
      </c>
      <c r="V85" s="29">
        <v>4000</v>
      </c>
      <c r="W85" s="29">
        <v>-1400</v>
      </c>
      <c r="X85" s="29">
        <v>-97</v>
      </c>
      <c r="Y85" s="29">
        <v>330</v>
      </c>
      <c r="Z85" s="29">
        <v>0</v>
      </c>
      <c r="AA85" s="29">
        <v>-700</v>
      </c>
      <c r="AB85" s="29">
        <v>-250</v>
      </c>
      <c r="AC85" s="29">
        <v>-2218</v>
      </c>
      <c r="AD85" s="29">
        <v>-1059</v>
      </c>
      <c r="AE85" s="29" t="s">
        <v>46</v>
      </c>
      <c r="AF85" s="29" t="s">
        <v>175</v>
      </c>
      <c r="AG85" s="29">
        <v>42</v>
      </c>
      <c r="AH85" s="29" t="s">
        <v>46</v>
      </c>
      <c r="AI85" s="29" t="s">
        <v>211</v>
      </c>
      <c r="AJ85" s="32">
        <v>37</v>
      </c>
    </row>
    <row r="86" spans="1:36" x14ac:dyDescent="0.15">
      <c r="A86" s="51" t="s">
        <v>30</v>
      </c>
      <c r="B86" s="69" t="s">
        <v>17</v>
      </c>
      <c r="C86" s="26">
        <v>21</v>
      </c>
      <c r="D86" s="33">
        <v>38432.791666666664</v>
      </c>
      <c r="E86" s="31">
        <v>18134</v>
      </c>
      <c r="F86" s="29">
        <v>33099</v>
      </c>
      <c r="G86" s="29">
        <v>239</v>
      </c>
      <c r="H86" s="29">
        <v>0</v>
      </c>
      <c r="I86" s="29">
        <v>7077</v>
      </c>
      <c r="J86" s="29">
        <v>6391</v>
      </c>
      <c r="K86" s="29">
        <v>-112</v>
      </c>
      <c r="L86" s="29">
        <v>330</v>
      </c>
      <c r="M86" s="29">
        <v>-300</v>
      </c>
      <c r="N86" s="29">
        <v>-1607</v>
      </c>
      <c r="O86" s="29">
        <f t="shared" si="5"/>
        <v>-1689</v>
      </c>
      <c r="P86" s="29">
        <f t="shared" si="4"/>
        <v>21559</v>
      </c>
      <c r="Q86" s="33">
        <v>38432.791666666664</v>
      </c>
      <c r="R86" s="47">
        <v>18200</v>
      </c>
      <c r="S86" s="29">
        <v>20176</v>
      </c>
      <c r="T86" s="29">
        <f t="shared" si="3"/>
        <v>1383</v>
      </c>
      <c r="U86" s="29">
        <v>19677</v>
      </c>
      <c r="V86" s="29">
        <v>4000</v>
      </c>
      <c r="W86" s="29">
        <v>-1400</v>
      </c>
      <c r="X86" s="29">
        <v>-112</v>
      </c>
      <c r="Y86" s="29">
        <v>330</v>
      </c>
      <c r="Z86" s="29">
        <v>330</v>
      </c>
      <c r="AA86" s="29">
        <v>-700</v>
      </c>
      <c r="AB86" s="29">
        <v>-300</v>
      </c>
      <c r="AC86" s="29">
        <v>-2218</v>
      </c>
      <c r="AD86" s="29">
        <v>-1607</v>
      </c>
      <c r="AE86" s="29" t="s">
        <v>43</v>
      </c>
      <c r="AF86" s="29" t="s">
        <v>58</v>
      </c>
      <c r="AG86" s="29">
        <v>39</v>
      </c>
      <c r="AH86" s="29" t="s">
        <v>46</v>
      </c>
      <c r="AI86" s="29" t="s">
        <v>58</v>
      </c>
      <c r="AJ86" s="32">
        <v>39</v>
      </c>
    </row>
    <row r="87" spans="1:36" x14ac:dyDescent="0.15">
      <c r="A87" s="51" t="s">
        <v>32</v>
      </c>
      <c r="B87" s="69" t="s">
        <v>17</v>
      </c>
      <c r="C87" s="26">
        <v>22</v>
      </c>
      <c r="D87" s="33">
        <v>38433.791666666664</v>
      </c>
      <c r="E87" s="31">
        <v>17364</v>
      </c>
      <c r="F87" s="29">
        <v>33099</v>
      </c>
      <c r="G87" s="29">
        <v>240</v>
      </c>
      <c r="H87" s="29">
        <v>0</v>
      </c>
      <c r="I87" s="29">
        <v>6703</v>
      </c>
      <c r="J87" s="29">
        <v>5729</v>
      </c>
      <c r="K87" s="29">
        <v>-112</v>
      </c>
      <c r="L87" s="29">
        <v>330</v>
      </c>
      <c r="M87" s="29">
        <v>-300</v>
      </c>
      <c r="N87" s="29">
        <v>-1595</v>
      </c>
      <c r="O87" s="29">
        <f t="shared" si="5"/>
        <v>-1677</v>
      </c>
      <c r="P87" s="29">
        <f t="shared" si="4"/>
        <v>22584</v>
      </c>
      <c r="Q87" s="33">
        <v>38433.791666666664</v>
      </c>
      <c r="R87" s="47">
        <v>17950</v>
      </c>
      <c r="S87" s="29">
        <v>19920</v>
      </c>
      <c r="T87" s="29">
        <f t="shared" si="3"/>
        <v>2664</v>
      </c>
      <c r="U87" s="29">
        <v>19677</v>
      </c>
      <c r="V87" s="29">
        <v>4000</v>
      </c>
      <c r="W87" s="29">
        <v>-1400</v>
      </c>
      <c r="X87" s="29">
        <v>-112</v>
      </c>
      <c r="Y87" s="29">
        <v>330</v>
      </c>
      <c r="Z87" s="29">
        <v>330</v>
      </c>
      <c r="AA87" s="29">
        <v>-700</v>
      </c>
      <c r="AB87" s="29">
        <v>-300</v>
      </c>
      <c r="AC87" s="29">
        <v>-2218</v>
      </c>
      <c r="AD87" s="29">
        <v>-1595</v>
      </c>
      <c r="AE87" s="29" t="s">
        <v>169</v>
      </c>
      <c r="AF87" s="29" t="s">
        <v>66</v>
      </c>
      <c r="AG87" s="29">
        <v>46</v>
      </c>
      <c r="AH87" s="29" t="s">
        <v>169</v>
      </c>
      <c r="AI87" s="29" t="s">
        <v>66</v>
      </c>
      <c r="AJ87" s="32">
        <v>47</v>
      </c>
    </row>
    <row r="88" spans="1:36" x14ac:dyDescent="0.15">
      <c r="A88" s="51" t="s">
        <v>31</v>
      </c>
      <c r="B88" s="69" t="s">
        <v>17</v>
      </c>
      <c r="C88" s="26">
        <v>23</v>
      </c>
      <c r="D88" s="33">
        <v>38434.791666666664</v>
      </c>
      <c r="E88" s="31">
        <v>18469</v>
      </c>
      <c r="F88" s="29">
        <v>33099</v>
      </c>
      <c r="G88" s="29">
        <v>163</v>
      </c>
      <c r="H88" s="29">
        <v>0</v>
      </c>
      <c r="I88" s="29">
        <v>8368</v>
      </c>
      <c r="J88" s="29">
        <v>5439</v>
      </c>
      <c r="K88" s="29">
        <v>88</v>
      </c>
      <c r="L88" s="29">
        <v>330</v>
      </c>
      <c r="M88" s="29">
        <v>-300</v>
      </c>
      <c r="N88" s="29">
        <v>-1607</v>
      </c>
      <c r="O88" s="29">
        <f t="shared" si="5"/>
        <v>-1489</v>
      </c>
      <c r="P88" s="29">
        <f t="shared" si="4"/>
        <v>20944</v>
      </c>
      <c r="Q88" s="33">
        <v>38434.791666666664</v>
      </c>
      <c r="R88" s="47">
        <v>18125</v>
      </c>
      <c r="S88" s="29">
        <v>20106</v>
      </c>
      <c r="T88" s="29">
        <f t="shared" si="3"/>
        <v>838</v>
      </c>
      <c r="U88" s="29">
        <v>19677</v>
      </c>
      <c r="V88" s="29">
        <v>4000</v>
      </c>
      <c r="W88" s="29">
        <v>400</v>
      </c>
      <c r="X88" s="29">
        <v>88</v>
      </c>
      <c r="Y88" s="29">
        <v>330</v>
      </c>
      <c r="Z88" s="29">
        <v>330</v>
      </c>
      <c r="AA88" s="29">
        <v>-700</v>
      </c>
      <c r="AB88" s="29">
        <v>-300</v>
      </c>
      <c r="AC88" s="29">
        <v>-2218</v>
      </c>
      <c r="AD88" s="29">
        <v>-1607</v>
      </c>
      <c r="AE88" s="29" t="s">
        <v>43</v>
      </c>
      <c r="AF88" s="29" t="s">
        <v>125</v>
      </c>
      <c r="AG88" s="29">
        <v>41</v>
      </c>
      <c r="AH88" s="29" t="s">
        <v>43</v>
      </c>
      <c r="AI88" s="29" t="s">
        <v>183</v>
      </c>
      <c r="AJ88" s="32">
        <v>40</v>
      </c>
    </row>
    <row r="89" spans="1:36" x14ac:dyDescent="0.15">
      <c r="A89" s="51" t="s">
        <v>33</v>
      </c>
      <c r="B89" s="69" t="s">
        <v>17</v>
      </c>
      <c r="C89" s="26">
        <v>24</v>
      </c>
      <c r="D89" s="33">
        <v>38435.791666666664</v>
      </c>
      <c r="E89" s="31">
        <v>17624</v>
      </c>
      <c r="F89" s="29">
        <v>33083</v>
      </c>
      <c r="G89" s="29">
        <v>149</v>
      </c>
      <c r="H89" s="29">
        <v>0</v>
      </c>
      <c r="I89" s="29">
        <v>8357</v>
      </c>
      <c r="J89" s="29">
        <v>5996</v>
      </c>
      <c r="K89" s="29">
        <v>65</v>
      </c>
      <c r="L89" s="29">
        <v>330</v>
      </c>
      <c r="M89" s="29">
        <v>-300</v>
      </c>
      <c r="N89" s="29">
        <v>-1607</v>
      </c>
      <c r="O89" s="29">
        <f t="shared" si="5"/>
        <v>-1512</v>
      </c>
      <c r="P89" s="29">
        <f t="shared" si="4"/>
        <v>20391</v>
      </c>
      <c r="Q89" s="33">
        <v>38435.791666666664</v>
      </c>
      <c r="R89" s="47">
        <v>18250</v>
      </c>
      <c r="S89" s="29">
        <v>20225</v>
      </c>
      <c r="T89" s="29">
        <f t="shared" si="3"/>
        <v>166</v>
      </c>
      <c r="U89" s="29">
        <v>19677</v>
      </c>
      <c r="V89" s="29">
        <v>4000</v>
      </c>
      <c r="W89" s="29">
        <v>1200</v>
      </c>
      <c r="X89" s="29">
        <v>65</v>
      </c>
      <c r="Y89" s="29">
        <v>330</v>
      </c>
      <c r="Z89" s="29">
        <v>330</v>
      </c>
      <c r="AA89" s="29">
        <v>-700</v>
      </c>
      <c r="AB89" s="29">
        <v>-300</v>
      </c>
      <c r="AC89" s="29">
        <v>-2218</v>
      </c>
      <c r="AD89" s="29">
        <v>-1607</v>
      </c>
      <c r="AE89" s="29" t="s">
        <v>43</v>
      </c>
      <c r="AF89" s="29" t="s">
        <v>59</v>
      </c>
      <c r="AG89" s="29">
        <v>36</v>
      </c>
      <c r="AH89" s="29" t="s">
        <v>43</v>
      </c>
      <c r="AI89" s="29" t="s">
        <v>104</v>
      </c>
      <c r="AJ89" s="32">
        <v>39</v>
      </c>
    </row>
    <row r="90" spans="1:36" x14ac:dyDescent="0.15">
      <c r="A90" s="51" t="s">
        <v>34</v>
      </c>
      <c r="B90" s="69" t="s">
        <v>17</v>
      </c>
      <c r="C90" s="26">
        <v>25</v>
      </c>
      <c r="D90" s="33">
        <v>38436.791666666664</v>
      </c>
      <c r="E90" s="31">
        <v>16592</v>
      </c>
      <c r="F90" s="29">
        <v>33078</v>
      </c>
      <c r="G90" s="29">
        <v>147</v>
      </c>
      <c r="H90" s="29">
        <v>0</v>
      </c>
      <c r="I90" s="29">
        <v>7389</v>
      </c>
      <c r="J90" s="29">
        <v>5588</v>
      </c>
      <c r="K90" s="29">
        <v>-10</v>
      </c>
      <c r="L90" s="29">
        <v>330</v>
      </c>
      <c r="M90" s="29">
        <v>-200</v>
      </c>
      <c r="N90" s="29">
        <v>-1607</v>
      </c>
      <c r="O90" s="29">
        <f t="shared" si="5"/>
        <v>-1487</v>
      </c>
      <c r="P90" s="29">
        <f t="shared" si="4"/>
        <v>21735</v>
      </c>
      <c r="Q90" s="33">
        <v>38436.791666666664</v>
      </c>
      <c r="R90" s="47">
        <v>17125</v>
      </c>
      <c r="S90" s="29">
        <v>19099</v>
      </c>
      <c r="T90" s="29">
        <f t="shared" si="3"/>
        <v>2636</v>
      </c>
      <c r="U90" s="29">
        <v>19677</v>
      </c>
      <c r="V90" s="29">
        <v>4000</v>
      </c>
      <c r="W90" s="29">
        <v>-1400</v>
      </c>
      <c r="X90" s="29">
        <v>-10</v>
      </c>
      <c r="Y90" s="29">
        <v>330</v>
      </c>
      <c r="Z90" s="29">
        <v>330</v>
      </c>
      <c r="AA90" s="29">
        <v>-700</v>
      </c>
      <c r="AB90" s="29">
        <v>-200</v>
      </c>
      <c r="AC90" s="29">
        <v>-2218</v>
      </c>
      <c r="AD90" s="29">
        <v>-1607</v>
      </c>
      <c r="AE90" s="29" t="s">
        <v>46</v>
      </c>
      <c r="AF90" s="29" t="s">
        <v>122</v>
      </c>
      <c r="AG90" s="29">
        <v>47</v>
      </c>
      <c r="AH90" s="29" t="s">
        <v>46</v>
      </c>
      <c r="AI90" s="29" t="s">
        <v>101</v>
      </c>
      <c r="AJ90" s="32">
        <v>42</v>
      </c>
    </row>
    <row r="91" spans="1:36" x14ac:dyDescent="0.15">
      <c r="A91" s="51" t="s">
        <v>35</v>
      </c>
      <c r="B91" s="69" t="s">
        <v>17</v>
      </c>
      <c r="C91" s="26">
        <v>26</v>
      </c>
      <c r="D91" s="33">
        <v>38437.833333333336</v>
      </c>
      <c r="E91" s="31">
        <v>15770</v>
      </c>
      <c r="F91" s="29">
        <v>33078</v>
      </c>
      <c r="G91" s="29">
        <v>150</v>
      </c>
      <c r="H91" s="29">
        <v>0</v>
      </c>
      <c r="I91" s="29">
        <v>7579</v>
      </c>
      <c r="J91" s="29">
        <v>8265</v>
      </c>
      <c r="K91" s="29">
        <v>-19</v>
      </c>
      <c r="L91" s="29">
        <v>330</v>
      </c>
      <c r="M91" s="29">
        <v>-300</v>
      </c>
      <c r="N91" s="29">
        <v>-1059</v>
      </c>
      <c r="O91" s="29">
        <f t="shared" si="5"/>
        <v>-1048</v>
      </c>
      <c r="P91" s="29">
        <v>18432</v>
      </c>
      <c r="Q91" s="33">
        <v>38437.833333333336</v>
      </c>
      <c r="R91" s="47">
        <v>15750</v>
      </c>
      <c r="S91" s="29">
        <v>17468</v>
      </c>
      <c r="T91" s="29">
        <f t="shared" si="3"/>
        <v>964</v>
      </c>
      <c r="U91" s="29">
        <v>19108</v>
      </c>
      <c r="V91" s="29">
        <v>3500</v>
      </c>
      <c r="W91" s="29">
        <v>-1400</v>
      </c>
      <c r="X91" s="29">
        <v>-19</v>
      </c>
      <c r="Y91" s="29">
        <v>330</v>
      </c>
      <c r="Z91" s="29">
        <v>330</v>
      </c>
      <c r="AA91" s="29">
        <v>-700</v>
      </c>
      <c r="AB91" s="29">
        <v>-300</v>
      </c>
      <c r="AC91" s="29">
        <v>-2218</v>
      </c>
      <c r="AD91" s="29">
        <v>-1059</v>
      </c>
      <c r="AE91" s="29" t="s">
        <v>46</v>
      </c>
      <c r="AF91" s="29" t="s">
        <v>50</v>
      </c>
      <c r="AG91" s="29">
        <v>38</v>
      </c>
      <c r="AH91" s="29" t="s">
        <v>46</v>
      </c>
      <c r="AI91" s="29" t="s">
        <v>172</v>
      </c>
      <c r="AJ91" s="32">
        <v>42</v>
      </c>
    </row>
    <row r="92" spans="1:36" x14ac:dyDescent="0.15">
      <c r="A92" s="51" t="s">
        <v>36</v>
      </c>
      <c r="B92" s="69" t="s">
        <v>17</v>
      </c>
      <c r="C92" s="26">
        <v>27</v>
      </c>
      <c r="D92" s="33">
        <v>38438.833333333336</v>
      </c>
      <c r="E92" s="31">
        <v>15131</v>
      </c>
      <c r="F92" s="29">
        <v>33078</v>
      </c>
      <c r="G92" s="29">
        <v>146</v>
      </c>
      <c r="H92" s="29">
        <v>0</v>
      </c>
      <c r="I92" s="29">
        <v>8339</v>
      </c>
      <c r="J92" s="29">
        <v>7486</v>
      </c>
      <c r="K92" s="29">
        <v>104</v>
      </c>
      <c r="L92" s="29">
        <v>330</v>
      </c>
      <c r="M92" s="29">
        <v>-300</v>
      </c>
      <c r="N92" s="29">
        <v>-1059</v>
      </c>
      <c r="O92" s="29">
        <f t="shared" si="5"/>
        <v>-925</v>
      </c>
      <c r="P92" s="29">
        <f t="shared" si="4"/>
        <v>18324</v>
      </c>
      <c r="Q92" s="33">
        <v>38438.833333333336</v>
      </c>
      <c r="R92" s="47">
        <v>15525</v>
      </c>
      <c r="S92" s="29">
        <v>17228</v>
      </c>
      <c r="T92" s="29">
        <f t="shared" si="3"/>
        <v>1096</v>
      </c>
      <c r="U92" s="29">
        <v>19108</v>
      </c>
      <c r="V92" s="29">
        <v>3500</v>
      </c>
      <c r="W92" s="29">
        <v>1200</v>
      </c>
      <c r="X92" s="29">
        <v>104</v>
      </c>
      <c r="Y92" s="29">
        <v>330</v>
      </c>
      <c r="Z92" s="29">
        <v>330</v>
      </c>
      <c r="AA92" s="29">
        <v>-700</v>
      </c>
      <c r="AB92" s="29">
        <v>-300</v>
      </c>
      <c r="AC92" s="29">
        <v>-2218</v>
      </c>
      <c r="AD92" s="29">
        <v>-1059</v>
      </c>
      <c r="AE92" s="29" t="s">
        <v>146</v>
      </c>
      <c r="AF92" s="29" t="s">
        <v>127</v>
      </c>
      <c r="AG92" s="29">
        <v>38</v>
      </c>
      <c r="AH92" s="29" t="s">
        <v>169</v>
      </c>
      <c r="AI92" s="29" t="s">
        <v>172</v>
      </c>
      <c r="AJ92" s="32">
        <v>45</v>
      </c>
    </row>
    <row r="93" spans="1:36" x14ac:dyDescent="0.15">
      <c r="A93" s="51" t="s">
        <v>30</v>
      </c>
      <c r="B93" s="69" t="s">
        <v>17</v>
      </c>
      <c r="C93" s="26">
        <v>28</v>
      </c>
      <c r="D93" s="33">
        <v>38439.791666666664</v>
      </c>
      <c r="E93" s="31">
        <v>18613</v>
      </c>
      <c r="F93" s="29">
        <v>33062</v>
      </c>
      <c r="G93" s="29">
        <v>163</v>
      </c>
      <c r="H93" s="29">
        <v>0</v>
      </c>
      <c r="I93" s="29">
        <v>8942</v>
      </c>
      <c r="J93" s="29">
        <v>4909</v>
      </c>
      <c r="K93" s="29">
        <v>288</v>
      </c>
      <c r="L93" s="29">
        <v>330</v>
      </c>
      <c r="M93" s="29">
        <v>-300</v>
      </c>
      <c r="N93" s="29">
        <v>-1607</v>
      </c>
      <c r="O93" s="29">
        <f t="shared" si="5"/>
        <v>-1289</v>
      </c>
      <c r="P93" s="29">
        <f t="shared" si="4"/>
        <v>20663</v>
      </c>
      <c r="Q93" s="33">
        <v>38439.791666666664</v>
      </c>
      <c r="R93" s="47">
        <v>18100</v>
      </c>
      <c r="S93" s="29">
        <v>20074</v>
      </c>
      <c r="T93" s="29">
        <f t="shared" si="3"/>
        <v>589</v>
      </c>
      <c r="U93" s="29">
        <v>19108</v>
      </c>
      <c r="V93" s="29">
        <v>3500</v>
      </c>
      <c r="W93" s="29">
        <v>400</v>
      </c>
      <c r="X93" s="29">
        <v>288</v>
      </c>
      <c r="Y93" s="29">
        <v>330</v>
      </c>
      <c r="Z93" s="29">
        <v>330</v>
      </c>
      <c r="AA93" s="29">
        <v>-700</v>
      </c>
      <c r="AB93" s="29">
        <v>-300</v>
      </c>
      <c r="AC93" s="29">
        <v>-2218</v>
      </c>
      <c r="AD93" s="29">
        <v>-1607</v>
      </c>
      <c r="AE93" s="29" t="s">
        <v>43</v>
      </c>
      <c r="AF93" s="29" t="s">
        <v>223</v>
      </c>
      <c r="AG93" s="29">
        <v>43</v>
      </c>
      <c r="AH93" s="29" t="s">
        <v>43</v>
      </c>
      <c r="AI93" s="29" t="s">
        <v>118</v>
      </c>
      <c r="AJ93" s="32">
        <v>41</v>
      </c>
    </row>
    <row r="94" spans="1:36" x14ac:dyDescent="0.15">
      <c r="A94" s="51" t="s">
        <v>32</v>
      </c>
      <c r="B94" s="69" t="s">
        <v>17</v>
      </c>
      <c r="C94" s="26">
        <v>29</v>
      </c>
      <c r="D94" s="33">
        <v>38440.833333333336</v>
      </c>
      <c r="E94" s="31">
        <v>17610</v>
      </c>
      <c r="F94" s="29">
        <v>33062</v>
      </c>
      <c r="G94" s="29">
        <v>144</v>
      </c>
      <c r="H94" s="29">
        <v>0</v>
      </c>
      <c r="I94" s="29">
        <v>8484</v>
      </c>
      <c r="J94" s="29">
        <v>4971</v>
      </c>
      <c r="K94" s="29">
        <v>245</v>
      </c>
      <c r="L94" s="29">
        <v>330</v>
      </c>
      <c r="M94" s="29">
        <v>-200</v>
      </c>
      <c r="N94" s="29">
        <f>+-1607</f>
        <v>-1607</v>
      </c>
      <c r="O94" s="29">
        <f t="shared" si="5"/>
        <v>-1232</v>
      </c>
      <c r="P94" s="29">
        <f t="shared" si="4"/>
        <v>20983</v>
      </c>
      <c r="Q94" s="33">
        <v>38440.791666666664</v>
      </c>
      <c r="R94" s="47">
        <v>17700</v>
      </c>
      <c r="S94" s="29">
        <v>19674</v>
      </c>
      <c r="T94" s="29">
        <f t="shared" si="3"/>
        <v>1309</v>
      </c>
      <c r="U94" s="29">
        <v>19108</v>
      </c>
      <c r="V94" s="29">
        <v>3500</v>
      </c>
      <c r="W94" s="29">
        <v>1200</v>
      </c>
      <c r="X94" s="29">
        <v>245</v>
      </c>
      <c r="Y94" s="29">
        <v>330</v>
      </c>
      <c r="Z94" s="29">
        <v>330</v>
      </c>
      <c r="AA94" s="29">
        <v>-700</v>
      </c>
      <c r="AB94" s="29">
        <v>-200</v>
      </c>
      <c r="AC94" s="29">
        <v>-2218</v>
      </c>
      <c r="AD94" s="29">
        <v>-1607</v>
      </c>
      <c r="AE94" s="29" t="s">
        <v>43</v>
      </c>
      <c r="AF94" s="29" t="s">
        <v>154</v>
      </c>
      <c r="AG94" s="29">
        <v>44</v>
      </c>
      <c r="AH94" s="29" t="s">
        <v>43</v>
      </c>
      <c r="AI94" s="29" t="s">
        <v>147</v>
      </c>
      <c r="AJ94" s="32">
        <v>48</v>
      </c>
    </row>
    <row r="95" spans="1:36" x14ac:dyDescent="0.15">
      <c r="A95" s="51" t="s">
        <v>31</v>
      </c>
      <c r="B95" s="69" t="s">
        <v>17</v>
      </c>
      <c r="C95" s="26">
        <v>30</v>
      </c>
      <c r="D95" s="33">
        <v>38441.833333333336</v>
      </c>
      <c r="E95" s="31">
        <v>17184</v>
      </c>
      <c r="F95" s="29">
        <v>33050</v>
      </c>
      <c r="G95" s="29">
        <v>132</v>
      </c>
      <c r="H95" s="29">
        <v>0</v>
      </c>
      <c r="I95" s="29">
        <v>7754</v>
      </c>
      <c r="J95" s="29">
        <v>6294</v>
      </c>
      <c r="K95" s="29">
        <v>-112</v>
      </c>
      <c r="L95" s="29">
        <v>330</v>
      </c>
      <c r="M95" s="29">
        <v>-300</v>
      </c>
      <c r="N95" s="29">
        <v>-1607</v>
      </c>
      <c r="O95" s="29">
        <f t="shared" si="5"/>
        <v>-1689</v>
      </c>
      <c r="P95" s="29">
        <f t="shared" si="4"/>
        <v>20823</v>
      </c>
      <c r="Q95" s="33">
        <v>38441.791666666664</v>
      </c>
      <c r="R95" s="47">
        <v>17300</v>
      </c>
      <c r="S95" s="29">
        <v>19279</v>
      </c>
      <c r="T95" s="29">
        <f t="shared" si="3"/>
        <v>1544</v>
      </c>
      <c r="U95" s="29">
        <v>19108</v>
      </c>
      <c r="V95" s="29">
        <v>3500</v>
      </c>
      <c r="W95" s="29">
        <v>-1400</v>
      </c>
      <c r="X95" s="29">
        <v>-112</v>
      </c>
      <c r="Y95" s="29">
        <v>330</v>
      </c>
      <c r="Z95" s="29">
        <v>330</v>
      </c>
      <c r="AA95" s="29">
        <v>-700</v>
      </c>
      <c r="AB95" s="29">
        <v>-300</v>
      </c>
      <c r="AC95" s="29">
        <v>-2218</v>
      </c>
      <c r="AD95" s="29">
        <v>-1607</v>
      </c>
      <c r="AE95" s="29" t="s">
        <v>169</v>
      </c>
      <c r="AF95" s="29" t="s">
        <v>189</v>
      </c>
      <c r="AG95" s="29">
        <v>46</v>
      </c>
      <c r="AH95" s="29" t="s">
        <v>169</v>
      </c>
      <c r="AI95" s="29" t="s">
        <v>141</v>
      </c>
      <c r="AJ95" s="32">
        <v>53</v>
      </c>
    </row>
    <row r="96" spans="1:36" x14ac:dyDescent="0.15">
      <c r="A96" s="52" t="s">
        <v>33</v>
      </c>
      <c r="B96" s="70" t="s">
        <v>17</v>
      </c>
      <c r="C96" s="43">
        <v>31</v>
      </c>
      <c r="D96" s="37">
        <v>38442.833333333336</v>
      </c>
      <c r="E96" s="39">
        <v>17177</v>
      </c>
      <c r="F96" s="35">
        <v>33050</v>
      </c>
      <c r="G96" s="35">
        <v>140</v>
      </c>
      <c r="H96" s="35">
        <v>0</v>
      </c>
      <c r="I96" s="35">
        <v>6194</v>
      </c>
      <c r="J96" s="35">
        <v>8068</v>
      </c>
      <c r="K96" s="35">
        <v>-112</v>
      </c>
      <c r="L96" s="35">
        <v>330</v>
      </c>
      <c r="M96" s="35">
        <v>0</v>
      </c>
      <c r="N96" s="35">
        <v>-1607</v>
      </c>
      <c r="O96" s="35">
        <f t="shared" si="5"/>
        <v>-1389</v>
      </c>
      <c r="P96" s="35">
        <f t="shared" si="4"/>
        <v>20317</v>
      </c>
      <c r="Q96" s="37">
        <v>38442.791666666664</v>
      </c>
      <c r="R96" s="48">
        <v>17300</v>
      </c>
      <c r="S96" s="35">
        <v>19274</v>
      </c>
      <c r="T96" s="35">
        <f t="shared" si="3"/>
        <v>1043</v>
      </c>
      <c r="U96" s="35">
        <v>19108</v>
      </c>
      <c r="V96" s="35">
        <v>3500</v>
      </c>
      <c r="W96" s="35">
        <v>-1400</v>
      </c>
      <c r="X96" s="35">
        <v>-112</v>
      </c>
      <c r="Y96" s="35">
        <v>330</v>
      </c>
      <c r="Z96" s="35">
        <v>330</v>
      </c>
      <c r="AA96" s="35">
        <v>-700</v>
      </c>
      <c r="AB96" s="35">
        <v>-300</v>
      </c>
      <c r="AC96" s="35">
        <v>-2218</v>
      </c>
      <c r="AD96" s="35">
        <v>-1607</v>
      </c>
      <c r="AE96" s="35" t="s">
        <v>43</v>
      </c>
      <c r="AF96" s="35" t="s">
        <v>127</v>
      </c>
      <c r="AG96" s="35">
        <v>47</v>
      </c>
      <c r="AH96" s="35" t="s">
        <v>43</v>
      </c>
      <c r="AI96" s="35" t="s">
        <v>173</v>
      </c>
      <c r="AJ96" s="40">
        <v>52</v>
      </c>
    </row>
    <row r="97" spans="1:36" x14ac:dyDescent="0.15">
      <c r="A97" s="51" t="s">
        <v>34</v>
      </c>
      <c r="B97" s="69" t="s">
        <v>18</v>
      </c>
      <c r="C97" s="26">
        <v>1</v>
      </c>
      <c r="D97" s="33">
        <v>38443.833333333336</v>
      </c>
      <c r="E97" s="31">
        <v>16253</v>
      </c>
      <c r="F97" s="29">
        <v>33050</v>
      </c>
      <c r="G97" s="29">
        <v>139</v>
      </c>
      <c r="H97" s="29">
        <v>0</v>
      </c>
      <c r="I97" s="29">
        <v>7227</v>
      </c>
      <c r="J97" s="29">
        <v>7435</v>
      </c>
      <c r="K97" s="29">
        <v>-108</v>
      </c>
      <c r="L97" s="29">
        <v>330</v>
      </c>
      <c r="M97" s="29">
        <v>0</v>
      </c>
      <c r="N97" s="29">
        <v>-1611</v>
      </c>
      <c r="O97" s="29">
        <f t="shared" si="5"/>
        <v>-1389</v>
      </c>
      <c r="P97" s="29">
        <f t="shared" si="4"/>
        <v>19916</v>
      </c>
      <c r="Q97" s="33">
        <v>38443.833333333336</v>
      </c>
      <c r="R97" s="47">
        <v>16200</v>
      </c>
      <c r="S97" s="29">
        <v>18178</v>
      </c>
      <c r="T97" s="29">
        <f t="shared" si="3"/>
        <v>1738</v>
      </c>
      <c r="U97" s="29">
        <v>19108</v>
      </c>
      <c r="V97" s="29">
        <v>3500</v>
      </c>
      <c r="W97" s="29">
        <v>-1400</v>
      </c>
      <c r="X97" s="29">
        <v>-108</v>
      </c>
      <c r="Y97" s="29">
        <v>330</v>
      </c>
      <c r="Z97" s="29">
        <v>330</v>
      </c>
      <c r="AA97" s="29">
        <v>-700</v>
      </c>
      <c r="AB97" s="29">
        <v>0</v>
      </c>
      <c r="AC97" s="29">
        <v>-2218</v>
      </c>
      <c r="AD97" s="29">
        <v>-1611</v>
      </c>
      <c r="AE97" s="29" t="s">
        <v>43</v>
      </c>
      <c r="AF97" s="29" t="s">
        <v>173</v>
      </c>
      <c r="AG97" s="29">
        <v>45</v>
      </c>
      <c r="AH97" s="29" t="s">
        <v>43</v>
      </c>
      <c r="AI97" s="29" t="s">
        <v>172</v>
      </c>
      <c r="AJ97" s="32">
        <v>51</v>
      </c>
    </row>
    <row r="98" spans="1:36" x14ac:dyDescent="0.15">
      <c r="A98" s="51" t="s">
        <v>35</v>
      </c>
      <c r="B98" s="69" t="s">
        <v>18</v>
      </c>
      <c r="C98" s="26">
        <v>2</v>
      </c>
      <c r="D98" s="33">
        <v>38444.5</v>
      </c>
      <c r="E98" s="31">
        <v>16063</v>
      </c>
      <c r="F98" s="29">
        <v>33050</v>
      </c>
      <c r="G98" s="29">
        <v>139</v>
      </c>
      <c r="H98" s="29">
        <v>0</v>
      </c>
      <c r="I98" s="29">
        <v>8299</v>
      </c>
      <c r="J98" s="29">
        <v>5956</v>
      </c>
      <c r="K98" s="29">
        <v>-83</v>
      </c>
      <c r="L98" s="29">
        <v>300</v>
      </c>
      <c r="M98" s="29">
        <v>0</v>
      </c>
      <c r="N98" s="29">
        <v>-212</v>
      </c>
      <c r="O98" s="29">
        <f t="shared" si="5"/>
        <v>5</v>
      </c>
      <c r="P98" s="29">
        <f t="shared" si="4"/>
        <v>18929</v>
      </c>
      <c r="Q98" s="33">
        <v>38444.791666666664</v>
      </c>
      <c r="R98" s="47">
        <v>16000</v>
      </c>
      <c r="S98" s="29">
        <v>17604</v>
      </c>
      <c r="T98" s="29">
        <f t="shared" si="3"/>
        <v>1325</v>
      </c>
      <c r="U98" s="29">
        <v>18612</v>
      </c>
      <c r="V98" s="29">
        <v>5200</v>
      </c>
      <c r="W98" s="29">
        <v>-1400</v>
      </c>
      <c r="X98" s="29">
        <v>-83</v>
      </c>
      <c r="Y98" s="29">
        <v>330</v>
      </c>
      <c r="Z98" s="29">
        <v>300</v>
      </c>
      <c r="AA98" s="29">
        <v>-700</v>
      </c>
      <c r="AB98" s="29">
        <v>-100</v>
      </c>
      <c r="AC98" s="29">
        <v>-2218</v>
      </c>
      <c r="AD98" s="29">
        <v>-212</v>
      </c>
      <c r="AE98" s="29" t="s">
        <v>87</v>
      </c>
      <c r="AF98" s="29" t="s">
        <v>233</v>
      </c>
      <c r="AG98" s="29">
        <v>46</v>
      </c>
      <c r="AH98" s="29" t="s">
        <v>87</v>
      </c>
      <c r="AI98" s="29" t="s">
        <v>221</v>
      </c>
      <c r="AJ98" s="32">
        <v>48</v>
      </c>
    </row>
    <row r="99" spans="1:36" x14ac:dyDescent="0.15">
      <c r="A99" s="51" t="s">
        <v>36</v>
      </c>
      <c r="B99" s="69" t="s">
        <v>18</v>
      </c>
      <c r="C99" s="26">
        <v>3</v>
      </c>
      <c r="D99" s="33">
        <v>38445.833333333336</v>
      </c>
      <c r="E99" s="31">
        <v>15768</v>
      </c>
      <c r="F99" s="29">
        <v>33050</v>
      </c>
      <c r="G99" s="29">
        <v>124</v>
      </c>
      <c r="H99" s="29">
        <v>0</v>
      </c>
      <c r="I99" s="29">
        <v>9868</v>
      </c>
      <c r="J99" s="29">
        <v>5673</v>
      </c>
      <c r="K99" s="29">
        <v>168</v>
      </c>
      <c r="L99" s="29">
        <v>100</v>
      </c>
      <c r="M99" s="29">
        <v>-150</v>
      </c>
      <c r="N99" s="29">
        <v>-212</v>
      </c>
      <c r="O99" s="29">
        <f t="shared" si="5"/>
        <v>-94</v>
      </c>
      <c r="P99" s="29">
        <f t="shared" si="4"/>
        <v>17727</v>
      </c>
      <c r="Q99" s="33">
        <v>38445.875</v>
      </c>
      <c r="R99" s="47">
        <v>15950</v>
      </c>
      <c r="S99" s="29">
        <v>17546</v>
      </c>
      <c r="T99" s="29">
        <f t="shared" si="3"/>
        <v>181</v>
      </c>
      <c r="U99" s="29">
        <v>19612</v>
      </c>
      <c r="V99" s="29">
        <v>5200</v>
      </c>
      <c r="W99" s="29">
        <v>1200</v>
      </c>
      <c r="X99" s="29">
        <v>168</v>
      </c>
      <c r="Y99" s="29">
        <v>330</v>
      </c>
      <c r="Z99" s="29">
        <v>100</v>
      </c>
      <c r="AA99" s="29">
        <v>-700</v>
      </c>
      <c r="AB99" s="29">
        <v>-150</v>
      </c>
      <c r="AC99" s="29">
        <v>-2218</v>
      </c>
      <c r="AD99" s="29">
        <v>-212</v>
      </c>
      <c r="AE99" s="29" t="s">
        <v>43</v>
      </c>
      <c r="AF99" s="29" t="s">
        <v>134</v>
      </c>
      <c r="AG99" s="29">
        <v>46</v>
      </c>
      <c r="AH99" s="29" t="s">
        <v>46</v>
      </c>
      <c r="AI99" s="29" t="s">
        <v>122</v>
      </c>
      <c r="AJ99" s="32">
        <v>45</v>
      </c>
    </row>
    <row r="100" spans="1:36" x14ac:dyDescent="0.15">
      <c r="A100" s="51" t="s">
        <v>30</v>
      </c>
      <c r="B100" s="69" t="s">
        <v>18</v>
      </c>
      <c r="C100" s="26">
        <v>4</v>
      </c>
      <c r="D100" s="33">
        <v>38446.875</v>
      </c>
      <c r="E100" s="31">
        <v>16940</v>
      </c>
      <c r="F100" s="29">
        <v>33050</v>
      </c>
      <c r="G100" s="29">
        <v>112</v>
      </c>
      <c r="H100" s="29">
        <v>0</v>
      </c>
      <c r="I100" s="29">
        <v>8876</v>
      </c>
      <c r="J100" s="29">
        <v>6050</v>
      </c>
      <c r="K100" s="29">
        <v>341</v>
      </c>
      <c r="L100" s="29">
        <v>0</v>
      </c>
      <c r="M100" s="29">
        <v>-150</v>
      </c>
      <c r="N100" s="29">
        <v>-1611</v>
      </c>
      <c r="O100" s="29">
        <f t="shared" si="5"/>
        <v>-1420</v>
      </c>
      <c r="P100" s="29">
        <f t="shared" si="4"/>
        <v>19656</v>
      </c>
      <c r="Q100" s="33">
        <v>38446.875</v>
      </c>
      <c r="R100" s="47">
        <v>16500</v>
      </c>
      <c r="S100" s="29">
        <v>18483</v>
      </c>
      <c r="T100" s="29">
        <f t="shared" si="3"/>
        <v>1173</v>
      </c>
      <c r="U100" s="29">
        <v>18612</v>
      </c>
      <c r="V100" s="29">
        <v>5200</v>
      </c>
      <c r="W100" s="29">
        <v>1200</v>
      </c>
      <c r="X100" s="29">
        <v>341</v>
      </c>
      <c r="Y100" s="29">
        <v>330</v>
      </c>
      <c r="Z100" s="29">
        <v>0</v>
      </c>
      <c r="AA100" s="29">
        <v>-700</v>
      </c>
      <c r="AB100" s="29">
        <v>-150</v>
      </c>
      <c r="AC100" s="29">
        <v>-2218</v>
      </c>
      <c r="AD100" s="29">
        <v>-1611</v>
      </c>
      <c r="AE100" s="29" t="s">
        <v>43</v>
      </c>
      <c r="AF100" s="29" t="s">
        <v>49</v>
      </c>
      <c r="AG100" s="29">
        <v>49</v>
      </c>
      <c r="AH100" s="29" t="s">
        <v>100</v>
      </c>
      <c r="AI100" s="29" t="s">
        <v>49</v>
      </c>
      <c r="AJ100" s="32">
        <v>48</v>
      </c>
    </row>
    <row r="101" spans="1:36" x14ac:dyDescent="0.15">
      <c r="A101" s="51" t="s">
        <v>32</v>
      </c>
      <c r="B101" s="69" t="s">
        <v>18</v>
      </c>
      <c r="C101" s="26">
        <v>5</v>
      </c>
      <c r="D101" s="33">
        <v>38447.875</v>
      </c>
      <c r="E101" s="31">
        <v>16193</v>
      </c>
      <c r="F101" s="29">
        <v>33050</v>
      </c>
      <c r="G101" s="29">
        <v>112</v>
      </c>
      <c r="H101" s="29">
        <v>0</v>
      </c>
      <c r="I101" s="29">
        <v>9219</v>
      </c>
      <c r="J101" s="29">
        <v>5754</v>
      </c>
      <c r="K101" s="29">
        <v>135</v>
      </c>
      <c r="L101" s="29">
        <v>330</v>
      </c>
      <c r="M101" s="29">
        <v>-250</v>
      </c>
      <c r="N101" s="29">
        <v>-1611</v>
      </c>
      <c r="O101" s="29">
        <f t="shared" si="5"/>
        <v>-1396</v>
      </c>
      <c r="P101" s="29">
        <f t="shared" si="4"/>
        <v>19585</v>
      </c>
      <c r="Q101" s="33">
        <v>38447.833333333336</v>
      </c>
      <c r="R101" s="47">
        <v>16500</v>
      </c>
      <c r="S101" s="29">
        <v>18484</v>
      </c>
      <c r="T101" s="29">
        <f t="shared" si="3"/>
        <v>1101</v>
      </c>
      <c r="U101" s="29">
        <v>18612</v>
      </c>
      <c r="V101" s="29">
        <v>5200</v>
      </c>
      <c r="W101" s="29">
        <v>600</v>
      </c>
      <c r="X101" s="29">
        <v>135</v>
      </c>
      <c r="Y101" s="29">
        <v>330</v>
      </c>
      <c r="Z101" s="29">
        <v>330</v>
      </c>
      <c r="AA101" s="29">
        <v>-700</v>
      </c>
      <c r="AB101" s="29">
        <v>-250</v>
      </c>
      <c r="AC101" s="29">
        <v>-2218</v>
      </c>
      <c r="AD101" s="29">
        <v>-1611</v>
      </c>
      <c r="AE101" s="29" t="s">
        <v>169</v>
      </c>
      <c r="AF101" s="29" t="s">
        <v>61</v>
      </c>
      <c r="AG101" s="29">
        <v>58</v>
      </c>
      <c r="AH101" s="29" t="s">
        <v>169</v>
      </c>
      <c r="AI101" s="29" t="s">
        <v>184</v>
      </c>
      <c r="AJ101" s="32">
        <v>59</v>
      </c>
    </row>
    <row r="102" spans="1:36" x14ac:dyDescent="0.15">
      <c r="A102" s="51" t="s">
        <v>31</v>
      </c>
      <c r="B102" s="69" t="s">
        <v>18</v>
      </c>
      <c r="C102" s="26">
        <v>6</v>
      </c>
      <c r="D102" s="33">
        <v>38448.875</v>
      </c>
      <c r="E102" s="31">
        <v>16226</v>
      </c>
      <c r="F102" s="29">
        <v>33050</v>
      </c>
      <c r="G102" s="29">
        <v>125</v>
      </c>
      <c r="H102" s="29">
        <v>0</v>
      </c>
      <c r="I102" s="29">
        <v>8566</v>
      </c>
      <c r="J102" s="29">
        <v>6822</v>
      </c>
      <c r="K102" s="29">
        <v>221</v>
      </c>
      <c r="L102" s="29">
        <v>330</v>
      </c>
      <c r="M102" s="29">
        <v>-474</v>
      </c>
      <c r="N102" s="29">
        <v>-1609</v>
      </c>
      <c r="O102" s="29">
        <f t="shared" si="5"/>
        <v>-1532</v>
      </c>
      <c r="P102" s="29">
        <f t="shared" si="4"/>
        <v>19319</v>
      </c>
      <c r="Q102" s="33">
        <v>38448.875</v>
      </c>
      <c r="R102" s="47">
        <v>16625</v>
      </c>
      <c r="S102" s="29">
        <v>18609</v>
      </c>
      <c r="T102" s="29">
        <f t="shared" si="3"/>
        <v>710</v>
      </c>
      <c r="U102" s="29">
        <v>18612</v>
      </c>
      <c r="V102" s="29">
        <v>5200</v>
      </c>
      <c r="W102" s="29">
        <v>600</v>
      </c>
      <c r="X102" s="29">
        <v>221</v>
      </c>
      <c r="Y102" s="29">
        <v>330</v>
      </c>
      <c r="Z102" s="29">
        <v>330</v>
      </c>
      <c r="AA102" s="29">
        <v>-700</v>
      </c>
      <c r="AB102" s="29">
        <v>-474</v>
      </c>
      <c r="AC102" s="29">
        <v>-2218</v>
      </c>
      <c r="AD102" s="29">
        <v>-1609</v>
      </c>
      <c r="AE102" s="29" t="s">
        <v>43</v>
      </c>
      <c r="AF102" s="29" t="s">
        <v>72</v>
      </c>
      <c r="AG102" s="29">
        <v>54</v>
      </c>
      <c r="AH102" s="29" t="s">
        <v>43</v>
      </c>
      <c r="AI102" s="29" t="s">
        <v>72</v>
      </c>
      <c r="AJ102" s="32">
        <v>58</v>
      </c>
    </row>
    <row r="103" spans="1:36" x14ac:dyDescent="0.15">
      <c r="A103" s="51" t="s">
        <v>33</v>
      </c>
      <c r="B103" s="69" t="s">
        <v>18</v>
      </c>
      <c r="C103" s="26">
        <v>7</v>
      </c>
      <c r="D103" s="33">
        <v>38449.833333333336</v>
      </c>
      <c r="E103" s="31">
        <v>16269</v>
      </c>
      <c r="F103" s="29">
        <v>33050</v>
      </c>
      <c r="G103" s="29">
        <v>112</v>
      </c>
      <c r="H103" s="29">
        <v>0</v>
      </c>
      <c r="I103" s="29">
        <v>8284</v>
      </c>
      <c r="J103" s="29">
        <v>7016</v>
      </c>
      <c r="K103" s="29">
        <v>50</v>
      </c>
      <c r="L103" s="29">
        <v>330</v>
      </c>
      <c r="M103" s="29">
        <v>-224</v>
      </c>
      <c r="N103" s="29">
        <v>-1601</v>
      </c>
      <c r="O103" s="29">
        <f t="shared" si="5"/>
        <v>-1445</v>
      </c>
      <c r="P103" s="29">
        <f t="shared" si="4"/>
        <v>19307</v>
      </c>
      <c r="Q103" s="33">
        <v>38449.875</v>
      </c>
      <c r="R103" s="47">
        <v>16200</v>
      </c>
      <c r="S103" s="29">
        <v>18167</v>
      </c>
      <c r="T103" s="29">
        <f t="shared" si="3"/>
        <v>1140</v>
      </c>
      <c r="U103" s="29">
        <v>18612</v>
      </c>
      <c r="V103" s="29">
        <v>5200</v>
      </c>
      <c r="W103" s="29">
        <v>600</v>
      </c>
      <c r="X103" s="29">
        <v>50</v>
      </c>
      <c r="Y103" s="29">
        <v>330</v>
      </c>
      <c r="Z103" s="29">
        <v>330</v>
      </c>
      <c r="AA103" s="29">
        <v>-700</v>
      </c>
      <c r="AB103" s="29">
        <v>-474</v>
      </c>
      <c r="AC103" s="29">
        <v>-2218</v>
      </c>
      <c r="AD103" s="29">
        <v>-1601</v>
      </c>
      <c r="AE103" s="29" t="s">
        <v>43</v>
      </c>
      <c r="AF103" s="29" t="s">
        <v>120</v>
      </c>
      <c r="AG103" s="29">
        <v>56</v>
      </c>
      <c r="AH103" s="29" t="s">
        <v>46</v>
      </c>
      <c r="AI103" s="29" t="s">
        <v>91</v>
      </c>
      <c r="AJ103" s="32">
        <v>61</v>
      </c>
    </row>
    <row r="104" spans="1:36" x14ac:dyDescent="0.15">
      <c r="A104" s="51" t="s">
        <v>34</v>
      </c>
      <c r="B104" s="69" t="s">
        <v>18</v>
      </c>
      <c r="C104" s="26">
        <v>8</v>
      </c>
      <c r="D104" s="33">
        <v>38450.875</v>
      </c>
      <c r="E104" s="31">
        <v>15269</v>
      </c>
      <c r="F104" s="29">
        <v>33033</v>
      </c>
      <c r="G104" s="29">
        <v>129</v>
      </c>
      <c r="H104" s="29">
        <v>0</v>
      </c>
      <c r="I104" s="29">
        <v>8110</v>
      </c>
      <c r="J104" s="29">
        <v>6073</v>
      </c>
      <c r="K104" s="29">
        <v>600</v>
      </c>
      <c r="L104" s="29">
        <v>300</v>
      </c>
      <c r="M104" s="29">
        <v>-474</v>
      </c>
      <c r="N104" s="29">
        <v>-1601</v>
      </c>
      <c r="O104" s="29">
        <f t="shared" si="5"/>
        <v>-1175</v>
      </c>
      <c r="P104" s="29">
        <f t="shared" si="4"/>
        <v>20154</v>
      </c>
      <c r="Q104" s="33">
        <v>38450.458333333336</v>
      </c>
      <c r="R104" s="47">
        <v>15975</v>
      </c>
      <c r="S104" s="29">
        <v>18170</v>
      </c>
      <c r="T104" s="29">
        <f t="shared" si="3"/>
        <v>1984</v>
      </c>
      <c r="U104" s="29">
        <v>18612</v>
      </c>
      <c r="V104" s="29">
        <v>5200</v>
      </c>
      <c r="W104" s="29">
        <v>600</v>
      </c>
      <c r="X104" s="29">
        <v>600</v>
      </c>
      <c r="Y104" s="29">
        <v>330</v>
      </c>
      <c r="Z104" s="29">
        <v>300</v>
      </c>
      <c r="AA104" s="29">
        <v>-700</v>
      </c>
      <c r="AB104" s="29">
        <v>-474</v>
      </c>
      <c r="AC104" s="29">
        <v>-2218</v>
      </c>
      <c r="AD104" s="29">
        <v>-1601</v>
      </c>
      <c r="AE104" s="29" t="s">
        <v>46</v>
      </c>
      <c r="AF104" s="29" t="s">
        <v>184</v>
      </c>
      <c r="AG104" s="29">
        <v>51</v>
      </c>
      <c r="AH104" s="29" t="s">
        <v>46</v>
      </c>
      <c r="AI104" s="29" t="s">
        <v>59</v>
      </c>
      <c r="AJ104" s="32">
        <v>51</v>
      </c>
    </row>
    <row r="105" spans="1:36" x14ac:dyDescent="0.15">
      <c r="A105" s="51" t="s">
        <v>35</v>
      </c>
      <c r="B105" s="69" t="s">
        <v>18</v>
      </c>
      <c r="C105" s="26">
        <v>9</v>
      </c>
      <c r="D105" s="33">
        <v>38451.875</v>
      </c>
      <c r="E105" s="31">
        <v>14251</v>
      </c>
      <c r="F105" s="29">
        <v>33033</v>
      </c>
      <c r="G105" s="29">
        <v>126</v>
      </c>
      <c r="H105" s="29">
        <v>0</v>
      </c>
      <c r="I105" s="29">
        <v>8859</v>
      </c>
      <c r="J105" s="29">
        <v>7562</v>
      </c>
      <c r="K105" s="29">
        <v>299</v>
      </c>
      <c r="L105" s="29">
        <v>200</v>
      </c>
      <c r="M105" s="29">
        <v>-474</v>
      </c>
      <c r="N105" s="29">
        <v>-1385</v>
      </c>
      <c r="O105" s="29">
        <f t="shared" si="5"/>
        <v>-1360</v>
      </c>
      <c r="P105" s="29">
        <f t="shared" si="4"/>
        <v>18098</v>
      </c>
      <c r="Q105" s="33">
        <v>38451.875</v>
      </c>
      <c r="R105" s="47">
        <v>14500</v>
      </c>
      <c r="S105" s="29">
        <v>16251</v>
      </c>
      <c r="T105" s="29">
        <f t="shared" si="3"/>
        <v>1847</v>
      </c>
      <c r="U105" s="29">
        <v>18359</v>
      </c>
      <c r="V105" s="29">
        <v>5100</v>
      </c>
      <c r="W105" s="29">
        <v>1200</v>
      </c>
      <c r="X105" s="29">
        <v>299</v>
      </c>
      <c r="Y105" s="29">
        <v>330</v>
      </c>
      <c r="Z105" s="29">
        <v>200</v>
      </c>
      <c r="AA105" s="29">
        <v>-700</v>
      </c>
      <c r="AB105" s="29">
        <v>-474</v>
      </c>
      <c r="AC105" s="29">
        <v>-2218</v>
      </c>
      <c r="AD105" s="29">
        <v>-1385</v>
      </c>
      <c r="AE105" s="29" t="s">
        <v>169</v>
      </c>
      <c r="AF105" s="29" t="s">
        <v>118</v>
      </c>
      <c r="AG105" s="29">
        <v>48</v>
      </c>
      <c r="AH105" s="29" t="s">
        <v>169</v>
      </c>
      <c r="AI105" s="29" t="s">
        <v>118</v>
      </c>
      <c r="AJ105" s="32">
        <v>56</v>
      </c>
    </row>
    <row r="106" spans="1:36" x14ac:dyDescent="0.15">
      <c r="A106" s="51" t="s">
        <v>36</v>
      </c>
      <c r="B106" s="69" t="s">
        <v>18</v>
      </c>
      <c r="C106" s="26">
        <v>10</v>
      </c>
      <c r="D106" s="33">
        <v>38452.875</v>
      </c>
      <c r="E106" s="31">
        <v>14859</v>
      </c>
      <c r="F106" s="29">
        <v>33033</v>
      </c>
      <c r="G106" s="29">
        <v>128</v>
      </c>
      <c r="H106" s="29">
        <v>0</v>
      </c>
      <c r="I106" s="29">
        <v>7941</v>
      </c>
      <c r="J106" s="29">
        <v>8807</v>
      </c>
      <c r="K106" s="29">
        <v>16</v>
      </c>
      <c r="L106" s="29">
        <v>200</v>
      </c>
      <c r="M106" s="29">
        <v>-474</v>
      </c>
      <c r="N106" s="29">
        <v>-1031</v>
      </c>
      <c r="O106" s="29">
        <f t="shared" si="5"/>
        <v>-1289</v>
      </c>
      <c r="P106" s="29">
        <f t="shared" si="4"/>
        <v>17702</v>
      </c>
      <c r="Q106" s="33">
        <v>38452.875</v>
      </c>
      <c r="R106" s="47">
        <v>14450</v>
      </c>
      <c r="S106" s="29">
        <v>16014</v>
      </c>
      <c r="T106" s="29">
        <f t="shared" si="3"/>
        <v>1688</v>
      </c>
      <c r="U106" s="29">
        <v>18359</v>
      </c>
      <c r="V106" s="29">
        <v>5100</v>
      </c>
      <c r="W106" s="29">
        <v>1200</v>
      </c>
      <c r="X106" s="29">
        <v>16</v>
      </c>
      <c r="Y106" s="29">
        <v>330</v>
      </c>
      <c r="Z106" s="29">
        <v>200</v>
      </c>
      <c r="AA106" s="29">
        <v>-700</v>
      </c>
      <c r="AB106" s="29">
        <v>-474</v>
      </c>
      <c r="AC106" s="29">
        <v>-2218</v>
      </c>
      <c r="AD106" s="29">
        <v>-1031</v>
      </c>
      <c r="AE106" s="29" t="s">
        <v>169</v>
      </c>
      <c r="AF106" s="29" t="s">
        <v>59</v>
      </c>
      <c r="AG106" s="29">
        <v>56</v>
      </c>
      <c r="AH106" s="29" t="s">
        <v>169</v>
      </c>
      <c r="AI106" s="29" t="s">
        <v>58</v>
      </c>
      <c r="AJ106" s="32">
        <v>62</v>
      </c>
    </row>
    <row r="107" spans="1:36" x14ac:dyDescent="0.15">
      <c r="A107" s="51" t="s">
        <v>30</v>
      </c>
      <c r="B107" s="69" t="s">
        <v>18</v>
      </c>
      <c r="C107" s="26">
        <v>11</v>
      </c>
      <c r="D107" s="33">
        <v>38453.875</v>
      </c>
      <c r="E107" s="31">
        <v>16313</v>
      </c>
      <c r="F107" s="29">
        <v>33033</v>
      </c>
      <c r="G107" s="29">
        <v>119</v>
      </c>
      <c r="H107" s="29">
        <v>0</v>
      </c>
      <c r="I107" s="29">
        <v>7426</v>
      </c>
      <c r="J107" s="29">
        <v>6978</v>
      </c>
      <c r="K107" s="29">
        <v>141</v>
      </c>
      <c r="L107" s="29">
        <v>330</v>
      </c>
      <c r="M107" s="29">
        <v>-324</v>
      </c>
      <c r="N107" s="29">
        <v>-1611</v>
      </c>
      <c r="O107" s="29">
        <f t="shared" si="5"/>
        <v>-1464</v>
      </c>
      <c r="P107" s="29">
        <f t="shared" si="4"/>
        <v>20212</v>
      </c>
      <c r="Q107" s="33">
        <v>38453.875</v>
      </c>
      <c r="R107" s="47">
        <v>16800</v>
      </c>
      <c r="S107" s="29">
        <v>18778</v>
      </c>
      <c r="T107" s="29">
        <f t="shared" si="3"/>
        <v>1434</v>
      </c>
      <c r="U107" s="29">
        <v>18359</v>
      </c>
      <c r="V107" s="29">
        <v>5100</v>
      </c>
      <c r="W107" s="29">
        <v>1200</v>
      </c>
      <c r="X107" s="29">
        <v>141</v>
      </c>
      <c r="Y107" s="29">
        <v>330</v>
      </c>
      <c r="Z107" s="29">
        <v>330</v>
      </c>
      <c r="AA107" s="29">
        <v>-700</v>
      </c>
      <c r="AB107" s="29">
        <v>-324</v>
      </c>
      <c r="AC107" s="29">
        <v>-2218</v>
      </c>
      <c r="AD107" s="29">
        <v>-1611</v>
      </c>
      <c r="AE107" s="29" t="s">
        <v>169</v>
      </c>
      <c r="AF107" s="29" t="s">
        <v>154</v>
      </c>
      <c r="AG107" s="29">
        <v>43</v>
      </c>
      <c r="AH107" s="29" t="s">
        <v>169</v>
      </c>
      <c r="AI107" s="29" t="s">
        <v>58</v>
      </c>
      <c r="AJ107" s="32">
        <v>47</v>
      </c>
    </row>
    <row r="108" spans="1:36" x14ac:dyDescent="0.15">
      <c r="A108" s="51" t="s">
        <v>32</v>
      </c>
      <c r="B108" s="69" t="s">
        <v>18</v>
      </c>
      <c r="C108" s="26">
        <v>12</v>
      </c>
      <c r="D108" s="33">
        <v>38454.875</v>
      </c>
      <c r="E108" s="31">
        <v>16454</v>
      </c>
      <c r="F108" s="29">
        <v>33033</v>
      </c>
      <c r="G108" s="29">
        <v>119</v>
      </c>
      <c r="H108" s="29">
        <v>0</v>
      </c>
      <c r="I108" s="29">
        <v>7820</v>
      </c>
      <c r="J108" s="29">
        <v>6808</v>
      </c>
      <c r="K108" s="29">
        <v>623</v>
      </c>
      <c r="L108" s="29">
        <v>330</v>
      </c>
      <c r="M108" s="29">
        <v>-324</v>
      </c>
      <c r="N108" s="29">
        <v>-1561</v>
      </c>
      <c r="O108" s="29">
        <f t="shared" si="5"/>
        <v>-932</v>
      </c>
      <c r="P108" s="29">
        <f t="shared" si="4"/>
        <v>19456</v>
      </c>
      <c r="Q108" s="33">
        <v>38454.875</v>
      </c>
      <c r="R108" s="47">
        <v>16700</v>
      </c>
      <c r="S108" s="29">
        <v>18633</v>
      </c>
      <c r="T108" s="29">
        <f t="shared" si="3"/>
        <v>823</v>
      </c>
      <c r="U108" s="29">
        <v>18359</v>
      </c>
      <c r="V108" s="29">
        <v>5100</v>
      </c>
      <c r="W108" s="29">
        <v>1200</v>
      </c>
      <c r="X108" s="29">
        <v>623</v>
      </c>
      <c r="Y108" s="29">
        <v>330</v>
      </c>
      <c r="Z108" s="29">
        <v>330</v>
      </c>
      <c r="AA108" s="29">
        <v>-700</v>
      </c>
      <c r="AB108" s="29">
        <v>-324</v>
      </c>
      <c r="AC108" s="29">
        <v>-2218</v>
      </c>
      <c r="AD108" s="29">
        <v>-1561</v>
      </c>
      <c r="AE108" s="29" t="s">
        <v>100</v>
      </c>
      <c r="AF108" s="29" t="s">
        <v>98</v>
      </c>
      <c r="AG108" s="29">
        <v>43</v>
      </c>
      <c r="AH108" s="29" t="s">
        <v>169</v>
      </c>
      <c r="AI108" s="29" t="s">
        <v>150</v>
      </c>
      <c r="AJ108" s="32">
        <v>43</v>
      </c>
    </row>
    <row r="109" spans="1:36" x14ac:dyDescent="0.15">
      <c r="A109" s="51" t="s">
        <v>31</v>
      </c>
      <c r="B109" s="69" t="s">
        <v>18</v>
      </c>
      <c r="C109" s="26">
        <v>13</v>
      </c>
      <c r="D109" s="33">
        <v>38455.875</v>
      </c>
      <c r="E109" s="31">
        <v>16197</v>
      </c>
      <c r="F109" s="29">
        <v>33033</v>
      </c>
      <c r="G109" s="29">
        <v>136</v>
      </c>
      <c r="H109" s="29">
        <v>0</v>
      </c>
      <c r="I109" s="29">
        <v>7961</v>
      </c>
      <c r="J109" s="29">
        <v>7191</v>
      </c>
      <c r="K109" s="29">
        <v>687</v>
      </c>
      <c r="L109" s="29">
        <v>330</v>
      </c>
      <c r="M109" s="29">
        <v>-324</v>
      </c>
      <c r="N109" s="29">
        <v>-1761</v>
      </c>
      <c r="O109" s="29">
        <f t="shared" si="5"/>
        <v>-1068</v>
      </c>
      <c r="P109" s="29">
        <f t="shared" si="4"/>
        <v>19085</v>
      </c>
      <c r="Q109" s="33">
        <v>38455.875</v>
      </c>
      <c r="R109" s="47">
        <v>16400</v>
      </c>
      <c r="S109" s="29">
        <v>18533</v>
      </c>
      <c r="T109" s="29">
        <f t="shared" si="3"/>
        <v>552</v>
      </c>
      <c r="U109" s="29">
        <v>18359</v>
      </c>
      <c r="V109" s="29">
        <v>5100</v>
      </c>
      <c r="W109" s="29">
        <v>800</v>
      </c>
      <c r="X109" s="29">
        <v>687</v>
      </c>
      <c r="Y109" s="29">
        <v>330</v>
      </c>
      <c r="Z109" s="29">
        <v>330</v>
      </c>
      <c r="AA109" s="29">
        <v>-700</v>
      </c>
      <c r="AB109" s="29">
        <v>-324</v>
      </c>
      <c r="AC109" s="29">
        <v>-2218</v>
      </c>
      <c r="AD109" s="29">
        <v>-1761</v>
      </c>
      <c r="AE109" s="29" t="s">
        <v>42</v>
      </c>
      <c r="AF109" s="29" t="s">
        <v>172</v>
      </c>
      <c r="AG109" s="29">
        <v>45</v>
      </c>
      <c r="AH109" s="29" t="s">
        <v>169</v>
      </c>
      <c r="AI109" s="29" t="s">
        <v>101</v>
      </c>
      <c r="AJ109" s="32">
        <v>51</v>
      </c>
    </row>
    <row r="110" spans="1:36" x14ac:dyDescent="0.15">
      <c r="A110" s="51" t="s">
        <v>33</v>
      </c>
      <c r="B110" s="69" t="s">
        <v>18</v>
      </c>
      <c r="C110" s="26">
        <v>14</v>
      </c>
      <c r="D110" s="33">
        <v>38456.875</v>
      </c>
      <c r="E110" s="31">
        <v>16017</v>
      </c>
      <c r="F110" s="29">
        <v>33027</v>
      </c>
      <c r="G110" s="29">
        <v>136</v>
      </c>
      <c r="H110" s="29">
        <v>0</v>
      </c>
      <c r="I110" s="29">
        <v>7903</v>
      </c>
      <c r="J110" s="29">
        <v>7527</v>
      </c>
      <c r="K110" s="29">
        <v>442</v>
      </c>
      <c r="L110" s="29">
        <v>330</v>
      </c>
      <c r="M110" s="29">
        <v>-399</v>
      </c>
      <c r="N110" s="29">
        <v>-1411</v>
      </c>
      <c r="O110" s="29">
        <f t="shared" si="5"/>
        <v>-1038</v>
      </c>
      <c r="P110" s="29">
        <f t="shared" si="4"/>
        <v>18771</v>
      </c>
      <c r="Q110" s="33">
        <v>38456.875</v>
      </c>
      <c r="R110" s="47">
        <v>16150</v>
      </c>
      <c r="S110" s="29">
        <v>17928</v>
      </c>
      <c r="T110" s="29">
        <f t="shared" si="3"/>
        <v>843</v>
      </c>
      <c r="U110" s="29">
        <v>18359</v>
      </c>
      <c r="V110" s="29">
        <v>5100</v>
      </c>
      <c r="W110" s="29">
        <v>800</v>
      </c>
      <c r="X110" s="29">
        <v>442</v>
      </c>
      <c r="Y110" s="29">
        <v>330</v>
      </c>
      <c r="Z110" s="29">
        <v>330</v>
      </c>
      <c r="AA110" s="29">
        <v>-700</v>
      </c>
      <c r="AB110" s="29">
        <v>-399</v>
      </c>
      <c r="AC110" s="29">
        <v>-1418</v>
      </c>
      <c r="AD110" s="29">
        <v>-1411</v>
      </c>
      <c r="AE110" s="29" t="s">
        <v>169</v>
      </c>
      <c r="AF110" s="29" t="s">
        <v>164</v>
      </c>
      <c r="AG110" s="29">
        <v>43</v>
      </c>
      <c r="AH110" s="29" t="s">
        <v>169</v>
      </c>
      <c r="AI110" s="29" t="s">
        <v>59</v>
      </c>
      <c r="AJ110" s="32">
        <v>50</v>
      </c>
    </row>
    <row r="111" spans="1:36" x14ac:dyDescent="0.15">
      <c r="A111" s="51" t="s">
        <v>34</v>
      </c>
      <c r="B111" s="69" t="s">
        <v>18</v>
      </c>
      <c r="C111" s="26">
        <v>15</v>
      </c>
      <c r="D111" s="33">
        <v>38457.458333333336</v>
      </c>
      <c r="E111" s="31">
        <v>15802</v>
      </c>
      <c r="F111" s="29">
        <v>33027</v>
      </c>
      <c r="G111" s="29">
        <v>128</v>
      </c>
      <c r="H111" s="29">
        <v>0</v>
      </c>
      <c r="I111" s="29">
        <v>7689</v>
      </c>
      <c r="J111" s="29">
        <v>7071</v>
      </c>
      <c r="K111" s="29">
        <v>403</v>
      </c>
      <c r="L111" s="29">
        <v>0</v>
      </c>
      <c r="M111" s="29">
        <v>-324</v>
      </c>
      <c r="N111" s="29">
        <v>-1411</v>
      </c>
      <c r="O111" s="29">
        <f t="shared" si="5"/>
        <v>-1332</v>
      </c>
      <c r="P111" s="29">
        <f t="shared" si="4"/>
        <v>19727</v>
      </c>
      <c r="Q111" s="33">
        <v>38457.416666666664</v>
      </c>
      <c r="R111" s="47">
        <v>15825</v>
      </c>
      <c r="S111" s="29">
        <v>17603</v>
      </c>
      <c r="T111" s="29">
        <f t="shared" si="3"/>
        <v>2124</v>
      </c>
      <c r="U111" s="29">
        <v>18359</v>
      </c>
      <c r="V111" s="29">
        <v>5100</v>
      </c>
      <c r="W111" s="29">
        <v>800</v>
      </c>
      <c r="X111" s="29">
        <v>403</v>
      </c>
      <c r="Y111" s="29">
        <v>0</v>
      </c>
      <c r="Z111" s="29">
        <v>0</v>
      </c>
      <c r="AA111" s="29">
        <v>-700</v>
      </c>
      <c r="AB111" s="29">
        <v>-324</v>
      </c>
      <c r="AC111" s="29">
        <v>-1418</v>
      </c>
      <c r="AD111" s="29">
        <v>-1411</v>
      </c>
      <c r="AE111" s="29" t="s">
        <v>182</v>
      </c>
      <c r="AF111" s="29" t="s">
        <v>155</v>
      </c>
      <c r="AG111" s="29">
        <v>45</v>
      </c>
      <c r="AH111" s="29" t="s">
        <v>162</v>
      </c>
      <c r="AI111" s="29" t="s">
        <v>154</v>
      </c>
      <c r="AJ111" s="32">
        <v>51</v>
      </c>
    </row>
    <row r="112" spans="1:36" x14ac:dyDescent="0.15">
      <c r="A112" s="51" t="s">
        <v>35</v>
      </c>
      <c r="B112" s="69" t="s">
        <v>18</v>
      </c>
      <c r="C112" s="26">
        <v>16</v>
      </c>
      <c r="D112" s="33">
        <v>38458.458333333336</v>
      </c>
      <c r="E112" s="31">
        <v>14083</v>
      </c>
      <c r="F112" s="29">
        <v>33027</v>
      </c>
      <c r="G112" s="29">
        <v>131</v>
      </c>
      <c r="H112" s="29">
        <v>0</v>
      </c>
      <c r="I112" s="29">
        <v>10398</v>
      </c>
      <c r="J112" s="29">
        <v>7182</v>
      </c>
      <c r="K112" s="29">
        <v>394</v>
      </c>
      <c r="L112" s="29">
        <v>0</v>
      </c>
      <c r="M112" s="29">
        <v>-100</v>
      </c>
      <c r="N112" s="29">
        <v>-1061</v>
      </c>
      <c r="O112" s="29">
        <f t="shared" si="5"/>
        <v>-767</v>
      </c>
      <c r="P112" s="29">
        <f t="shared" si="4"/>
        <v>16345</v>
      </c>
      <c r="Q112" s="33">
        <v>38458.416666666664</v>
      </c>
      <c r="R112" s="47">
        <v>14375</v>
      </c>
      <c r="S112" s="29">
        <v>15954</v>
      </c>
      <c r="T112" s="29">
        <f t="shared" si="3"/>
        <v>391</v>
      </c>
      <c r="U112" s="29">
        <v>17847</v>
      </c>
      <c r="V112" s="29">
        <v>7800</v>
      </c>
      <c r="W112" s="29">
        <v>800</v>
      </c>
      <c r="X112" s="29">
        <v>394</v>
      </c>
      <c r="Y112" s="29">
        <v>330</v>
      </c>
      <c r="Z112" s="29">
        <v>0</v>
      </c>
      <c r="AA112" s="29">
        <v>-700</v>
      </c>
      <c r="AB112" s="29">
        <v>-100</v>
      </c>
      <c r="AC112" s="29">
        <v>-1868</v>
      </c>
      <c r="AD112" s="29">
        <v>-1061</v>
      </c>
      <c r="AE112" s="29" t="s">
        <v>42</v>
      </c>
      <c r="AF112" s="29" t="s">
        <v>173</v>
      </c>
      <c r="AG112" s="29">
        <v>47</v>
      </c>
      <c r="AH112" s="29" t="s">
        <v>42</v>
      </c>
      <c r="AI112" s="29" t="s">
        <v>89</v>
      </c>
      <c r="AJ112" s="32">
        <v>55</v>
      </c>
    </row>
    <row r="113" spans="1:36" x14ac:dyDescent="0.15">
      <c r="A113" s="51" t="s">
        <v>36</v>
      </c>
      <c r="B113" s="69" t="s">
        <v>18</v>
      </c>
      <c r="C113" s="26">
        <v>17</v>
      </c>
      <c r="D113" s="33">
        <v>38459.875</v>
      </c>
      <c r="E113" s="31">
        <v>14180</v>
      </c>
      <c r="F113" s="29">
        <v>33027</v>
      </c>
      <c r="G113" s="29">
        <v>128</v>
      </c>
      <c r="H113" s="29">
        <v>0</v>
      </c>
      <c r="I113" s="29">
        <v>9626</v>
      </c>
      <c r="J113" s="29">
        <v>7990</v>
      </c>
      <c r="K113" s="29">
        <v>16</v>
      </c>
      <c r="L113" s="29">
        <v>200</v>
      </c>
      <c r="M113" s="29">
        <v>-324</v>
      </c>
      <c r="N113" s="29">
        <v>-1047</v>
      </c>
      <c r="O113" s="29">
        <f t="shared" si="5"/>
        <v>-1155</v>
      </c>
      <c r="P113" s="29">
        <f t="shared" si="4"/>
        <v>16694</v>
      </c>
      <c r="Q113" s="33">
        <v>38459.875</v>
      </c>
      <c r="R113" s="47">
        <v>14500</v>
      </c>
      <c r="S113" s="29">
        <v>16278</v>
      </c>
      <c r="T113" s="29">
        <f t="shared" si="3"/>
        <v>416</v>
      </c>
      <c r="U113" s="29">
        <v>17847</v>
      </c>
      <c r="V113" s="29">
        <v>7800</v>
      </c>
      <c r="W113" s="29">
        <v>1200</v>
      </c>
      <c r="X113" s="29">
        <v>16</v>
      </c>
      <c r="Y113" s="29">
        <v>330</v>
      </c>
      <c r="Z113" s="29">
        <v>200</v>
      </c>
      <c r="AA113" s="29">
        <v>-700</v>
      </c>
      <c r="AB113" s="29">
        <v>-324</v>
      </c>
      <c r="AC113" s="29">
        <v>2218</v>
      </c>
      <c r="AD113" s="29">
        <v>-1047</v>
      </c>
      <c r="AE113" s="29" t="s">
        <v>169</v>
      </c>
      <c r="AF113" s="29" t="s">
        <v>131</v>
      </c>
      <c r="AG113" s="29">
        <v>62</v>
      </c>
      <c r="AH113" s="29" t="s">
        <v>169</v>
      </c>
      <c r="AI113" s="29" t="s">
        <v>122</v>
      </c>
      <c r="AJ113" s="32">
        <v>65</v>
      </c>
    </row>
    <row r="114" spans="1:36" x14ac:dyDescent="0.15">
      <c r="A114" s="51" t="s">
        <v>30</v>
      </c>
      <c r="B114" s="69" t="s">
        <v>18</v>
      </c>
      <c r="C114" s="26">
        <v>18</v>
      </c>
      <c r="D114" s="33">
        <v>38460.875</v>
      </c>
      <c r="E114" s="31">
        <v>15551</v>
      </c>
      <c r="F114" s="29">
        <v>33022</v>
      </c>
      <c r="G114" s="29">
        <v>118</v>
      </c>
      <c r="H114" s="29">
        <v>0</v>
      </c>
      <c r="I114" s="29">
        <v>10475</v>
      </c>
      <c r="J114" s="29">
        <v>3641</v>
      </c>
      <c r="K114" s="29">
        <v>591</v>
      </c>
      <c r="L114" s="29">
        <v>330</v>
      </c>
      <c r="M114" s="29">
        <v>-324</v>
      </c>
      <c r="N114" s="29">
        <v>-1413</v>
      </c>
      <c r="O114" s="29">
        <f t="shared" si="5"/>
        <v>-816</v>
      </c>
      <c r="P114" s="29">
        <f t="shared" si="4"/>
        <v>19840</v>
      </c>
      <c r="Q114" s="33">
        <v>38460.875</v>
      </c>
      <c r="R114" s="47">
        <v>16175</v>
      </c>
      <c r="S114" s="29">
        <v>17975</v>
      </c>
      <c r="T114" s="29">
        <f t="shared" si="3"/>
        <v>1865</v>
      </c>
      <c r="U114" s="29">
        <v>17847</v>
      </c>
      <c r="V114" s="29">
        <v>7800</v>
      </c>
      <c r="W114" s="29">
        <v>1200</v>
      </c>
      <c r="X114" s="29">
        <v>591</v>
      </c>
      <c r="Y114" s="29">
        <v>330</v>
      </c>
      <c r="Z114" s="29">
        <v>330</v>
      </c>
      <c r="AA114" s="29">
        <v>-700</v>
      </c>
      <c r="AB114" s="29">
        <v>-324</v>
      </c>
      <c r="AC114" s="29">
        <v>-1418</v>
      </c>
      <c r="AD114" s="29">
        <v>-1413</v>
      </c>
      <c r="AE114" s="29" t="s">
        <v>146</v>
      </c>
      <c r="AF114" s="29" t="s">
        <v>66</v>
      </c>
      <c r="AG114" s="29">
        <v>63</v>
      </c>
      <c r="AH114" s="29" t="s">
        <v>169</v>
      </c>
      <c r="AI114" s="29" t="s">
        <v>101</v>
      </c>
      <c r="AJ114" s="32">
        <v>71</v>
      </c>
    </row>
    <row r="115" spans="1:36" x14ac:dyDescent="0.15">
      <c r="A115" s="51" t="s">
        <v>32</v>
      </c>
      <c r="B115" s="69" t="s">
        <v>18</v>
      </c>
      <c r="C115" s="26">
        <v>19</v>
      </c>
      <c r="D115" s="33">
        <v>38461.875</v>
      </c>
      <c r="E115" s="31">
        <v>15797</v>
      </c>
      <c r="F115" s="29">
        <v>33022</v>
      </c>
      <c r="G115" s="29">
        <v>126</v>
      </c>
      <c r="H115" s="29">
        <v>0</v>
      </c>
      <c r="I115" s="29">
        <v>10683</v>
      </c>
      <c r="J115" s="29">
        <v>4496</v>
      </c>
      <c r="K115" s="29">
        <v>491</v>
      </c>
      <c r="L115" s="29">
        <v>330</v>
      </c>
      <c r="M115" s="29">
        <v>-424</v>
      </c>
      <c r="N115" s="29">
        <v>-1413</v>
      </c>
      <c r="O115" s="29">
        <f t="shared" si="5"/>
        <v>-1016</v>
      </c>
      <c r="P115" s="29">
        <f t="shared" si="4"/>
        <v>18985</v>
      </c>
      <c r="Q115" s="33">
        <v>38461.875</v>
      </c>
      <c r="R115" s="47">
        <v>16150</v>
      </c>
      <c r="S115" s="29">
        <v>17812</v>
      </c>
      <c r="T115" s="29">
        <f t="shared" si="3"/>
        <v>1173</v>
      </c>
      <c r="U115" s="29">
        <v>17847</v>
      </c>
      <c r="V115" s="29">
        <v>7800</v>
      </c>
      <c r="W115" s="29">
        <v>1200</v>
      </c>
      <c r="X115" s="29">
        <v>491</v>
      </c>
      <c r="Y115" s="29">
        <v>330</v>
      </c>
      <c r="Z115" s="29">
        <v>330</v>
      </c>
      <c r="AA115" s="29">
        <v>-650</v>
      </c>
      <c r="AB115" s="29">
        <v>-424</v>
      </c>
      <c r="AC115" s="29">
        <v>-1418</v>
      </c>
      <c r="AD115" s="29">
        <v>-1413</v>
      </c>
      <c r="AE115" s="29" t="s">
        <v>169</v>
      </c>
      <c r="AF115" s="29" t="s">
        <v>99</v>
      </c>
      <c r="AG115" s="29">
        <v>71</v>
      </c>
      <c r="AH115" s="29" t="s">
        <v>169</v>
      </c>
      <c r="AI115" s="29" t="s">
        <v>70</v>
      </c>
      <c r="AJ115" s="32">
        <v>76</v>
      </c>
    </row>
    <row r="116" spans="1:36" x14ac:dyDescent="0.15">
      <c r="A116" s="51" t="s">
        <v>31</v>
      </c>
      <c r="B116" s="69" t="s">
        <v>18</v>
      </c>
      <c r="C116" s="26">
        <v>20</v>
      </c>
      <c r="D116" s="33">
        <v>38462.583333333336</v>
      </c>
      <c r="E116" s="31">
        <v>16555</v>
      </c>
      <c r="F116" s="29">
        <v>33022</v>
      </c>
      <c r="G116" s="29">
        <v>130</v>
      </c>
      <c r="H116" s="29">
        <v>0</v>
      </c>
      <c r="I116" s="29">
        <v>11258</v>
      </c>
      <c r="J116" s="29">
        <v>3375</v>
      </c>
      <c r="K116" s="29">
        <v>-17</v>
      </c>
      <c r="L116" s="29">
        <v>330</v>
      </c>
      <c r="M116" s="29">
        <v>-474</v>
      </c>
      <c r="N116" s="29">
        <v>-1413</v>
      </c>
      <c r="O116" s="29">
        <f t="shared" si="5"/>
        <v>-1574</v>
      </c>
      <c r="P116" s="29">
        <f t="shared" si="4"/>
        <v>20093</v>
      </c>
      <c r="Q116" s="33">
        <v>38462.625</v>
      </c>
      <c r="R116" s="47">
        <v>17225</v>
      </c>
      <c r="S116" s="29">
        <v>19025</v>
      </c>
      <c r="T116" s="29">
        <f t="shared" si="3"/>
        <v>1068</v>
      </c>
      <c r="U116" s="29">
        <v>17847</v>
      </c>
      <c r="V116" s="29">
        <v>7800</v>
      </c>
      <c r="W116" s="29">
        <v>-1400</v>
      </c>
      <c r="X116" s="29">
        <v>-17</v>
      </c>
      <c r="Y116" s="29">
        <v>330</v>
      </c>
      <c r="Z116" s="29">
        <v>330</v>
      </c>
      <c r="AA116" s="29">
        <v>-650</v>
      </c>
      <c r="AB116" s="29">
        <v>-474</v>
      </c>
      <c r="AC116" s="29">
        <v>-1418</v>
      </c>
      <c r="AD116" s="29">
        <v>-1413</v>
      </c>
      <c r="AE116" s="29" t="s">
        <v>146</v>
      </c>
      <c r="AF116" s="29" t="s">
        <v>109</v>
      </c>
      <c r="AG116" s="29">
        <v>85</v>
      </c>
      <c r="AH116" s="29" t="s">
        <v>46</v>
      </c>
      <c r="AI116" s="29" t="s">
        <v>56</v>
      </c>
      <c r="AJ116" s="32">
        <v>88</v>
      </c>
    </row>
    <row r="117" spans="1:36" x14ac:dyDescent="0.15">
      <c r="A117" s="51" t="s">
        <v>33</v>
      </c>
      <c r="B117" s="69" t="s">
        <v>18</v>
      </c>
      <c r="C117" s="26">
        <v>21</v>
      </c>
      <c r="D117" s="33">
        <v>38463.5</v>
      </c>
      <c r="E117" s="31">
        <v>15683</v>
      </c>
      <c r="F117" s="29">
        <v>33023</v>
      </c>
      <c r="G117" s="29">
        <v>130</v>
      </c>
      <c r="H117" s="29">
        <v>0</v>
      </c>
      <c r="I117" s="29">
        <v>11239</v>
      </c>
      <c r="J117" s="29">
        <v>4735</v>
      </c>
      <c r="K117" s="29">
        <v>-409</v>
      </c>
      <c r="L117" s="29">
        <v>330</v>
      </c>
      <c r="M117" s="29">
        <v>-474</v>
      </c>
      <c r="N117" s="29">
        <v>-1434</v>
      </c>
      <c r="O117" s="29">
        <f t="shared" si="5"/>
        <v>-1987</v>
      </c>
      <c r="P117" s="29">
        <f t="shared" si="4"/>
        <v>19166</v>
      </c>
      <c r="Q117" s="33">
        <v>38463.875</v>
      </c>
      <c r="R117" s="47">
        <v>16025</v>
      </c>
      <c r="S117" s="29">
        <v>18017</v>
      </c>
      <c r="T117" s="29">
        <f t="shared" ref="T117:T180" si="6">+P117-S117</f>
        <v>1149</v>
      </c>
      <c r="U117" s="29">
        <v>17847</v>
      </c>
      <c r="V117" s="29">
        <v>7800</v>
      </c>
      <c r="W117" s="29">
        <v>-1400</v>
      </c>
      <c r="X117" s="29">
        <v>-409</v>
      </c>
      <c r="Y117" s="29">
        <v>330</v>
      </c>
      <c r="Z117" s="29">
        <v>330</v>
      </c>
      <c r="AA117" s="29">
        <v>-700</v>
      </c>
      <c r="AB117" s="29">
        <v>-474</v>
      </c>
      <c r="AC117" s="29">
        <v>-2218</v>
      </c>
      <c r="AD117" s="29">
        <v>-1434</v>
      </c>
      <c r="AE117" s="29" t="s">
        <v>146</v>
      </c>
      <c r="AF117" s="29" t="s">
        <v>101</v>
      </c>
      <c r="AG117" s="29">
        <v>50</v>
      </c>
      <c r="AH117" s="29" t="s">
        <v>146</v>
      </c>
      <c r="AI117" s="29" t="s">
        <v>72</v>
      </c>
      <c r="AJ117" s="32">
        <v>54</v>
      </c>
    </row>
    <row r="118" spans="1:36" x14ac:dyDescent="0.15">
      <c r="A118" s="51" t="s">
        <v>34</v>
      </c>
      <c r="B118" s="69" t="s">
        <v>18</v>
      </c>
      <c r="C118" s="26">
        <v>22</v>
      </c>
      <c r="D118" s="33">
        <v>38464.458333333336</v>
      </c>
      <c r="E118" s="31">
        <v>15417</v>
      </c>
      <c r="F118" s="29">
        <v>33023</v>
      </c>
      <c r="G118" s="29">
        <v>133</v>
      </c>
      <c r="H118" s="29">
        <v>0</v>
      </c>
      <c r="I118" s="29">
        <v>10368</v>
      </c>
      <c r="J118" s="29">
        <v>5548</v>
      </c>
      <c r="K118" s="29">
        <v>93</v>
      </c>
      <c r="L118" s="29">
        <v>250</v>
      </c>
      <c r="M118" s="29">
        <v>-224</v>
      </c>
      <c r="N118" s="29">
        <v>-1434</v>
      </c>
      <c r="O118" s="29">
        <f t="shared" si="5"/>
        <v>-1315</v>
      </c>
      <c r="P118" s="29">
        <f t="shared" si="4"/>
        <v>18555</v>
      </c>
      <c r="Q118" s="33">
        <v>38464.458333333336</v>
      </c>
      <c r="R118" s="47">
        <v>15425</v>
      </c>
      <c r="S118" s="29">
        <v>17026</v>
      </c>
      <c r="T118" s="29">
        <f t="shared" si="6"/>
        <v>1529</v>
      </c>
      <c r="U118" s="29">
        <v>17847</v>
      </c>
      <c r="V118" s="29">
        <v>7800</v>
      </c>
      <c r="W118" s="29">
        <v>-1400</v>
      </c>
      <c r="X118" s="29">
        <v>93</v>
      </c>
      <c r="Y118" s="29">
        <v>330</v>
      </c>
      <c r="Z118" s="29">
        <v>250</v>
      </c>
      <c r="AA118" s="29">
        <v>-700</v>
      </c>
      <c r="AB118" s="29">
        <v>-224</v>
      </c>
      <c r="AC118" s="29">
        <v>-2218</v>
      </c>
      <c r="AD118" s="29">
        <v>-1434</v>
      </c>
      <c r="AE118" s="29" t="s">
        <v>146</v>
      </c>
      <c r="AF118" s="29" t="s">
        <v>175</v>
      </c>
      <c r="AG118" s="29">
        <v>53</v>
      </c>
      <c r="AH118" s="29" t="s">
        <v>169</v>
      </c>
      <c r="AI118" s="29" t="s">
        <v>124</v>
      </c>
      <c r="AJ118" s="32">
        <v>49</v>
      </c>
    </row>
    <row r="119" spans="1:36" x14ac:dyDescent="0.15">
      <c r="A119" s="51" t="s">
        <v>35</v>
      </c>
      <c r="B119" s="69" t="s">
        <v>18</v>
      </c>
      <c r="C119" s="26">
        <v>23</v>
      </c>
      <c r="D119" s="33">
        <v>38465.5</v>
      </c>
      <c r="E119" s="31">
        <v>14699</v>
      </c>
      <c r="F119" s="29">
        <v>33023</v>
      </c>
      <c r="G119" s="29">
        <v>148</v>
      </c>
      <c r="H119" s="29">
        <v>0</v>
      </c>
      <c r="I119" s="29">
        <v>10707</v>
      </c>
      <c r="J119" s="29">
        <v>5507</v>
      </c>
      <c r="K119" s="29">
        <v>-160</v>
      </c>
      <c r="L119" s="29">
        <v>250</v>
      </c>
      <c r="M119" s="29">
        <v>-324</v>
      </c>
      <c r="N119" s="29">
        <v>-1020</v>
      </c>
      <c r="O119" s="29">
        <f t="shared" si="5"/>
        <v>-1254</v>
      </c>
      <c r="P119" s="29">
        <f t="shared" si="4"/>
        <v>18211</v>
      </c>
      <c r="Q119" s="33">
        <v>38465.458333333336</v>
      </c>
      <c r="R119" s="47">
        <v>14325</v>
      </c>
      <c r="S119" s="29">
        <v>16228</v>
      </c>
      <c r="T119" s="29">
        <f t="shared" si="6"/>
        <v>1983</v>
      </c>
      <c r="U119" s="29">
        <v>17581</v>
      </c>
      <c r="V119" s="29">
        <v>6600</v>
      </c>
      <c r="W119" s="29">
        <v>-1400</v>
      </c>
      <c r="X119" s="29">
        <v>-160</v>
      </c>
      <c r="Y119" s="29">
        <v>330</v>
      </c>
      <c r="Z119" s="29">
        <v>250</v>
      </c>
      <c r="AA119" s="29">
        <v>-700</v>
      </c>
      <c r="AB119" s="29">
        <v>-324</v>
      </c>
      <c r="AC119" s="29">
        <v>-2218</v>
      </c>
      <c r="AD119" s="29">
        <v>-1020</v>
      </c>
      <c r="AE119" s="29" t="s">
        <v>43</v>
      </c>
      <c r="AF119" s="29" t="s">
        <v>213</v>
      </c>
      <c r="AG119" s="29">
        <v>55</v>
      </c>
      <c r="AH119" s="29" t="s">
        <v>87</v>
      </c>
      <c r="AI119" s="29" t="s">
        <v>70</v>
      </c>
      <c r="AJ119" s="32">
        <v>56</v>
      </c>
    </row>
    <row r="120" spans="1:36" x14ac:dyDescent="0.15">
      <c r="A120" s="51" t="s">
        <v>36</v>
      </c>
      <c r="B120" s="69" t="s">
        <v>18</v>
      </c>
      <c r="C120" s="26">
        <v>24</v>
      </c>
      <c r="D120" s="33">
        <v>38466.875</v>
      </c>
      <c r="E120" s="31">
        <v>14575</v>
      </c>
      <c r="F120" s="29">
        <v>33023</v>
      </c>
      <c r="G120" s="29">
        <v>144</v>
      </c>
      <c r="H120" s="29">
        <v>0</v>
      </c>
      <c r="I120" s="29">
        <v>10149</v>
      </c>
      <c r="J120" s="29">
        <v>6102</v>
      </c>
      <c r="K120" s="29">
        <v>-159</v>
      </c>
      <c r="L120" s="29">
        <v>330</v>
      </c>
      <c r="M120" s="29">
        <v>-324</v>
      </c>
      <c r="N120" s="29">
        <v>-1020</v>
      </c>
      <c r="O120" s="29">
        <f t="shared" si="5"/>
        <v>-1173</v>
      </c>
      <c r="P120" s="29">
        <f t="shared" si="4"/>
        <v>18089</v>
      </c>
      <c r="Q120" s="33">
        <v>38466.875</v>
      </c>
      <c r="R120" s="47">
        <v>14500</v>
      </c>
      <c r="S120" s="29">
        <v>15719</v>
      </c>
      <c r="T120" s="29">
        <f t="shared" si="6"/>
        <v>2370</v>
      </c>
      <c r="U120" s="29">
        <v>17581</v>
      </c>
      <c r="V120" s="29">
        <v>6600</v>
      </c>
      <c r="W120" s="29">
        <v>-1400</v>
      </c>
      <c r="X120" s="29">
        <v>-159</v>
      </c>
      <c r="Y120" s="29">
        <v>330</v>
      </c>
      <c r="Z120" s="29">
        <v>330</v>
      </c>
      <c r="AA120" s="29">
        <v>-700</v>
      </c>
      <c r="AB120" s="29">
        <v>-324</v>
      </c>
      <c r="AC120" s="29">
        <v>-2218</v>
      </c>
      <c r="AD120" s="29">
        <v>-1020</v>
      </c>
      <c r="AE120" s="29" t="s">
        <v>43</v>
      </c>
      <c r="AF120" s="29" t="s">
        <v>99</v>
      </c>
      <c r="AG120" s="29">
        <v>53</v>
      </c>
      <c r="AH120" s="29" t="s">
        <v>43</v>
      </c>
      <c r="AI120" s="29" t="s">
        <v>70</v>
      </c>
      <c r="AJ120" s="32">
        <v>52</v>
      </c>
    </row>
    <row r="121" spans="1:36" x14ac:dyDescent="0.15">
      <c r="A121" s="51" t="s">
        <v>30</v>
      </c>
      <c r="B121" s="69" t="s">
        <v>18</v>
      </c>
      <c r="C121" s="26">
        <v>25</v>
      </c>
      <c r="D121" s="33">
        <v>38467.875</v>
      </c>
      <c r="E121" s="31">
        <v>16212</v>
      </c>
      <c r="F121" s="29">
        <v>33023</v>
      </c>
      <c r="G121" s="29">
        <v>114</v>
      </c>
      <c r="H121" s="29">
        <v>0</v>
      </c>
      <c r="I121" s="29">
        <v>10975</v>
      </c>
      <c r="J121" s="29">
        <v>4607</v>
      </c>
      <c r="K121" s="29">
        <v>192</v>
      </c>
      <c r="L121" s="29">
        <v>330</v>
      </c>
      <c r="M121" s="29">
        <v>-324</v>
      </c>
      <c r="N121" s="29">
        <v>-1309</v>
      </c>
      <c r="O121" s="29">
        <f t="shared" si="5"/>
        <v>-1111</v>
      </c>
      <c r="P121" s="29">
        <f t="shared" si="4"/>
        <v>18666</v>
      </c>
      <c r="Q121" s="33">
        <v>38467.833333333336</v>
      </c>
      <c r="R121" s="47">
        <v>16475</v>
      </c>
      <c r="S121" s="29">
        <v>17987</v>
      </c>
      <c r="T121" s="29">
        <f t="shared" si="6"/>
        <v>679</v>
      </c>
      <c r="U121" s="29">
        <v>17581</v>
      </c>
      <c r="V121" s="29">
        <v>6600</v>
      </c>
      <c r="W121" s="29">
        <v>1200</v>
      </c>
      <c r="X121" s="29">
        <v>192</v>
      </c>
      <c r="Y121" s="29">
        <v>330</v>
      </c>
      <c r="Z121" s="29">
        <v>330</v>
      </c>
      <c r="AA121" s="29">
        <v>-650</v>
      </c>
      <c r="AB121" s="29">
        <v>-324</v>
      </c>
      <c r="AC121" s="29">
        <v>-2218</v>
      </c>
      <c r="AD121" s="29">
        <v>-1309</v>
      </c>
      <c r="AE121" s="29" t="s">
        <v>43</v>
      </c>
      <c r="AF121" s="29" t="s">
        <v>56</v>
      </c>
      <c r="AG121" s="29">
        <v>52</v>
      </c>
      <c r="AH121" s="29" t="s">
        <v>43</v>
      </c>
      <c r="AI121" s="29" t="s">
        <v>69</v>
      </c>
      <c r="AJ121" s="32">
        <v>53</v>
      </c>
    </row>
    <row r="122" spans="1:36" x14ac:dyDescent="0.15">
      <c r="A122" s="51" t="s">
        <v>32</v>
      </c>
      <c r="B122" s="69" t="s">
        <v>18</v>
      </c>
      <c r="C122" s="26">
        <v>26</v>
      </c>
      <c r="D122" s="33">
        <v>38468.875</v>
      </c>
      <c r="E122" s="31">
        <v>15764</v>
      </c>
      <c r="F122" s="29">
        <v>33023</v>
      </c>
      <c r="G122" s="29">
        <v>103</v>
      </c>
      <c r="H122" s="29">
        <v>0</v>
      </c>
      <c r="I122" s="29">
        <v>10481</v>
      </c>
      <c r="J122" s="29">
        <v>3946</v>
      </c>
      <c r="K122" s="29">
        <v>-234</v>
      </c>
      <c r="L122" s="29">
        <v>330</v>
      </c>
      <c r="M122" s="29">
        <v>-324</v>
      </c>
      <c r="N122" s="29">
        <v>-1313</v>
      </c>
      <c r="O122" s="29">
        <f t="shared" si="5"/>
        <v>-1541</v>
      </c>
      <c r="P122" s="29">
        <f t="shared" ref="P122:P185" si="7">+F122+G122+H122-I122-J122-O122</f>
        <v>20240</v>
      </c>
      <c r="Q122" s="33">
        <v>38468.875</v>
      </c>
      <c r="R122" s="47">
        <v>15800</v>
      </c>
      <c r="S122" s="29">
        <v>17325</v>
      </c>
      <c r="T122" s="29">
        <f t="shared" si="6"/>
        <v>2915</v>
      </c>
      <c r="U122" s="29">
        <v>17581</v>
      </c>
      <c r="V122" s="29">
        <v>6600</v>
      </c>
      <c r="W122" s="29">
        <v>1400</v>
      </c>
      <c r="X122" s="29">
        <v>-234</v>
      </c>
      <c r="Y122" s="29">
        <v>330</v>
      </c>
      <c r="Z122" s="29">
        <v>330</v>
      </c>
      <c r="AA122" s="29">
        <v>-650</v>
      </c>
      <c r="AB122" s="29">
        <v>-324</v>
      </c>
      <c r="AC122" s="29">
        <v>-1318</v>
      </c>
      <c r="AD122" s="29">
        <v>-1313</v>
      </c>
      <c r="AE122" s="29" t="s">
        <v>169</v>
      </c>
      <c r="AF122" s="29" t="s">
        <v>99</v>
      </c>
      <c r="AG122" s="29">
        <v>58</v>
      </c>
      <c r="AH122" s="29" t="s">
        <v>169</v>
      </c>
      <c r="AI122" s="29" t="s">
        <v>99</v>
      </c>
      <c r="AJ122" s="32">
        <v>62</v>
      </c>
    </row>
    <row r="123" spans="1:36" x14ac:dyDescent="0.15">
      <c r="A123" s="51" t="s">
        <v>31</v>
      </c>
      <c r="B123" s="69" t="s">
        <v>18</v>
      </c>
      <c r="C123" s="26">
        <v>27</v>
      </c>
      <c r="D123" s="33">
        <v>38469.833333333336</v>
      </c>
      <c r="E123" s="31">
        <v>16258</v>
      </c>
      <c r="F123" s="29">
        <v>32960</v>
      </c>
      <c r="G123" s="29">
        <v>130</v>
      </c>
      <c r="H123" s="29">
        <v>0</v>
      </c>
      <c r="I123" s="29">
        <v>10462</v>
      </c>
      <c r="J123" s="29">
        <v>3849</v>
      </c>
      <c r="K123" s="29">
        <v>248</v>
      </c>
      <c r="L123" s="29">
        <v>330</v>
      </c>
      <c r="M123" s="29">
        <v>-324</v>
      </c>
      <c r="N123" s="29">
        <v>-1191</v>
      </c>
      <c r="O123" s="29">
        <f t="shared" si="5"/>
        <v>-937</v>
      </c>
      <c r="P123" s="29">
        <f t="shared" si="7"/>
        <v>19716</v>
      </c>
      <c r="Q123" s="33">
        <v>38469.875</v>
      </c>
      <c r="R123" s="47">
        <v>16375</v>
      </c>
      <c r="S123" s="29">
        <v>17964</v>
      </c>
      <c r="T123" s="29">
        <f t="shared" si="6"/>
        <v>1752</v>
      </c>
      <c r="U123" s="29">
        <v>17581</v>
      </c>
      <c r="V123" s="29">
        <v>6600</v>
      </c>
      <c r="W123" s="29">
        <v>1200</v>
      </c>
      <c r="X123" s="29">
        <v>248</v>
      </c>
      <c r="Y123" s="29">
        <v>330</v>
      </c>
      <c r="Z123" s="29">
        <v>330</v>
      </c>
      <c r="AA123" s="29">
        <v>-650</v>
      </c>
      <c r="AB123" s="29">
        <v>-324</v>
      </c>
      <c r="AC123" s="29">
        <v>-1318</v>
      </c>
      <c r="AD123" s="29">
        <v>-1191</v>
      </c>
      <c r="AE123" s="29" t="s">
        <v>43</v>
      </c>
      <c r="AF123" s="29" t="s">
        <v>221</v>
      </c>
      <c r="AG123" s="29">
        <v>49</v>
      </c>
      <c r="AH123" s="29" t="s">
        <v>43</v>
      </c>
      <c r="AI123" s="29" t="s">
        <v>118</v>
      </c>
      <c r="AJ123" s="32">
        <v>56</v>
      </c>
    </row>
    <row r="124" spans="1:36" x14ac:dyDescent="0.15">
      <c r="A124" s="51" t="s">
        <v>33</v>
      </c>
      <c r="B124" s="69" t="s">
        <v>18</v>
      </c>
      <c r="C124" s="26">
        <v>28</v>
      </c>
      <c r="D124" s="33">
        <v>38470.875</v>
      </c>
      <c r="E124" s="31">
        <v>15997</v>
      </c>
      <c r="F124" s="29">
        <v>32960</v>
      </c>
      <c r="G124" s="29">
        <v>148</v>
      </c>
      <c r="H124" s="29">
        <v>0</v>
      </c>
      <c r="I124" s="29">
        <v>10607</v>
      </c>
      <c r="J124" s="29">
        <v>5081</v>
      </c>
      <c r="K124" s="29">
        <v>41</v>
      </c>
      <c r="L124" s="29">
        <v>330</v>
      </c>
      <c r="M124" s="29">
        <v>-324</v>
      </c>
      <c r="N124" s="29">
        <v>-1164</v>
      </c>
      <c r="O124" s="29">
        <f t="shared" si="5"/>
        <v>-1117</v>
      </c>
      <c r="P124" s="29">
        <f t="shared" si="7"/>
        <v>18537</v>
      </c>
      <c r="Q124" s="33">
        <v>38470.875</v>
      </c>
      <c r="R124" s="47">
        <v>15750</v>
      </c>
      <c r="S124" s="29">
        <v>17124</v>
      </c>
      <c r="T124" s="29">
        <f t="shared" si="6"/>
        <v>1413</v>
      </c>
      <c r="U124" s="29">
        <v>17581</v>
      </c>
      <c r="V124" s="29">
        <v>6600</v>
      </c>
      <c r="W124" s="29">
        <v>1200</v>
      </c>
      <c r="X124" s="29">
        <v>41</v>
      </c>
      <c r="Y124" s="29">
        <v>330</v>
      </c>
      <c r="Z124" s="29">
        <v>330</v>
      </c>
      <c r="AA124" s="29">
        <v>-650</v>
      </c>
      <c r="AB124" s="29">
        <v>-324</v>
      </c>
      <c r="AC124" s="29">
        <v>-1618</v>
      </c>
      <c r="AD124" s="29">
        <v>-1164</v>
      </c>
      <c r="AE124" s="29" t="s">
        <v>169</v>
      </c>
      <c r="AF124" s="29" t="s">
        <v>49</v>
      </c>
      <c r="AG124" s="29">
        <v>55</v>
      </c>
      <c r="AH124" s="29" t="s">
        <v>169</v>
      </c>
      <c r="AI124" s="29" t="s">
        <v>61</v>
      </c>
      <c r="AJ124" s="32">
        <v>58</v>
      </c>
    </row>
    <row r="125" spans="1:36" x14ac:dyDescent="0.15">
      <c r="A125" s="51" t="s">
        <v>34</v>
      </c>
      <c r="B125" s="69" t="s">
        <v>18</v>
      </c>
      <c r="C125" s="26">
        <v>29</v>
      </c>
      <c r="D125" s="33">
        <v>38471.458333333336</v>
      </c>
      <c r="E125" s="31">
        <v>15637</v>
      </c>
      <c r="F125" s="29">
        <v>32960</v>
      </c>
      <c r="G125" s="29">
        <v>158</v>
      </c>
      <c r="H125" s="29">
        <v>0</v>
      </c>
      <c r="I125" s="29">
        <v>10336</v>
      </c>
      <c r="J125" s="29">
        <v>3862</v>
      </c>
      <c r="K125" s="29">
        <v>-131</v>
      </c>
      <c r="L125" s="29">
        <v>250</v>
      </c>
      <c r="M125" s="29">
        <v>-100</v>
      </c>
      <c r="N125" s="29">
        <v>-1010</v>
      </c>
      <c r="O125" s="29">
        <f t="shared" si="5"/>
        <v>-991</v>
      </c>
      <c r="P125" s="29">
        <f t="shared" si="7"/>
        <v>19911</v>
      </c>
      <c r="Q125" s="33">
        <v>38471.458333333336</v>
      </c>
      <c r="R125" s="47">
        <v>15800</v>
      </c>
      <c r="S125" s="29">
        <v>17320</v>
      </c>
      <c r="T125" s="29">
        <f t="shared" si="6"/>
        <v>2591</v>
      </c>
      <c r="U125" s="29">
        <v>17581</v>
      </c>
      <c r="V125" s="29">
        <v>6600</v>
      </c>
      <c r="W125" s="29">
        <v>1400</v>
      </c>
      <c r="X125" s="29">
        <v>-131</v>
      </c>
      <c r="Y125" s="29">
        <v>330</v>
      </c>
      <c r="Z125" s="29">
        <v>250</v>
      </c>
      <c r="AA125" s="29">
        <v>-650</v>
      </c>
      <c r="AB125" s="29">
        <v>-224</v>
      </c>
      <c r="AC125" s="29">
        <v>2218</v>
      </c>
      <c r="AD125" s="29">
        <v>-1010</v>
      </c>
      <c r="AE125" s="29" t="s">
        <v>146</v>
      </c>
      <c r="AF125" s="29" t="s">
        <v>56</v>
      </c>
      <c r="AG125" s="29">
        <v>54</v>
      </c>
      <c r="AH125" s="29" t="s">
        <v>146</v>
      </c>
      <c r="AI125" s="29" t="s">
        <v>131</v>
      </c>
      <c r="AJ125" s="32">
        <v>52</v>
      </c>
    </row>
    <row r="126" spans="1:36" x14ac:dyDescent="0.15">
      <c r="A126" s="52" t="s">
        <v>35</v>
      </c>
      <c r="B126" s="70" t="s">
        <v>18</v>
      </c>
      <c r="C126" s="43">
        <v>30</v>
      </c>
      <c r="D126" s="37">
        <v>38472.833333333336</v>
      </c>
      <c r="E126" s="39">
        <v>14538</v>
      </c>
      <c r="F126" s="35">
        <v>32960</v>
      </c>
      <c r="G126" s="35">
        <v>177</v>
      </c>
      <c r="H126" s="35">
        <v>0</v>
      </c>
      <c r="I126" s="35">
        <v>10380</v>
      </c>
      <c r="J126" s="35">
        <v>5968</v>
      </c>
      <c r="K126" s="35">
        <v>-185</v>
      </c>
      <c r="L126" s="35">
        <v>330</v>
      </c>
      <c r="M126" s="35">
        <v>-324</v>
      </c>
      <c r="N126" s="35">
        <v>-1011</v>
      </c>
      <c r="O126" s="35">
        <f t="shared" si="5"/>
        <v>-1190</v>
      </c>
      <c r="P126" s="35">
        <f t="shared" si="7"/>
        <v>17979</v>
      </c>
      <c r="Q126" s="37">
        <v>38472.5</v>
      </c>
      <c r="R126" s="48">
        <v>14475</v>
      </c>
      <c r="S126" s="35">
        <v>15648</v>
      </c>
      <c r="T126" s="35">
        <f t="shared" si="6"/>
        <v>2331</v>
      </c>
      <c r="U126" s="35">
        <v>17554</v>
      </c>
      <c r="V126" s="35">
        <v>6400</v>
      </c>
      <c r="W126" s="35">
        <v>-1400</v>
      </c>
      <c r="X126" s="35">
        <v>-185</v>
      </c>
      <c r="Y126" s="35">
        <v>330</v>
      </c>
      <c r="Z126" s="35">
        <v>330</v>
      </c>
      <c r="AA126" s="35">
        <v>-700</v>
      </c>
      <c r="AB126" s="35">
        <v>-324</v>
      </c>
      <c r="AC126" s="35">
        <v>-2218</v>
      </c>
      <c r="AD126" s="35">
        <v>1011</v>
      </c>
      <c r="AE126" s="35" t="s">
        <v>46</v>
      </c>
      <c r="AF126" s="35" t="s">
        <v>179</v>
      </c>
      <c r="AG126" s="35">
        <v>56</v>
      </c>
      <c r="AH126" s="35" t="s">
        <v>46</v>
      </c>
      <c r="AI126" s="35" t="s">
        <v>64</v>
      </c>
      <c r="AJ126" s="40">
        <v>54</v>
      </c>
    </row>
    <row r="127" spans="1:36" x14ac:dyDescent="0.15">
      <c r="A127" s="51" t="s">
        <v>36</v>
      </c>
      <c r="B127" s="69" t="s">
        <v>19</v>
      </c>
      <c r="C127" s="26">
        <v>1</v>
      </c>
      <c r="D127" s="33">
        <v>38473.875</v>
      </c>
      <c r="E127" s="31">
        <v>14638</v>
      </c>
      <c r="F127" s="29">
        <v>32960</v>
      </c>
      <c r="G127" s="29">
        <v>138</v>
      </c>
      <c r="H127" s="29">
        <v>0</v>
      </c>
      <c r="I127" s="29">
        <v>9384</v>
      </c>
      <c r="J127" s="29">
        <v>7478</v>
      </c>
      <c r="K127" s="29">
        <v>-346</v>
      </c>
      <c r="L127" s="29">
        <v>330</v>
      </c>
      <c r="M127" s="29">
        <v>-200</v>
      </c>
      <c r="N127" s="29">
        <v>-690</v>
      </c>
      <c r="O127" s="29">
        <f t="shared" si="5"/>
        <v>-906</v>
      </c>
      <c r="P127" s="29">
        <f t="shared" si="7"/>
        <v>17142</v>
      </c>
      <c r="Q127" s="33">
        <v>38473.875</v>
      </c>
      <c r="R127" s="47">
        <v>14300</v>
      </c>
      <c r="S127" s="29">
        <v>15830</v>
      </c>
      <c r="T127" s="29">
        <f t="shared" si="6"/>
        <v>1312</v>
      </c>
      <c r="U127" s="29">
        <v>17554</v>
      </c>
      <c r="V127" s="29">
        <v>6400</v>
      </c>
      <c r="W127" s="29">
        <v>-1400</v>
      </c>
      <c r="X127" s="29">
        <v>-346</v>
      </c>
      <c r="Y127" s="29">
        <v>330</v>
      </c>
      <c r="Z127" s="29">
        <v>330</v>
      </c>
      <c r="AA127" s="29">
        <v>-700</v>
      </c>
      <c r="AB127" s="29">
        <v>-200</v>
      </c>
      <c r="AC127" s="29">
        <v>-2218</v>
      </c>
      <c r="AD127" s="29">
        <v>-690</v>
      </c>
      <c r="AE127" s="29" t="s">
        <v>43</v>
      </c>
      <c r="AF127" s="29" t="s">
        <v>69</v>
      </c>
      <c r="AG127" s="29">
        <v>56</v>
      </c>
      <c r="AH127" s="29" t="s">
        <v>43</v>
      </c>
      <c r="AI127" s="29" t="s">
        <v>65</v>
      </c>
      <c r="AJ127" s="32">
        <v>57</v>
      </c>
    </row>
    <row r="128" spans="1:36" x14ac:dyDescent="0.15">
      <c r="A128" s="51" t="s">
        <v>30</v>
      </c>
      <c r="B128" s="69" t="s">
        <v>19</v>
      </c>
      <c r="C128" s="26">
        <v>2</v>
      </c>
      <c r="D128" s="33">
        <v>38474.875</v>
      </c>
      <c r="E128" s="31">
        <v>16027</v>
      </c>
      <c r="F128" s="29">
        <v>32960</v>
      </c>
      <c r="G128" s="29">
        <v>144</v>
      </c>
      <c r="H128" s="29">
        <v>0</v>
      </c>
      <c r="I128" s="29">
        <v>10134</v>
      </c>
      <c r="J128" s="29">
        <v>5977</v>
      </c>
      <c r="K128" s="29">
        <v>37</v>
      </c>
      <c r="L128" s="29">
        <v>330</v>
      </c>
      <c r="M128" s="29">
        <v>-324</v>
      </c>
      <c r="N128" s="29">
        <v>-766</v>
      </c>
      <c r="O128" s="29">
        <f t="shared" si="5"/>
        <v>-723</v>
      </c>
      <c r="P128" s="29">
        <f t="shared" si="7"/>
        <v>17716</v>
      </c>
      <c r="Q128" s="33">
        <v>38474.875</v>
      </c>
      <c r="R128" s="47">
        <v>16175</v>
      </c>
      <c r="S128" s="29">
        <v>17299</v>
      </c>
      <c r="T128" s="29">
        <f t="shared" si="6"/>
        <v>417</v>
      </c>
      <c r="U128" s="29">
        <v>17554</v>
      </c>
      <c r="V128" s="29">
        <v>6400</v>
      </c>
      <c r="W128" s="29">
        <v>1200</v>
      </c>
      <c r="X128" s="29">
        <v>37</v>
      </c>
      <c r="Y128" s="29">
        <v>330</v>
      </c>
      <c r="Z128" s="29">
        <v>330</v>
      </c>
      <c r="AA128" s="29">
        <v>-650</v>
      </c>
      <c r="AB128" s="29">
        <v>-324</v>
      </c>
      <c r="AC128" s="29">
        <v>-2218</v>
      </c>
      <c r="AD128" s="29">
        <v>-766</v>
      </c>
      <c r="AE128" s="29" t="s">
        <v>87</v>
      </c>
      <c r="AF128" s="29" t="s">
        <v>153</v>
      </c>
      <c r="AG128" s="29">
        <v>54</v>
      </c>
      <c r="AH128" s="29" t="s">
        <v>87</v>
      </c>
      <c r="AI128" s="29" t="s">
        <v>131</v>
      </c>
      <c r="AJ128" s="32">
        <v>53</v>
      </c>
    </row>
    <row r="129" spans="1:36" x14ac:dyDescent="0.15">
      <c r="A129" s="51" t="s">
        <v>32</v>
      </c>
      <c r="B129" s="69" t="s">
        <v>19</v>
      </c>
      <c r="C129" s="26">
        <v>3</v>
      </c>
      <c r="D129" s="33">
        <v>38475.875</v>
      </c>
      <c r="E129" s="31">
        <v>15880</v>
      </c>
      <c r="F129" s="29">
        <v>32960</v>
      </c>
      <c r="G129" s="29">
        <v>158</v>
      </c>
      <c r="H129" s="29">
        <v>0</v>
      </c>
      <c r="I129" s="29">
        <v>8258</v>
      </c>
      <c r="J129" s="29">
        <v>5694</v>
      </c>
      <c r="K129" s="29">
        <v>-263</v>
      </c>
      <c r="L129" s="29">
        <v>330</v>
      </c>
      <c r="M129" s="29">
        <v>-324</v>
      </c>
      <c r="N129" s="29">
        <v>-1323</v>
      </c>
      <c r="O129" s="29">
        <f t="shared" si="5"/>
        <v>-1580</v>
      </c>
      <c r="P129" s="29">
        <f t="shared" si="7"/>
        <v>20746</v>
      </c>
      <c r="Q129" s="33">
        <v>38475.875</v>
      </c>
      <c r="R129" s="47">
        <v>16075</v>
      </c>
      <c r="S129" s="29">
        <v>17785</v>
      </c>
      <c r="T129" s="29">
        <f t="shared" si="6"/>
        <v>2961</v>
      </c>
      <c r="U129" s="29">
        <v>17554</v>
      </c>
      <c r="V129" s="29">
        <v>6400</v>
      </c>
      <c r="W129" s="29">
        <v>-1400</v>
      </c>
      <c r="X129" s="29">
        <v>-263</v>
      </c>
      <c r="Y129" s="29">
        <v>330</v>
      </c>
      <c r="Z129" s="29">
        <v>330</v>
      </c>
      <c r="AA129" s="29">
        <v>-650</v>
      </c>
      <c r="AB129" s="29">
        <v>-324</v>
      </c>
      <c r="AC129" s="29">
        <v>-2218</v>
      </c>
      <c r="AD129" s="29">
        <v>-1323</v>
      </c>
      <c r="AE129" s="29" t="s">
        <v>169</v>
      </c>
      <c r="AF129" s="29" t="s">
        <v>131</v>
      </c>
      <c r="AG129" s="29">
        <v>54</v>
      </c>
      <c r="AH129" s="29" t="s">
        <v>169</v>
      </c>
      <c r="AI129" s="29" t="s">
        <v>66</v>
      </c>
      <c r="AJ129" s="32">
        <v>52</v>
      </c>
    </row>
    <row r="130" spans="1:36" x14ac:dyDescent="0.15">
      <c r="A130" s="51" t="s">
        <v>31</v>
      </c>
      <c r="B130" s="69" t="s">
        <v>19</v>
      </c>
      <c r="C130" s="26">
        <v>4</v>
      </c>
      <c r="D130" s="33">
        <v>38476.875</v>
      </c>
      <c r="E130" s="31">
        <v>15919</v>
      </c>
      <c r="F130" s="29">
        <v>32960</v>
      </c>
      <c r="G130" s="29">
        <v>151</v>
      </c>
      <c r="H130" s="29">
        <v>0</v>
      </c>
      <c r="I130" s="29">
        <v>7910</v>
      </c>
      <c r="J130" s="29">
        <v>5896</v>
      </c>
      <c r="K130" s="29">
        <v>237</v>
      </c>
      <c r="L130" s="29">
        <v>300</v>
      </c>
      <c r="M130" s="29">
        <v>-324</v>
      </c>
      <c r="N130" s="29">
        <v>-1042</v>
      </c>
      <c r="O130" s="29">
        <f t="shared" si="5"/>
        <v>-829</v>
      </c>
      <c r="P130" s="29">
        <f t="shared" si="7"/>
        <v>20134</v>
      </c>
      <c r="Q130" s="33">
        <v>38476.875</v>
      </c>
      <c r="R130" s="47">
        <v>16050</v>
      </c>
      <c r="S130" s="29">
        <v>17625</v>
      </c>
      <c r="T130" s="29">
        <f t="shared" si="6"/>
        <v>2509</v>
      </c>
      <c r="U130" s="29">
        <v>17554</v>
      </c>
      <c r="V130" s="29">
        <v>6400</v>
      </c>
      <c r="W130" s="29">
        <v>1200</v>
      </c>
      <c r="X130" s="29">
        <v>327</v>
      </c>
      <c r="Y130" s="29">
        <v>330</v>
      </c>
      <c r="Z130" s="29">
        <v>300</v>
      </c>
      <c r="AA130" s="29">
        <v>-700</v>
      </c>
      <c r="AB130" s="29">
        <v>-324</v>
      </c>
      <c r="AC130" s="29">
        <v>-2218</v>
      </c>
      <c r="AD130" s="29">
        <v>-1042</v>
      </c>
      <c r="AE130" s="29" t="s">
        <v>169</v>
      </c>
      <c r="AF130" s="29" t="s">
        <v>102</v>
      </c>
      <c r="AG130" s="29">
        <v>57</v>
      </c>
      <c r="AH130" s="29" t="s">
        <v>169</v>
      </c>
      <c r="AI130" s="29" t="s">
        <v>101</v>
      </c>
      <c r="AJ130" s="32">
        <v>52</v>
      </c>
    </row>
    <row r="131" spans="1:36" x14ac:dyDescent="0.15">
      <c r="A131" s="51" t="s">
        <v>33</v>
      </c>
      <c r="B131" s="69" t="s">
        <v>19</v>
      </c>
      <c r="C131" s="26">
        <v>5</v>
      </c>
      <c r="D131" s="33">
        <v>38477.875</v>
      </c>
      <c r="E131" s="31">
        <v>15709</v>
      </c>
      <c r="F131" s="29">
        <v>32943</v>
      </c>
      <c r="G131" s="29">
        <v>155</v>
      </c>
      <c r="H131" s="29">
        <v>0</v>
      </c>
      <c r="I131" s="29">
        <v>7431</v>
      </c>
      <c r="J131" s="29">
        <v>6211</v>
      </c>
      <c r="K131" s="29">
        <v>387</v>
      </c>
      <c r="L131" s="29">
        <v>300</v>
      </c>
      <c r="M131" s="29">
        <v>-324</v>
      </c>
      <c r="N131" s="29">
        <v>-767</v>
      </c>
      <c r="O131" s="29">
        <f t="shared" si="5"/>
        <v>-404</v>
      </c>
      <c r="P131" s="29">
        <f t="shared" si="7"/>
        <v>19860</v>
      </c>
      <c r="Q131" s="33">
        <v>38477.875</v>
      </c>
      <c r="R131" s="47">
        <v>15825</v>
      </c>
      <c r="S131" s="29">
        <v>17411</v>
      </c>
      <c r="T131" s="29">
        <f t="shared" si="6"/>
        <v>2449</v>
      </c>
      <c r="U131" s="29">
        <v>17554</v>
      </c>
      <c r="V131" s="29">
        <v>6400</v>
      </c>
      <c r="W131" s="29">
        <v>1200</v>
      </c>
      <c r="X131" s="29">
        <v>387</v>
      </c>
      <c r="Y131" s="29">
        <v>330</v>
      </c>
      <c r="Z131" s="29">
        <v>300</v>
      </c>
      <c r="AA131" s="29">
        <v>-700</v>
      </c>
      <c r="AB131" s="29">
        <v>-324</v>
      </c>
      <c r="AC131" s="29">
        <v>-2218</v>
      </c>
      <c r="AD131" s="29">
        <v>-767</v>
      </c>
      <c r="AE131" s="29" t="s">
        <v>146</v>
      </c>
      <c r="AF131" s="29" t="s">
        <v>102</v>
      </c>
      <c r="AG131" s="29">
        <v>53</v>
      </c>
      <c r="AH131" s="29" t="s">
        <v>146</v>
      </c>
      <c r="AI131" s="29" t="s">
        <v>89</v>
      </c>
      <c r="AJ131" s="32">
        <v>54</v>
      </c>
    </row>
    <row r="132" spans="1:36" x14ac:dyDescent="0.15">
      <c r="A132" s="51" t="s">
        <v>34</v>
      </c>
      <c r="B132" s="69" t="s">
        <v>19</v>
      </c>
      <c r="C132" s="26">
        <v>6</v>
      </c>
      <c r="D132" s="33">
        <v>38478.458333333336</v>
      </c>
      <c r="E132" s="31">
        <v>15590</v>
      </c>
      <c r="F132" s="29">
        <v>32943</v>
      </c>
      <c r="G132" s="29">
        <v>157</v>
      </c>
      <c r="H132" s="29">
        <v>0</v>
      </c>
      <c r="I132" s="29">
        <v>8542</v>
      </c>
      <c r="J132" s="29">
        <v>5078</v>
      </c>
      <c r="K132" s="29">
        <v>650</v>
      </c>
      <c r="L132" s="29">
        <v>330</v>
      </c>
      <c r="M132" s="29">
        <v>-324</v>
      </c>
      <c r="N132" s="29">
        <v>-766</v>
      </c>
      <c r="O132" s="29">
        <f t="shared" si="5"/>
        <v>-110</v>
      </c>
      <c r="P132" s="29">
        <f t="shared" si="7"/>
        <v>19590</v>
      </c>
      <c r="Q132" s="33">
        <v>38478.458333333336</v>
      </c>
      <c r="R132" s="47">
        <v>15600</v>
      </c>
      <c r="S132" s="29">
        <v>17235</v>
      </c>
      <c r="T132" s="29">
        <f t="shared" si="6"/>
        <v>2355</v>
      </c>
      <c r="U132" s="29">
        <v>17554</v>
      </c>
      <c r="V132" s="29">
        <v>6400</v>
      </c>
      <c r="W132" s="29">
        <v>1200</v>
      </c>
      <c r="X132" s="29">
        <v>650</v>
      </c>
      <c r="Y132" s="29">
        <v>330</v>
      </c>
      <c r="Z132" s="29">
        <v>330</v>
      </c>
      <c r="AA132" s="29">
        <v>-700</v>
      </c>
      <c r="AB132" s="29">
        <v>-324</v>
      </c>
      <c r="AC132" s="29">
        <v>-2218</v>
      </c>
      <c r="AD132" s="29">
        <v>-766</v>
      </c>
      <c r="AE132" s="29" t="s">
        <v>169</v>
      </c>
      <c r="AF132" s="29" t="s">
        <v>117</v>
      </c>
      <c r="AG132" s="29">
        <v>51</v>
      </c>
      <c r="AH132" s="132" t="s">
        <v>169</v>
      </c>
      <c r="AI132" s="132" t="s">
        <v>118</v>
      </c>
      <c r="AJ132" s="32">
        <v>52</v>
      </c>
    </row>
    <row r="133" spans="1:36" x14ac:dyDescent="0.15">
      <c r="A133" s="51" t="s">
        <v>35</v>
      </c>
      <c r="B133" s="69" t="s">
        <v>19</v>
      </c>
      <c r="C133" s="26">
        <v>7</v>
      </c>
      <c r="D133" s="33">
        <v>38479.5</v>
      </c>
      <c r="E133" s="31">
        <v>14892</v>
      </c>
      <c r="F133" s="29">
        <v>32943</v>
      </c>
      <c r="G133" s="29">
        <v>143</v>
      </c>
      <c r="H133" s="29">
        <v>0</v>
      </c>
      <c r="I133" s="29">
        <v>9569</v>
      </c>
      <c r="J133" s="29">
        <v>6119</v>
      </c>
      <c r="K133" s="29">
        <v>-94</v>
      </c>
      <c r="L133" s="29">
        <v>300</v>
      </c>
      <c r="M133" s="29">
        <v>-324</v>
      </c>
      <c r="N133" s="29">
        <v>-742</v>
      </c>
      <c r="O133" s="29">
        <f t="shared" si="5"/>
        <v>-860</v>
      </c>
      <c r="P133" s="29">
        <f t="shared" si="7"/>
        <v>18258</v>
      </c>
      <c r="Q133" s="33">
        <v>38479.458333333336</v>
      </c>
      <c r="R133" s="47">
        <v>15075</v>
      </c>
      <c r="S133" s="29">
        <v>16833</v>
      </c>
      <c r="T133" s="29">
        <f t="shared" si="6"/>
        <v>1425</v>
      </c>
      <c r="U133" s="29">
        <v>19873</v>
      </c>
      <c r="V133" s="29">
        <v>5900</v>
      </c>
      <c r="W133" s="29">
        <v>-790</v>
      </c>
      <c r="X133" s="29">
        <v>-94</v>
      </c>
      <c r="Y133" s="29">
        <v>330</v>
      </c>
      <c r="Z133" s="29">
        <v>300</v>
      </c>
      <c r="AA133" s="29">
        <v>-700</v>
      </c>
      <c r="AB133" s="29">
        <v>-324</v>
      </c>
      <c r="AC133" s="29">
        <v>-2218</v>
      </c>
      <c r="AD133" s="29">
        <v>-742</v>
      </c>
      <c r="AE133" s="29" t="s">
        <v>43</v>
      </c>
      <c r="AF133" s="29" t="s">
        <v>334</v>
      </c>
      <c r="AG133" s="29">
        <v>43</v>
      </c>
      <c r="AH133" s="29" t="s">
        <v>43</v>
      </c>
      <c r="AI133" s="29" t="s">
        <v>206</v>
      </c>
      <c r="AJ133" s="32">
        <v>48</v>
      </c>
    </row>
    <row r="134" spans="1:36" x14ac:dyDescent="0.15">
      <c r="A134" s="51" t="s">
        <v>36</v>
      </c>
      <c r="B134" s="69" t="s">
        <v>19</v>
      </c>
      <c r="C134" s="26">
        <v>8</v>
      </c>
      <c r="D134" s="33">
        <v>38480.875</v>
      </c>
      <c r="E134" s="31">
        <v>14584</v>
      </c>
      <c r="F134" s="29">
        <v>32943</v>
      </c>
      <c r="G134" s="29">
        <v>170</v>
      </c>
      <c r="H134" s="29">
        <v>0</v>
      </c>
      <c r="I134" s="29">
        <v>9240</v>
      </c>
      <c r="J134" s="29">
        <v>6672</v>
      </c>
      <c r="K134" s="29">
        <v>-21</v>
      </c>
      <c r="L134" s="29">
        <v>250</v>
      </c>
      <c r="M134" s="29">
        <v>-324</v>
      </c>
      <c r="N134" s="29">
        <v>-742</v>
      </c>
      <c r="O134" s="29">
        <f t="shared" ref="O134:O197" si="8">SUM(K134:N134)</f>
        <v>-837</v>
      </c>
      <c r="P134" s="29">
        <f t="shared" si="7"/>
        <v>18038</v>
      </c>
      <c r="Q134" s="33">
        <v>38480.875</v>
      </c>
      <c r="R134" s="47">
        <v>14600</v>
      </c>
      <c r="S134" s="29">
        <v>16833</v>
      </c>
      <c r="T134" s="29">
        <v>1655</v>
      </c>
      <c r="U134" s="29">
        <v>19873</v>
      </c>
      <c r="V134" s="29">
        <v>5900</v>
      </c>
      <c r="W134" s="29">
        <v>1400</v>
      </c>
      <c r="X134" s="29">
        <v>-21</v>
      </c>
      <c r="Y134" s="29">
        <v>330</v>
      </c>
      <c r="Z134" s="29">
        <v>250</v>
      </c>
      <c r="AA134" s="29">
        <v>-700</v>
      </c>
      <c r="AB134" s="29">
        <v>-324</v>
      </c>
      <c r="AC134" s="29">
        <v>-2218</v>
      </c>
      <c r="AD134" s="29">
        <v>-742</v>
      </c>
      <c r="AE134" s="29" t="s">
        <v>43</v>
      </c>
      <c r="AF134" s="29" t="s">
        <v>95</v>
      </c>
      <c r="AG134" s="29">
        <v>49</v>
      </c>
      <c r="AH134" s="29" t="s">
        <v>43</v>
      </c>
      <c r="AI134" s="29" t="s">
        <v>147</v>
      </c>
      <c r="AJ134" s="32">
        <v>53</v>
      </c>
    </row>
    <row r="135" spans="1:36" x14ac:dyDescent="0.15">
      <c r="A135" s="51" t="s">
        <v>30</v>
      </c>
      <c r="B135" s="69" t="s">
        <v>19</v>
      </c>
      <c r="C135" s="26">
        <v>9</v>
      </c>
      <c r="D135" s="33">
        <v>38481.458333333336</v>
      </c>
      <c r="E135" s="31">
        <v>16030</v>
      </c>
      <c r="F135" s="29">
        <v>32943</v>
      </c>
      <c r="G135" s="29">
        <v>183</v>
      </c>
      <c r="H135" s="29">
        <v>0</v>
      </c>
      <c r="I135" s="29">
        <v>8490</v>
      </c>
      <c r="J135" s="29">
        <v>5608</v>
      </c>
      <c r="K135" s="29">
        <v>137</v>
      </c>
      <c r="L135" s="29">
        <v>300</v>
      </c>
      <c r="M135" s="29">
        <v>-324</v>
      </c>
      <c r="N135" s="29">
        <v>-743</v>
      </c>
      <c r="O135" s="29">
        <f t="shared" si="8"/>
        <v>-630</v>
      </c>
      <c r="P135" s="29">
        <f t="shared" si="7"/>
        <v>19658</v>
      </c>
      <c r="Q135" s="33">
        <v>38481.875</v>
      </c>
      <c r="R135" s="47">
        <v>16075</v>
      </c>
      <c r="S135" s="29">
        <v>17865</v>
      </c>
      <c r="T135" s="29">
        <f t="shared" si="6"/>
        <v>1793</v>
      </c>
      <c r="U135" s="29">
        <v>19873</v>
      </c>
      <c r="V135" s="29">
        <v>5900</v>
      </c>
      <c r="W135" s="29">
        <v>1200</v>
      </c>
      <c r="X135" s="29">
        <v>137</v>
      </c>
      <c r="Y135" s="29">
        <v>330</v>
      </c>
      <c r="Z135" s="29">
        <v>300</v>
      </c>
      <c r="AA135" s="29">
        <v>-700</v>
      </c>
      <c r="AB135" s="29">
        <v>-324</v>
      </c>
      <c r="AC135" s="29">
        <v>-2218</v>
      </c>
      <c r="AD135" s="29">
        <v>-743</v>
      </c>
      <c r="AE135" s="29" t="s">
        <v>100</v>
      </c>
      <c r="AF135" s="29" t="s">
        <v>171</v>
      </c>
      <c r="AG135" s="29">
        <v>52</v>
      </c>
      <c r="AH135" s="29" t="s">
        <v>169</v>
      </c>
      <c r="AI135" s="29" t="s">
        <v>181</v>
      </c>
      <c r="AJ135" s="32">
        <v>61</v>
      </c>
    </row>
    <row r="136" spans="1:36" x14ac:dyDescent="0.15">
      <c r="A136" s="51" t="s">
        <v>32</v>
      </c>
      <c r="B136" s="69" t="s">
        <v>19</v>
      </c>
      <c r="C136" s="26">
        <v>10</v>
      </c>
      <c r="D136" s="33">
        <v>38482.583333333336</v>
      </c>
      <c r="E136" s="31">
        <v>15830</v>
      </c>
      <c r="F136" s="29">
        <v>32943</v>
      </c>
      <c r="G136" s="29">
        <v>184</v>
      </c>
      <c r="H136" s="29">
        <v>0</v>
      </c>
      <c r="I136" s="29">
        <v>8024</v>
      </c>
      <c r="J136" s="29">
        <v>4713</v>
      </c>
      <c r="K136" s="29">
        <v>379</v>
      </c>
      <c r="L136" s="29">
        <v>330</v>
      </c>
      <c r="M136" s="29">
        <v>-324</v>
      </c>
      <c r="N136" s="29">
        <v>-743</v>
      </c>
      <c r="O136" s="29">
        <f t="shared" si="8"/>
        <v>-358</v>
      </c>
      <c r="P136" s="29">
        <f t="shared" si="7"/>
        <v>20748</v>
      </c>
      <c r="Q136" s="33">
        <v>38482.583333333336</v>
      </c>
      <c r="R136" s="47">
        <v>16225</v>
      </c>
      <c r="S136" s="29">
        <v>18015</v>
      </c>
      <c r="T136" s="29">
        <f t="shared" si="6"/>
        <v>2733</v>
      </c>
      <c r="U136" s="29">
        <v>19873</v>
      </c>
      <c r="V136" s="29">
        <v>5900</v>
      </c>
      <c r="W136" s="29">
        <v>1200</v>
      </c>
      <c r="X136" s="29">
        <v>379</v>
      </c>
      <c r="Y136" s="29">
        <v>330</v>
      </c>
      <c r="Z136" s="29">
        <v>330</v>
      </c>
      <c r="AA136" s="29">
        <v>-700</v>
      </c>
      <c r="AB136" s="29">
        <v>-324</v>
      </c>
      <c r="AC136" s="29">
        <v>-2218</v>
      </c>
      <c r="AD136" s="29">
        <v>-743</v>
      </c>
      <c r="AE136" s="29" t="s">
        <v>100</v>
      </c>
      <c r="AF136" s="29" t="s">
        <v>117</v>
      </c>
      <c r="AG136" s="29">
        <v>65</v>
      </c>
      <c r="AH136" s="29" t="s">
        <v>169</v>
      </c>
      <c r="AI136" s="29" t="s">
        <v>172</v>
      </c>
      <c r="AJ136" s="32">
        <v>69</v>
      </c>
    </row>
    <row r="137" spans="1:36" x14ac:dyDescent="0.15">
      <c r="A137" s="51" t="s">
        <v>31</v>
      </c>
      <c r="B137" s="69" t="s">
        <v>19</v>
      </c>
      <c r="C137" s="26">
        <v>11</v>
      </c>
      <c r="D137" s="33">
        <v>38483.583333333336</v>
      </c>
      <c r="E137" s="31">
        <v>16173</v>
      </c>
      <c r="F137" s="29">
        <v>32943</v>
      </c>
      <c r="G137" s="29">
        <v>194</v>
      </c>
      <c r="H137" s="29">
        <v>0</v>
      </c>
      <c r="I137" s="29">
        <v>9532</v>
      </c>
      <c r="J137" s="29">
        <v>4454</v>
      </c>
      <c r="K137" s="29">
        <v>737</v>
      </c>
      <c r="L137" s="29">
        <v>300</v>
      </c>
      <c r="M137" s="29">
        <v>-100</v>
      </c>
      <c r="N137" s="29">
        <v>-1196</v>
      </c>
      <c r="O137" s="29">
        <f t="shared" si="8"/>
        <v>-259</v>
      </c>
      <c r="P137" s="29">
        <f t="shared" si="7"/>
        <v>19410</v>
      </c>
      <c r="Q137" s="33">
        <v>38483.875</v>
      </c>
      <c r="R137" s="47">
        <v>16075</v>
      </c>
      <c r="S137" s="29">
        <v>17893</v>
      </c>
      <c r="T137" s="29">
        <f t="shared" si="6"/>
        <v>1517</v>
      </c>
      <c r="U137" s="29">
        <v>19873</v>
      </c>
      <c r="V137" s="29">
        <v>5900</v>
      </c>
      <c r="W137" s="29">
        <v>1200</v>
      </c>
      <c r="X137" s="29">
        <v>737</v>
      </c>
      <c r="Y137" s="29">
        <v>330</v>
      </c>
      <c r="Z137" s="29">
        <v>300</v>
      </c>
      <c r="AA137" s="29">
        <v>-550</v>
      </c>
      <c r="AB137" s="29">
        <v>-100</v>
      </c>
      <c r="AC137" s="29">
        <v>-2000</v>
      </c>
      <c r="AD137" s="29">
        <v>-1196</v>
      </c>
      <c r="AE137" s="29" t="s">
        <v>169</v>
      </c>
      <c r="AF137" s="29" t="s">
        <v>91</v>
      </c>
      <c r="AG137" s="29">
        <v>66</v>
      </c>
      <c r="AH137" s="29" t="s">
        <v>169</v>
      </c>
      <c r="AI137" s="29" t="s">
        <v>90</v>
      </c>
      <c r="AJ137" s="32">
        <v>69</v>
      </c>
    </row>
    <row r="138" spans="1:36" x14ac:dyDescent="0.15">
      <c r="A138" s="51" t="s">
        <v>33</v>
      </c>
      <c r="B138" s="69" t="s">
        <v>19</v>
      </c>
      <c r="C138" s="26">
        <v>12</v>
      </c>
      <c r="D138" s="33">
        <v>38484.5</v>
      </c>
      <c r="E138" s="31">
        <v>15803</v>
      </c>
      <c r="F138" s="29">
        <v>32943</v>
      </c>
      <c r="G138" s="29">
        <v>193</v>
      </c>
      <c r="H138" s="29">
        <v>0</v>
      </c>
      <c r="I138" s="29">
        <v>8046</v>
      </c>
      <c r="J138" s="29">
        <v>4884</v>
      </c>
      <c r="K138" s="29">
        <v>625</v>
      </c>
      <c r="L138" s="29">
        <v>330</v>
      </c>
      <c r="M138" s="29">
        <v>-324</v>
      </c>
      <c r="N138" s="29">
        <v>-845</v>
      </c>
      <c r="O138" s="29">
        <f t="shared" si="8"/>
        <v>-214</v>
      </c>
      <c r="P138" s="29">
        <f t="shared" si="7"/>
        <v>20420</v>
      </c>
      <c r="Q138" s="33">
        <v>38484.5</v>
      </c>
      <c r="R138" s="47">
        <v>16000</v>
      </c>
      <c r="S138" s="29">
        <v>17796</v>
      </c>
      <c r="T138" s="29">
        <f t="shared" si="6"/>
        <v>2624</v>
      </c>
      <c r="U138" s="29">
        <v>19873</v>
      </c>
      <c r="V138" s="29">
        <v>5900</v>
      </c>
      <c r="W138" s="29">
        <v>1200</v>
      </c>
      <c r="X138" s="29">
        <v>625</v>
      </c>
      <c r="Y138" s="29">
        <v>330</v>
      </c>
      <c r="Z138" s="29">
        <v>330</v>
      </c>
      <c r="AA138" s="29">
        <v>-550</v>
      </c>
      <c r="AB138" s="29">
        <v>-324</v>
      </c>
      <c r="AC138" s="29">
        <v>-2000</v>
      </c>
      <c r="AD138" s="29">
        <v>-845</v>
      </c>
      <c r="AE138" s="29" t="s">
        <v>162</v>
      </c>
      <c r="AF138" s="29" t="s">
        <v>209</v>
      </c>
      <c r="AG138" s="29">
        <v>60</v>
      </c>
      <c r="AH138" s="29" t="s">
        <v>162</v>
      </c>
      <c r="AI138" s="29" t="s">
        <v>333</v>
      </c>
      <c r="AJ138" s="32">
        <v>57</v>
      </c>
    </row>
    <row r="139" spans="1:36" x14ac:dyDescent="0.15">
      <c r="A139" s="51" t="s">
        <v>34</v>
      </c>
      <c r="B139" s="69" t="s">
        <v>19</v>
      </c>
      <c r="C139" s="26">
        <v>13</v>
      </c>
      <c r="D139" s="33">
        <v>38485.458333333336</v>
      </c>
      <c r="E139" s="31">
        <v>15564</v>
      </c>
      <c r="F139" s="29">
        <v>32943</v>
      </c>
      <c r="G139" s="29">
        <v>212</v>
      </c>
      <c r="H139" s="29">
        <v>0</v>
      </c>
      <c r="I139" s="29">
        <v>8529</v>
      </c>
      <c r="J139" s="29">
        <v>4904</v>
      </c>
      <c r="K139" s="29">
        <v>634</v>
      </c>
      <c r="L139" s="29">
        <v>330</v>
      </c>
      <c r="M139" s="29">
        <v>-324</v>
      </c>
      <c r="N139" s="29">
        <v>-795</v>
      </c>
      <c r="O139" s="29">
        <f t="shared" si="8"/>
        <v>-155</v>
      </c>
      <c r="P139" s="29">
        <f t="shared" si="7"/>
        <v>19877</v>
      </c>
      <c r="Q139" s="33">
        <v>38485.458333333336</v>
      </c>
      <c r="R139" s="47">
        <v>15625</v>
      </c>
      <c r="S139" s="29">
        <v>17421</v>
      </c>
      <c r="T139" s="29">
        <f t="shared" si="6"/>
        <v>2456</v>
      </c>
      <c r="U139" s="29">
        <v>19873</v>
      </c>
      <c r="V139" s="29">
        <v>5900</v>
      </c>
      <c r="W139" s="29">
        <v>1200</v>
      </c>
      <c r="X139" s="29">
        <v>634</v>
      </c>
      <c r="Y139" s="29">
        <v>330</v>
      </c>
      <c r="Z139" s="29">
        <v>330</v>
      </c>
      <c r="AA139" s="29">
        <v>-550</v>
      </c>
      <c r="AB139" s="29">
        <v>-324</v>
      </c>
      <c r="AC139" s="29">
        <v>-2000</v>
      </c>
      <c r="AD139" s="29">
        <v>-795</v>
      </c>
      <c r="AE139" s="29" t="s">
        <v>182</v>
      </c>
      <c r="AF139" s="29" t="s">
        <v>184</v>
      </c>
      <c r="AG139" s="29">
        <v>54</v>
      </c>
      <c r="AH139" s="29" t="s">
        <v>162</v>
      </c>
      <c r="AI139" s="29" t="s">
        <v>58</v>
      </c>
      <c r="AJ139" s="32">
        <v>48</v>
      </c>
    </row>
    <row r="140" spans="1:36" x14ac:dyDescent="0.15">
      <c r="A140" s="51" t="s">
        <v>35</v>
      </c>
      <c r="B140" s="69" t="s">
        <v>19</v>
      </c>
      <c r="C140" s="26">
        <v>14</v>
      </c>
      <c r="D140" s="33">
        <v>38486.458333333336</v>
      </c>
      <c r="E140" s="31">
        <v>13978</v>
      </c>
      <c r="F140" s="29">
        <v>32943</v>
      </c>
      <c r="G140" s="29">
        <v>196</v>
      </c>
      <c r="H140" s="29">
        <v>0</v>
      </c>
      <c r="I140" s="29">
        <v>11055</v>
      </c>
      <c r="J140" s="29">
        <v>4245</v>
      </c>
      <c r="K140" s="29">
        <v>281</v>
      </c>
      <c r="L140" s="29">
        <v>330</v>
      </c>
      <c r="M140" s="29">
        <v>-224</v>
      </c>
      <c r="N140" s="29">
        <v>-683</v>
      </c>
      <c r="O140" s="29">
        <f t="shared" si="8"/>
        <v>-296</v>
      </c>
      <c r="P140" s="29">
        <f t="shared" si="7"/>
        <v>18135</v>
      </c>
      <c r="Q140" s="33">
        <v>38486.5</v>
      </c>
      <c r="R140" s="47">
        <v>14450</v>
      </c>
      <c r="S140" s="29">
        <v>16246</v>
      </c>
      <c r="T140" s="29">
        <f t="shared" si="6"/>
        <v>1889</v>
      </c>
      <c r="U140" s="29">
        <v>20797</v>
      </c>
      <c r="V140" s="29">
        <v>4500</v>
      </c>
      <c r="W140" s="29">
        <v>1200</v>
      </c>
      <c r="X140" s="29">
        <v>281</v>
      </c>
      <c r="Y140" s="29">
        <v>330</v>
      </c>
      <c r="Z140" s="29">
        <v>330</v>
      </c>
      <c r="AA140" s="29">
        <v>-700</v>
      </c>
      <c r="AB140" s="29">
        <v>-224</v>
      </c>
      <c r="AC140" s="29">
        <v>-2000</v>
      </c>
      <c r="AD140" s="29">
        <v>-683</v>
      </c>
      <c r="AE140" s="29" t="s">
        <v>100</v>
      </c>
      <c r="AF140" s="29" t="s">
        <v>64</v>
      </c>
      <c r="AG140" s="29">
        <v>57</v>
      </c>
      <c r="AH140" s="29" t="s">
        <v>43</v>
      </c>
      <c r="AI140" s="29" t="s">
        <v>90</v>
      </c>
      <c r="AJ140" s="32">
        <v>55</v>
      </c>
    </row>
    <row r="141" spans="1:36" x14ac:dyDescent="0.15">
      <c r="A141" s="51" t="s">
        <v>36</v>
      </c>
      <c r="B141" s="69" t="s">
        <v>19</v>
      </c>
      <c r="C141" s="26">
        <v>15</v>
      </c>
      <c r="D141" s="33">
        <v>38487.875</v>
      </c>
      <c r="E141" s="31">
        <v>14581</v>
      </c>
      <c r="F141" s="29">
        <v>32943</v>
      </c>
      <c r="G141" s="29">
        <v>194</v>
      </c>
      <c r="H141" s="29">
        <v>0</v>
      </c>
      <c r="I141" s="29">
        <v>9482</v>
      </c>
      <c r="J141" s="29">
        <v>6389</v>
      </c>
      <c r="K141" s="29">
        <v>-96</v>
      </c>
      <c r="L141" s="29">
        <v>250</v>
      </c>
      <c r="M141" s="29">
        <v>-100</v>
      </c>
      <c r="N141" s="29">
        <v>-683</v>
      </c>
      <c r="O141" s="29">
        <f t="shared" si="8"/>
        <v>-629</v>
      </c>
      <c r="P141" s="29">
        <f t="shared" si="7"/>
        <v>17895</v>
      </c>
      <c r="Q141" s="33">
        <v>38487.875</v>
      </c>
      <c r="R141" s="47">
        <v>14400</v>
      </c>
      <c r="S141" s="29">
        <v>16196</v>
      </c>
      <c r="T141" s="29">
        <f t="shared" si="6"/>
        <v>1699</v>
      </c>
      <c r="U141" s="29">
        <v>20797</v>
      </c>
      <c r="V141" s="29">
        <v>4500</v>
      </c>
      <c r="W141" s="29">
        <v>-1400</v>
      </c>
      <c r="X141" s="29">
        <v>-96</v>
      </c>
      <c r="Y141" s="29">
        <v>330</v>
      </c>
      <c r="Z141" s="29">
        <v>250</v>
      </c>
      <c r="AA141" s="29">
        <v>-700</v>
      </c>
      <c r="AB141" s="29">
        <v>-297</v>
      </c>
      <c r="AC141" s="29">
        <v>-2218</v>
      </c>
      <c r="AD141" s="29">
        <v>-683</v>
      </c>
      <c r="AE141" s="29" t="s">
        <v>43</v>
      </c>
      <c r="AF141" s="29" t="s">
        <v>179</v>
      </c>
      <c r="AG141" s="29">
        <v>55</v>
      </c>
      <c r="AH141" s="29" t="s">
        <v>100</v>
      </c>
      <c r="AI141" s="29" t="s">
        <v>101</v>
      </c>
      <c r="AJ141" s="32">
        <v>65</v>
      </c>
    </row>
    <row r="142" spans="1:36" x14ac:dyDescent="0.15">
      <c r="A142" s="51" t="s">
        <v>30</v>
      </c>
      <c r="B142" s="69" t="s">
        <v>19</v>
      </c>
      <c r="C142" s="26">
        <v>16</v>
      </c>
      <c r="D142" s="33">
        <v>38488.875</v>
      </c>
      <c r="E142" s="31">
        <v>16069</v>
      </c>
      <c r="F142" s="29">
        <v>32943</v>
      </c>
      <c r="G142" s="29">
        <v>194</v>
      </c>
      <c r="H142" s="29">
        <v>0</v>
      </c>
      <c r="I142" s="29">
        <v>8920</v>
      </c>
      <c r="J142" s="29">
        <v>4141</v>
      </c>
      <c r="K142" s="29">
        <v>275</v>
      </c>
      <c r="L142" s="29">
        <v>300</v>
      </c>
      <c r="M142" s="29">
        <v>-270</v>
      </c>
      <c r="N142" s="29">
        <v>-1242</v>
      </c>
      <c r="O142" s="29">
        <f t="shared" si="8"/>
        <v>-937</v>
      </c>
      <c r="P142" s="29">
        <f t="shared" si="7"/>
        <v>21013</v>
      </c>
      <c r="Q142" s="33">
        <v>38488.5</v>
      </c>
      <c r="R142" s="47">
        <v>16075</v>
      </c>
      <c r="S142" s="29">
        <v>17871</v>
      </c>
      <c r="T142" s="29">
        <f t="shared" si="6"/>
        <v>3142</v>
      </c>
      <c r="U142" s="29">
        <v>20797</v>
      </c>
      <c r="V142" s="29">
        <v>4500</v>
      </c>
      <c r="W142" s="29">
        <v>1200</v>
      </c>
      <c r="X142" s="29">
        <v>275</v>
      </c>
      <c r="Y142" s="29">
        <v>330</v>
      </c>
      <c r="Z142" s="29">
        <v>300</v>
      </c>
      <c r="AA142" s="29">
        <v>-700</v>
      </c>
      <c r="AB142" s="29">
        <v>-270</v>
      </c>
      <c r="AC142" s="29">
        <v>-2218</v>
      </c>
      <c r="AD142" s="29">
        <v>-1242</v>
      </c>
      <c r="AE142" s="29" t="s">
        <v>43</v>
      </c>
      <c r="AF142" s="29" t="s">
        <v>171</v>
      </c>
      <c r="AG142" s="29">
        <v>51</v>
      </c>
      <c r="AH142" s="29" t="s">
        <v>100</v>
      </c>
      <c r="AI142" s="29" t="s">
        <v>202</v>
      </c>
      <c r="AJ142" s="32">
        <v>56</v>
      </c>
    </row>
    <row r="143" spans="1:36" x14ac:dyDescent="0.15">
      <c r="A143" s="51" t="s">
        <v>32</v>
      </c>
      <c r="B143" s="69" t="s">
        <v>19</v>
      </c>
      <c r="C143" s="26">
        <v>17</v>
      </c>
      <c r="D143" s="33">
        <v>38489.5</v>
      </c>
      <c r="E143" s="31">
        <v>15811</v>
      </c>
      <c r="F143" s="29">
        <v>32935</v>
      </c>
      <c r="G143" s="29">
        <v>199</v>
      </c>
      <c r="H143" s="29">
        <v>0</v>
      </c>
      <c r="I143" s="29">
        <v>9559</v>
      </c>
      <c r="J143" s="29">
        <v>5413</v>
      </c>
      <c r="K143" s="29">
        <v>487</v>
      </c>
      <c r="L143" s="29">
        <v>330</v>
      </c>
      <c r="M143" s="29">
        <v>-241</v>
      </c>
      <c r="N143" s="29">
        <v>-1025</v>
      </c>
      <c r="O143" s="29">
        <f t="shared" si="8"/>
        <v>-449</v>
      </c>
      <c r="P143" s="29">
        <f t="shared" si="7"/>
        <v>18611</v>
      </c>
      <c r="Q143" s="33">
        <v>38489.875</v>
      </c>
      <c r="R143" s="47">
        <v>16050</v>
      </c>
      <c r="S143" s="29">
        <v>17846</v>
      </c>
      <c r="T143" s="29">
        <f t="shared" si="6"/>
        <v>765</v>
      </c>
      <c r="U143" s="29">
        <v>20797</v>
      </c>
      <c r="V143" s="29">
        <v>4500</v>
      </c>
      <c r="W143" s="29">
        <v>1200</v>
      </c>
      <c r="X143" s="29">
        <v>487</v>
      </c>
      <c r="Y143" s="29">
        <v>330</v>
      </c>
      <c r="Z143" s="29">
        <v>330</v>
      </c>
      <c r="AA143" s="29">
        <v>-700</v>
      </c>
      <c r="AB143" s="29">
        <v>-241</v>
      </c>
      <c r="AC143" s="29">
        <v>-2218</v>
      </c>
      <c r="AD143" s="29">
        <v>-1025</v>
      </c>
      <c r="AE143" s="29" t="s">
        <v>100</v>
      </c>
      <c r="AF143" s="29" t="s">
        <v>173</v>
      </c>
      <c r="AG143" s="29">
        <v>52</v>
      </c>
      <c r="AH143" s="29" t="s">
        <v>100</v>
      </c>
      <c r="AI143" s="29" t="s">
        <v>101</v>
      </c>
      <c r="AJ143" s="32">
        <v>55</v>
      </c>
    </row>
    <row r="144" spans="1:36" x14ac:dyDescent="0.15">
      <c r="A144" s="51" t="s">
        <v>31</v>
      </c>
      <c r="B144" s="69" t="s">
        <v>19</v>
      </c>
      <c r="C144" s="26">
        <v>18</v>
      </c>
      <c r="D144" s="33">
        <v>38490.458333333336</v>
      </c>
      <c r="E144" s="31">
        <v>15751</v>
      </c>
      <c r="F144" s="29">
        <v>32935</v>
      </c>
      <c r="G144" s="29">
        <v>202</v>
      </c>
      <c r="H144" s="29">
        <v>0</v>
      </c>
      <c r="I144" s="29">
        <v>8905</v>
      </c>
      <c r="J144" s="29">
        <v>5187</v>
      </c>
      <c r="K144" s="29">
        <v>37</v>
      </c>
      <c r="L144" s="29">
        <v>0</v>
      </c>
      <c r="M144" s="29">
        <v>-224</v>
      </c>
      <c r="N144" s="29">
        <v>-1085</v>
      </c>
      <c r="O144" s="29">
        <f t="shared" si="8"/>
        <v>-1272</v>
      </c>
      <c r="P144" s="29">
        <f t="shared" si="7"/>
        <v>20317</v>
      </c>
      <c r="Q144" s="33">
        <v>38490.875</v>
      </c>
      <c r="R144" s="47">
        <v>15825</v>
      </c>
      <c r="S144" s="29">
        <v>17621</v>
      </c>
      <c r="T144" s="29">
        <f t="shared" si="6"/>
        <v>2696</v>
      </c>
      <c r="U144" s="29">
        <v>20797</v>
      </c>
      <c r="V144" s="29">
        <v>4500</v>
      </c>
      <c r="W144" s="29">
        <v>1200</v>
      </c>
      <c r="X144" s="29">
        <v>37</v>
      </c>
      <c r="Y144" s="29">
        <v>0</v>
      </c>
      <c r="Z144" s="29">
        <v>0</v>
      </c>
      <c r="AA144" s="29">
        <v>-700</v>
      </c>
      <c r="AB144" s="29">
        <v>-224</v>
      </c>
      <c r="AC144" s="29">
        <v>-2218</v>
      </c>
      <c r="AD144" s="29">
        <v>-1085</v>
      </c>
      <c r="AE144" s="29" t="s">
        <v>100</v>
      </c>
      <c r="AF144" s="29" t="s">
        <v>208</v>
      </c>
      <c r="AG144" s="29">
        <v>53</v>
      </c>
      <c r="AH144" s="29" t="s">
        <v>100</v>
      </c>
      <c r="AI144" s="29" t="s">
        <v>150</v>
      </c>
      <c r="AJ144" s="32">
        <v>59</v>
      </c>
    </row>
    <row r="145" spans="1:36" x14ac:dyDescent="0.15">
      <c r="A145" s="51" t="s">
        <v>33</v>
      </c>
      <c r="B145" s="69" t="s">
        <v>19</v>
      </c>
      <c r="C145" s="26">
        <v>19</v>
      </c>
      <c r="D145" s="33">
        <v>38491.5</v>
      </c>
      <c r="E145" s="31">
        <v>15722</v>
      </c>
      <c r="F145" s="29">
        <v>32935</v>
      </c>
      <c r="G145" s="29">
        <v>189</v>
      </c>
      <c r="H145" s="29">
        <v>0</v>
      </c>
      <c r="I145" s="29">
        <v>8899</v>
      </c>
      <c r="J145" s="29">
        <v>4307</v>
      </c>
      <c r="K145" s="29">
        <v>162</v>
      </c>
      <c r="L145" s="29">
        <v>0</v>
      </c>
      <c r="M145" s="29">
        <v>-200</v>
      </c>
      <c r="N145" s="29">
        <v>-866</v>
      </c>
      <c r="O145" s="29">
        <f t="shared" si="8"/>
        <v>-904</v>
      </c>
      <c r="P145" s="29">
        <f t="shared" si="7"/>
        <v>20822</v>
      </c>
      <c r="Q145" s="33">
        <v>38491.875</v>
      </c>
      <c r="R145" s="47">
        <v>15800</v>
      </c>
      <c r="S145" s="29">
        <v>17596</v>
      </c>
      <c r="T145" s="29">
        <f t="shared" si="6"/>
        <v>3226</v>
      </c>
      <c r="U145" s="29">
        <v>20797</v>
      </c>
      <c r="V145" s="29">
        <v>4500</v>
      </c>
      <c r="W145" s="29">
        <v>1200</v>
      </c>
      <c r="X145" s="29">
        <v>162</v>
      </c>
      <c r="Y145" s="29">
        <v>0</v>
      </c>
      <c r="Z145" s="29">
        <v>0</v>
      </c>
      <c r="AA145" s="29">
        <v>-700</v>
      </c>
      <c r="AB145" s="29">
        <v>-200</v>
      </c>
      <c r="AC145" s="29">
        <v>-2218</v>
      </c>
      <c r="AD145" s="29">
        <v>-866</v>
      </c>
      <c r="AE145" s="29" t="s">
        <v>169</v>
      </c>
      <c r="AF145" s="29" t="s">
        <v>208</v>
      </c>
      <c r="AG145" s="29">
        <v>54</v>
      </c>
      <c r="AH145" s="29" t="s">
        <v>169</v>
      </c>
      <c r="AI145" s="29" t="s">
        <v>94</v>
      </c>
      <c r="AJ145" s="32">
        <v>62</v>
      </c>
    </row>
    <row r="146" spans="1:36" x14ac:dyDescent="0.15">
      <c r="A146" s="51" t="s">
        <v>34</v>
      </c>
      <c r="B146" s="69" t="s">
        <v>19</v>
      </c>
      <c r="C146" s="26">
        <v>20</v>
      </c>
      <c r="D146" s="33">
        <v>38492.5</v>
      </c>
      <c r="E146" s="31">
        <v>15761</v>
      </c>
      <c r="F146" s="29">
        <v>32935</v>
      </c>
      <c r="G146" s="29">
        <v>190</v>
      </c>
      <c r="H146" s="29">
        <v>0</v>
      </c>
      <c r="I146" s="29">
        <v>8421</v>
      </c>
      <c r="J146" s="29">
        <v>4561</v>
      </c>
      <c r="K146" s="29">
        <v>575</v>
      </c>
      <c r="L146" s="29">
        <v>300</v>
      </c>
      <c r="M146" s="29">
        <v>100</v>
      </c>
      <c r="N146" s="29">
        <v>-743</v>
      </c>
      <c r="O146" s="29">
        <f t="shared" si="8"/>
        <v>232</v>
      </c>
      <c r="P146" s="29">
        <f t="shared" si="7"/>
        <v>19911</v>
      </c>
      <c r="Q146" s="33">
        <v>38492.5</v>
      </c>
      <c r="R146" s="47">
        <v>15725</v>
      </c>
      <c r="S146" s="29">
        <v>17521</v>
      </c>
      <c r="T146" s="29">
        <f t="shared" si="6"/>
        <v>2390</v>
      </c>
      <c r="U146" s="29">
        <v>20797</v>
      </c>
      <c r="V146" s="29">
        <v>4500</v>
      </c>
      <c r="W146" s="29">
        <v>1200</v>
      </c>
      <c r="X146" s="29">
        <v>575</v>
      </c>
      <c r="Y146" s="29">
        <v>330</v>
      </c>
      <c r="Z146" s="29">
        <v>300</v>
      </c>
      <c r="AA146" s="29">
        <v>260</v>
      </c>
      <c r="AB146" s="29">
        <v>100</v>
      </c>
      <c r="AC146" s="29">
        <v>-2218</v>
      </c>
      <c r="AD146" s="29">
        <v>-743</v>
      </c>
      <c r="AE146" s="29" t="s">
        <v>169</v>
      </c>
      <c r="AF146" s="29" t="s">
        <v>118</v>
      </c>
      <c r="AG146" s="29">
        <v>57</v>
      </c>
      <c r="AH146" s="29" t="s">
        <v>169</v>
      </c>
      <c r="AI146" s="29" t="s">
        <v>211</v>
      </c>
      <c r="AJ146" s="32">
        <v>60</v>
      </c>
    </row>
    <row r="147" spans="1:36" x14ac:dyDescent="0.15">
      <c r="A147" s="51" t="s">
        <v>35</v>
      </c>
      <c r="B147" s="69" t="s">
        <v>19</v>
      </c>
      <c r="C147" s="26">
        <v>21</v>
      </c>
      <c r="D147" s="33">
        <v>38493.875</v>
      </c>
      <c r="E147" s="31">
        <v>13984</v>
      </c>
      <c r="F147" s="29">
        <v>32935</v>
      </c>
      <c r="G147" s="29">
        <v>142</v>
      </c>
      <c r="H147" s="29">
        <v>0</v>
      </c>
      <c r="I147" s="29">
        <v>10103</v>
      </c>
      <c r="J147" s="29">
        <v>6551</v>
      </c>
      <c r="K147" s="29">
        <v>281</v>
      </c>
      <c r="L147" s="29">
        <v>200</v>
      </c>
      <c r="M147" s="29">
        <v>0</v>
      </c>
      <c r="N147" s="29">
        <v>-261</v>
      </c>
      <c r="O147" s="29">
        <f t="shared" si="8"/>
        <v>220</v>
      </c>
      <c r="P147" s="29">
        <f t="shared" si="7"/>
        <v>16203</v>
      </c>
      <c r="Q147" s="33">
        <v>38493.5</v>
      </c>
      <c r="R147" s="47">
        <v>14175</v>
      </c>
      <c r="S147" s="29">
        <v>15720</v>
      </c>
      <c r="T147" s="29">
        <f t="shared" si="6"/>
        <v>483</v>
      </c>
      <c r="U147" s="29">
        <v>21654</v>
      </c>
      <c r="V147" s="29">
        <v>2500</v>
      </c>
      <c r="W147" s="29">
        <v>700</v>
      </c>
      <c r="X147" s="29">
        <v>281</v>
      </c>
      <c r="Y147" s="29">
        <v>330</v>
      </c>
      <c r="Z147" s="29">
        <v>200</v>
      </c>
      <c r="AA147" s="29">
        <v>700</v>
      </c>
      <c r="AB147" s="29">
        <v>0</v>
      </c>
      <c r="AC147" s="29">
        <v>-2218</v>
      </c>
      <c r="AD147" s="29">
        <v>-261</v>
      </c>
      <c r="AE147" s="29" t="s">
        <v>100</v>
      </c>
      <c r="AF147" s="29" t="s">
        <v>95</v>
      </c>
      <c r="AG147" s="29">
        <v>52</v>
      </c>
      <c r="AH147" s="29" t="s">
        <v>169</v>
      </c>
      <c r="AI147" s="29" t="s">
        <v>164</v>
      </c>
      <c r="AJ147" s="32">
        <v>59</v>
      </c>
    </row>
    <row r="148" spans="1:36" x14ac:dyDescent="0.15">
      <c r="A148" s="51" t="s">
        <v>36</v>
      </c>
      <c r="B148" s="69" t="s">
        <v>19</v>
      </c>
      <c r="C148" s="26">
        <v>22</v>
      </c>
      <c r="D148" s="33">
        <v>38494.875</v>
      </c>
      <c r="E148" s="31">
        <v>14277</v>
      </c>
      <c r="F148" s="29">
        <v>32935</v>
      </c>
      <c r="G148" s="29">
        <v>196</v>
      </c>
      <c r="H148" s="29">
        <v>0</v>
      </c>
      <c r="I148" s="29">
        <v>6656</v>
      </c>
      <c r="J148" s="29">
        <v>8103</v>
      </c>
      <c r="K148" s="29">
        <v>379</v>
      </c>
      <c r="L148" s="29">
        <v>250</v>
      </c>
      <c r="M148" s="29">
        <v>-100</v>
      </c>
      <c r="N148" s="29">
        <v>-261</v>
      </c>
      <c r="O148" s="29">
        <f t="shared" si="8"/>
        <v>268</v>
      </c>
      <c r="P148" s="29">
        <f t="shared" si="7"/>
        <v>18104</v>
      </c>
      <c r="Q148" s="33">
        <v>38494.875</v>
      </c>
      <c r="R148" s="47">
        <v>14200</v>
      </c>
      <c r="S148" s="29">
        <v>15996</v>
      </c>
      <c r="T148" s="29">
        <f t="shared" si="6"/>
        <v>2108</v>
      </c>
      <c r="U148" s="29">
        <v>21654</v>
      </c>
      <c r="V148" s="29">
        <v>2500</v>
      </c>
      <c r="W148" s="29">
        <v>1200</v>
      </c>
      <c r="X148" s="29">
        <v>379</v>
      </c>
      <c r="Y148" s="29">
        <v>330</v>
      </c>
      <c r="Z148" s="29">
        <v>250</v>
      </c>
      <c r="AA148" s="29">
        <v>-700</v>
      </c>
      <c r="AB148" s="29">
        <v>-100</v>
      </c>
      <c r="AC148" s="29">
        <v>-2218</v>
      </c>
      <c r="AD148" s="29">
        <v>-261</v>
      </c>
      <c r="AE148" s="29" t="s">
        <v>100</v>
      </c>
      <c r="AF148" s="29" t="s">
        <v>141</v>
      </c>
      <c r="AG148" s="29">
        <v>50</v>
      </c>
      <c r="AH148" s="29" t="s">
        <v>100</v>
      </c>
      <c r="AI148" s="29" t="s">
        <v>58</v>
      </c>
      <c r="AJ148" s="32">
        <v>53</v>
      </c>
    </row>
    <row r="149" spans="1:36" x14ac:dyDescent="0.15">
      <c r="A149" s="51" t="s">
        <v>30</v>
      </c>
      <c r="B149" s="69" t="s">
        <v>19</v>
      </c>
      <c r="C149" s="26">
        <v>23</v>
      </c>
      <c r="D149" s="33">
        <v>38495.5</v>
      </c>
      <c r="E149" s="31">
        <v>16106</v>
      </c>
      <c r="F149" s="29">
        <v>32935</v>
      </c>
      <c r="G149" s="29">
        <v>190</v>
      </c>
      <c r="H149" s="29">
        <v>0</v>
      </c>
      <c r="I149" s="29">
        <v>6799</v>
      </c>
      <c r="J149" s="29">
        <v>6967</v>
      </c>
      <c r="K149" s="29">
        <v>500</v>
      </c>
      <c r="L149" s="29">
        <v>200</v>
      </c>
      <c r="M149" s="29">
        <v>-200</v>
      </c>
      <c r="N149" s="29">
        <v>-902</v>
      </c>
      <c r="O149" s="29">
        <f t="shared" si="8"/>
        <v>-402</v>
      </c>
      <c r="P149" s="29">
        <f t="shared" si="7"/>
        <v>19761</v>
      </c>
      <c r="Q149" s="33">
        <v>38495.5</v>
      </c>
      <c r="R149" s="47">
        <v>16250</v>
      </c>
      <c r="S149" s="29">
        <v>18046</v>
      </c>
      <c r="T149" s="29">
        <f t="shared" si="6"/>
        <v>1715</v>
      </c>
      <c r="U149" s="29">
        <v>21654</v>
      </c>
      <c r="V149" s="29">
        <v>2500</v>
      </c>
      <c r="W149" s="29">
        <v>1200</v>
      </c>
      <c r="X149" s="29">
        <v>500</v>
      </c>
      <c r="Y149" s="29">
        <v>330</v>
      </c>
      <c r="Z149" s="29">
        <v>200</v>
      </c>
      <c r="AA149" s="29">
        <v>-700</v>
      </c>
      <c r="AB149" s="29">
        <v>-200</v>
      </c>
      <c r="AC149" s="29">
        <v>-2218</v>
      </c>
      <c r="AD149" s="29">
        <v>-902</v>
      </c>
      <c r="AE149" s="29" t="s">
        <v>100</v>
      </c>
      <c r="AF149" s="29" t="s">
        <v>167</v>
      </c>
      <c r="AG149" s="29">
        <v>49</v>
      </c>
      <c r="AH149" s="29" t="s">
        <v>100</v>
      </c>
      <c r="AI149" s="29" t="s">
        <v>164</v>
      </c>
      <c r="AJ149" s="32">
        <v>54</v>
      </c>
    </row>
    <row r="150" spans="1:36" x14ac:dyDescent="0.15">
      <c r="A150" s="51" t="s">
        <v>32</v>
      </c>
      <c r="B150" s="69" t="s">
        <v>19</v>
      </c>
      <c r="C150" s="26">
        <v>24</v>
      </c>
      <c r="D150" s="33">
        <v>38496.833333333336</v>
      </c>
      <c r="E150" s="31">
        <v>16292</v>
      </c>
      <c r="F150" s="29">
        <v>32935</v>
      </c>
      <c r="G150" s="29">
        <v>190</v>
      </c>
      <c r="H150" s="29">
        <v>0</v>
      </c>
      <c r="I150" s="29">
        <v>6602</v>
      </c>
      <c r="J150" s="29">
        <v>5976</v>
      </c>
      <c r="K150" s="29">
        <v>525</v>
      </c>
      <c r="L150" s="29">
        <v>200</v>
      </c>
      <c r="M150" s="29">
        <v>-130</v>
      </c>
      <c r="N150" s="29">
        <v>-213</v>
      </c>
      <c r="O150" s="29">
        <f t="shared" si="8"/>
        <v>382</v>
      </c>
      <c r="P150" s="29">
        <f t="shared" si="7"/>
        <v>20165</v>
      </c>
      <c r="Q150" s="33">
        <v>38496.5</v>
      </c>
      <c r="R150" s="47">
        <v>16200</v>
      </c>
      <c r="S150" s="29">
        <v>17996</v>
      </c>
      <c r="T150" s="29">
        <f t="shared" si="6"/>
        <v>2169</v>
      </c>
      <c r="U150" s="29">
        <v>21654</v>
      </c>
      <c r="V150" s="29">
        <v>2500</v>
      </c>
      <c r="W150" s="29">
        <v>1200</v>
      </c>
      <c r="X150" s="29">
        <v>525</v>
      </c>
      <c r="Y150" s="29">
        <v>330</v>
      </c>
      <c r="Z150" s="29">
        <v>200</v>
      </c>
      <c r="AA150" s="29">
        <v>-700</v>
      </c>
      <c r="AB150" s="29">
        <v>-130</v>
      </c>
      <c r="AC150" s="29">
        <v>-218</v>
      </c>
      <c r="AD150" s="29">
        <v>-213</v>
      </c>
      <c r="AE150" s="29" t="s">
        <v>87</v>
      </c>
      <c r="AF150" s="29" t="s">
        <v>191</v>
      </c>
      <c r="AG150" s="29">
        <v>51</v>
      </c>
      <c r="AH150" s="29" t="s">
        <v>87</v>
      </c>
      <c r="AI150" s="29" t="s">
        <v>183</v>
      </c>
      <c r="AJ150" s="32">
        <v>51</v>
      </c>
    </row>
    <row r="151" spans="1:36" x14ac:dyDescent="0.15">
      <c r="A151" s="51" t="s">
        <v>31</v>
      </c>
      <c r="B151" s="69" t="s">
        <v>19</v>
      </c>
      <c r="C151" s="26">
        <v>25</v>
      </c>
      <c r="D151" s="33">
        <v>38497.5</v>
      </c>
      <c r="E151" s="31">
        <v>16542</v>
      </c>
      <c r="F151" s="29">
        <v>32935</v>
      </c>
      <c r="G151" s="29">
        <v>189</v>
      </c>
      <c r="H151" s="29">
        <v>0</v>
      </c>
      <c r="I151" s="29">
        <v>6269</v>
      </c>
      <c r="J151" s="29">
        <v>6394</v>
      </c>
      <c r="K151" s="29">
        <v>470</v>
      </c>
      <c r="L151" s="29">
        <v>300</v>
      </c>
      <c r="M151" s="29">
        <v>-200</v>
      </c>
      <c r="N151" s="29">
        <v>-213</v>
      </c>
      <c r="O151" s="29">
        <f t="shared" si="8"/>
        <v>357</v>
      </c>
      <c r="P151" s="29">
        <f t="shared" si="7"/>
        <v>20104</v>
      </c>
      <c r="Q151" s="33">
        <v>38497.5</v>
      </c>
      <c r="R151" s="47">
        <v>16500</v>
      </c>
      <c r="S151" s="29">
        <v>18296</v>
      </c>
      <c r="T151" s="29">
        <f t="shared" si="6"/>
        <v>1808</v>
      </c>
      <c r="U151" s="29">
        <v>21654</v>
      </c>
      <c r="V151" s="29">
        <v>2500</v>
      </c>
      <c r="W151" s="29">
        <v>1200</v>
      </c>
      <c r="X151" s="29">
        <v>470</v>
      </c>
      <c r="Y151" s="29">
        <v>330</v>
      </c>
      <c r="Z151" s="29">
        <v>300</v>
      </c>
      <c r="AA151" s="29">
        <v>-700</v>
      </c>
      <c r="AB151" s="29">
        <v>-200</v>
      </c>
      <c r="AC151" s="29">
        <v>-218</v>
      </c>
      <c r="AD151" s="29">
        <v>-213</v>
      </c>
      <c r="AE151" s="29" t="s">
        <v>87</v>
      </c>
      <c r="AF151" s="29" t="s">
        <v>304</v>
      </c>
      <c r="AG151" s="29">
        <v>44</v>
      </c>
      <c r="AH151" s="29" t="s">
        <v>87</v>
      </c>
      <c r="AI151" s="29" t="s">
        <v>201</v>
      </c>
      <c r="AJ151" s="32">
        <v>45</v>
      </c>
    </row>
    <row r="152" spans="1:36" x14ac:dyDescent="0.15">
      <c r="A152" s="51" t="s">
        <v>33</v>
      </c>
      <c r="B152" s="69" t="s">
        <v>19</v>
      </c>
      <c r="C152" s="26">
        <v>26</v>
      </c>
      <c r="D152" s="33">
        <v>38498.541666666664</v>
      </c>
      <c r="E152" s="31">
        <v>16197</v>
      </c>
      <c r="F152" s="29">
        <v>32935</v>
      </c>
      <c r="G152" s="29">
        <v>203</v>
      </c>
      <c r="H152" s="29">
        <v>0</v>
      </c>
      <c r="I152" s="29">
        <v>6748</v>
      </c>
      <c r="J152" s="29">
        <v>5946</v>
      </c>
      <c r="K152" s="29">
        <v>478</v>
      </c>
      <c r="L152" s="29">
        <v>200</v>
      </c>
      <c r="M152" s="29">
        <v>-100</v>
      </c>
      <c r="N152" s="29">
        <v>-666</v>
      </c>
      <c r="O152" s="29">
        <f t="shared" si="8"/>
        <v>-88</v>
      </c>
      <c r="P152" s="29">
        <f t="shared" si="7"/>
        <v>20532</v>
      </c>
      <c r="Q152" s="33">
        <v>38498.5</v>
      </c>
      <c r="R152" s="47">
        <v>16300</v>
      </c>
      <c r="S152" s="29">
        <v>18096</v>
      </c>
      <c r="T152" s="29">
        <f t="shared" si="6"/>
        <v>2436</v>
      </c>
      <c r="U152" s="29">
        <v>21654</v>
      </c>
      <c r="V152" s="29">
        <v>2500</v>
      </c>
      <c r="W152" s="29">
        <v>1200</v>
      </c>
      <c r="X152" s="29">
        <v>478</v>
      </c>
      <c r="Y152" s="29">
        <v>330</v>
      </c>
      <c r="Z152" s="29">
        <v>200</v>
      </c>
      <c r="AA152" s="29">
        <v>-700</v>
      </c>
      <c r="AB152" s="29">
        <v>-100</v>
      </c>
      <c r="AC152" s="29">
        <v>-2218</v>
      </c>
      <c r="AD152" s="29">
        <v>-666</v>
      </c>
      <c r="AE152" s="29" t="s">
        <v>87</v>
      </c>
      <c r="AF152" s="29" t="s">
        <v>155</v>
      </c>
      <c r="AG152" s="29">
        <v>47</v>
      </c>
      <c r="AH152" s="29" t="s">
        <v>87</v>
      </c>
      <c r="AI152" s="29" t="s">
        <v>147</v>
      </c>
      <c r="AJ152" s="32">
        <v>46</v>
      </c>
    </row>
    <row r="153" spans="1:36" x14ac:dyDescent="0.15">
      <c r="A153" s="51" t="s">
        <v>34</v>
      </c>
      <c r="B153" s="69" t="s">
        <v>19</v>
      </c>
      <c r="C153" s="26">
        <v>27</v>
      </c>
      <c r="D153" s="33">
        <v>38499.458333333336</v>
      </c>
      <c r="E153" s="31">
        <v>15904</v>
      </c>
      <c r="F153" s="29">
        <v>32935</v>
      </c>
      <c r="G153" s="29">
        <v>209</v>
      </c>
      <c r="H153" s="29">
        <v>0</v>
      </c>
      <c r="I153" s="29">
        <v>5291</v>
      </c>
      <c r="J153" s="29">
        <v>7334</v>
      </c>
      <c r="K153" s="29">
        <v>700</v>
      </c>
      <c r="L153" s="29">
        <v>200</v>
      </c>
      <c r="M153" s="29">
        <v>-100</v>
      </c>
      <c r="N153" s="29">
        <v>-666</v>
      </c>
      <c r="O153" s="29">
        <f t="shared" si="8"/>
        <v>134</v>
      </c>
      <c r="P153" s="29">
        <f t="shared" si="7"/>
        <v>20385</v>
      </c>
      <c r="Q153" s="33">
        <v>38499.5</v>
      </c>
      <c r="R153" s="47">
        <v>15975</v>
      </c>
      <c r="S153" s="29">
        <v>17771</v>
      </c>
      <c r="T153" s="29">
        <f t="shared" si="6"/>
        <v>2614</v>
      </c>
      <c r="U153" s="29">
        <v>21654</v>
      </c>
      <c r="V153" s="29">
        <v>2500</v>
      </c>
      <c r="W153" s="29">
        <v>1200</v>
      </c>
      <c r="X153" s="29">
        <v>700</v>
      </c>
      <c r="Y153" s="29">
        <v>330</v>
      </c>
      <c r="Z153" s="29">
        <v>200</v>
      </c>
      <c r="AA153" s="29">
        <v>-700</v>
      </c>
      <c r="AB153" s="29">
        <v>-100</v>
      </c>
      <c r="AC153" s="29">
        <v>-2218</v>
      </c>
      <c r="AD153" s="29">
        <v>-666</v>
      </c>
      <c r="AE153" s="29" t="s">
        <v>43</v>
      </c>
      <c r="AF153" s="29" t="s">
        <v>98</v>
      </c>
      <c r="AG153" s="29">
        <v>56</v>
      </c>
      <c r="AH153" s="29" t="s">
        <v>43</v>
      </c>
      <c r="AI153" s="29" t="s">
        <v>67</v>
      </c>
      <c r="AJ153" s="32">
        <v>58</v>
      </c>
    </row>
    <row r="154" spans="1:36" x14ac:dyDescent="0.15">
      <c r="A154" s="51" t="s">
        <v>35</v>
      </c>
      <c r="B154" s="69" t="s">
        <v>19</v>
      </c>
      <c r="C154" s="26">
        <v>28</v>
      </c>
      <c r="D154" s="33">
        <v>38500.5</v>
      </c>
      <c r="E154" s="31">
        <v>13964</v>
      </c>
      <c r="F154" s="29">
        <v>32935</v>
      </c>
      <c r="G154" s="29">
        <v>249</v>
      </c>
      <c r="H154" s="29">
        <v>0</v>
      </c>
      <c r="I154" s="29">
        <v>5447</v>
      </c>
      <c r="J154" s="29">
        <v>9328</v>
      </c>
      <c r="K154" s="29">
        <v>-21</v>
      </c>
      <c r="L154" s="29">
        <v>300</v>
      </c>
      <c r="M154" s="29">
        <v>-110</v>
      </c>
      <c r="N154" s="29">
        <v>-286</v>
      </c>
      <c r="O154" s="29">
        <f t="shared" si="8"/>
        <v>-117</v>
      </c>
      <c r="P154" s="29">
        <f t="shared" si="7"/>
        <v>18526</v>
      </c>
      <c r="Q154" s="33">
        <v>38500.458333333336</v>
      </c>
      <c r="R154" s="47">
        <v>13850</v>
      </c>
      <c r="S154" s="29">
        <v>15646</v>
      </c>
      <c r="T154" s="29">
        <f t="shared" si="6"/>
        <v>2880</v>
      </c>
      <c r="U154" s="29">
        <v>22596</v>
      </c>
      <c r="V154" s="29">
        <v>1800</v>
      </c>
      <c r="W154" s="29">
        <v>1200</v>
      </c>
      <c r="X154" s="29">
        <v>-21</v>
      </c>
      <c r="Y154" s="29">
        <v>330</v>
      </c>
      <c r="Z154" s="29">
        <v>300</v>
      </c>
      <c r="AA154" s="29">
        <v>-700</v>
      </c>
      <c r="AB154" s="29">
        <v>-110</v>
      </c>
      <c r="AC154" s="29">
        <v>-2218</v>
      </c>
      <c r="AD154" s="29">
        <v>-286</v>
      </c>
      <c r="AE154" s="29" t="s">
        <v>169</v>
      </c>
      <c r="AF154" s="29" t="s">
        <v>51</v>
      </c>
      <c r="AG154" s="29">
        <v>66</v>
      </c>
      <c r="AH154" s="29" t="s">
        <v>169</v>
      </c>
      <c r="AI154" s="29" t="s">
        <v>66</v>
      </c>
      <c r="AJ154" s="32">
        <v>66</v>
      </c>
    </row>
    <row r="155" spans="1:36" x14ac:dyDescent="0.15">
      <c r="A155" s="51" t="s">
        <v>36</v>
      </c>
      <c r="B155" s="69" t="s">
        <v>19</v>
      </c>
      <c r="C155" s="26">
        <v>29</v>
      </c>
      <c r="D155" s="33">
        <v>38501.875</v>
      </c>
      <c r="E155" s="31">
        <v>13481</v>
      </c>
      <c r="F155" s="29">
        <v>32935</v>
      </c>
      <c r="G155" s="29">
        <v>241</v>
      </c>
      <c r="H155" s="29">
        <v>0</v>
      </c>
      <c r="I155" s="29">
        <v>5660</v>
      </c>
      <c r="J155" s="29">
        <v>9663</v>
      </c>
      <c r="K155" s="29">
        <v>4</v>
      </c>
      <c r="L155" s="29">
        <v>330</v>
      </c>
      <c r="M155" s="29">
        <v>-28</v>
      </c>
      <c r="N155" s="29">
        <v>-286</v>
      </c>
      <c r="O155" s="29">
        <f t="shared" si="8"/>
        <v>20</v>
      </c>
      <c r="P155" s="29">
        <f t="shared" si="7"/>
        <v>17833</v>
      </c>
      <c r="Q155" s="33">
        <v>38501.875</v>
      </c>
      <c r="R155" s="47">
        <v>13100</v>
      </c>
      <c r="S155" s="29">
        <v>14896</v>
      </c>
      <c r="T155" s="29">
        <f t="shared" si="6"/>
        <v>2937</v>
      </c>
      <c r="U155" s="29">
        <v>22596</v>
      </c>
      <c r="V155" s="29">
        <v>1800</v>
      </c>
      <c r="W155" s="29">
        <v>1200</v>
      </c>
      <c r="X155" s="29">
        <v>4</v>
      </c>
      <c r="Y155" s="29">
        <v>330</v>
      </c>
      <c r="Z155" s="29">
        <v>330</v>
      </c>
      <c r="AA155" s="29">
        <v>-700</v>
      </c>
      <c r="AB155" s="29">
        <v>-28</v>
      </c>
      <c r="AC155" s="29">
        <v>-2218</v>
      </c>
      <c r="AD155" s="29">
        <v>-286</v>
      </c>
      <c r="AE155" s="29" t="s">
        <v>43</v>
      </c>
      <c r="AF155" s="29" t="s">
        <v>178</v>
      </c>
      <c r="AG155" s="29">
        <v>62</v>
      </c>
      <c r="AH155" s="29" t="s">
        <v>43</v>
      </c>
      <c r="AI155" s="29" t="s">
        <v>150</v>
      </c>
      <c r="AJ155" s="32">
        <v>65</v>
      </c>
    </row>
    <row r="156" spans="1:36" x14ac:dyDescent="0.15">
      <c r="A156" s="51" t="s">
        <v>30</v>
      </c>
      <c r="B156" s="69" t="s">
        <v>19</v>
      </c>
      <c r="C156" s="26">
        <v>30</v>
      </c>
      <c r="D156" s="33">
        <v>38502.875</v>
      </c>
      <c r="E156" s="31">
        <v>14461</v>
      </c>
      <c r="F156" s="29">
        <v>32935</v>
      </c>
      <c r="G156" s="29">
        <v>261</v>
      </c>
      <c r="H156" s="29">
        <v>0</v>
      </c>
      <c r="I156" s="29">
        <v>5415</v>
      </c>
      <c r="J156" s="29">
        <v>10396</v>
      </c>
      <c r="K156" s="29">
        <v>-111</v>
      </c>
      <c r="L156" s="29">
        <v>300</v>
      </c>
      <c r="M156" s="29">
        <v>-225</v>
      </c>
      <c r="N156" s="29">
        <v>-286</v>
      </c>
      <c r="O156" s="29">
        <f t="shared" si="8"/>
        <v>-322</v>
      </c>
      <c r="P156" s="29">
        <f t="shared" si="7"/>
        <v>17707</v>
      </c>
      <c r="Q156" s="33">
        <v>38502.875</v>
      </c>
      <c r="R156" s="47">
        <v>14625</v>
      </c>
      <c r="S156" s="29">
        <v>16421</v>
      </c>
      <c r="T156" s="29">
        <f t="shared" si="6"/>
        <v>1286</v>
      </c>
      <c r="U156" s="29">
        <v>22596</v>
      </c>
      <c r="V156" s="29">
        <v>1800</v>
      </c>
      <c r="W156" s="29">
        <v>1200</v>
      </c>
      <c r="X156" s="29">
        <v>-111</v>
      </c>
      <c r="Y156" s="29">
        <v>330</v>
      </c>
      <c r="Z156" s="29">
        <v>300</v>
      </c>
      <c r="AA156" s="29">
        <v>-700</v>
      </c>
      <c r="AB156" s="29">
        <v>-225</v>
      </c>
      <c r="AC156" s="29">
        <v>-1218</v>
      </c>
      <c r="AD156" s="29">
        <v>-286</v>
      </c>
      <c r="AE156" s="29" t="s">
        <v>43</v>
      </c>
      <c r="AF156" s="29" t="s">
        <v>138</v>
      </c>
      <c r="AG156" s="29">
        <v>60</v>
      </c>
      <c r="AH156" s="29" t="s">
        <v>87</v>
      </c>
      <c r="AI156" s="29" t="s">
        <v>66</v>
      </c>
      <c r="AJ156" s="32">
        <v>68</v>
      </c>
    </row>
    <row r="157" spans="1:36" x14ac:dyDescent="0.15">
      <c r="A157" s="52" t="s">
        <v>32</v>
      </c>
      <c r="B157" s="70" t="s">
        <v>19</v>
      </c>
      <c r="C157" s="43">
        <v>31</v>
      </c>
      <c r="D157" s="37">
        <v>38503.541666666664</v>
      </c>
      <c r="E157" s="39">
        <v>16296</v>
      </c>
      <c r="F157" s="35">
        <v>32935</v>
      </c>
      <c r="G157" s="35">
        <v>259</v>
      </c>
      <c r="H157" s="35">
        <v>0</v>
      </c>
      <c r="I157" s="35">
        <v>6042</v>
      </c>
      <c r="J157" s="35">
        <v>6243</v>
      </c>
      <c r="K157" s="35">
        <v>425</v>
      </c>
      <c r="L157" s="35">
        <v>330</v>
      </c>
      <c r="M157" s="35">
        <v>-200</v>
      </c>
      <c r="N157" s="35">
        <v>-666</v>
      </c>
      <c r="O157" s="35">
        <f t="shared" si="8"/>
        <v>-111</v>
      </c>
      <c r="P157" s="35">
        <f t="shared" si="7"/>
        <v>21020</v>
      </c>
      <c r="Q157" s="37">
        <v>38503.5</v>
      </c>
      <c r="R157" s="48">
        <v>16325</v>
      </c>
      <c r="S157" s="35">
        <v>18121</v>
      </c>
      <c r="T157" s="35">
        <f t="shared" si="6"/>
        <v>2899</v>
      </c>
      <c r="U157" s="35">
        <v>22596</v>
      </c>
      <c r="V157" s="35">
        <v>1800</v>
      </c>
      <c r="W157" s="35">
        <v>1200</v>
      </c>
      <c r="X157" s="35">
        <v>425</v>
      </c>
      <c r="Y157" s="35">
        <v>330</v>
      </c>
      <c r="Z157" s="35">
        <v>330</v>
      </c>
      <c r="AA157" s="35">
        <v>-700</v>
      </c>
      <c r="AB157" s="35">
        <v>-200</v>
      </c>
      <c r="AC157" s="35">
        <v>-1218</v>
      </c>
      <c r="AD157" s="35">
        <v>-666</v>
      </c>
      <c r="AE157" s="35" t="s">
        <v>100</v>
      </c>
      <c r="AF157" s="35" t="s">
        <v>111</v>
      </c>
      <c r="AG157" s="35">
        <v>58</v>
      </c>
      <c r="AH157" s="35" t="s">
        <v>169</v>
      </c>
      <c r="AI157" s="35" t="s">
        <v>133</v>
      </c>
      <c r="AJ157" s="40">
        <v>68</v>
      </c>
    </row>
    <row r="158" spans="1:36" x14ac:dyDescent="0.15">
      <c r="A158" s="51" t="s">
        <v>31</v>
      </c>
      <c r="B158" s="69" t="s">
        <v>20</v>
      </c>
      <c r="C158" s="26">
        <v>1</v>
      </c>
      <c r="D158" s="33">
        <v>38504.583333333336</v>
      </c>
      <c r="E158" s="31">
        <v>16207</v>
      </c>
      <c r="F158" s="29">
        <v>30584</v>
      </c>
      <c r="G158" s="29">
        <v>1206</v>
      </c>
      <c r="H158" s="29">
        <v>0</v>
      </c>
      <c r="I158" s="29">
        <v>4353</v>
      </c>
      <c r="J158" s="29">
        <v>6804</v>
      </c>
      <c r="K158" s="29">
        <v>417</v>
      </c>
      <c r="L158" s="29">
        <v>300</v>
      </c>
      <c r="M158" s="29">
        <v>-224</v>
      </c>
      <c r="N158" s="29">
        <v>-762</v>
      </c>
      <c r="O158" s="29">
        <f t="shared" si="8"/>
        <v>-269</v>
      </c>
      <c r="P158" s="29">
        <f t="shared" si="7"/>
        <v>20902</v>
      </c>
      <c r="Q158" s="33">
        <v>38504.583333333336</v>
      </c>
      <c r="R158" s="47">
        <v>16350</v>
      </c>
      <c r="S158" s="29">
        <v>18146</v>
      </c>
      <c r="T158" s="29">
        <f t="shared" si="6"/>
        <v>2756</v>
      </c>
      <c r="U158" s="29">
        <v>22596</v>
      </c>
      <c r="V158" s="29">
        <v>1800</v>
      </c>
      <c r="W158" s="29">
        <v>1200</v>
      </c>
      <c r="X158" s="29">
        <v>417</v>
      </c>
      <c r="Y158" s="29">
        <v>330</v>
      </c>
      <c r="Z158" s="29">
        <v>300</v>
      </c>
      <c r="AA158" s="29">
        <v>-700</v>
      </c>
      <c r="AB158" s="29">
        <v>-224</v>
      </c>
      <c r="AC158" s="29">
        <v>-2218</v>
      </c>
      <c r="AD158" s="29">
        <v>-762</v>
      </c>
      <c r="AE158" s="29" t="s">
        <v>100</v>
      </c>
      <c r="AF158" s="29" t="s">
        <v>117</v>
      </c>
      <c r="AG158" s="29">
        <v>64</v>
      </c>
      <c r="AH158" s="29" t="s">
        <v>100</v>
      </c>
      <c r="AI158" s="29" t="s">
        <v>208</v>
      </c>
      <c r="AJ158" s="32">
        <v>65</v>
      </c>
    </row>
    <row r="159" spans="1:36" x14ac:dyDescent="0.15">
      <c r="A159" s="51" t="s">
        <v>33</v>
      </c>
      <c r="B159" s="69" t="s">
        <v>20</v>
      </c>
      <c r="C159" s="26">
        <v>2</v>
      </c>
      <c r="D159" s="33">
        <v>38505.583333333336</v>
      </c>
      <c r="E159" s="31">
        <v>16633</v>
      </c>
      <c r="F159" s="29">
        <v>30584</v>
      </c>
      <c r="G159" s="29">
        <v>1257</v>
      </c>
      <c r="H159" s="29">
        <v>0</v>
      </c>
      <c r="I159" s="29">
        <v>3527</v>
      </c>
      <c r="J159" s="29">
        <v>8402</v>
      </c>
      <c r="K159" s="29">
        <v>417</v>
      </c>
      <c r="L159" s="29">
        <v>300</v>
      </c>
      <c r="M159" s="29">
        <v>-324</v>
      </c>
      <c r="N159" s="29">
        <v>-762</v>
      </c>
      <c r="O159" s="29">
        <f t="shared" si="8"/>
        <v>-369</v>
      </c>
      <c r="P159" s="29">
        <f t="shared" si="7"/>
        <v>20281</v>
      </c>
      <c r="Q159" s="33">
        <v>38505.583333333336</v>
      </c>
      <c r="R159" s="47">
        <v>16525</v>
      </c>
      <c r="S159" s="29">
        <v>18321</v>
      </c>
      <c r="T159" s="29">
        <f t="shared" si="6"/>
        <v>1960</v>
      </c>
      <c r="U159" s="29">
        <v>22596</v>
      </c>
      <c r="V159" s="29">
        <v>1800</v>
      </c>
      <c r="W159" s="29">
        <v>1200</v>
      </c>
      <c r="X159" s="29">
        <v>417</v>
      </c>
      <c r="Y159" s="29">
        <v>330</v>
      </c>
      <c r="Z159" s="29">
        <v>300</v>
      </c>
      <c r="AA159" s="29">
        <v>-700</v>
      </c>
      <c r="AB159" s="29">
        <v>-324</v>
      </c>
      <c r="AC159" s="29">
        <v>-2218</v>
      </c>
      <c r="AD159" s="29">
        <v>-762</v>
      </c>
      <c r="AE159" s="29" t="s">
        <v>169</v>
      </c>
      <c r="AF159" s="29" t="s">
        <v>134</v>
      </c>
      <c r="AG159" s="29">
        <v>70</v>
      </c>
      <c r="AH159" s="29" t="s">
        <v>100</v>
      </c>
      <c r="AI159" s="29" t="s">
        <v>175</v>
      </c>
      <c r="AJ159" s="32">
        <v>71</v>
      </c>
    </row>
    <row r="160" spans="1:36" x14ac:dyDescent="0.15">
      <c r="A160" s="51" t="s">
        <v>34</v>
      </c>
      <c r="B160" s="69" t="s">
        <v>20</v>
      </c>
      <c r="C160" s="26">
        <v>3</v>
      </c>
      <c r="D160" s="33">
        <v>38506.583333333336</v>
      </c>
      <c r="E160" s="31">
        <v>16865</v>
      </c>
      <c r="F160" s="29">
        <v>30584</v>
      </c>
      <c r="G160" s="29">
        <v>1127</v>
      </c>
      <c r="H160" s="29">
        <v>0</v>
      </c>
      <c r="I160" s="29">
        <v>4612</v>
      </c>
      <c r="J160" s="29">
        <v>8130</v>
      </c>
      <c r="K160" s="29">
        <v>692</v>
      </c>
      <c r="L160" s="29">
        <v>300</v>
      </c>
      <c r="M160" s="29">
        <v>-280</v>
      </c>
      <c r="N160" s="29">
        <v>-952</v>
      </c>
      <c r="O160" s="29">
        <f t="shared" si="8"/>
        <v>-240</v>
      </c>
      <c r="P160" s="29">
        <f t="shared" si="7"/>
        <v>19209</v>
      </c>
      <c r="Q160" s="33">
        <v>38506.583333333336</v>
      </c>
      <c r="R160" s="47">
        <v>16500</v>
      </c>
      <c r="S160" s="29">
        <v>18296</v>
      </c>
      <c r="T160" s="29">
        <f t="shared" si="6"/>
        <v>913</v>
      </c>
      <c r="U160" s="29">
        <v>22596</v>
      </c>
      <c r="V160" s="29">
        <v>1800</v>
      </c>
      <c r="W160" s="29">
        <v>1200</v>
      </c>
      <c r="X160" s="29">
        <v>692</v>
      </c>
      <c r="Y160" s="29">
        <v>330</v>
      </c>
      <c r="Z160" s="29">
        <v>300</v>
      </c>
      <c r="AA160" s="29">
        <v>-700</v>
      </c>
      <c r="AB160" s="29">
        <v>-280</v>
      </c>
      <c r="AC160" s="29">
        <v>-2218</v>
      </c>
      <c r="AD160" s="29">
        <v>-952</v>
      </c>
      <c r="AE160" s="29" t="s">
        <v>169</v>
      </c>
      <c r="AF160" s="29" t="s">
        <v>129</v>
      </c>
      <c r="AG160" s="29">
        <v>71</v>
      </c>
      <c r="AH160" s="29" t="s">
        <v>169</v>
      </c>
      <c r="AI160" s="29" t="s">
        <v>168</v>
      </c>
      <c r="AJ160" s="32">
        <v>72</v>
      </c>
    </row>
    <row r="161" spans="1:36" x14ac:dyDescent="0.15">
      <c r="A161" s="51" t="s">
        <v>35</v>
      </c>
      <c r="B161" s="69" t="s">
        <v>20</v>
      </c>
      <c r="C161" s="26">
        <v>4</v>
      </c>
      <c r="D161" s="33">
        <v>38507.875</v>
      </c>
      <c r="E161" s="31">
        <v>15684</v>
      </c>
      <c r="F161" s="29">
        <v>30584</v>
      </c>
      <c r="G161" s="29">
        <v>1015</v>
      </c>
      <c r="H161" s="29">
        <v>0</v>
      </c>
      <c r="I161" s="29">
        <v>4426</v>
      </c>
      <c r="J161" s="29">
        <v>6907</v>
      </c>
      <c r="K161" s="29">
        <v>-20</v>
      </c>
      <c r="L161" s="29">
        <v>330</v>
      </c>
      <c r="M161" s="29">
        <v>-155</v>
      </c>
      <c r="N161" s="29">
        <v>-867</v>
      </c>
      <c r="O161" s="29">
        <f t="shared" si="8"/>
        <v>-712</v>
      </c>
      <c r="P161" s="29">
        <f t="shared" si="7"/>
        <v>20978</v>
      </c>
      <c r="Q161" s="33">
        <v>38507.5</v>
      </c>
      <c r="R161" s="47">
        <v>14825</v>
      </c>
      <c r="S161" s="29">
        <v>16624</v>
      </c>
      <c r="T161" s="29">
        <f t="shared" si="6"/>
        <v>4354</v>
      </c>
      <c r="U161" s="29">
        <v>26305</v>
      </c>
      <c r="V161" s="29">
        <v>200</v>
      </c>
      <c r="W161" s="29">
        <v>-1400</v>
      </c>
      <c r="X161" s="29">
        <v>-20</v>
      </c>
      <c r="Y161" s="29">
        <v>330</v>
      </c>
      <c r="Z161" s="29">
        <v>330</v>
      </c>
      <c r="AA161" s="29">
        <v>-700</v>
      </c>
      <c r="AB161" s="29">
        <v>-155</v>
      </c>
      <c r="AC161" s="29">
        <v>-2218</v>
      </c>
      <c r="AD161" s="29">
        <v>-867</v>
      </c>
      <c r="AE161" s="29" t="s">
        <v>100</v>
      </c>
      <c r="AF161" s="29" t="s">
        <v>64</v>
      </c>
      <c r="AG161" s="29">
        <v>69</v>
      </c>
      <c r="AH161" s="29" t="s">
        <v>100</v>
      </c>
      <c r="AI161" s="29" t="s">
        <v>159</v>
      </c>
      <c r="AJ161" s="32">
        <v>68</v>
      </c>
    </row>
    <row r="162" spans="1:36" x14ac:dyDescent="0.15">
      <c r="A162" s="51" t="s">
        <v>36</v>
      </c>
      <c r="B162" s="69" t="s">
        <v>20</v>
      </c>
      <c r="C162" s="26">
        <v>5</v>
      </c>
      <c r="D162" s="33">
        <v>38508.875</v>
      </c>
      <c r="E162" s="31">
        <v>17467</v>
      </c>
      <c r="F162" s="29">
        <v>30584</v>
      </c>
      <c r="G162" s="29">
        <v>1065</v>
      </c>
      <c r="H162" s="29">
        <v>0</v>
      </c>
      <c r="I162" s="29">
        <v>3879</v>
      </c>
      <c r="J162" s="29">
        <v>7349</v>
      </c>
      <c r="K162" s="29">
        <v>167</v>
      </c>
      <c r="L162" s="29">
        <v>330</v>
      </c>
      <c r="M162" s="29">
        <v>-155</v>
      </c>
      <c r="N162" s="29">
        <v>-851</v>
      </c>
      <c r="O162" s="29">
        <f t="shared" si="8"/>
        <v>-509</v>
      </c>
      <c r="P162" s="29">
        <f t="shared" si="7"/>
        <v>20930</v>
      </c>
      <c r="Q162" s="33">
        <v>38508.875</v>
      </c>
      <c r="R162" s="47">
        <v>16100</v>
      </c>
      <c r="S162" s="29">
        <v>17899</v>
      </c>
      <c r="T162" s="29">
        <v>3031</v>
      </c>
      <c r="U162" s="29">
        <v>26305</v>
      </c>
      <c r="V162" s="29">
        <v>200</v>
      </c>
      <c r="W162" s="29">
        <v>1200</v>
      </c>
      <c r="X162" s="29">
        <v>167</v>
      </c>
      <c r="Y162" s="29">
        <v>330</v>
      </c>
      <c r="Z162" s="29">
        <v>330</v>
      </c>
      <c r="AA162" s="29">
        <v>-700</v>
      </c>
      <c r="AB162" s="29">
        <v>-155</v>
      </c>
      <c r="AC162" s="29">
        <v>-2218</v>
      </c>
      <c r="AD162" s="29">
        <v>-851</v>
      </c>
      <c r="AE162" s="29" t="s">
        <v>100</v>
      </c>
      <c r="AF162" s="29" t="s">
        <v>64</v>
      </c>
      <c r="AG162" s="29">
        <v>71</v>
      </c>
      <c r="AH162" s="29" t="s">
        <v>100</v>
      </c>
      <c r="AI162" s="29" t="s">
        <v>72</v>
      </c>
      <c r="AJ162" s="32">
        <v>77</v>
      </c>
    </row>
    <row r="163" spans="1:36" x14ac:dyDescent="0.15">
      <c r="A163" s="51" t="s">
        <v>30</v>
      </c>
      <c r="B163" s="69" t="s">
        <v>20</v>
      </c>
      <c r="C163" s="26">
        <v>6</v>
      </c>
      <c r="D163" s="33">
        <v>38509.666666666664</v>
      </c>
      <c r="E163" s="31">
        <v>18447</v>
      </c>
      <c r="F163" s="29">
        <v>30584</v>
      </c>
      <c r="G163" s="29">
        <v>985</v>
      </c>
      <c r="H163" s="29">
        <v>0</v>
      </c>
      <c r="I163" s="29">
        <v>3811</v>
      </c>
      <c r="J163" s="29">
        <v>4637</v>
      </c>
      <c r="K163" s="29">
        <v>567</v>
      </c>
      <c r="L163" s="29">
        <v>330</v>
      </c>
      <c r="M163" s="29">
        <v>-150</v>
      </c>
      <c r="N163" s="29">
        <v>-213</v>
      </c>
      <c r="O163" s="29">
        <f t="shared" si="8"/>
        <v>534</v>
      </c>
      <c r="P163" s="29">
        <f t="shared" si="7"/>
        <v>22587</v>
      </c>
      <c r="Q163" s="33">
        <v>38509.583333333336</v>
      </c>
      <c r="R163" s="47">
        <v>17800</v>
      </c>
      <c r="S163" s="29">
        <v>19599</v>
      </c>
      <c r="T163" s="29">
        <f t="shared" si="6"/>
        <v>2988</v>
      </c>
      <c r="U163" s="29">
        <v>26305</v>
      </c>
      <c r="V163" s="29">
        <v>200</v>
      </c>
      <c r="W163" s="29">
        <v>1200</v>
      </c>
      <c r="X163" s="29">
        <v>567</v>
      </c>
      <c r="Y163" s="29">
        <v>330</v>
      </c>
      <c r="Z163" s="29">
        <v>330</v>
      </c>
      <c r="AA163" s="29">
        <v>-700</v>
      </c>
      <c r="AB163" s="29">
        <v>-150</v>
      </c>
      <c r="AC163" s="29">
        <v>-218</v>
      </c>
      <c r="AD163" s="29">
        <v>-213</v>
      </c>
      <c r="AE163" s="29" t="s">
        <v>100</v>
      </c>
      <c r="AF163" s="29" t="s">
        <v>168</v>
      </c>
      <c r="AG163" s="29">
        <v>65</v>
      </c>
      <c r="AH163" s="29" t="s">
        <v>100</v>
      </c>
      <c r="AI163" s="29" t="s">
        <v>168</v>
      </c>
      <c r="AJ163" s="32">
        <v>76</v>
      </c>
    </row>
    <row r="164" spans="1:36" x14ac:dyDescent="0.15">
      <c r="A164" s="51" t="s">
        <v>32</v>
      </c>
      <c r="B164" s="69" t="s">
        <v>20</v>
      </c>
      <c r="C164" s="26">
        <v>7</v>
      </c>
      <c r="D164" s="33">
        <v>38510.708333333336</v>
      </c>
      <c r="E164" s="31">
        <v>20962</v>
      </c>
      <c r="F164" s="29">
        <v>30584</v>
      </c>
      <c r="G164" s="29">
        <v>871</v>
      </c>
      <c r="H164" s="29">
        <v>0</v>
      </c>
      <c r="I164" s="29">
        <v>3902</v>
      </c>
      <c r="J164" s="29">
        <v>3562</v>
      </c>
      <c r="K164" s="29">
        <v>360</v>
      </c>
      <c r="L164" s="29">
        <v>330</v>
      </c>
      <c r="M164" s="29">
        <v>-198</v>
      </c>
      <c r="N164" s="29">
        <v>-952</v>
      </c>
      <c r="O164" s="29">
        <f t="shared" si="8"/>
        <v>-460</v>
      </c>
      <c r="P164" s="29">
        <f t="shared" si="7"/>
        <v>24451</v>
      </c>
      <c r="Q164" s="33">
        <v>38510.666666666664</v>
      </c>
      <c r="R164" s="47">
        <v>19525</v>
      </c>
      <c r="S164" s="29">
        <v>21321</v>
      </c>
      <c r="T164" s="29">
        <f t="shared" si="6"/>
        <v>3130</v>
      </c>
      <c r="U164" s="29">
        <v>26305</v>
      </c>
      <c r="V164" s="29">
        <v>200</v>
      </c>
      <c r="W164" s="29">
        <v>1200</v>
      </c>
      <c r="X164" s="29">
        <v>360</v>
      </c>
      <c r="Y164" s="29">
        <v>330</v>
      </c>
      <c r="Z164" s="29">
        <v>330</v>
      </c>
      <c r="AA164" s="29">
        <v>-700</v>
      </c>
      <c r="AB164" s="29">
        <v>-198</v>
      </c>
      <c r="AC164" s="29">
        <v>-2218</v>
      </c>
      <c r="AD164" s="29">
        <v>-952</v>
      </c>
      <c r="AE164" s="29" t="s">
        <v>169</v>
      </c>
      <c r="AF164" s="29" t="s">
        <v>176</v>
      </c>
      <c r="AG164" s="29">
        <v>84</v>
      </c>
      <c r="AH164" s="29" t="s">
        <v>146</v>
      </c>
      <c r="AI164" s="29" t="s">
        <v>56</v>
      </c>
      <c r="AJ164" s="32">
        <v>87</v>
      </c>
    </row>
    <row r="165" spans="1:36" x14ac:dyDescent="0.15">
      <c r="A165" s="51" t="s">
        <v>31</v>
      </c>
      <c r="B165" s="69" t="s">
        <v>20</v>
      </c>
      <c r="C165" s="26">
        <v>8</v>
      </c>
      <c r="D165" s="33">
        <v>38511.708333333336</v>
      </c>
      <c r="E165" s="31">
        <v>22068</v>
      </c>
      <c r="F165" s="29">
        <v>30584</v>
      </c>
      <c r="G165" s="29">
        <v>913</v>
      </c>
      <c r="H165" s="29">
        <v>0</v>
      </c>
      <c r="I165" s="29">
        <v>3520</v>
      </c>
      <c r="J165" s="29">
        <v>3824</v>
      </c>
      <c r="K165" s="29">
        <v>792</v>
      </c>
      <c r="L165" s="29">
        <v>330</v>
      </c>
      <c r="M165" s="29">
        <v>-374</v>
      </c>
      <c r="N165" s="29">
        <v>-213</v>
      </c>
      <c r="O165" s="29">
        <f t="shared" si="8"/>
        <v>535</v>
      </c>
      <c r="P165" s="29">
        <f t="shared" si="7"/>
        <v>23618</v>
      </c>
      <c r="Q165" s="33">
        <v>38511.625</v>
      </c>
      <c r="R165" s="47">
        <v>19900</v>
      </c>
      <c r="S165" s="29">
        <v>21707</v>
      </c>
      <c r="T165" s="29">
        <f t="shared" si="6"/>
        <v>1911</v>
      </c>
      <c r="U165" s="29">
        <v>26305</v>
      </c>
      <c r="V165" s="29">
        <v>200</v>
      </c>
      <c r="W165" s="29">
        <v>1200</v>
      </c>
      <c r="X165" s="29">
        <v>972</v>
      </c>
      <c r="Y165" s="29">
        <v>330</v>
      </c>
      <c r="Z165" s="29">
        <v>330</v>
      </c>
      <c r="AA165" s="29">
        <v>-700</v>
      </c>
      <c r="AB165" s="29">
        <v>-374</v>
      </c>
      <c r="AC165" s="29">
        <v>-218</v>
      </c>
      <c r="AD165" s="29">
        <v>-213</v>
      </c>
      <c r="AE165" s="29" t="s">
        <v>146</v>
      </c>
      <c r="AF165" s="29" t="s">
        <v>117</v>
      </c>
      <c r="AG165" s="29">
        <v>81</v>
      </c>
      <c r="AH165" s="29" t="s">
        <v>146</v>
      </c>
      <c r="AI165" s="29" t="s">
        <v>195</v>
      </c>
      <c r="AJ165" s="32">
        <v>88</v>
      </c>
    </row>
    <row r="166" spans="1:36" x14ac:dyDescent="0.15">
      <c r="A166" s="51" t="s">
        <v>33</v>
      </c>
      <c r="B166" s="69" t="s">
        <v>20</v>
      </c>
      <c r="C166" s="26">
        <v>9</v>
      </c>
      <c r="D166" s="33">
        <v>38512.708333333336</v>
      </c>
      <c r="E166" s="31">
        <v>22059</v>
      </c>
      <c r="F166" s="29">
        <v>30584</v>
      </c>
      <c r="G166" s="29">
        <v>815</v>
      </c>
      <c r="H166" s="29">
        <v>0</v>
      </c>
      <c r="I166" s="29">
        <v>3801</v>
      </c>
      <c r="J166" s="29">
        <v>2760</v>
      </c>
      <c r="K166" s="29">
        <v>520</v>
      </c>
      <c r="L166" s="29">
        <v>200</v>
      </c>
      <c r="M166" s="29">
        <v>-374</v>
      </c>
      <c r="N166" s="29">
        <v>-912</v>
      </c>
      <c r="O166" s="29">
        <f t="shared" si="8"/>
        <v>-566</v>
      </c>
      <c r="P166" s="29">
        <f t="shared" si="7"/>
        <v>25404</v>
      </c>
      <c r="Q166" s="33">
        <v>38512.708333333336</v>
      </c>
      <c r="R166" s="47">
        <v>22900</v>
      </c>
      <c r="S166" s="29">
        <v>24696</v>
      </c>
      <c r="T166" s="29">
        <f t="shared" si="6"/>
        <v>708</v>
      </c>
      <c r="U166" s="29">
        <v>26305</v>
      </c>
      <c r="V166" s="29">
        <v>200</v>
      </c>
      <c r="W166" s="29">
        <v>1200</v>
      </c>
      <c r="X166" s="29">
        <v>520</v>
      </c>
      <c r="Y166" s="29">
        <v>330</v>
      </c>
      <c r="Z166" s="29">
        <v>200</v>
      </c>
      <c r="AA166" s="29">
        <v>-700</v>
      </c>
      <c r="AB166" s="29">
        <v>-374</v>
      </c>
      <c r="AC166" s="29">
        <v>-218</v>
      </c>
      <c r="AD166" s="29">
        <v>-912</v>
      </c>
      <c r="AE166" s="29" t="s">
        <v>100</v>
      </c>
      <c r="AF166" s="29" t="s">
        <v>123</v>
      </c>
      <c r="AG166" s="29">
        <v>78</v>
      </c>
      <c r="AH166" s="29" t="s">
        <v>100</v>
      </c>
      <c r="AI166" s="29" t="s">
        <v>91</v>
      </c>
      <c r="AJ166" s="32">
        <v>91</v>
      </c>
    </row>
    <row r="167" spans="1:36" x14ac:dyDescent="0.15">
      <c r="A167" s="51" t="s">
        <v>34</v>
      </c>
      <c r="B167" s="69" t="s">
        <v>20</v>
      </c>
      <c r="C167" s="26">
        <v>10</v>
      </c>
      <c r="D167" s="33">
        <v>38513.666666666664</v>
      </c>
      <c r="E167" s="31">
        <v>21636</v>
      </c>
      <c r="F167" s="29">
        <v>30584</v>
      </c>
      <c r="G167" s="29">
        <v>780</v>
      </c>
      <c r="H167" s="29">
        <v>0</v>
      </c>
      <c r="I167" s="29">
        <v>4340</v>
      </c>
      <c r="J167" s="29">
        <v>2976</v>
      </c>
      <c r="K167" s="29">
        <v>489</v>
      </c>
      <c r="L167" s="29">
        <v>330</v>
      </c>
      <c r="M167" s="29">
        <v>-374</v>
      </c>
      <c r="N167" s="29">
        <v>-1272</v>
      </c>
      <c r="O167" s="29">
        <f t="shared" si="8"/>
        <v>-827</v>
      </c>
      <c r="P167" s="29">
        <f t="shared" si="7"/>
        <v>24875</v>
      </c>
      <c r="Q167" s="33">
        <v>38513.666666666664</v>
      </c>
      <c r="R167" s="47">
        <v>21900</v>
      </c>
      <c r="S167" s="29">
        <v>23696</v>
      </c>
      <c r="T167" s="29">
        <f t="shared" si="6"/>
        <v>1179</v>
      </c>
      <c r="U167" s="29">
        <v>26305</v>
      </c>
      <c r="V167" s="29">
        <v>200</v>
      </c>
      <c r="W167" s="29">
        <v>1200</v>
      </c>
      <c r="X167" s="29">
        <v>489</v>
      </c>
      <c r="Y167" s="29">
        <v>330</v>
      </c>
      <c r="Z167" s="29">
        <v>330</v>
      </c>
      <c r="AA167" s="29">
        <v>-700</v>
      </c>
      <c r="AB167" s="29">
        <v>-374</v>
      </c>
      <c r="AC167" s="29">
        <v>-2218</v>
      </c>
      <c r="AD167" s="29">
        <v>-1272</v>
      </c>
      <c r="AE167" s="29" t="s">
        <v>100</v>
      </c>
      <c r="AF167" s="29" t="s">
        <v>109</v>
      </c>
      <c r="AG167" s="29">
        <v>82</v>
      </c>
      <c r="AH167" s="29" t="s">
        <v>100</v>
      </c>
      <c r="AI167" s="29" t="s">
        <v>99</v>
      </c>
      <c r="AJ167" s="32">
        <v>85</v>
      </c>
    </row>
    <row r="168" spans="1:36" x14ac:dyDescent="0.15">
      <c r="A168" s="51" t="s">
        <v>35</v>
      </c>
      <c r="B168" s="69" t="s">
        <v>20</v>
      </c>
      <c r="C168" s="26">
        <v>11</v>
      </c>
      <c r="D168" s="33">
        <v>38514.625</v>
      </c>
      <c r="E168" s="31">
        <v>20891</v>
      </c>
      <c r="F168" s="29">
        <v>30584</v>
      </c>
      <c r="G168" s="29">
        <v>797</v>
      </c>
      <c r="H168" s="29">
        <v>0</v>
      </c>
      <c r="I168" s="29">
        <v>3366</v>
      </c>
      <c r="J168" s="29">
        <v>5297</v>
      </c>
      <c r="K168" s="29">
        <v>84</v>
      </c>
      <c r="L168" s="29">
        <v>330</v>
      </c>
      <c r="M168" s="29">
        <v>-374</v>
      </c>
      <c r="N168" s="29">
        <v>-869</v>
      </c>
      <c r="O168" s="29">
        <f t="shared" si="8"/>
        <v>-829</v>
      </c>
      <c r="P168" s="29">
        <f t="shared" si="7"/>
        <v>23547</v>
      </c>
      <c r="Q168" s="33">
        <v>38514.708333333336</v>
      </c>
      <c r="R168" s="47">
        <v>19600</v>
      </c>
      <c r="S168" s="29">
        <v>21396</v>
      </c>
      <c r="T168" s="29">
        <f t="shared" si="6"/>
        <v>2151</v>
      </c>
      <c r="U168" s="29">
        <v>26305</v>
      </c>
      <c r="V168" s="29">
        <v>300</v>
      </c>
      <c r="W168" s="29">
        <v>1200</v>
      </c>
      <c r="X168" s="29">
        <v>84</v>
      </c>
      <c r="Y168" s="29">
        <v>330</v>
      </c>
      <c r="Z168" s="29">
        <v>330</v>
      </c>
      <c r="AA168" s="29">
        <v>-700</v>
      </c>
      <c r="AB168" s="29">
        <v>-374</v>
      </c>
      <c r="AC168" s="29">
        <v>-2218</v>
      </c>
      <c r="AD168" s="29">
        <v>-869</v>
      </c>
      <c r="AE168" s="29" t="s">
        <v>100</v>
      </c>
      <c r="AF168" s="29" t="s">
        <v>153</v>
      </c>
      <c r="AG168" s="29">
        <v>84</v>
      </c>
      <c r="AH168" s="29" t="s">
        <v>100</v>
      </c>
      <c r="AI168" s="29" t="s">
        <v>131</v>
      </c>
      <c r="AJ168" s="32">
        <v>86</v>
      </c>
    </row>
    <row r="169" spans="1:36" x14ac:dyDescent="0.15">
      <c r="A169" s="51" t="s">
        <v>36</v>
      </c>
      <c r="B169" s="69" t="s">
        <v>20</v>
      </c>
      <c r="C169" s="26">
        <v>12</v>
      </c>
      <c r="D169" s="33">
        <v>38515.708333333336</v>
      </c>
      <c r="E169" s="31">
        <v>20743</v>
      </c>
      <c r="F169" s="29">
        <v>30584</v>
      </c>
      <c r="G169" s="29">
        <v>650</v>
      </c>
      <c r="H169" s="29">
        <v>0</v>
      </c>
      <c r="I169" s="29">
        <v>3731</v>
      </c>
      <c r="J169" s="29">
        <v>3902</v>
      </c>
      <c r="K169" s="29">
        <v>477</v>
      </c>
      <c r="L169" s="29">
        <v>330</v>
      </c>
      <c r="M169" s="29">
        <v>-374</v>
      </c>
      <c r="N169" s="29">
        <v>-869</v>
      </c>
      <c r="O169" s="29">
        <f t="shared" si="8"/>
        <v>-436</v>
      </c>
      <c r="P169" s="29">
        <f t="shared" si="7"/>
        <v>24037</v>
      </c>
      <c r="Q169" s="33">
        <v>38515.75</v>
      </c>
      <c r="R169" s="47">
        <v>21300</v>
      </c>
      <c r="S169" s="29">
        <v>23096</v>
      </c>
      <c r="T169" s="29">
        <f t="shared" si="6"/>
        <v>941</v>
      </c>
      <c r="U169" s="29">
        <v>26305</v>
      </c>
      <c r="V169" s="29">
        <v>300</v>
      </c>
      <c r="W169" s="29">
        <v>1200</v>
      </c>
      <c r="X169" s="29">
        <v>477</v>
      </c>
      <c r="Y169" s="29">
        <v>330</v>
      </c>
      <c r="Z169" s="29">
        <v>330</v>
      </c>
      <c r="AA169" s="29">
        <v>-700</v>
      </c>
      <c r="AB169" s="29">
        <v>-374</v>
      </c>
      <c r="AC169" s="29">
        <v>-2218</v>
      </c>
      <c r="AD169" s="29">
        <v>-869</v>
      </c>
      <c r="AE169" s="29" t="s">
        <v>100</v>
      </c>
      <c r="AF169" s="29" t="s">
        <v>56</v>
      </c>
      <c r="AG169" s="29">
        <v>85</v>
      </c>
      <c r="AH169" s="29" t="s">
        <v>100</v>
      </c>
      <c r="AI169" s="29" t="s">
        <v>115</v>
      </c>
      <c r="AJ169" s="32">
        <v>87</v>
      </c>
    </row>
    <row r="170" spans="1:36" x14ac:dyDescent="0.15">
      <c r="A170" s="51" t="s">
        <v>30</v>
      </c>
      <c r="B170" s="69" t="s">
        <v>20</v>
      </c>
      <c r="C170" s="26">
        <v>13</v>
      </c>
      <c r="D170" s="33">
        <v>38516.708333333336</v>
      </c>
      <c r="E170" s="31">
        <v>25126</v>
      </c>
      <c r="F170" s="29">
        <v>30584</v>
      </c>
      <c r="G170" s="29">
        <v>695</v>
      </c>
      <c r="H170" s="29">
        <v>0</v>
      </c>
      <c r="I170" s="29">
        <v>3443</v>
      </c>
      <c r="J170" s="29">
        <v>716</v>
      </c>
      <c r="K170" s="29">
        <v>522</v>
      </c>
      <c r="L170" s="29">
        <v>330</v>
      </c>
      <c r="M170" s="29">
        <v>-289</v>
      </c>
      <c r="N170" s="29">
        <v>-1462</v>
      </c>
      <c r="O170" s="29">
        <f t="shared" si="8"/>
        <v>-899</v>
      </c>
      <c r="P170" s="29">
        <f t="shared" si="7"/>
        <v>28019</v>
      </c>
      <c r="Q170" s="33">
        <v>38516.666666666664</v>
      </c>
      <c r="R170" s="47">
        <v>24500</v>
      </c>
      <c r="S170" s="29">
        <v>26358</v>
      </c>
      <c r="T170" s="29">
        <f t="shared" si="6"/>
        <v>1661</v>
      </c>
      <c r="U170" s="29">
        <v>26305</v>
      </c>
      <c r="V170" s="29">
        <v>300</v>
      </c>
      <c r="W170" s="29">
        <v>1200</v>
      </c>
      <c r="X170" s="29">
        <v>522</v>
      </c>
      <c r="Y170" s="29">
        <v>330</v>
      </c>
      <c r="Z170" s="29">
        <v>330</v>
      </c>
      <c r="AA170" s="29">
        <v>-700</v>
      </c>
      <c r="AB170" s="29">
        <v>-289</v>
      </c>
      <c r="AC170" s="29">
        <v>-2218</v>
      </c>
      <c r="AD170" s="29">
        <v>-1462</v>
      </c>
      <c r="AE170" s="29" t="s">
        <v>100</v>
      </c>
      <c r="AF170" s="29" t="s">
        <v>49</v>
      </c>
      <c r="AG170" s="29">
        <v>90</v>
      </c>
      <c r="AH170" s="29" t="s">
        <v>100</v>
      </c>
      <c r="AI170" s="29" t="s">
        <v>122</v>
      </c>
      <c r="AJ170" s="32">
        <v>92</v>
      </c>
    </row>
    <row r="171" spans="1:36" x14ac:dyDescent="0.15">
      <c r="A171" s="51" t="s">
        <v>32</v>
      </c>
      <c r="B171" s="69" t="s">
        <v>20</v>
      </c>
      <c r="C171" s="26">
        <v>14</v>
      </c>
      <c r="D171" s="33">
        <v>38517.5</v>
      </c>
      <c r="E171" s="31">
        <v>22785</v>
      </c>
      <c r="F171" s="29">
        <v>30584</v>
      </c>
      <c r="G171" s="29">
        <v>736</v>
      </c>
      <c r="H171" s="29">
        <v>0</v>
      </c>
      <c r="I171" s="29">
        <v>3271</v>
      </c>
      <c r="J171" s="29">
        <v>1075</v>
      </c>
      <c r="K171" s="29">
        <v>847</v>
      </c>
      <c r="L171" s="29">
        <v>330</v>
      </c>
      <c r="M171" s="29">
        <v>-374</v>
      </c>
      <c r="N171" s="29">
        <v>-1161</v>
      </c>
      <c r="O171" s="29">
        <f t="shared" si="8"/>
        <v>-358</v>
      </c>
      <c r="P171" s="29">
        <f t="shared" si="7"/>
        <v>27332</v>
      </c>
      <c r="Q171" s="33">
        <v>38517.666666666664</v>
      </c>
      <c r="R171" s="47">
        <v>24000</v>
      </c>
      <c r="S171" s="29">
        <v>25796</v>
      </c>
      <c r="T171" s="29">
        <f t="shared" si="6"/>
        <v>1536</v>
      </c>
      <c r="U171" s="29">
        <v>26305</v>
      </c>
      <c r="V171" s="29">
        <v>300</v>
      </c>
      <c r="W171" s="29">
        <v>1200</v>
      </c>
      <c r="X171" s="29">
        <v>847</v>
      </c>
      <c r="Y171" s="29">
        <v>330</v>
      </c>
      <c r="Z171" s="29">
        <v>330</v>
      </c>
      <c r="AA171" s="29">
        <v>-700</v>
      </c>
      <c r="AB171" s="29">
        <v>-374</v>
      </c>
      <c r="AC171" s="29">
        <v>-2218</v>
      </c>
      <c r="AD171" s="29">
        <v>-1161</v>
      </c>
      <c r="AE171" s="29" t="s">
        <v>46</v>
      </c>
      <c r="AF171" s="29" t="s">
        <v>183</v>
      </c>
      <c r="AG171" s="29">
        <v>78</v>
      </c>
      <c r="AH171" s="29" t="s">
        <v>46</v>
      </c>
      <c r="AI171" s="29" t="s">
        <v>92</v>
      </c>
      <c r="AJ171" s="32">
        <v>88</v>
      </c>
    </row>
    <row r="172" spans="1:36" x14ac:dyDescent="0.15">
      <c r="A172" s="51" t="s">
        <v>31</v>
      </c>
      <c r="B172" s="69" t="s">
        <v>20</v>
      </c>
      <c r="C172" s="26">
        <v>15</v>
      </c>
      <c r="D172" s="33">
        <v>38518.5</v>
      </c>
      <c r="E172" s="31">
        <v>17005</v>
      </c>
      <c r="F172" s="29">
        <v>30584</v>
      </c>
      <c r="G172" s="29">
        <v>856</v>
      </c>
      <c r="H172" s="29">
        <v>0</v>
      </c>
      <c r="I172" s="29">
        <v>2397</v>
      </c>
      <c r="J172" s="29">
        <v>4254</v>
      </c>
      <c r="K172" s="29">
        <v>767</v>
      </c>
      <c r="L172" s="29">
        <v>330</v>
      </c>
      <c r="M172" s="29">
        <v>-324</v>
      </c>
      <c r="N172" s="29">
        <v>-932</v>
      </c>
      <c r="O172" s="29">
        <f t="shared" si="8"/>
        <v>-159</v>
      </c>
      <c r="P172" s="29">
        <f t="shared" si="7"/>
        <v>24948</v>
      </c>
      <c r="Q172" s="33">
        <v>38518.583333333336</v>
      </c>
      <c r="R172" s="47">
        <v>19000</v>
      </c>
      <c r="S172" s="29">
        <v>20796</v>
      </c>
      <c r="T172" s="29">
        <f t="shared" si="6"/>
        <v>4152</v>
      </c>
      <c r="U172" s="29">
        <v>26305</v>
      </c>
      <c r="V172" s="29">
        <v>300</v>
      </c>
      <c r="W172" s="29">
        <v>1200</v>
      </c>
      <c r="X172" s="29">
        <v>767</v>
      </c>
      <c r="Y172" s="29">
        <v>330</v>
      </c>
      <c r="Z172" s="29">
        <v>330</v>
      </c>
      <c r="AA172" s="29">
        <v>-700</v>
      </c>
      <c r="AB172" s="29">
        <v>-324</v>
      </c>
      <c r="AC172" s="29">
        <v>-2218</v>
      </c>
      <c r="AD172" s="29">
        <v>-932</v>
      </c>
      <c r="AE172" s="29" t="s">
        <v>43</v>
      </c>
      <c r="AF172" s="29" t="s">
        <v>164</v>
      </c>
      <c r="AG172" s="29">
        <v>57</v>
      </c>
      <c r="AH172" s="29" t="s">
        <v>100</v>
      </c>
      <c r="AI172" s="29" t="s">
        <v>172</v>
      </c>
      <c r="AJ172" s="32">
        <v>72</v>
      </c>
    </row>
    <row r="173" spans="1:36" x14ac:dyDescent="0.15">
      <c r="A173" s="51" t="s">
        <v>33</v>
      </c>
      <c r="B173" s="69" t="s">
        <v>20</v>
      </c>
      <c r="C173" s="26">
        <v>16</v>
      </c>
      <c r="D173" s="33">
        <v>38519.5</v>
      </c>
      <c r="E173" s="31">
        <v>16551</v>
      </c>
      <c r="F173" s="29">
        <v>30584</v>
      </c>
      <c r="G173" s="29">
        <v>909</v>
      </c>
      <c r="H173" s="29">
        <v>0</v>
      </c>
      <c r="I173" s="29">
        <v>3265</v>
      </c>
      <c r="J173" s="29">
        <v>7115</v>
      </c>
      <c r="K173" s="29">
        <v>739</v>
      </c>
      <c r="L173" s="29">
        <v>330</v>
      </c>
      <c r="M173" s="29">
        <v>-198</v>
      </c>
      <c r="N173" s="29">
        <v>-213</v>
      </c>
      <c r="O173" s="29">
        <f t="shared" si="8"/>
        <v>658</v>
      </c>
      <c r="P173" s="29">
        <f t="shared" si="7"/>
        <v>20455</v>
      </c>
      <c r="Q173" s="33">
        <v>38519.625</v>
      </c>
      <c r="R173" s="47">
        <v>18125</v>
      </c>
      <c r="S173" s="29">
        <v>19921</v>
      </c>
      <c r="T173" s="29">
        <f t="shared" si="6"/>
        <v>534</v>
      </c>
      <c r="U173" s="29">
        <v>26305</v>
      </c>
      <c r="V173" s="29">
        <v>300</v>
      </c>
      <c r="W173" s="29">
        <v>1200</v>
      </c>
      <c r="X173" s="29">
        <v>739</v>
      </c>
      <c r="Y173" s="29">
        <v>330</v>
      </c>
      <c r="Z173" s="29">
        <v>330</v>
      </c>
      <c r="AA173" s="29">
        <v>-700</v>
      </c>
      <c r="AB173" s="29">
        <v>-198</v>
      </c>
      <c r="AC173" s="29">
        <v>-218</v>
      </c>
      <c r="AD173" s="29">
        <v>-213</v>
      </c>
      <c r="AE173" s="29" t="s">
        <v>46</v>
      </c>
      <c r="AF173" s="29" t="s">
        <v>117</v>
      </c>
      <c r="AG173" s="29">
        <v>58</v>
      </c>
      <c r="AH173" s="29" t="s">
        <v>46</v>
      </c>
      <c r="AI173" s="29" t="s">
        <v>195</v>
      </c>
      <c r="AJ173" s="32">
        <v>67</v>
      </c>
    </row>
    <row r="174" spans="1:36" x14ac:dyDescent="0.15">
      <c r="A174" s="51" t="s">
        <v>34</v>
      </c>
      <c r="B174" s="69" t="s">
        <v>20</v>
      </c>
      <c r="C174" s="26">
        <v>17</v>
      </c>
      <c r="D174" s="33">
        <v>38520.583333333336</v>
      </c>
      <c r="E174" s="31">
        <v>17057</v>
      </c>
      <c r="F174" s="29">
        <v>30606</v>
      </c>
      <c r="G174" s="29">
        <v>943</v>
      </c>
      <c r="H174" s="29">
        <v>0</v>
      </c>
      <c r="I174" s="29">
        <v>2356</v>
      </c>
      <c r="J174" s="29">
        <v>7749</v>
      </c>
      <c r="K174" s="29">
        <v>414</v>
      </c>
      <c r="L174" s="29">
        <v>300</v>
      </c>
      <c r="M174" s="29">
        <v>-198</v>
      </c>
      <c r="N174" s="29">
        <v>-762</v>
      </c>
      <c r="O174" s="29">
        <f t="shared" si="8"/>
        <v>-246</v>
      </c>
      <c r="P174" s="29">
        <f t="shared" si="7"/>
        <v>21690</v>
      </c>
      <c r="Q174" s="33">
        <v>38520.583333333336</v>
      </c>
      <c r="R174" s="47">
        <v>17250</v>
      </c>
      <c r="S174" s="29">
        <v>19046</v>
      </c>
      <c r="T174" s="29">
        <f t="shared" si="6"/>
        <v>2644</v>
      </c>
      <c r="U174" s="29">
        <v>26305</v>
      </c>
      <c r="V174" s="29">
        <v>300</v>
      </c>
      <c r="W174" s="29">
        <v>1200</v>
      </c>
      <c r="X174" s="29">
        <v>414</v>
      </c>
      <c r="Y174" s="29">
        <v>330</v>
      </c>
      <c r="Z174" s="29">
        <v>300</v>
      </c>
      <c r="AA174" s="29">
        <v>-700</v>
      </c>
      <c r="AB174" s="29">
        <v>-198</v>
      </c>
      <c r="AC174" s="29">
        <v>-2218</v>
      </c>
      <c r="AD174" s="29">
        <v>-762</v>
      </c>
      <c r="AE174" s="29" t="s">
        <v>100</v>
      </c>
      <c r="AF174" s="29" t="s">
        <v>98</v>
      </c>
      <c r="AG174" s="29">
        <v>61</v>
      </c>
      <c r="AH174" s="29" t="s">
        <v>100</v>
      </c>
      <c r="AI174" s="29" t="s">
        <v>66</v>
      </c>
      <c r="AJ174" s="32">
        <v>68</v>
      </c>
    </row>
    <row r="175" spans="1:36" x14ac:dyDescent="0.15">
      <c r="A175" s="51" t="s">
        <v>35</v>
      </c>
      <c r="B175" s="69" t="s">
        <v>20</v>
      </c>
      <c r="C175" s="26">
        <v>18</v>
      </c>
      <c r="D175" s="33">
        <v>38521.5</v>
      </c>
      <c r="E175" s="31">
        <v>14989</v>
      </c>
      <c r="F175" s="29">
        <v>30606</v>
      </c>
      <c r="G175" s="29">
        <v>915</v>
      </c>
      <c r="H175" s="29">
        <v>0</v>
      </c>
      <c r="I175" s="29">
        <v>3611</v>
      </c>
      <c r="J175" s="29">
        <v>10638</v>
      </c>
      <c r="K175" s="29">
        <v>205</v>
      </c>
      <c r="L175" s="29">
        <v>300</v>
      </c>
      <c r="M175" s="29">
        <v>-208</v>
      </c>
      <c r="N175" s="29">
        <v>-266</v>
      </c>
      <c r="O175" s="29">
        <f t="shared" si="8"/>
        <v>31</v>
      </c>
      <c r="P175" s="29">
        <f t="shared" si="7"/>
        <v>17241</v>
      </c>
      <c r="Q175" s="33">
        <v>38521.5</v>
      </c>
      <c r="R175" s="47">
        <v>14825</v>
      </c>
      <c r="S175" s="29">
        <v>16621</v>
      </c>
      <c r="T175" s="29">
        <f t="shared" si="6"/>
        <v>620</v>
      </c>
      <c r="U175" s="29">
        <v>26305</v>
      </c>
      <c r="V175" s="29">
        <v>500</v>
      </c>
      <c r="W175" s="29">
        <v>1200</v>
      </c>
      <c r="X175" s="29">
        <v>205</v>
      </c>
      <c r="Y175" s="29">
        <v>330</v>
      </c>
      <c r="Z175" s="29">
        <v>300</v>
      </c>
      <c r="AA175" s="29">
        <v>-700</v>
      </c>
      <c r="AB175" s="29">
        <v>-208</v>
      </c>
      <c r="AC175" s="29">
        <v>-1768</v>
      </c>
      <c r="AD175" s="29">
        <v>-266</v>
      </c>
      <c r="AE175" s="29" t="s">
        <v>46</v>
      </c>
      <c r="AF175" s="29" t="s">
        <v>189</v>
      </c>
      <c r="AG175" s="29">
        <v>63</v>
      </c>
      <c r="AH175" s="29" t="s">
        <v>100</v>
      </c>
      <c r="AI175" s="29" t="s">
        <v>202</v>
      </c>
      <c r="AJ175" s="32">
        <v>66</v>
      </c>
    </row>
    <row r="176" spans="1:36" x14ac:dyDescent="0.15">
      <c r="A176" s="51" t="s">
        <v>36</v>
      </c>
      <c r="B176" s="69" t="s">
        <v>20</v>
      </c>
      <c r="C176" s="26">
        <v>19</v>
      </c>
      <c r="D176" s="33">
        <v>38522.916666666664</v>
      </c>
      <c r="E176" s="31">
        <v>14332</v>
      </c>
      <c r="F176" s="29">
        <v>30606</v>
      </c>
      <c r="G176" s="29">
        <v>994</v>
      </c>
      <c r="H176" s="29">
        <v>0</v>
      </c>
      <c r="I176" s="29">
        <v>3151</v>
      </c>
      <c r="J176" s="29">
        <v>10746</v>
      </c>
      <c r="K176" s="29">
        <v>217</v>
      </c>
      <c r="L176" s="29">
        <v>300</v>
      </c>
      <c r="M176" s="29">
        <v>-203</v>
      </c>
      <c r="N176" s="29">
        <v>-419</v>
      </c>
      <c r="O176" s="29">
        <f t="shared" si="8"/>
        <v>-105</v>
      </c>
      <c r="P176" s="29">
        <f t="shared" si="7"/>
        <v>17808</v>
      </c>
      <c r="Q176" s="33">
        <v>38522.875</v>
      </c>
      <c r="R176" s="47">
        <v>14825</v>
      </c>
      <c r="S176" s="29">
        <v>16621</v>
      </c>
      <c r="T176" s="29">
        <f t="shared" si="6"/>
        <v>1187</v>
      </c>
      <c r="U176" s="29">
        <v>26305</v>
      </c>
      <c r="V176" s="29">
        <v>500</v>
      </c>
      <c r="W176" s="29">
        <v>1200</v>
      </c>
      <c r="X176" s="29">
        <v>217</v>
      </c>
      <c r="Y176" s="29">
        <v>330</v>
      </c>
      <c r="Z176" s="29">
        <v>300</v>
      </c>
      <c r="AA176" s="29">
        <v>-700</v>
      </c>
      <c r="AB176" s="29">
        <v>-203</v>
      </c>
      <c r="AC176" s="29">
        <v>-1768</v>
      </c>
      <c r="AD176" s="29">
        <v>-419</v>
      </c>
      <c r="AE176" s="29" t="s">
        <v>169</v>
      </c>
      <c r="AF176" s="29" t="s">
        <v>138</v>
      </c>
      <c r="AG176" s="29">
        <v>58</v>
      </c>
      <c r="AH176" s="29" t="s">
        <v>169</v>
      </c>
      <c r="AI176" s="29" t="s">
        <v>141</v>
      </c>
      <c r="AJ176" s="32">
        <v>70</v>
      </c>
    </row>
    <row r="177" spans="1:36" x14ac:dyDescent="0.15">
      <c r="A177" s="51" t="s">
        <v>30</v>
      </c>
      <c r="B177" s="69" t="s">
        <v>20</v>
      </c>
      <c r="C177" s="26">
        <v>20</v>
      </c>
      <c r="D177" s="33">
        <v>38523.708333333336</v>
      </c>
      <c r="E177" s="31">
        <v>17875</v>
      </c>
      <c r="F177" s="29">
        <v>30606</v>
      </c>
      <c r="G177" s="29">
        <v>850</v>
      </c>
      <c r="H177" s="29">
        <v>0</v>
      </c>
      <c r="I177" s="29">
        <v>2537</v>
      </c>
      <c r="J177" s="29">
        <v>7504</v>
      </c>
      <c r="K177" s="29">
        <v>247</v>
      </c>
      <c r="L177" s="29">
        <v>330</v>
      </c>
      <c r="M177" s="29">
        <v>-150</v>
      </c>
      <c r="N177" s="29">
        <v>-952</v>
      </c>
      <c r="O177" s="29">
        <f t="shared" si="8"/>
        <v>-525</v>
      </c>
      <c r="P177" s="29">
        <f t="shared" si="7"/>
        <v>21940</v>
      </c>
      <c r="Q177" s="33">
        <v>38523.583333333336</v>
      </c>
      <c r="R177" s="47">
        <v>18000</v>
      </c>
      <c r="S177" s="29">
        <v>19796</v>
      </c>
      <c r="T177" s="29">
        <f t="shared" si="6"/>
        <v>2144</v>
      </c>
      <c r="U177" s="29">
        <v>26305</v>
      </c>
      <c r="V177" s="29">
        <v>500</v>
      </c>
      <c r="W177" s="29">
        <v>1200</v>
      </c>
      <c r="X177" s="29">
        <v>247</v>
      </c>
      <c r="Y177" s="29">
        <v>330</v>
      </c>
      <c r="Z177" s="29">
        <v>330</v>
      </c>
      <c r="AA177" s="29">
        <v>-700</v>
      </c>
      <c r="AB177" s="29">
        <v>-150</v>
      </c>
      <c r="AC177" s="29">
        <v>-2200</v>
      </c>
      <c r="AD177" s="29">
        <v>-952</v>
      </c>
      <c r="AE177" s="29" t="s">
        <v>162</v>
      </c>
      <c r="AF177" s="29" t="s">
        <v>179</v>
      </c>
      <c r="AG177" s="29">
        <v>71</v>
      </c>
      <c r="AH177" s="29" t="s">
        <v>162</v>
      </c>
      <c r="AI177" s="29" t="s">
        <v>159</v>
      </c>
      <c r="AJ177" s="32">
        <v>77</v>
      </c>
    </row>
    <row r="178" spans="1:36" x14ac:dyDescent="0.15">
      <c r="A178" s="51" t="s">
        <v>32</v>
      </c>
      <c r="B178" s="69" t="s">
        <v>20</v>
      </c>
      <c r="C178" s="26">
        <v>21</v>
      </c>
      <c r="D178" s="33">
        <v>38524.708333333336</v>
      </c>
      <c r="E178" s="31">
        <v>19659</v>
      </c>
      <c r="F178" s="29">
        <v>30606</v>
      </c>
      <c r="G178" s="29">
        <v>776</v>
      </c>
      <c r="H178" s="29">
        <v>0</v>
      </c>
      <c r="I178" s="29">
        <v>1999</v>
      </c>
      <c r="J178" s="29">
        <v>5533</v>
      </c>
      <c r="K178" s="29">
        <v>847</v>
      </c>
      <c r="L178" s="29">
        <v>330</v>
      </c>
      <c r="M178" s="29">
        <v>-374</v>
      </c>
      <c r="N178" s="29">
        <v>-1250</v>
      </c>
      <c r="O178" s="29">
        <f t="shared" si="8"/>
        <v>-447</v>
      </c>
      <c r="P178" s="29">
        <f t="shared" si="7"/>
        <v>24297</v>
      </c>
      <c r="Q178" s="33">
        <v>38524.708333333336</v>
      </c>
      <c r="R178" s="47">
        <v>19925</v>
      </c>
      <c r="S178" s="29">
        <v>21721</v>
      </c>
      <c r="T178" s="29">
        <f t="shared" si="6"/>
        <v>2576</v>
      </c>
      <c r="U178" s="29">
        <v>26305</v>
      </c>
      <c r="V178" s="29">
        <v>500</v>
      </c>
      <c r="W178" s="29">
        <v>1000</v>
      </c>
      <c r="X178" s="29">
        <v>847</v>
      </c>
      <c r="Y178" s="29">
        <v>330</v>
      </c>
      <c r="Z178" s="29">
        <v>330</v>
      </c>
      <c r="AA178" s="29">
        <v>-700</v>
      </c>
      <c r="AB178" s="29">
        <v>-374</v>
      </c>
      <c r="AC178" s="29">
        <v>-2218</v>
      </c>
      <c r="AD178" s="29">
        <v>-1250</v>
      </c>
      <c r="AE178" s="29" t="s">
        <v>162</v>
      </c>
      <c r="AF178" s="29" t="s">
        <v>149</v>
      </c>
      <c r="AG178" s="29">
        <v>84</v>
      </c>
      <c r="AH178" s="29" t="s">
        <v>162</v>
      </c>
      <c r="AI178" s="29" t="s">
        <v>69</v>
      </c>
      <c r="AJ178" s="32">
        <v>88</v>
      </c>
    </row>
    <row r="179" spans="1:36" x14ac:dyDescent="0.15">
      <c r="A179" s="51" t="s">
        <v>31</v>
      </c>
      <c r="B179" s="69" t="s">
        <v>20</v>
      </c>
      <c r="C179" s="26">
        <v>22</v>
      </c>
      <c r="D179" s="33">
        <v>38525.583333333336</v>
      </c>
      <c r="E179" s="31">
        <v>18415</v>
      </c>
      <c r="F179" s="29">
        <v>30606</v>
      </c>
      <c r="G179" s="29">
        <v>752</v>
      </c>
      <c r="H179" s="29">
        <v>0</v>
      </c>
      <c r="I179" s="29">
        <v>2064</v>
      </c>
      <c r="J179" s="29">
        <v>5387</v>
      </c>
      <c r="K179" s="29">
        <v>166</v>
      </c>
      <c r="L179" s="29">
        <v>330</v>
      </c>
      <c r="M179" s="29">
        <v>-374</v>
      </c>
      <c r="N179" s="29">
        <v>-1250</v>
      </c>
      <c r="O179" s="29">
        <f t="shared" si="8"/>
        <v>-1128</v>
      </c>
      <c r="P179" s="29">
        <f t="shared" si="7"/>
        <v>25035</v>
      </c>
      <c r="Q179" s="33">
        <v>38525.625</v>
      </c>
      <c r="R179" s="47">
        <v>19375</v>
      </c>
      <c r="S179" s="29">
        <v>21384</v>
      </c>
      <c r="T179" s="29">
        <f t="shared" si="6"/>
        <v>3651</v>
      </c>
      <c r="U179" s="29">
        <v>26305</v>
      </c>
      <c r="V179" s="29">
        <v>500</v>
      </c>
      <c r="W179" s="29">
        <v>1200</v>
      </c>
      <c r="X179" s="29">
        <v>166</v>
      </c>
      <c r="Y179" s="29">
        <v>330</v>
      </c>
      <c r="Z179" s="29">
        <v>330</v>
      </c>
      <c r="AA179" s="29">
        <v>-700</v>
      </c>
      <c r="AB179" s="29">
        <v>-374</v>
      </c>
      <c r="AC179" s="29">
        <v>-2218</v>
      </c>
      <c r="AD179" s="29">
        <v>-1250</v>
      </c>
      <c r="AE179" s="29" t="s">
        <v>100</v>
      </c>
      <c r="AF179" s="29" t="s">
        <v>106</v>
      </c>
      <c r="AG179" s="29">
        <v>74</v>
      </c>
      <c r="AH179" s="29" t="s">
        <v>100</v>
      </c>
      <c r="AI179" s="29" t="s">
        <v>53</v>
      </c>
      <c r="AJ179" s="32">
        <v>79</v>
      </c>
    </row>
    <row r="180" spans="1:36" x14ac:dyDescent="0.15">
      <c r="A180" s="51" t="s">
        <v>33</v>
      </c>
      <c r="B180" s="69" t="s">
        <v>20</v>
      </c>
      <c r="C180" s="26">
        <v>23</v>
      </c>
      <c r="D180" s="33">
        <v>38526.708333333336</v>
      </c>
      <c r="E180" s="31">
        <v>17944</v>
      </c>
      <c r="F180" s="29">
        <v>30606</v>
      </c>
      <c r="G180" s="29">
        <v>816</v>
      </c>
      <c r="H180" s="29">
        <v>0</v>
      </c>
      <c r="I180" s="29">
        <v>3112</v>
      </c>
      <c r="J180" s="29">
        <v>7634</v>
      </c>
      <c r="K180" s="29">
        <v>541</v>
      </c>
      <c r="L180" s="29">
        <v>330</v>
      </c>
      <c r="M180" s="29">
        <v>-198</v>
      </c>
      <c r="N180" s="29">
        <v>-952</v>
      </c>
      <c r="O180" s="29">
        <f t="shared" si="8"/>
        <v>-279</v>
      </c>
      <c r="P180" s="29">
        <f t="shared" si="7"/>
        <v>20955</v>
      </c>
      <c r="Q180" s="33">
        <v>38526.625</v>
      </c>
      <c r="R180" s="47">
        <v>18325</v>
      </c>
      <c r="S180" s="29">
        <v>20121</v>
      </c>
      <c r="T180" s="29">
        <f t="shared" si="6"/>
        <v>834</v>
      </c>
      <c r="U180" s="29">
        <v>26305</v>
      </c>
      <c r="V180" s="29">
        <v>500</v>
      </c>
      <c r="W180" s="29">
        <v>1200</v>
      </c>
      <c r="X180" s="29">
        <v>541</v>
      </c>
      <c r="Y180" s="29">
        <v>330</v>
      </c>
      <c r="Z180" s="29">
        <v>330</v>
      </c>
      <c r="AA180" s="29">
        <v>-700</v>
      </c>
      <c r="AB180" s="29">
        <v>-198</v>
      </c>
      <c r="AC180" s="29">
        <v>-2218</v>
      </c>
      <c r="AD180" s="29">
        <v>-952</v>
      </c>
      <c r="AE180" s="29" t="s">
        <v>162</v>
      </c>
      <c r="AF180" s="29" t="s">
        <v>179</v>
      </c>
      <c r="AG180" s="29">
        <v>72</v>
      </c>
      <c r="AH180" s="29" t="s">
        <v>162</v>
      </c>
      <c r="AI180" s="29" t="s">
        <v>103</v>
      </c>
      <c r="AJ180" s="32">
        <v>79</v>
      </c>
    </row>
    <row r="181" spans="1:36" x14ac:dyDescent="0.15">
      <c r="A181" s="51" t="s">
        <v>34</v>
      </c>
      <c r="B181" s="69" t="s">
        <v>20</v>
      </c>
      <c r="C181" s="26">
        <v>24</v>
      </c>
      <c r="D181" s="33">
        <v>38527.708333333336</v>
      </c>
      <c r="E181" s="31">
        <v>20249</v>
      </c>
      <c r="F181" s="29">
        <v>30606</v>
      </c>
      <c r="G181" s="29">
        <v>856</v>
      </c>
      <c r="H181" s="29">
        <v>0</v>
      </c>
      <c r="I181" s="29">
        <v>3565</v>
      </c>
      <c r="J181" s="29">
        <v>4198</v>
      </c>
      <c r="K181" s="29">
        <v>831</v>
      </c>
      <c r="L181" s="29">
        <v>330</v>
      </c>
      <c r="M181" s="29">
        <v>-374</v>
      </c>
      <c r="N181" s="29">
        <v>-1262</v>
      </c>
      <c r="O181" s="29">
        <f t="shared" si="8"/>
        <v>-475</v>
      </c>
      <c r="P181" s="29">
        <f t="shared" si="7"/>
        <v>24174</v>
      </c>
      <c r="Q181" s="33">
        <v>38527.625</v>
      </c>
      <c r="R181" s="47">
        <v>19375</v>
      </c>
      <c r="S181" s="29">
        <v>21171</v>
      </c>
      <c r="T181" s="29">
        <f t="shared" ref="T181:T244" si="9">+P181-S181</f>
        <v>3003</v>
      </c>
      <c r="U181" s="29">
        <v>26305</v>
      </c>
      <c r="V181" s="29">
        <v>500</v>
      </c>
      <c r="W181" s="29">
        <v>1200</v>
      </c>
      <c r="X181" s="29">
        <v>831</v>
      </c>
      <c r="Y181" s="29">
        <v>330</v>
      </c>
      <c r="Z181" s="29">
        <v>330</v>
      </c>
      <c r="AA181" s="29">
        <v>-700</v>
      </c>
      <c r="AB181" s="29">
        <v>-374</v>
      </c>
      <c r="AC181" s="29">
        <v>-1618</v>
      </c>
      <c r="AD181" s="29">
        <v>-1262</v>
      </c>
      <c r="AE181" s="29" t="s">
        <v>162</v>
      </c>
      <c r="AF181" s="29" t="s">
        <v>109</v>
      </c>
      <c r="AG181" s="29">
        <v>85</v>
      </c>
      <c r="AH181" s="29" t="s">
        <v>162</v>
      </c>
      <c r="AI181" s="29" t="s">
        <v>56</v>
      </c>
      <c r="AJ181" s="32">
        <v>86</v>
      </c>
    </row>
    <row r="182" spans="1:36" x14ac:dyDescent="0.15">
      <c r="A182" s="51" t="s">
        <v>35</v>
      </c>
      <c r="B182" s="69" t="s">
        <v>20</v>
      </c>
      <c r="C182" s="26">
        <v>25</v>
      </c>
      <c r="D182" s="33">
        <v>38528.708333333336</v>
      </c>
      <c r="E182" s="31">
        <v>21887</v>
      </c>
      <c r="F182" s="29">
        <v>30606</v>
      </c>
      <c r="G182" s="29">
        <v>780</v>
      </c>
      <c r="H182" s="29">
        <v>0</v>
      </c>
      <c r="I182" s="29">
        <v>2343</v>
      </c>
      <c r="J182" s="29">
        <v>4199</v>
      </c>
      <c r="K182" s="29">
        <v>202</v>
      </c>
      <c r="L182" s="29">
        <v>330</v>
      </c>
      <c r="M182" s="29">
        <v>-474</v>
      </c>
      <c r="N182" s="29">
        <v>-1514</v>
      </c>
      <c r="O182" s="29">
        <f t="shared" si="8"/>
        <v>-1456</v>
      </c>
      <c r="P182" s="29">
        <f t="shared" si="7"/>
        <v>26300</v>
      </c>
      <c r="Q182" s="33">
        <v>38528.708333333336</v>
      </c>
      <c r="R182" s="47">
        <v>21025</v>
      </c>
      <c r="S182" s="29">
        <v>22998</v>
      </c>
      <c r="T182" s="29">
        <f t="shared" si="9"/>
        <v>3302</v>
      </c>
      <c r="U182" s="29">
        <v>26305</v>
      </c>
      <c r="V182" s="29">
        <v>200</v>
      </c>
      <c r="W182" s="29">
        <v>1200</v>
      </c>
      <c r="X182" s="29">
        <v>202</v>
      </c>
      <c r="Y182" s="29">
        <v>330</v>
      </c>
      <c r="Z182" s="29">
        <v>330</v>
      </c>
      <c r="AA182" s="29">
        <v>-700</v>
      </c>
      <c r="AB182" s="29">
        <v>-474</v>
      </c>
      <c r="AC182" s="29">
        <v>-1618</v>
      </c>
      <c r="AD182" s="29">
        <v>-1514</v>
      </c>
      <c r="AE182" s="29" t="s">
        <v>162</v>
      </c>
      <c r="AF182" s="29" t="s">
        <v>96</v>
      </c>
      <c r="AG182" s="29">
        <v>94</v>
      </c>
      <c r="AH182" s="29" t="s">
        <v>169</v>
      </c>
      <c r="AI182" s="29" t="s">
        <v>69</v>
      </c>
      <c r="AJ182" s="32">
        <v>98</v>
      </c>
    </row>
    <row r="183" spans="1:36" x14ac:dyDescent="0.15">
      <c r="A183" s="51" t="s">
        <v>36</v>
      </c>
      <c r="B183" s="69" t="s">
        <v>20</v>
      </c>
      <c r="C183" s="26">
        <v>26</v>
      </c>
      <c r="D183" s="33">
        <v>38529.708333333336</v>
      </c>
      <c r="E183" s="31">
        <v>22347</v>
      </c>
      <c r="F183" s="29">
        <v>30606</v>
      </c>
      <c r="G183" s="29">
        <v>830</v>
      </c>
      <c r="H183" s="29">
        <v>0</v>
      </c>
      <c r="I183" s="29">
        <v>2272</v>
      </c>
      <c r="J183" s="29">
        <v>3967</v>
      </c>
      <c r="K183" s="29">
        <v>88</v>
      </c>
      <c r="L183" s="29">
        <v>330</v>
      </c>
      <c r="M183" s="29">
        <v>-479</v>
      </c>
      <c r="N183" s="29">
        <v>-1514</v>
      </c>
      <c r="O183" s="29">
        <f t="shared" si="8"/>
        <v>-1575</v>
      </c>
      <c r="P183" s="29">
        <f t="shared" si="7"/>
        <v>26772</v>
      </c>
      <c r="Q183" s="33">
        <v>38529.708333333336</v>
      </c>
      <c r="R183" s="47">
        <v>21900</v>
      </c>
      <c r="S183" s="29">
        <v>23873</v>
      </c>
      <c r="T183" s="29">
        <f t="shared" si="9"/>
        <v>2899</v>
      </c>
      <c r="U183" s="29">
        <v>26305</v>
      </c>
      <c r="V183" s="29">
        <v>200</v>
      </c>
      <c r="W183" s="29">
        <v>1200</v>
      </c>
      <c r="X183" s="29">
        <v>88</v>
      </c>
      <c r="Y183" s="29">
        <v>330</v>
      </c>
      <c r="Z183" s="29">
        <v>330</v>
      </c>
      <c r="AA183" s="29">
        <v>-700</v>
      </c>
      <c r="AB183" s="29">
        <v>-479</v>
      </c>
      <c r="AC183" s="29">
        <v>-1618</v>
      </c>
      <c r="AD183" s="29">
        <v>-1514</v>
      </c>
      <c r="AE183" s="29" t="s">
        <v>144</v>
      </c>
      <c r="AF183" s="29" t="s">
        <v>52</v>
      </c>
      <c r="AG183" s="29">
        <v>84</v>
      </c>
      <c r="AH183" s="29" t="s">
        <v>100</v>
      </c>
      <c r="AI183" s="29" t="s">
        <v>62</v>
      </c>
      <c r="AJ183" s="32">
        <v>92</v>
      </c>
    </row>
    <row r="184" spans="1:36" x14ac:dyDescent="0.15">
      <c r="A184" s="51" t="s">
        <v>30</v>
      </c>
      <c r="B184" s="69" t="s">
        <v>20</v>
      </c>
      <c r="C184" s="26">
        <v>27</v>
      </c>
      <c r="D184" s="33">
        <v>38530.625</v>
      </c>
      <c r="E184" s="31">
        <v>24342</v>
      </c>
      <c r="F184" s="29">
        <v>30606</v>
      </c>
      <c r="G184" s="29">
        <v>827</v>
      </c>
      <c r="H184" s="29">
        <v>0</v>
      </c>
      <c r="I184" s="29">
        <v>2710</v>
      </c>
      <c r="J184" s="29">
        <v>1162</v>
      </c>
      <c r="K184" s="29">
        <v>397</v>
      </c>
      <c r="L184" s="29">
        <v>100</v>
      </c>
      <c r="M184" s="29">
        <v>-374</v>
      </c>
      <c r="N184" s="29">
        <v>-952</v>
      </c>
      <c r="O184" s="29">
        <f t="shared" si="8"/>
        <v>-829</v>
      </c>
      <c r="P184" s="29">
        <f t="shared" si="7"/>
        <v>28390</v>
      </c>
      <c r="Q184" s="33">
        <v>38530.708333333336</v>
      </c>
      <c r="R184" s="47">
        <v>25350</v>
      </c>
      <c r="S184" s="29">
        <v>27146</v>
      </c>
      <c r="T184" s="29">
        <f t="shared" si="9"/>
        <v>1244</v>
      </c>
      <c r="U184" s="29">
        <v>26305</v>
      </c>
      <c r="V184" s="29">
        <v>200</v>
      </c>
      <c r="W184" s="29">
        <v>1200</v>
      </c>
      <c r="X184" s="29">
        <v>397</v>
      </c>
      <c r="Y184" s="29">
        <v>330</v>
      </c>
      <c r="Z184" s="29">
        <v>100</v>
      </c>
      <c r="AA184" s="29">
        <v>-700</v>
      </c>
      <c r="AB184" s="29">
        <v>-374</v>
      </c>
      <c r="AC184" s="29">
        <v>-2218</v>
      </c>
      <c r="AD184" s="29">
        <v>-952</v>
      </c>
      <c r="AE184" s="29" t="s">
        <v>169</v>
      </c>
      <c r="AF184" s="29" t="s">
        <v>123</v>
      </c>
      <c r="AG184" s="29">
        <v>80</v>
      </c>
      <c r="AH184" s="29" t="s">
        <v>169</v>
      </c>
      <c r="AI184" s="29" t="s">
        <v>168</v>
      </c>
      <c r="AJ184" s="32">
        <v>89</v>
      </c>
    </row>
    <row r="185" spans="1:36" x14ac:dyDescent="0.15">
      <c r="A185" s="51" t="s">
        <v>32</v>
      </c>
      <c r="B185" s="69" t="s">
        <v>20</v>
      </c>
      <c r="C185" s="26">
        <v>28</v>
      </c>
      <c r="D185" s="33">
        <v>38531.583333333336</v>
      </c>
      <c r="E185" s="31">
        <v>22032</v>
      </c>
      <c r="F185" s="29">
        <v>30604</v>
      </c>
      <c r="G185" s="29">
        <v>852</v>
      </c>
      <c r="H185" s="29">
        <v>0</v>
      </c>
      <c r="I185" s="29">
        <v>2750</v>
      </c>
      <c r="J185" s="29">
        <v>2356</v>
      </c>
      <c r="K185" s="29">
        <v>450</v>
      </c>
      <c r="L185" s="29">
        <v>100</v>
      </c>
      <c r="M185" s="29">
        <v>-374</v>
      </c>
      <c r="N185" s="29">
        <v>-1313</v>
      </c>
      <c r="O185" s="29">
        <f t="shared" si="8"/>
        <v>-1137</v>
      </c>
      <c r="P185" s="29">
        <f t="shared" si="7"/>
        <v>27487</v>
      </c>
      <c r="Q185" s="33">
        <v>38531.625</v>
      </c>
      <c r="R185" s="47">
        <v>24000</v>
      </c>
      <c r="S185" s="29">
        <v>25796</v>
      </c>
      <c r="T185" s="29">
        <f t="shared" si="9"/>
        <v>1691</v>
      </c>
      <c r="U185" s="29">
        <v>26305</v>
      </c>
      <c r="V185" s="29">
        <v>200</v>
      </c>
      <c r="W185" s="29">
        <v>450</v>
      </c>
      <c r="X185" s="29">
        <v>450</v>
      </c>
      <c r="Y185" s="29">
        <v>330</v>
      </c>
      <c r="Z185" s="29">
        <v>100</v>
      </c>
      <c r="AA185" s="29">
        <v>-700</v>
      </c>
      <c r="AB185" s="29">
        <v>-374</v>
      </c>
      <c r="AC185" s="29">
        <v>-2218</v>
      </c>
      <c r="AD185" s="29">
        <v>-1789</v>
      </c>
      <c r="AE185" s="29" t="s">
        <v>43</v>
      </c>
      <c r="AF185" s="29" t="s">
        <v>129</v>
      </c>
      <c r="AG185" s="29">
        <v>75</v>
      </c>
      <c r="AH185" s="29" t="s">
        <v>43</v>
      </c>
      <c r="AI185" s="29" t="s">
        <v>102</v>
      </c>
      <c r="AJ185" s="32">
        <v>79</v>
      </c>
    </row>
    <row r="186" spans="1:36" x14ac:dyDescent="0.15">
      <c r="A186" s="51" t="s">
        <v>31</v>
      </c>
      <c r="B186" s="69" t="s">
        <v>20</v>
      </c>
      <c r="C186" s="26">
        <v>29</v>
      </c>
      <c r="D186" s="33">
        <v>38532.583333333336</v>
      </c>
      <c r="E186" s="31">
        <v>23543</v>
      </c>
      <c r="F186" s="29">
        <v>30604</v>
      </c>
      <c r="G186" s="29">
        <v>805</v>
      </c>
      <c r="H186" s="29">
        <v>0</v>
      </c>
      <c r="I186" s="29">
        <v>2319</v>
      </c>
      <c r="J186" s="29">
        <v>2483</v>
      </c>
      <c r="K186" s="29">
        <v>592</v>
      </c>
      <c r="L186" s="29">
        <v>330</v>
      </c>
      <c r="M186" s="29">
        <v>-374</v>
      </c>
      <c r="N186" s="29">
        <v>-1409</v>
      </c>
      <c r="O186" s="29">
        <f t="shared" si="8"/>
        <v>-861</v>
      </c>
      <c r="P186" s="29">
        <f t="shared" ref="P186:P249" si="10">+F186+G186+H186-I186-J186-O186</f>
        <v>27468</v>
      </c>
      <c r="Q186" s="33">
        <v>38532.666666666664</v>
      </c>
      <c r="R186" s="47">
        <v>22800</v>
      </c>
      <c r="S186" s="29">
        <v>24617</v>
      </c>
      <c r="T186" s="29">
        <f t="shared" si="9"/>
        <v>2851</v>
      </c>
      <c r="U186" s="29">
        <v>26305</v>
      </c>
      <c r="V186" s="29">
        <v>200</v>
      </c>
      <c r="W186" s="29">
        <v>1000</v>
      </c>
      <c r="X186" s="29">
        <v>592</v>
      </c>
      <c r="Y186" s="29">
        <v>330</v>
      </c>
      <c r="Z186" s="29">
        <v>330</v>
      </c>
      <c r="AA186" s="29">
        <v>-700</v>
      </c>
      <c r="AB186" s="29">
        <v>-374</v>
      </c>
      <c r="AC186" s="29">
        <v>-2218</v>
      </c>
      <c r="AD186" s="29">
        <v>-1409</v>
      </c>
      <c r="AE186" s="29" t="s">
        <v>43</v>
      </c>
      <c r="AF186" s="29" t="s">
        <v>56</v>
      </c>
      <c r="AG186" s="29">
        <v>82</v>
      </c>
      <c r="AH186" s="29" t="s">
        <v>43</v>
      </c>
      <c r="AI186" s="29" t="s">
        <v>168</v>
      </c>
      <c r="AJ186" s="32">
        <v>82</v>
      </c>
    </row>
    <row r="187" spans="1:36" x14ac:dyDescent="0.15">
      <c r="A187" s="52" t="s">
        <v>33</v>
      </c>
      <c r="B187" s="70" t="s">
        <v>20</v>
      </c>
      <c r="C187" s="43">
        <v>30</v>
      </c>
      <c r="D187" s="37">
        <v>38533.625</v>
      </c>
      <c r="E187" s="39">
        <v>21606</v>
      </c>
      <c r="F187" s="35">
        <v>30604</v>
      </c>
      <c r="G187" s="35">
        <v>780</v>
      </c>
      <c r="H187" s="35">
        <v>0</v>
      </c>
      <c r="I187" s="35">
        <v>1742</v>
      </c>
      <c r="J187" s="35">
        <v>3203</v>
      </c>
      <c r="K187" s="35">
        <v>196</v>
      </c>
      <c r="L187" s="35">
        <v>0</v>
      </c>
      <c r="M187" s="35">
        <v>-474</v>
      </c>
      <c r="N187" s="35">
        <v>-1404</v>
      </c>
      <c r="O187" s="35">
        <f t="shared" si="8"/>
        <v>-1682</v>
      </c>
      <c r="P187" s="35">
        <f t="shared" si="10"/>
        <v>28121</v>
      </c>
      <c r="Q187" s="37">
        <v>38533.625</v>
      </c>
      <c r="R187" s="48">
        <v>23250</v>
      </c>
      <c r="S187" s="35">
        <v>25068</v>
      </c>
      <c r="T187" s="35">
        <f t="shared" si="9"/>
        <v>3053</v>
      </c>
      <c r="U187" s="35">
        <v>26305</v>
      </c>
      <c r="V187" s="35">
        <v>200</v>
      </c>
      <c r="W187" s="35">
        <v>1000</v>
      </c>
      <c r="X187" s="35">
        <v>196</v>
      </c>
      <c r="Y187" s="35">
        <v>0</v>
      </c>
      <c r="Z187" s="35">
        <v>0</v>
      </c>
      <c r="AA187" s="35">
        <v>-700</v>
      </c>
      <c r="AB187" s="35">
        <v>-474</v>
      </c>
      <c r="AC187" s="35">
        <v>-2218</v>
      </c>
      <c r="AD187" s="35">
        <v>-1404</v>
      </c>
      <c r="AE187" s="35" t="s">
        <v>100</v>
      </c>
      <c r="AF187" s="35" t="s">
        <v>91</v>
      </c>
      <c r="AG187" s="35">
        <v>78</v>
      </c>
      <c r="AH187" s="35" t="s">
        <v>43</v>
      </c>
      <c r="AI187" s="35" t="s">
        <v>195</v>
      </c>
      <c r="AJ187" s="40">
        <v>84</v>
      </c>
    </row>
    <row r="188" spans="1:36" x14ac:dyDescent="0.15">
      <c r="A188" s="51" t="s">
        <v>34</v>
      </c>
      <c r="B188" s="69" t="s">
        <v>21</v>
      </c>
      <c r="C188" s="26">
        <v>1</v>
      </c>
      <c r="D188" s="33">
        <v>38534.625</v>
      </c>
      <c r="E188" s="31">
        <v>19876</v>
      </c>
      <c r="F188" s="29">
        <v>30627</v>
      </c>
      <c r="G188" s="29">
        <v>796</v>
      </c>
      <c r="H188" s="29">
        <v>0</v>
      </c>
      <c r="I188" s="29">
        <v>1544</v>
      </c>
      <c r="J188" s="29">
        <v>4639</v>
      </c>
      <c r="K188" s="29">
        <v>343</v>
      </c>
      <c r="L188" s="29">
        <v>0</v>
      </c>
      <c r="M188" s="29">
        <v>-324</v>
      </c>
      <c r="N188" s="29">
        <v>-1406</v>
      </c>
      <c r="O188" s="29">
        <f t="shared" si="8"/>
        <v>-1387</v>
      </c>
      <c r="P188" s="29">
        <f t="shared" si="10"/>
        <v>26627</v>
      </c>
      <c r="Q188" s="33">
        <v>38534.583333333336</v>
      </c>
      <c r="R188" s="47">
        <v>21875</v>
      </c>
      <c r="S188" s="29">
        <v>23690</v>
      </c>
      <c r="T188" s="29">
        <f t="shared" si="9"/>
        <v>2937</v>
      </c>
      <c r="U188" s="29">
        <v>26305</v>
      </c>
      <c r="V188" s="29">
        <v>200</v>
      </c>
      <c r="W188" s="29">
        <v>1000</v>
      </c>
      <c r="X188" s="29">
        <v>343</v>
      </c>
      <c r="Y188" s="29">
        <v>330</v>
      </c>
      <c r="Z188" s="29">
        <v>0</v>
      </c>
      <c r="AA188" s="29">
        <v>-700</v>
      </c>
      <c r="AB188" s="29">
        <v>324</v>
      </c>
      <c r="AC188" s="29">
        <v>-1718</v>
      </c>
      <c r="AD188" s="29">
        <v>-1406</v>
      </c>
      <c r="AE188" s="29" t="s">
        <v>43</v>
      </c>
      <c r="AF188" s="29" t="s">
        <v>134</v>
      </c>
      <c r="AG188" s="29">
        <v>74</v>
      </c>
      <c r="AH188" s="29" t="s">
        <v>43</v>
      </c>
      <c r="AI188" s="29" t="s">
        <v>168</v>
      </c>
      <c r="AJ188" s="32">
        <v>82</v>
      </c>
    </row>
    <row r="189" spans="1:36" x14ac:dyDescent="0.15">
      <c r="A189" s="51" t="s">
        <v>35</v>
      </c>
      <c r="B189" s="69" t="s">
        <v>21</v>
      </c>
      <c r="C189" s="26">
        <v>2</v>
      </c>
      <c r="D189" s="33">
        <v>38535.541666666664</v>
      </c>
      <c r="E189" s="31">
        <v>17303</v>
      </c>
      <c r="F189" s="29">
        <v>30627</v>
      </c>
      <c r="G189" s="29">
        <v>705</v>
      </c>
      <c r="H189" s="29">
        <v>0</v>
      </c>
      <c r="I189" s="29">
        <v>1832</v>
      </c>
      <c r="J189" s="29">
        <v>7337</v>
      </c>
      <c r="K189" s="29">
        <v>55</v>
      </c>
      <c r="L189" s="29">
        <v>200</v>
      </c>
      <c r="M189" s="29">
        <v>-100</v>
      </c>
      <c r="N189" s="29">
        <v>-714</v>
      </c>
      <c r="O189" s="29">
        <f t="shared" si="8"/>
        <v>-559</v>
      </c>
      <c r="P189" s="29">
        <f t="shared" si="10"/>
        <v>22722</v>
      </c>
      <c r="Q189" s="33">
        <v>38535.5</v>
      </c>
      <c r="R189" s="47">
        <v>16800</v>
      </c>
      <c r="S189" s="29">
        <v>18596</v>
      </c>
      <c r="T189" s="29">
        <f t="shared" si="9"/>
        <v>4126</v>
      </c>
      <c r="U189" s="29">
        <v>26305</v>
      </c>
      <c r="V189" s="29">
        <v>200</v>
      </c>
      <c r="W189" s="29">
        <v>1000</v>
      </c>
      <c r="X189" s="29">
        <v>55</v>
      </c>
      <c r="Y189" s="29">
        <v>330</v>
      </c>
      <c r="Z189" s="29">
        <v>200</v>
      </c>
      <c r="AA189" s="29">
        <v>-700</v>
      </c>
      <c r="AB189" s="29">
        <v>-100</v>
      </c>
      <c r="AC189" s="29">
        <v>-2218</v>
      </c>
      <c r="AD189" s="29">
        <v>-714</v>
      </c>
      <c r="AE189" s="29" t="s">
        <v>162</v>
      </c>
      <c r="AF189" s="29" t="s">
        <v>184</v>
      </c>
      <c r="AG189" s="29">
        <v>75</v>
      </c>
      <c r="AH189" s="29" t="s">
        <v>162</v>
      </c>
      <c r="AI189" s="29" t="s">
        <v>116</v>
      </c>
      <c r="AJ189" s="32">
        <v>81</v>
      </c>
    </row>
    <row r="190" spans="1:36" x14ac:dyDescent="0.15">
      <c r="A190" s="51" t="s">
        <v>36</v>
      </c>
      <c r="B190" s="69" t="s">
        <v>21</v>
      </c>
      <c r="C190" s="26">
        <v>3</v>
      </c>
      <c r="D190" s="33">
        <v>38536.708333333336</v>
      </c>
      <c r="E190" s="31">
        <v>15550</v>
      </c>
      <c r="F190" s="29">
        <v>30627</v>
      </c>
      <c r="G190" s="29">
        <v>738</v>
      </c>
      <c r="H190" s="29">
        <v>0</v>
      </c>
      <c r="I190" s="29">
        <v>1978</v>
      </c>
      <c r="J190" s="29">
        <v>8546</v>
      </c>
      <c r="K190" s="29">
        <v>628</v>
      </c>
      <c r="L190" s="29">
        <v>330</v>
      </c>
      <c r="M190" s="29">
        <v>-100</v>
      </c>
      <c r="N190" s="29">
        <v>-714</v>
      </c>
      <c r="O190" s="29">
        <f t="shared" si="8"/>
        <v>144</v>
      </c>
      <c r="P190" s="29">
        <f t="shared" si="10"/>
        <v>20697</v>
      </c>
      <c r="Q190" s="33">
        <v>38536.75</v>
      </c>
      <c r="R190" s="47">
        <v>16575</v>
      </c>
      <c r="S190" s="29">
        <v>18371</v>
      </c>
      <c r="T190" s="29">
        <f t="shared" si="9"/>
        <v>2326</v>
      </c>
      <c r="U190" s="29">
        <v>26305</v>
      </c>
      <c r="V190" s="29">
        <v>200</v>
      </c>
      <c r="W190" s="29">
        <v>1000</v>
      </c>
      <c r="X190" s="29">
        <v>628</v>
      </c>
      <c r="Y190" s="29">
        <v>330</v>
      </c>
      <c r="Z190" s="29">
        <v>330</v>
      </c>
      <c r="AA190" s="29">
        <v>-700</v>
      </c>
      <c r="AB190" s="29">
        <v>-100</v>
      </c>
      <c r="AC190" s="29">
        <v>-2218</v>
      </c>
      <c r="AD190" s="29">
        <v>-714</v>
      </c>
      <c r="AE190" s="29" t="s">
        <v>162</v>
      </c>
      <c r="AF190" s="29" t="s">
        <v>179</v>
      </c>
      <c r="AG190" s="29">
        <v>73</v>
      </c>
      <c r="AH190" s="29" t="s">
        <v>162</v>
      </c>
      <c r="AI190" s="29" t="s">
        <v>175</v>
      </c>
      <c r="AJ190" s="32">
        <v>82</v>
      </c>
    </row>
    <row r="191" spans="1:36" x14ac:dyDescent="0.15">
      <c r="A191" s="51" t="s">
        <v>30</v>
      </c>
      <c r="B191" s="69" t="s">
        <v>21</v>
      </c>
      <c r="C191" s="26">
        <v>4</v>
      </c>
      <c r="D191" s="33">
        <v>38537.75</v>
      </c>
      <c r="E191" s="31">
        <v>16324</v>
      </c>
      <c r="F191" s="29">
        <v>30627</v>
      </c>
      <c r="G191" s="29">
        <v>866</v>
      </c>
      <c r="H191" s="29">
        <v>0</v>
      </c>
      <c r="I191" s="29">
        <v>2006</v>
      </c>
      <c r="J191" s="29">
        <v>8697</v>
      </c>
      <c r="K191" s="29">
        <v>605</v>
      </c>
      <c r="L191" s="29">
        <v>300</v>
      </c>
      <c r="M191" s="29">
        <v>-100</v>
      </c>
      <c r="N191" s="29">
        <v>-1005</v>
      </c>
      <c r="O191" s="29">
        <f t="shared" si="8"/>
        <v>-200</v>
      </c>
      <c r="P191" s="29">
        <f t="shared" si="10"/>
        <v>20990</v>
      </c>
      <c r="Q191" s="33">
        <v>38537.75</v>
      </c>
      <c r="R191" s="47">
        <v>16650</v>
      </c>
      <c r="S191" s="29">
        <v>18446</v>
      </c>
      <c r="T191" s="29">
        <f t="shared" si="9"/>
        <v>2544</v>
      </c>
      <c r="U191" s="29">
        <v>26305</v>
      </c>
      <c r="V191" s="29">
        <v>200</v>
      </c>
      <c r="W191" s="29">
        <v>1000</v>
      </c>
      <c r="X191" s="29">
        <v>605</v>
      </c>
      <c r="Y191" s="29">
        <v>330</v>
      </c>
      <c r="Z191" s="29">
        <v>300</v>
      </c>
      <c r="AA191" s="29">
        <v>-700</v>
      </c>
      <c r="AB191" s="29">
        <v>-100</v>
      </c>
      <c r="AC191" s="29">
        <v>-2218</v>
      </c>
      <c r="AD191" s="29">
        <v>-1005</v>
      </c>
      <c r="AE191" s="29" t="s">
        <v>162</v>
      </c>
      <c r="AF191" s="29" t="s">
        <v>125</v>
      </c>
      <c r="AG191" s="29">
        <v>73</v>
      </c>
      <c r="AH191" s="29" t="s">
        <v>162</v>
      </c>
      <c r="AI191" s="29" t="s">
        <v>102</v>
      </c>
      <c r="AJ191" s="32">
        <v>84</v>
      </c>
    </row>
    <row r="192" spans="1:36" x14ac:dyDescent="0.15">
      <c r="A192" s="51" t="s">
        <v>32</v>
      </c>
      <c r="B192" s="69" t="s">
        <v>21</v>
      </c>
      <c r="C192" s="26">
        <v>5</v>
      </c>
      <c r="D192" s="33">
        <v>38538.708333333336</v>
      </c>
      <c r="E192" s="31">
        <v>21450</v>
      </c>
      <c r="F192" s="29">
        <v>30627</v>
      </c>
      <c r="G192" s="29">
        <v>852</v>
      </c>
      <c r="H192" s="29">
        <v>0</v>
      </c>
      <c r="I192" s="29">
        <v>2447</v>
      </c>
      <c r="J192" s="29">
        <v>4236</v>
      </c>
      <c r="K192" s="29">
        <v>549</v>
      </c>
      <c r="L192" s="29">
        <v>330</v>
      </c>
      <c r="M192" s="29">
        <v>-324</v>
      </c>
      <c r="N192" s="29">
        <v>-1427</v>
      </c>
      <c r="O192" s="29">
        <f t="shared" si="8"/>
        <v>-872</v>
      </c>
      <c r="P192" s="29">
        <f t="shared" si="10"/>
        <v>25668</v>
      </c>
      <c r="Q192" s="33">
        <v>38538.708333333336</v>
      </c>
      <c r="R192" s="47">
        <v>21500</v>
      </c>
      <c r="S192" s="29">
        <v>23327</v>
      </c>
      <c r="T192" s="29">
        <f t="shared" si="9"/>
        <v>2341</v>
      </c>
      <c r="U192" s="29">
        <v>26305</v>
      </c>
      <c r="V192" s="29">
        <v>200</v>
      </c>
      <c r="W192" s="29">
        <v>1000</v>
      </c>
      <c r="X192" s="29">
        <v>549</v>
      </c>
      <c r="Y192" s="29">
        <v>330</v>
      </c>
      <c r="Z192" s="29">
        <v>330</v>
      </c>
      <c r="AA192" s="29">
        <v>-700</v>
      </c>
      <c r="AB192" s="29">
        <v>-324</v>
      </c>
      <c r="AC192" s="29">
        <v>-2218</v>
      </c>
      <c r="AD192" s="29">
        <v>-1427</v>
      </c>
      <c r="AE192" s="29" t="s">
        <v>169</v>
      </c>
      <c r="AF192" s="29" t="s">
        <v>120</v>
      </c>
      <c r="AG192" s="29">
        <v>84</v>
      </c>
      <c r="AH192" s="29" t="s">
        <v>169</v>
      </c>
      <c r="AI192" s="29" t="s">
        <v>99</v>
      </c>
      <c r="AJ192" s="32">
        <v>89</v>
      </c>
    </row>
    <row r="193" spans="1:36" x14ac:dyDescent="0.15">
      <c r="A193" s="51" t="s">
        <v>31</v>
      </c>
      <c r="B193" s="69" t="s">
        <v>21</v>
      </c>
      <c r="C193" s="26">
        <v>6</v>
      </c>
      <c r="D193" s="33">
        <v>38539.583333333336</v>
      </c>
      <c r="E193" s="31">
        <v>20130</v>
      </c>
      <c r="F193" s="29">
        <v>30627</v>
      </c>
      <c r="G193" s="29">
        <v>813</v>
      </c>
      <c r="H193" s="29">
        <v>0</v>
      </c>
      <c r="I193" s="29">
        <v>2032</v>
      </c>
      <c r="J193" s="29">
        <v>5681</v>
      </c>
      <c r="K193" s="29">
        <v>468</v>
      </c>
      <c r="L193" s="29">
        <v>330</v>
      </c>
      <c r="M193" s="29">
        <v>-324</v>
      </c>
      <c r="N193" s="29">
        <v>-1427</v>
      </c>
      <c r="O193" s="29">
        <f t="shared" si="8"/>
        <v>-953</v>
      </c>
      <c r="P193" s="29">
        <f t="shared" si="10"/>
        <v>24680</v>
      </c>
      <c r="Q193" s="33">
        <v>38539.625</v>
      </c>
      <c r="R193" s="47">
        <v>20500</v>
      </c>
      <c r="S193" s="29">
        <v>22328</v>
      </c>
      <c r="T193" s="29">
        <f t="shared" si="9"/>
        <v>2352</v>
      </c>
      <c r="U193" s="29">
        <v>26305</v>
      </c>
      <c r="V193" s="29">
        <v>200</v>
      </c>
      <c r="W193" s="29">
        <v>1000</v>
      </c>
      <c r="X193" s="29">
        <v>468</v>
      </c>
      <c r="Y193" s="29">
        <v>330</v>
      </c>
      <c r="Z193" s="29">
        <v>330</v>
      </c>
      <c r="AA193" s="29">
        <v>-700</v>
      </c>
      <c r="AB193" s="29">
        <v>-324</v>
      </c>
      <c r="AC193" s="29">
        <v>-2218</v>
      </c>
      <c r="AD193" s="29">
        <v>-1427</v>
      </c>
      <c r="AE193" s="29" t="s">
        <v>87</v>
      </c>
      <c r="AF193" s="29" t="s">
        <v>117</v>
      </c>
      <c r="AG193" s="29">
        <v>75</v>
      </c>
      <c r="AH193" s="29" t="s">
        <v>87</v>
      </c>
      <c r="AI193" s="29" t="s">
        <v>133</v>
      </c>
      <c r="AJ193" s="32">
        <v>74</v>
      </c>
    </row>
    <row r="194" spans="1:36" x14ac:dyDescent="0.15">
      <c r="A194" s="51" t="s">
        <v>33</v>
      </c>
      <c r="B194" s="69" t="s">
        <v>21</v>
      </c>
      <c r="C194" s="26">
        <v>7</v>
      </c>
      <c r="D194" s="33">
        <v>38540.5</v>
      </c>
      <c r="E194" s="31">
        <v>17443</v>
      </c>
      <c r="F194" s="29">
        <v>30627</v>
      </c>
      <c r="G194" s="29">
        <v>892</v>
      </c>
      <c r="H194" s="29">
        <v>0</v>
      </c>
      <c r="I194" s="29">
        <v>2501</v>
      </c>
      <c r="J194" s="29">
        <v>6723</v>
      </c>
      <c r="K194" s="29">
        <v>768</v>
      </c>
      <c r="L194" s="29">
        <v>330</v>
      </c>
      <c r="M194" s="29">
        <f>-324</f>
        <v>-324</v>
      </c>
      <c r="N194" s="29">
        <v>-1446</v>
      </c>
      <c r="O194" s="29">
        <f t="shared" si="8"/>
        <v>-672</v>
      </c>
      <c r="P194" s="29">
        <f t="shared" si="10"/>
        <v>22967</v>
      </c>
      <c r="Q194" s="33">
        <v>38540.625</v>
      </c>
      <c r="R194" s="47">
        <v>19400</v>
      </c>
      <c r="S194" s="29">
        <v>21242</v>
      </c>
      <c r="T194" s="29">
        <f t="shared" si="9"/>
        <v>1725</v>
      </c>
      <c r="U194" s="29">
        <v>26305</v>
      </c>
      <c r="V194" s="29">
        <v>200</v>
      </c>
      <c r="W194" s="29">
        <v>1000</v>
      </c>
      <c r="X194" s="29">
        <v>768</v>
      </c>
      <c r="Y194" s="29">
        <v>330</v>
      </c>
      <c r="Z194" s="29">
        <v>330</v>
      </c>
      <c r="AA194" s="29">
        <v>-700</v>
      </c>
      <c r="AB194" s="29">
        <v>-324</v>
      </c>
      <c r="AC194" s="29">
        <v>-2218</v>
      </c>
      <c r="AD194" s="29">
        <v>-1446</v>
      </c>
      <c r="AE194" s="29" t="s">
        <v>87</v>
      </c>
      <c r="AF194" s="29" t="s">
        <v>155</v>
      </c>
      <c r="AG194" s="29">
        <v>64</v>
      </c>
      <c r="AH194" s="29" t="s">
        <v>87</v>
      </c>
      <c r="AI194" s="29" t="s">
        <v>189</v>
      </c>
      <c r="AJ194" s="32">
        <v>72</v>
      </c>
    </row>
    <row r="195" spans="1:36" x14ac:dyDescent="0.15">
      <c r="A195" s="51" t="s">
        <v>34</v>
      </c>
      <c r="B195" s="69" t="s">
        <v>21</v>
      </c>
      <c r="C195" s="26">
        <v>8</v>
      </c>
      <c r="D195" s="33">
        <v>38541.541666666664</v>
      </c>
      <c r="E195" s="31">
        <v>17189</v>
      </c>
      <c r="F195" s="29">
        <v>30627</v>
      </c>
      <c r="G195" s="29">
        <v>841</v>
      </c>
      <c r="H195" s="29">
        <v>0</v>
      </c>
      <c r="I195" s="29">
        <v>2108</v>
      </c>
      <c r="J195" s="29">
        <v>7934</v>
      </c>
      <c r="K195" s="29">
        <v>418</v>
      </c>
      <c r="L195" s="29">
        <v>330</v>
      </c>
      <c r="M195" s="29">
        <v>-324</v>
      </c>
      <c r="N195" s="29">
        <v>-1062</v>
      </c>
      <c r="O195" s="29">
        <f t="shared" si="8"/>
        <v>-638</v>
      </c>
      <c r="P195" s="29">
        <f t="shared" si="10"/>
        <v>22064</v>
      </c>
      <c r="Q195" s="33">
        <v>38541.583333333336</v>
      </c>
      <c r="R195" s="47">
        <v>17500</v>
      </c>
      <c r="S195" s="29">
        <v>19296</v>
      </c>
      <c r="T195" s="29">
        <f t="shared" si="9"/>
        <v>2768</v>
      </c>
      <c r="U195" s="29">
        <v>26305</v>
      </c>
      <c r="V195" s="29">
        <v>200</v>
      </c>
      <c r="W195" s="29">
        <v>800</v>
      </c>
      <c r="X195" s="29">
        <v>418</v>
      </c>
      <c r="Y195" s="29">
        <v>330</v>
      </c>
      <c r="Z195" s="29">
        <v>330</v>
      </c>
      <c r="AA195" s="29">
        <v>-700</v>
      </c>
      <c r="AB195" s="29">
        <v>-324</v>
      </c>
      <c r="AC195" s="29">
        <v>-2218</v>
      </c>
      <c r="AD195" s="29">
        <v>-1062</v>
      </c>
      <c r="AE195" s="29" t="s">
        <v>43</v>
      </c>
      <c r="AF195" s="29" t="s">
        <v>140</v>
      </c>
      <c r="AG195" s="29">
        <v>64</v>
      </c>
      <c r="AH195" s="29" t="s">
        <v>87</v>
      </c>
      <c r="AI195" s="29" t="s">
        <v>171</v>
      </c>
      <c r="AJ195" s="32">
        <v>65</v>
      </c>
    </row>
    <row r="196" spans="1:36" x14ac:dyDescent="0.15">
      <c r="A196" s="51" t="s">
        <v>35</v>
      </c>
      <c r="B196" s="69" t="s">
        <v>21</v>
      </c>
      <c r="C196" s="26">
        <v>9</v>
      </c>
      <c r="D196" s="33">
        <v>38542.75</v>
      </c>
      <c r="E196" s="31">
        <v>15614</v>
      </c>
      <c r="F196" s="29">
        <v>30627</v>
      </c>
      <c r="G196" s="29">
        <v>788</v>
      </c>
      <c r="H196" s="29">
        <v>0</v>
      </c>
      <c r="I196" s="29">
        <v>3011</v>
      </c>
      <c r="J196" s="29">
        <v>8420</v>
      </c>
      <c r="K196" s="29">
        <v>64</v>
      </c>
      <c r="L196" s="29">
        <v>330</v>
      </c>
      <c r="M196" s="29">
        <v>100</v>
      </c>
      <c r="N196" s="29">
        <v>-766</v>
      </c>
      <c r="O196" s="29">
        <f t="shared" si="8"/>
        <v>-272</v>
      </c>
      <c r="P196" s="29">
        <f t="shared" si="10"/>
        <v>20256</v>
      </c>
      <c r="Q196" s="33">
        <v>38542.5</v>
      </c>
      <c r="R196" s="47">
        <v>15500</v>
      </c>
      <c r="S196" s="29">
        <v>17296</v>
      </c>
      <c r="T196" s="29">
        <f t="shared" si="9"/>
        <v>2960</v>
      </c>
      <c r="U196" s="29">
        <v>26305</v>
      </c>
      <c r="V196" s="29">
        <v>200</v>
      </c>
      <c r="W196" s="29">
        <v>600</v>
      </c>
      <c r="X196" s="29">
        <v>64</v>
      </c>
      <c r="Y196" s="29">
        <v>330</v>
      </c>
      <c r="Z196" s="29">
        <v>330</v>
      </c>
      <c r="AA196" s="29">
        <v>280</v>
      </c>
      <c r="AB196" s="29">
        <v>100</v>
      </c>
      <c r="AC196" s="29">
        <v>-2218</v>
      </c>
      <c r="AD196" s="29">
        <v>-766</v>
      </c>
      <c r="AE196" s="29" t="s">
        <v>87</v>
      </c>
      <c r="AF196" s="29" t="s">
        <v>111</v>
      </c>
      <c r="AG196" s="29">
        <v>62</v>
      </c>
      <c r="AH196" s="29" t="s">
        <v>43</v>
      </c>
      <c r="AI196" s="29" t="s">
        <v>178</v>
      </c>
      <c r="AJ196" s="32">
        <v>65</v>
      </c>
    </row>
    <row r="197" spans="1:36" x14ac:dyDescent="0.15">
      <c r="A197" s="51" t="s">
        <v>36</v>
      </c>
      <c r="B197" s="69" t="s">
        <v>21</v>
      </c>
      <c r="C197" s="26">
        <v>10</v>
      </c>
      <c r="D197" s="33">
        <v>38543.75</v>
      </c>
      <c r="E197" s="31">
        <v>18631</v>
      </c>
      <c r="F197" s="29">
        <v>30627</v>
      </c>
      <c r="G197" s="29">
        <v>701</v>
      </c>
      <c r="H197" s="29">
        <v>0</v>
      </c>
      <c r="I197" s="29">
        <v>2903</v>
      </c>
      <c r="J197" s="29">
        <v>7408</v>
      </c>
      <c r="K197" s="29">
        <v>510</v>
      </c>
      <c r="L197" s="29">
        <v>330</v>
      </c>
      <c r="M197" s="29">
        <v>50</v>
      </c>
      <c r="N197" s="29">
        <v>-1006</v>
      </c>
      <c r="O197" s="29">
        <f t="shared" si="8"/>
        <v>-116</v>
      </c>
      <c r="P197" s="29">
        <f t="shared" si="10"/>
        <v>21133</v>
      </c>
      <c r="Q197" s="33">
        <v>38543.875</v>
      </c>
      <c r="R197" s="47">
        <v>17425</v>
      </c>
      <c r="S197" s="29">
        <v>19221</v>
      </c>
      <c r="T197" s="29">
        <f t="shared" si="9"/>
        <v>1912</v>
      </c>
      <c r="U197" s="29">
        <v>26305</v>
      </c>
      <c r="V197" s="29">
        <v>300</v>
      </c>
      <c r="W197" s="29">
        <v>850</v>
      </c>
      <c r="X197" s="29">
        <v>510</v>
      </c>
      <c r="Y197" s="29">
        <v>330</v>
      </c>
      <c r="Z197" s="29">
        <v>330</v>
      </c>
      <c r="AA197" s="29">
        <v>280</v>
      </c>
      <c r="AB197" s="29">
        <v>50</v>
      </c>
      <c r="AC197" s="29">
        <v>-1768</v>
      </c>
      <c r="AD197" s="29">
        <v>-1106</v>
      </c>
      <c r="AE197" s="29" t="s">
        <v>169</v>
      </c>
      <c r="AF197" s="29" t="s">
        <v>97</v>
      </c>
      <c r="AG197" s="29">
        <v>86</v>
      </c>
      <c r="AH197" s="29" t="s">
        <v>169</v>
      </c>
      <c r="AI197" s="29" t="s">
        <v>97</v>
      </c>
      <c r="AJ197" s="32">
        <v>91</v>
      </c>
    </row>
    <row r="198" spans="1:36" x14ac:dyDescent="0.15">
      <c r="A198" s="51" t="s">
        <v>30</v>
      </c>
      <c r="B198" s="69" t="s">
        <v>21</v>
      </c>
      <c r="C198" s="26">
        <v>11</v>
      </c>
      <c r="D198" s="33">
        <v>38544.708333333336</v>
      </c>
      <c r="E198" s="31">
        <v>24121</v>
      </c>
      <c r="F198" s="29">
        <v>30627</v>
      </c>
      <c r="G198" s="29">
        <v>633</v>
      </c>
      <c r="H198" s="29">
        <v>0</v>
      </c>
      <c r="I198" s="29">
        <v>2447</v>
      </c>
      <c r="J198" s="29">
        <v>2620</v>
      </c>
      <c r="K198" s="29">
        <v>599</v>
      </c>
      <c r="L198" s="29">
        <v>330</v>
      </c>
      <c r="M198" s="29">
        <v>-100</v>
      </c>
      <c r="N198" s="29">
        <v>-1446</v>
      </c>
      <c r="O198" s="29">
        <f t="shared" ref="O198:O227" si="11">SUM(K198:N198)</f>
        <v>-617</v>
      </c>
      <c r="P198" s="29">
        <f t="shared" si="10"/>
        <v>26810</v>
      </c>
      <c r="Q198" s="33">
        <v>38544.708333333336</v>
      </c>
      <c r="R198" s="47">
        <v>23600</v>
      </c>
      <c r="S198" s="29">
        <v>25617</v>
      </c>
      <c r="T198" s="29">
        <f t="shared" si="9"/>
        <v>1193</v>
      </c>
      <c r="U198" s="29">
        <v>26305</v>
      </c>
      <c r="V198" s="29">
        <v>300</v>
      </c>
      <c r="W198" s="29">
        <v>1000</v>
      </c>
      <c r="X198" s="29">
        <v>599</v>
      </c>
      <c r="Y198" s="29">
        <v>330</v>
      </c>
      <c r="Z198" s="29">
        <v>330</v>
      </c>
      <c r="AA198" s="29">
        <v>-700</v>
      </c>
      <c r="AB198" s="29">
        <v>-324</v>
      </c>
      <c r="AC198" s="29">
        <v>-2218</v>
      </c>
      <c r="AD198" s="29">
        <v>-1446</v>
      </c>
      <c r="AE198" s="29" t="s">
        <v>218</v>
      </c>
      <c r="AF198" s="29" t="s">
        <v>183</v>
      </c>
      <c r="AG198" s="29">
        <v>88</v>
      </c>
      <c r="AH198" s="29" t="s">
        <v>218</v>
      </c>
      <c r="AI198" s="29" t="s">
        <v>184</v>
      </c>
      <c r="AJ198" s="32">
        <v>94</v>
      </c>
    </row>
    <row r="199" spans="1:36" x14ac:dyDescent="0.15">
      <c r="A199" s="51" t="s">
        <v>32</v>
      </c>
      <c r="B199" s="69" t="s">
        <v>21</v>
      </c>
      <c r="C199" s="26">
        <v>12</v>
      </c>
      <c r="D199" s="33">
        <v>38545.625</v>
      </c>
      <c r="E199" s="31">
        <v>21616</v>
      </c>
      <c r="F199" s="29">
        <v>30627</v>
      </c>
      <c r="G199" s="29">
        <v>722</v>
      </c>
      <c r="H199" s="29">
        <v>0</v>
      </c>
      <c r="I199" s="29">
        <v>3159</v>
      </c>
      <c r="J199" s="29">
        <v>2990</v>
      </c>
      <c r="K199" s="29">
        <v>668</v>
      </c>
      <c r="L199" s="29">
        <v>330</v>
      </c>
      <c r="M199" s="29">
        <v>-100</v>
      </c>
      <c r="N199" s="29">
        <v>-553</v>
      </c>
      <c r="O199" s="29">
        <f t="shared" si="11"/>
        <v>345</v>
      </c>
      <c r="P199" s="29">
        <f t="shared" si="10"/>
        <v>24855</v>
      </c>
      <c r="Q199" s="33">
        <v>38545.625</v>
      </c>
      <c r="R199" s="47">
        <v>21900</v>
      </c>
      <c r="S199" s="29">
        <v>23696</v>
      </c>
      <c r="T199" s="29">
        <f t="shared" si="9"/>
        <v>1159</v>
      </c>
      <c r="U199" s="29">
        <v>26305</v>
      </c>
      <c r="V199" s="29">
        <v>300</v>
      </c>
      <c r="W199" s="29">
        <v>1000</v>
      </c>
      <c r="X199" s="29">
        <v>668</v>
      </c>
      <c r="Y199" s="29">
        <v>330</v>
      </c>
      <c r="Z199" s="29">
        <v>330</v>
      </c>
      <c r="AA199" s="29">
        <v>-700</v>
      </c>
      <c r="AB199" s="29">
        <v>-324</v>
      </c>
      <c r="AC199" s="29">
        <v>-563</v>
      </c>
      <c r="AD199" s="29">
        <v>-553</v>
      </c>
      <c r="AE199" s="29" t="s">
        <v>169</v>
      </c>
      <c r="AF199" s="29" t="s">
        <v>125</v>
      </c>
      <c r="AG199" s="29">
        <v>72</v>
      </c>
      <c r="AH199" s="29" t="s">
        <v>169</v>
      </c>
      <c r="AI199" s="29" t="s">
        <v>117</v>
      </c>
      <c r="AJ199" s="32">
        <v>84</v>
      </c>
    </row>
    <row r="200" spans="1:36" x14ac:dyDescent="0.15">
      <c r="A200" s="51" t="s">
        <v>31</v>
      </c>
      <c r="B200" s="69" t="s">
        <v>21</v>
      </c>
      <c r="C200" s="26">
        <v>13</v>
      </c>
      <c r="D200" s="33">
        <v>38546.708333333336</v>
      </c>
      <c r="E200" s="31">
        <v>19737</v>
      </c>
      <c r="F200" s="29">
        <v>30627</v>
      </c>
      <c r="G200" s="29">
        <v>687</v>
      </c>
      <c r="H200" s="29">
        <v>0</v>
      </c>
      <c r="I200" s="29">
        <v>2940</v>
      </c>
      <c r="J200" s="29">
        <v>3943</v>
      </c>
      <c r="K200" s="29">
        <v>649</v>
      </c>
      <c r="L200" s="29">
        <v>330</v>
      </c>
      <c r="M200" s="29">
        <v>-117</v>
      </c>
      <c r="N200" s="29">
        <v>-663</v>
      </c>
      <c r="O200" s="29">
        <f t="shared" si="11"/>
        <v>199</v>
      </c>
      <c r="P200" s="29">
        <f t="shared" si="10"/>
        <v>24232</v>
      </c>
      <c r="Q200" s="33">
        <v>38546.708333333336</v>
      </c>
      <c r="R200" s="47">
        <v>21375</v>
      </c>
      <c r="S200" s="29">
        <v>23384</v>
      </c>
      <c r="T200" s="29">
        <f t="shared" si="9"/>
        <v>848</v>
      </c>
      <c r="U200" s="29">
        <v>26305</v>
      </c>
      <c r="V200" s="29">
        <v>300</v>
      </c>
      <c r="W200" s="29">
        <v>1000</v>
      </c>
      <c r="X200" s="29">
        <v>649</v>
      </c>
      <c r="Y200" s="29">
        <v>330</v>
      </c>
      <c r="Z200" s="29">
        <v>330</v>
      </c>
      <c r="AA200" s="29">
        <v>-700</v>
      </c>
      <c r="AB200" s="29">
        <v>-324</v>
      </c>
      <c r="AC200" s="29">
        <v>-908</v>
      </c>
      <c r="AD200" s="29">
        <v>-663</v>
      </c>
      <c r="AE200" s="29" t="s">
        <v>169</v>
      </c>
      <c r="AF200" s="29" t="s">
        <v>120</v>
      </c>
      <c r="AG200" s="29">
        <v>77</v>
      </c>
      <c r="AH200" s="29" t="s">
        <v>100</v>
      </c>
      <c r="AI200" s="29" t="s">
        <v>70</v>
      </c>
      <c r="AJ200" s="32">
        <v>85</v>
      </c>
    </row>
    <row r="201" spans="1:36" x14ac:dyDescent="0.15">
      <c r="A201" s="51" t="s">
        <v>33</v>
      </c>
      <c r="B201" s="69" t="s">
        <v>21</v>
      </c>
      <c r="C201" s="26">
        <v>14</v>
      </c>
      <c r="D201" s="33">
        <v>38547.708333333336</v>
      </c>
      <c r="E201" s="31">
        <v>22535</v>
      </c>
      <c r="F201" s="29">
        <v>30627</v>
      </c>
      <c r="G201" s="29">
        <v>685</v>
      </c>
      <c r="H201" s="29">
        <v>0</v>
      </c>
      <c r="I201" s="29">
        <v>2562</v>
      </c>
      <c r="J201" s="29">
        <v>4089</v>
      </c>
      <c r="K201" s="29">
        <v>372</v>
      </c>
      <c r="L201" s="29">
        <v>330</v>
      </c>
      <c r="M201" s="29">
        <v>-324</v>
      </c>
      <c r="N201" s="29">
        <v>-929</v>
      </c>
      <c r="O201" s="29">
        <f t="shared" si="11"/>
        <v>-551</v>
      </c>
      <c r="P201" s="29">
        <f t="shared" si="10"/>
        <v>25212</v>
      </c>
      <c r="Q201" s="33">
        <v>38547.708333333336</v>
      </c>
      <c r="R201" s="47">
        <v>22775</v>
      </c>
      <c r="S201" s="29">
        <v>24571</v>
      </c>
      <c r="T201" s="29">
        <f t="shared" si="9"/>
        <v>641</v>
      </c>
      <c r="U201" s="29">
        <v>26305</v>
      </c>
      <c r="V201" s="29">
        <v>300</v>
      </c>
      <c r="W201" s="29">
        <v>1000</v>
      </c>
      <c r="X201" s="29">
        <v>372</v>
      </c>
      <c r="Y201" s="29">
        <v>330</v>
      </c>
      <c r="Z201" s="29">
        <v>330</v>
      </c>
      <c r="AA201" s="29">
        <v>-700</v>
      </c>
      <c r="AB201" s="29">
        <v>-324</v>
      </c>
      <c r="AC201" s="29">
        <v>-2218</v>
      </c>
      <c r="AD201" s="29">
        <v>-1011</v>
      </c>
      <c r="AE201" s="29" t="s">
        <v>100</v>
      </c>
      <c r="AF201" s="29" t="s">
        <v>56</v>
      </c>
      <c r="AG201" s="29">
        <v>82</v>
      </c>
      <c r="AH201" s="29" t="s">
        <v>100</v>
      </c>
      <c r="AI201" s="29" t="s">
        <v>70</v>
      </c>
      <c r="AJ201" s="32">
        <v>86</v>
      </c>
    </row>
    <row r="202" spans="1:36" x14ac:dyDescent="0.15">
      <c r="A202" s="51" t="s">
        <v>34</v>
      </c>
      <c r="B202" s="69" t="s">
        <v>21</v>
      </c>
      <c r="C202" s="26">
        <v>15</v>
      </c>
      <c r="D202" s="33">
        <v>38548.583333333336</v>
      </c>
      <c r="E202" s="31">
        <v>23471</v>
      </c>
      <c r="F202" s="29">
        <v>30627</v>
      </c>
      <c r="G202" s="29">
        <v>597</v>
      </c>
      <c r="H202" s="29">
        <v>0</v>
      </c>
      <c r="I202" s="29">
        <v>3215</v>
      </c>
      <c r="J202" s="29">
        <v>3429</v>
      </c>
      <c r="K202" s="29">
        <v>727</v>
      </c>
      <c r="L202" s="29">
        <v>330</v>
      </c>
      <c r="M202" s="29">
        <v>-324</v>
      </c>
      <c r="N202" s="29">
        <v>-1446</v>
      </c>
      <c r="O202" s="29">
        <f t="shared" si="11"/>
        <v>-713</v>
      </c>
      <c r="P202" s="29">
        <f t="shared" si="10"/>
        <v>25293</v>
      </c>
      <c r="Q202" s="33">
        <v>38548.666666666664</v>
      </c>
      <c r="R202" s="47">
        <v>22850</v>
      </c>
      <c r="S202" s="29">
        <v>24694</v>
      </c>
      <c r="T202" s="29">
        <f t="shared" si="9"/>
        <v>599</v>
      </c>
      <c r="U202" s="29">
        <v>26305</v>
      </c>
      <c r="V202" s="29">
        <v>300</v>
      </c>
      <c r="W202" s="29">
        <v>1000</v>
      </c>
      <c r="X202" s="29">
        <v>727</v>
      </c>
      <c r="Y202" s="29">
        <v>330</v>
      </c>
      <c r="Z202" s="29">
        <v>330</v>
      </c>
      <c r="AA202" s="29">
        <v>-700</v>
      </c>
      <c r="AB202" s="29">
        <v>-324</v>
      </c>
      <c r="AC202" s="29">
        <v>-2218</v>
      </c>
      <c r="AD202" s="29">
        <v>-1446</v>
      </c>
      <c r="AE202" s="29" t="s">
        <v>169</v>
      </c>
      <c r="AF202" s="29" t="s">
        <v>179</v>
      </c>
      <c r="AG202" s="29">
        <v>80</v>
      </c>
      <c r="AH202" s="29" t="s">
        <v>100</v>
      </c>
      <c r="AI202" s="29" t="s">
        <v>195</v>
      </c>
      <c r="AJ202" s="32">
        <v>87</v>
      </c>
    </row>
    <row r="203" spans="1:36" x14ac:dyDescent="0.15">
      <c r="A203" s="51" t="s">
        <v>35</v>
      </c>
      <c r="B203" s="69" t="s">
        <v>21</v>
      </c>
      <c r="C203" s="26">
        <v>16</v>
      </c>
      <c r="D203" s="33">
        <v>38549.708333333336</v>
      </c>
      <c r="E203" s="31">
        <v>20642</v>
      </c>
      <c r="F203" s="29">
        <v>30627</v>
      </c>
      <c r="G203" s="29">
        <v>562</v>
      </c>
      <c r="H203" s="29">
        <v>0</v>
      </c>
      <c r="I203" s="29">
        <v>4224</v>
      </c>
      <c r="J203" s="29">
        <v>5186</v>
      </c>
      <c r="K203" s="29">
        <v>196</v>
      </c>
      <c r="L203" s="29">
        <v>330</v>
      </c>
      <c r="M203" s="29">
        <v>-324</v>
      </c>
      <c r="N203" s="29">
        <v>-1356</v>
      </c>
      <c r="O203" s="29">
        <f t="shared" si="11"/>
        <v>-1154</v>
      </c>
      <c r="P203" s="29">
        <f t="shared" si="10"/>
        <v>22933</v>
      </c>
      <c r="Q203" s="33">
        <v>38549.666666666664</v>
      </c>
      <c r="R203" s="47">
        <v>20050</v>
      </c>
      <c r="S203" s="29">
        <v>21875</v>
      </c>
      <c r="T203" s="29">
        <f t="shared" si="9"/>
        <v>1058</v>
      </c>
      <c r="U203" s="29">
        <v>26305</v>
      </c>
      <c r="V203" s="29">
        <v>300</v>
      </c>
      <c r="W203" s="29">
        <v>1000</v>
      </c>
      <c r="X203" s="29">
        <v>196</v>
      </c>
      <c r="Y203" s="29">
        <v>330</v>
      </c>
      <c r="Z203" s="29">
        <v>330</v>
      </c>
      <c r="AA203" s="29">
        <v>-700</v>
      </c>
      <c r="AB203" s="29">
        <v>-324</v>
      </c>
      <c r="AC203" s="29">
        <v>-2218</v>
      </c>
      <c r="AD203" s="29">
        <v>-1356</v>
      </c>
      <c r="AE203" s="29" t="s">
        <v>169</v>
      </c>
      <c r="AF203" s="29" t="s">
        <v>165</v>
      </c>
      <c r="AG203" s="29">
        <v>81</v>
      </c>
      <c r="AH203" s="29" t="s">
        <v>100</v>
      </c>
      <c r="AI203" s="29" t="s">
        <v>90</v>
      </c>
      <c r="AJ203" s="32">
        <v>85</v>
      </c>
    </row>
    <row r="204" spans="1:36" x14ac:dyDescent="0.15">
      <c r="A204" s="51" t="s">
        <v>36</v>
      </c>
      <c r="B204" s="69" t="s">
        <v>21</v>
      </c>
      <c r="C204" s="26">
        <v>17</v>
      </c>
      <c r="D204" s="33">
        <v>38550.875</v>
      </c>
      <c r="E204" s="31">
        <v>19821</v>
      </c>
      <c r="F204" s="29">
        <v>30627</v>
      </c>
      <c r="G204" s="29">
        <v>600</v>
      </c>
      <c r="H204" s="29">
        <v>0</v>
      </c>
      <c r="I204" s="29">
        <v>3577</v>
      </c>
      <c r="J204" s="29">
        <v>5106</v>
      </c>
      <c r="K204" s="29">
        <v>-72</v>
      </c>
      <c r="L204" s="29">
        <v>330</v>
      </c>
      <c r="M204" s="29">
        <v>-324</v>
      </c>
      <c r="N204" s="29">
        <v>-1360</v>
      </c>
      <c r="O204" s="29">
        <f t="shared" si="11"/>
        <v>-1426</v>
      </c>
      <c r="P204" s="29">
        <f t="shared" si="10"/>
        <v>23970</v>
      </c>
      <c r="Q204" s="33">
        <v>38550.75</v>
      </c>
      <c r="R204" s="47">
        <v>20425</v>
      </c>
      <c r="S204" s="29">
        <v>22250</v>
      </c>
      <c r="T204" s="29">
        <f t="shared" si="9"/>
        <v>1720</v>
      </c>
      <c r="U204" s="29">
        <v>26305</v>
      </c>
      <c r="V204" s="29">
        <v>100</v>
      </c>
      <c r="W204" s="29">
        <v>-1400</v>
      </c>
      <c r="X204" s="29">
        <v>-72</v>
      </c>
      <c r="Y204" s="29">
        <v>330</v>
      </c>
      <c r="Z204" s="29">
        <v>330</v>
      </c>
      <c r="AA204" s="29">
        <v>-700</v>
      </c>
      <c r="AB204" s="29">
        <v>-324</v>
      </c>
      <c r="AC204" s="29">
        <v>-2218</v>
      </c>
      <c r="AD204" s="29">
        <v>-1360</v>
      </c>
      <c r="AE204" s="29" t="s">
        <v>100</v>
      </c>
      <c r="AF204" s="29" t="s">
        <v>129</v>
      </c>
      <c r="AG204" s="29">
        <v>76</v>
      </c>
      <c r="AH204" s="29" t="s">
        <v>43</v>
      </c>
      <c r="AI204" s="29" t="s">
        <v>70</v>
      </c>
      <c r="AJ204" s="32">
        <v>76</v>
      </c>
    </row>
    <row r="205" spans="1:36" x14ac:dyDescent="0.15">
      <c r="A205" s="51" t="s">
        <v>30</v>
      </c>
      <c r="B205" s="69" t="s">
        <v>21</v>
      </c>
      <c r="C205" s="26">
        <v>18</v>
      </c>
      <c r="D205" s="33">
        <v>38551.625</v>
      </c>
      <c r="E205" s="31">
        <v>24316</v>
      </c>
      <c r="F205" s="29">
        <v>30627</v>
      </c>
      <c r="G205" s="29">
        <v>568</v>
      </c>
      <c r="H205" s="29">
        <v>0</v>
      </c>
      <c r="I205" s="29">
        <v>3912</v>
      </c>
      <c r="J205" s="29">
        <v>1083</v>
      </c>
      <c r="K205" s="29">
        <v>-403</v>
      </c>
      <c r="L205" s="29">
        <v>300</v>
      </c>
      <c r="M205" s="29">
        <v>-324</v>
      </c>
      <c r="N205" s="29">
        <v>-1349</v>
      </c>
      <c r="O205" s="29">
        <f t="shared" si="11"/>
        <v>-1776</v>
      </c>
      <c r="P205" s="29">
        <f t="shared" si="10"/>
        <v>27976</v>
      </c>
      <c r="Q205" s="33">
        <v>38551.666666666664</v>
      </c>
      <c r="R205" s="47">
        <v>24600</v>
      </c>
      <c r="S205" s="29">
        <v>26396</v>
      </c>
      <c r="T205" s="29">
        <f t="shared" si="9"/>
        <v>1580</v>
      </c>
      <c r="U205" s="29">
        <v>26305</v>
      </c>
      <c r="V205" s="29">
        <v>100</v>
      </c>
      <c r="W205" s="29">
        <v>-1400</v>
      </c>
      <c r="X205" s="29">
        <v>-403</v>
      </c>
      <c r="Y205" s="29">
        <v>330</v>
      </c>
      <c r="Z205" s="29">
        <v>300</v>
      </c>
      <c r="AA205" s="29">
        <v>-700</v>
      </c>
      <c r="AB205" s="29">
        <v>-324</v>
      </c>
      <c r="AC205" s="29">
        <v>-2218</v>
      </c>
      <c r="AD205" s="29">
        <v>-1349</v>
      </c>
      <c r="AE205" s="29" t="s">
        <v>100</v>
      </c>
      <c r="AF205" s="29" t="s">
        <v>91</v>
      </c>
      <c r="AG205" s="29">
        <v>81</v>
      </c>
      <c r="AH205" s="29" t="s">
        <v>43</v>
      </c>
      <c r="AI205" s="29" t="s">
        <v>168</v>
      </c>
      <c r="AJ205" s="32">
        <v>83</v>
      </c>
    </row>
    <row r="206" spans="1:36" x14ac:dyDescent="0.15">
      <c r="A206" s="51" t="s">
        <v>32</v>
      </c>
      <c r="B206" s="69" t="s">
        <v>21</v>
      </c>
      <c r="C206" s="26">
        <v>19</v>
      </c>
      <c r="D206" s="33">
        <v>38552.625</v>
      </c>
      <c r="E206" s="31">
        <v>26749</v>
      </c>
      <c r="F206" s="29">
        <v>30635</v>
      </c>
      <c r="G206" s="29">
        <v>469</v>
      </c>
      <c r="H206" s="29">
        <v>0</v>
      </c>
      <c r="I206" s="29">
        <v>2992</v>
      </c>
      <c r="J206" s="29">
        <v>48</v>
      </c>
      <c r="K206" s="29">
        <v>-318</v>
      </c>
      <c r="L206" s="29">
        <v>300</v>
      </c>
      <c r="M206" s="29">
        <v>-324</v>
      </c>
      <c r="N206" s="29">
        <v>-1400</v>
      </c>
      <c r="O206" s="29">
        <f t="shared" si="11"/>
        <v>-1742</v>
      </c>
      <c r="P206" s="29">
        <f t="shared" si="10"/>
        <v>29806</v>
      </c>
      <c r="Q206" s="33">
        <v>38552.625</v>
      </c>
      <c r="R206" s="47">
        <v>25725</v>
      </c>
      <c r="S206" s="29">
        <v>27734</v>
      </c>
      <c r="T206" s="29">
        <f t="shared" si="9"/>
        <v>2072</v>
      </c>
      <c r="U206" s="29">
        <v>26305</v>
      </c>
      <c r="V206" s="29">
        <v>100</v>
      </c>
      <c r="W206" s="29">
        <v>-1400</v>
      </c>
      <c r="X206" s="29">
        <v>-318</v>
      </c>
      <c r="Y206" s="29">
        <v>330</v>
      </c>
      <c r="Z206" s="29">
        <v>300</v>
      </c>
      <c r="AA206" s="29">
        <v>-700</v>
      </c>
      <c r="AB206" s="29">
        <v>-324</v>
      </c>
      <c r="AC206" s="29">
        <v>-2218</v>
      </c>
      <c r="AD206" s="29">
        <v>-1400</v>
      </c>
      <c r="AE206" s="29" t="s">
        <v>169</v>
      </c>
      <c r="AF206" s="29" t="s">
        <v>99</v>
      </c>
      <c r="AG206" s="29">
        <v>89</v>
      </c>
      <c r="AH206" s="29" t="s">
        <v>46</v>
      </c>
      <c r="AI206" s="29" t="s">
        <v>52</v>
      </c>
      <c r="AJ206" s="32">
        <v>91</v>
      </c>
    </row>
    <row r="207" spans="1:36" x14ac:dyDescent="0.15">
      <c r="A207" s="51" t="s">
        <v>31</v>
      </c>
      <c r="B207" s="69" t="s">
        <v>21</v>
      </c>
      <c r="C207" s="26">
        <v>20</v>
      </c>
      <c r="D207" s="33">
        <v>38553.708333333336</v>
      </c>
      <c r="E207" s="31">
        <v>24977</v>
      </c>
      <c r="F207" s="29">
        <v>30655</v>
      </c>
      <c r="G207" s="29">
        <v>412</v>
      </c>
      <c r="H207" s="29">
        <v>0</v>
      </c>
      <c r="I207" s="29">
        <v>3505</v>
      </c>
      <c r="J207" s="29">
        <v>213</v>
      </c>
      <c r="K207" s="29">
        <v>-107</v>
      </c>
      <c r="L207" s="29">
        <v>330</v>
      </c>
      <c r="M207" s="29">
        <v>-324</v>
      </c>
      <c r="N207" s="29">
        <v>-1446</v>
      </c>
      <c r="O207" s="29">
        <f t="shared" si="11"/>
        <v>-1547</v>
      </c>
      <c r="P207" s="29">
        <f t="shared" si="10"/>
        <v>28896</v>
      </c>
      <c r="Q207" s="33">
        <v>38553.666666666664</v>
      </c>
      <c r="R207" s="47">
        <v>26500</v>
      </c>
      <c r="S207" s="29">
        <v>28452</v>
      </c>
      <c r="T207" s="29">
        <f t="shared" si="9"/>
        <v>444</v>
      </c>
      <c r="U207" s="29">
        <v>26305</v>
      </c>
      <c r="V207" s="29">
        <v>100</v>
      </c>
      <c r="W207" s="29">
        <v>-1400</v>
      </c>
      <c r="X207" s="29">
        <v>-107</v>
      </c>
      <c r="Y207" s="29">
        <v>330</v>
      </c>
      <c r="Z207" s="29">
        <v>330</v>
      </c>
      <c r="AA207" s="29">
        <v>-700</v>
      </c>
      <c r="AB207" s="29">
        <v>-324</v>
      </c>
      <c r="AC207" s="29">
        <v>-2218</v>
      </c>
      <c r="AD207" s="29">
        <v>-1446</v>
      </c>
      <c r="AE207" s="29" t="s">
        <v>169</v>
      </c>
      <c r="AF207" s="29" t="s">
        <v>117</v>
      </c>
      <c r="AG207" s="29">
        <v>90</v>
      </c>
      <c r="AH207" s="29" t="s">
        <v>146</v>
      </c>
      <c r="AI207" s="29" t="s">
        <v>150</v>
      </c>
      <c r="AJ207" s="32">
        <v>94</v>
      </c>
    </row>
    <row r="208" spans="1:36" x14ac:dyDescent="0.15">
      <c r="A208" s="51" t="s">
        <v>33</v>
      </c>
      <c r="B208" s="69" t="s">
        <v>21</v>
      </c>
      <c r="C208" s="26">
        <v>21</v>
      </c>
      <c r="D208" s="33">
        <v>38554.708333333336</v>
      </c>
      <c r="E208" s="31">
        <v>24170</v>
      </c>
      <c r="F208" s="29">
        <v>30655</v>
      </c>
      <c r="G208" s="29">
        <v>435</v>
      </c>
      <c r="H208" s="29">
        <v>0</v>
      </c>
      <c r="I208" s="29">
        <v>3346</v>
      </c>
      <c r="J208" s="29">
        <v>229</v>
      </c>
      <c r="K208" s="29">
        <v>-603</v>
      </c>
      <c r="L208" s="29">
        <v>330</v>
      </c>
      <c r="M208" s="29">
        <v>-324</v>
      </c>
      <c r="N208" s="29">
        <v>-1453</v>
      </c>
      <c r="O208" s="29">
        <f t="shared" si="11"/>
        <v>-2050</v>
      </c>
      <c r="P208" s="29">
        <f t="shared" si="10"/>
        <v>29565</v>
      </c>
      <c r="Q208" s="33">
        <v>38554.666666666664</v>
      </c>
      <c r="R208" s="47">
        <v>25850</v>
      </c>
      <c r="S208" s="29">
        <v>27805</v>
      </c>
      <c r="T208" s="29">
        <f t="shared" si="9"/>
        <v>1760</v>
      </c>
      <c r="U208" s="29">
        <v>26305</v>
      </c>
      <c r="V208" s="29">
        <v>100</v>
      </c>
      <c r="W208" s="29">
        <v>-1400</v>
      </c>
      <c r="X208" s="29">
        <v>-603</v>
      </c>
      <c r="Y208" s="29">
        <v>330</v>
      </c>
      <c r="Z208" s="29">
        <v>330</v>
      </c>
      <c r="AA208" s="29">
        <v>-700</v>
      </c>
      <c r="AB208" s="29">
        <v>-324</v>
      </c>
      <c r="AC208" s="29">
        <v>-22188</v>
      </c>
      <c r="AD208" s="29">
        <v>-1453</v>
      </c>
      <c r="AE208" s="29" t="s">
        <v>146</v>
      </c>
      <c r="AF208" s="29" t="s">
        <v>134</v>
      </c>
      <c r="AG208" s="29">
        <v>86</v>
      </c>
      <c r="AH208" s="29" t="s">
        <v>146</v>
      </c>
      <c r="AI208" s="29" t="s">
        <v>62</v>
      </c>
      <c r="AJ208" s="32">
        <v>91</v>
      </c>
    </row>
    <row r="209" spans="1:36" x14ac:dyDescent="0.15">
      <c r="A209" s="51" t="s">
        <v>34</v>
      </c>
      <c r="B209" s="69" t="s">
        <v>21</v>
      </c>
      <c r="C209" s="26">
        <v>22</v>
      </c>
      <c r="D209" s="33">
        <v>38555.666666666664</v>
      </c>
      <c r="E209" s="31">
        <v>24930</v>
      </c>
      <c r="F209" s="29">
        <v>30655</v>
      </c>
      <c r="G209" s="29">
        <v>454</v>
      </c>
      <c r="H209" s="29">
        <v>0</v>
      </c>
      <c r="I209" s="29">
        <v>3416</v>
      </c>
      <c r="J209" s="29">
        <v>429</v>
      </c>
      <c r="K209" s="29">
        <v>-7</v>
      </c>
      <c r="L209" s="29">
        <v>330</v>
      </c>
      <c r="M209" s="29">
        <v>-324</v>
      </c>
      <c r="N209" s="29">
        <v>-1446</v>
      </c>
      <c r="O209" s="29">
        <f t="shared" si="11"/>
        <v>-1447</v>
      </c>
      <c r="P209" s="29">
        <f t="shared" si="10"/>
        <v>28711</v>
      </c>
      <c r="Q209" s="33">
        <v>38555.625</v>
      </c>
      <c r="R209" s="47">
        <v>24775</v>
      </c>
      <c r="S209" s="29">
        <v>26729</v>
      </c>
      <c r="T209" s="29">
        <f t="shared" si="9"/>
        <v>1982</v>
      </c>
      <c r="U209" s="29">
        <v>26305</v>
      </c>
      <c r="V209" s="29">
        <v>100</v>
      </c>
      <c r="W209" s="29">
        <v>-1400</v>
      </c>
      <c r="X209" s="29">
        <v>-7</v>
      </c>
      <c r="Y209" s="29">
        <v>330</v>
      </c>
      <c r="Z209" s="29">
        <v>330</v>
      </c>
      <c r="AA209" s="29">
        <v>-700</v>
      </c>
      <c r="AB209" s="29">
        <v>-324</v>
      </c>
      <c r="AC209" s="29">
        <v>-2218</v>
      </c>
      <c r="AD209" s="29">
        <v>-1446</v>
      </c>
      <c r="AE209" s="29" t="s">
        <v>169</v>
      </c>
      <c r="AF209" s="29" t="s">
        <v>52</v>
      </c>
      <c r="AG209" s="29">
        <v>89</v>
      </c>
      <c r="AH209" s="29" t="s">
        <v>169</v>
      </c>
      <c r="AI209" s="29" t="s">
        <v>66</v>
      </c>
      <c r="AJ209" s="32">
        <v>93</v>
      </c>
    </row>
    <row r="210" spans="1:36" x14ac:dyDescent="0.15">
      <c r="A210" s="51" t="s">
        <v>35</v>
      </c>
      <c r="B210" s="69" t="s">
        <v>21</v>
      </c>
      <c r="C210" s="26">
        <v>23</v>
      </c>
      <c r="D210" s="33">
        <v>38556.5</v>
      </c>
      <c r="E210" s="31">
        <v>18922</v>
      </c>
      <c r="F210" s="29">
        <v>30655</v>
      </c>
      <c r="G210" s="29">
        <v>589</v>
      </c>
      <c r="H210" s="29">
        <v>0</v>
      </c>
      <c r="I210" s="29">
        <v>2606</v>
      </c>
      <c r="J210" s="29">
        <v>5291</v>
      </c>
      <c r="K210" s="29">
        <v>-173</v>
      </c>
      <c r="L210" s="29">
        <v>330</v>
      </c>
      <c r="M210" s="29">
        <v>0</v>
      </c>
      <c r="N210" s="29">
        <v>-1647</v>
      </c>
      <c r="O210" s="29">
        <f t="shared" si="11"/>
        <v>-1490</v>
      </c>
      <c r="P210" s="29">
        <f t="shared" si="10"/>
        <v>24837</v>
      </c>
      <c r="Q210" s="33">
        <v>38556.708333333336</v>
      </c>
      <c r="R210" s="47">
        <v>19700</v>
      </c>
      <c r="S210" s="29">
        <v>21809</v>
      </c>
      <c r="T210" s="29">
        <f t="shared" si="9"/>
        <v>3028</v>
      </c>
      <c r="U210" s="29">
        <v>26305</v>
      </c>
      <c r="V210" s="29">
        <v>100</v>
      </c>
      <c r="W210" s="29">
        <v>-1400</v>
      </c>
      <c r="X210" s="29">
        <f>+-173</f>
        <v>-173</v>
      </c>
      <c r="Y210" s="29">
        <v>330</v>
      </c>
      <c r="Z210" s="29">
        <v>330</v>
      </c>
      <c r="AA210" s="29">
        <v>-700</v>
      </c>
      <c r="AB210" s="29">
        <v>0</v>
      </c>
      <c r="AC210" s="29">
        <v>-1768</v>
      </c>
      <c r="AD210" s="29">
        <v>-1647</v>
      </c>
      <c r="AE210" s="29" t="s">
        <v>169</v>
      </c>
      <c r="AF210" s="29" t="s">
        <v>97</v>
      </c>
      <c r="AG210" s="29">
        <v>81</v>
      </c>
      <c r="AH210" s="29" t="s">
        <v>169</v>
      </c>
      <c r="AI210" s="29" t="s">
        <v>154</v>
      </c>
      <c r="AJ210" s="32">
        <v>86</v>
      </c>
    </row>
    <row r="211" spans="1:36" x14ac:dyDescent="0.15">
      <c r="A211" s="51" t="s">
        <v>36</v>
      </c>
      <c r="B211" s="69" t="s">
        <v>21</v>
      </c>
      <c r="C211" s="26">
        <v>24</v>
      </c>
      <c r="D211" s="33">
        <v>38557.75</v>
      </c>
      <c r="E211" s="31">
        <v>18171</v>
      </c>
      <c r="F211" s="29">
        <v>30655</v>
      </c>
      <c r="G211" s="29">
        <v>617</v>
      </c>
      <c r="H211" s="29">
        <v>0</v>
      </c>
      <c r="I211" s="29">
        <v>2312</v>
      </c>
      <c r="J211" s="29">
        <v>6648</v>
      </c>
      <c r="K211" s="29">
        <v>28</v>
      </c>
      <c r="L211" s="29">
        <v>330</v>
      </c>
      <c r="M211" s="29">
        <v>0</v>
      </c>
      <c r="N211" s="29">
        <v>-1238</v>
      </c>
      <c r="O211" s="29">
        <f t="shared" si="11"/>
        <v>-880</v>
      </c>
      <c r="P211" s="29">
        <f t="shared" si="10"/>
        <v>23192</v>
      </c>
      <c r="Q211" s="33">
        <v>38557.75</v>
      </c>
      <c r="R211" s="47">
        <v>18000</v>
      </c>
      <c r="S211" s="29">
        <v>19796</v>
      </c>
      <c r="T211" s="29">
        <f t="shared" si="9"/>
        <v>3396</v>
      </c>
      <c r="U211" s="29">
        <v>26305</v>
      </c>
      <c r="V211" s="29">
        <v>200</v>
      </c>
      <c r="W211" s="29">
        <v>1000</v>
      </c>
      <c r="X211" s="29">
        <v>28</v>
      </c>
      <c r="Y211" s="29">
        <v>330</v>
      </c>
      <c r="Z211" s="29">
        <v>330</v>
      </c>
      <c r="AA211" s="29">
        <v>-700</v>
      </c>
      <c r="AB211" s="29">
        <v>0</v>
      </c>
      <c r="AC211" s="29">
        <v>-1768</v>
      </c>
      <c r="AD211" s="29">
        <v>-1238</v>
      </c>
      <c r="AE211" s="29" t="s">
        <v>162</v>
      </c>
      <c r="AF211" s="29" t="s">
        <v>52</v>
      </c>
      <c r="AG211" s="29">
        <v>81</v>
      </c>
      <c r="AH211" s="29" t="s">
        <v>169</v>
      </c>
      <c r="AI211" s="29" t="s">
        <v>131</v>
      </c>
      <c r="AJ211" s="32">
        <v>83</v>
      </c>
    </row>
    <row r="212" spans="1:36" x14ac:dyDescent="0.15">
      <c r="A212" s="51" t="s">
        <v>30</v>
      </c>
      <c r="B212" s="69" t="s">
        <v>21</v>
      </c>
      <c r="C212" s="26">
        <v>25</v>
      </c>
      <c r="D212" s="33">
        <v>38558.75</v>
      </c>
      <c r="E212" s="31">
        <v>22980</v>
      </c>
      <c r="F212" s="29">
        <v>30655</v>
      </c>
      <c r="G212" s="29">
        <v>597</v>
      </c>
      <c r="H212" s="29">
        <v>0</v>
      </c>
      <c r="I212" s="29">
        <v>2821</v>
      </c>
      <c r="J212" s="29">
        <v>2374</v>
      </c>
      <c r="K212" s="29">
        <v>174</v>
      </c>
      <c r="L212" s="29">
        <v>330</v>
      </c>
      <c r="M212" s="29">
        <v>0</v>
      </c>
      <c r="N212" s="29">
        <v>-1419</v>
      </c>
      <c r="O212" s="29">
        <f t="shared" si="11"/>
        <v>-915</v>
      </c>
      <c r="P212" s="29">
        <f t="shared" si="10"/>
        <v>26972</v>
      </c>
      <c r="Q212" s="33">
        <v>38558.708333333336</v>
      </c>
      <c r="R212" s="47">
        <v>24000</v>
      </c>
      <c r="S212" s="29">
        <v>26009</v>
      </c>
      <c r="T212" s="29">
        <f t="shared" si="9"/>
        <v>963</v>
      </c>
      <c r="U212" s="29">
        <v>26305</v>
      </c>
      <c r="V212" s="29">
        <v>200</v>
      </c>
      <c r="W212" s="29">
        <v>1000</v>
      </c>
      <c r="X212" s="29">
        <v>174</v>
      </c>
      <c r="Y212" s="29">
        <v>330</v>
      </c>
      <c r="Z212" s="29">
        <v>330</v>
      </c>
      <c r="AA212" s="29">
        <v>-700</v>
      </c>
      <c r="AB212" s="29">
        <v>0</v>
      </c>
      <c r="AC212" s="29">
        <v>-2218</v>
      </c>
      <c r="AD212" s="29">
        <v>-1419</v>
      </c>
      <c r="AE212" s="29" t="s">
        <v>162</v>
      </c>
      <c r="AF212" s="29" t="s">
        <v>176</v>
      </c>
      <c r="AG212" s="29">
        <v>86</v>
      </c>
      <c r="AH212" s="29" t="s">
        <v>169</v>
      </c>
      <c r="AI212" s="29" t="s">
        <v>49</v>
      </c>
      <c r="AJ212" s="32">
        <v>87</v>
      </c>
    </row>
    <row r="213" spans="1:36" x14ac:dyDescent="0.15">
      <c r="A213" s="51" t="s">
        <v>32</v>
      </c>
      <c r="B213" s="69" t="s">
        <v>21</v>
      </c>
      <c r="C213" s="26">
        <v>26</v>
      </c>
      <c r="D213" s="33">
        <v>38559.708333333336</v>
      </c>
      <c r="E213" s="31">
        <v>25542</v>
      </c>
      <c r="F213" s="29">
        <v>30655</v>
      </c>
      <c r="G213" s="29">
        <v>426</v>
      </c>
      <c r="H213" s="29">
        <v>0</v>
      </c>
      <c r="I213" s="29">
        <v>2559</v>
      </c>
      <c r="J213" s="29">
        <v>272</v>
      </c>
      <c r="K213" s="29">
        <v>347</v>
      </c>
      <c r="L213" s="29">
        <v>330</v>
      </c>
      <c r="M213" s="29">
        <v>-324</v>
      </c>
      <c r="N213" s="29">
        <v>-1446</v>
      </c>
      <c r="O213" s="29">
        <f t="shared" si="11"/>
        <v>-1093</v>
      </c>
      <c r="P213" s="29">
        <f t="shared" si="10"/>
        <v>29343</v>
      </c>
      <c r="Q213" s="33">
        <v>38559.666666666664</v>
      </c>
      <c r="R213" s="47">
        <v>26075</v>
      </c>
      <c r="S213" s="29">
        <v>28027</v>
      </c>
      <c r="T213" s="29">
        <f t="shared" si="9"/>
        <v>1316</v>
      </c>
      <c r="U213" s="29">
        <v>26305</v>
      </c>
      <c r="V213" s="29">
        <v>200</v>
      </c>
      <c r="W213" s="29">
        <v>1000</v>
      </c>
      <c r="X213" s="29">
        <v>347</v>
      </c>
      <c r="Y213" s="29">
        <v>330</v>
      </c>
      <c r="Z213" s="29">
        <v>330</v>
      </c>
      <c r="AA213" s="29">
        <v>-700</v>
      </c>
      <c r="AB213" s="29">
        <v>-324</v>
      </c>
      <c r="AC213" s="29">
        <v>-2218</v>
      </c>
      <c r="AD213" s="29">
        <v>-1446</v>
      </c>
      <c r="AE213" s="29" t="s">
        <v>162</v>
      </c>
      <c r="AF213" s="29" t="s">
        <v>120</v>
      </c>
      <c r="AG213" s="29">
        <v>90</v>
      </c>
      <c r="AH213" s="29" t="s">
        <v>169</v>
      </c>
      <c r="AI213" s="29" t="s">
        <v>91</v>
      </c>
      <c r="AJ213" s="32">
        <v>95</v>
      </c>
    </row>
    <row r="214" spans="1:36" x14ac:dyDescent="0.15">
      <c r="A214" s="51" t="s">
        <v>31</v>
      </c>
      <c r="B214" s="69" t="s">
        <v>21</v>
      </c>
      <c r="C214" s="26">
        <v>27</v>
      </c>
      <c r="D214" s="33">
        <v>38560.625</v>
      </c>
      <c r="E214" s="31">
        <v>26922</v>
      </c>
      <c r="F214" s="29">
        <v>30655</v>
      </c>
      <c r="G214" s="29">
        <v>454</v>
      </c>
      <c r="H214" s="29">
        <v>0</v>
      </c>
      <c r="I214" s="29">
        <v>2856</v>
      </c>
      <c r="J214" s="29">
        <v>48</v>
      </c>
      <c r="K214" s="29">
        <v>6</v>
      </c>
      <c r="L214" s="29">
        <v>330</v>
      </c>
      <c r="M214" s="29">
        <v>100</v>
      </c>
      <c r="N214" s="29">
        <v>-1446</v>
      </c>
      <c r="O214" s="29">
        <f t="shared" si="11"/>
        <v>-1010</v>
      </c>
      <c r="P214" s="29">
        <f t="shared" si="10"/>
        <v>29215</v>
      </c>
      <c r="Q214" s="33">
        <v>38560.666666666664</v>
      </c>
      <c r="R214" s="47">
        <v>26475</v>
      </c>
      <c r="S214" s="29">
        <v>28387</v>
      </c>
      <c r="T214" s="29">
        <f t="shared" si="9"/>
        <v>828</v>
      </c>
      <c r="U214" s="29">
        <v>26305</v>
      </c>
      <c r="V214" s="29">
        <v>200</v>
      </c>
      <c r="W214" s="29">
        <v>1000</v>
      </c>
      <c r="X214" s="29">
        <v>6</v>
      </c>
      <c r="Y214" s="29">
        <v>330</v>
      </c>
      <c r="Z214" s="29">
        <v>330</v>
      </c>
      <c r="AA214" s="29">
        <v>280</v>
      </c>
      <c r="AB214" s="29">
        <v>-124</v>
      </c>
      <c r="AC214" s="29">
        <v>-2218</v>
      </c>
      <c r="AD214" s="29">
        <v>-1446</v>
      </c>
      <c r="AE214" s="29" t="s">
        <v>46</v>
      </c>
      <c r="AF214" s="29" t="s">
        <v>109</v>
      </c>
      <c r="AG214" s="29">
        <v>88</v>
      </c>
      <c r="AH214" s="29" t="s">
        <v>46</v>
      </c>
      <c r="AI214" s="29" t="s">
        <v>115</v>
      </c>
      <c r="AJ214" s="32">
        <v>87</v>
      </c>
    </row>
    <row r="215" spans="1:36" x14ac:dyDescent="0.15">
      <c r="A215" s="51" t="s">
        <v>33</v>
      </c>
      <c r="B215" s="69" t="s">
        <v>21</v>
      </c>
      <c r="C215" s="26">
        <v>28</v>
      </c>
      <c r="D215" s="33">
        <v>38561.625</v>
      </c>
      <c r="E215" s="31">
        <v>19830</v>
      </c>
      <c r="F215" s="29">
        <v>30665</v>
      </c>
      <c r="G215" s="29">
        <v>553</v>
      </c>
      <c r="H215" s="29">
        <v>0</v>
      </c>
      <c r="I215" s="29">
        <v>3221</v>
      </c>
      <c r="J215" s="29">
        <v>3362</v>
      </c>
      <c r="K215" s="29">
        <v>399</v>
      </c>
      <c r="L215" s="29">
        <v>330</v>
      </c>
      <c r="M215" s="29">
        <v>100</v>
      </c>
      <c r="N215" s="29">
        <v>-1259</v>
      </c>
      <c r="O215" s="29">
        <f t="shared" si="11"/>
        <v>-430</v>
      </c>
      <c r="P215" s="29">
        <f t="shared" si="10"/>
        <v>25065</v>
      </c>
      <c r="Q215" s="33">
        <v>38561.625</v>
      </c>
      <c r="R215" s="47">
        <v>21300</v>
      </c>
      <c r="S215" s="29">
        <v>23096</v>
      </c>
      <c r="T215" s="29">
        <f t="shared" si="9"/>
        <v>1969</v>
      </c>
      <c r="U215" s="29">
        <v>26305</v>
      </c>
      <c r="V215" s="29">
        <v>200</v>
      </c>
      <c r="W215" s="29">
        <v>1000</v>
      </c>
      <c r="X215" s="29">
        <v>399</v>
      </c>
      <c r="Y215" s="29">
        <v>330</v>
      </c>
      <c r="Z215" s="29">
        <v>330</v>
      </c>
      <c r="AA215" s="29">
        <v>280</v>
      </c>
      <c r="AB215" s="29">
        <v>100</v>
      </c>
      <c r="AC215" s="29">
        <v>-2218</v>
      </c>
      <c r="AD215" s="29">
        <v>-1259</v>
      </c>
      <c r="AE215" s="29" t="s">
        <v>100</v>
      </c>
      <c r="AF215" s="29" t="s">
        <v>183</v>
      </c>
      <c r="AG215" s="29">
        <v>70</v>
      </c>
      <c r="AH215" s="29" t="s">
        <v>46</v>
      </c>
      <c r="AI215" s="29" t="s">
        <v>181</v>
      </c>
      <c r="AJ215" s="32">
        <v>78</v>
      </c>
    </row>
    <row r="216" spans="1:36" x14ac:dyDescent="0.15">
      <c r="A216" s="51" t="s">
        <v>34</v>
      </c>
      <c r="B216" s="69" t="s">
        <v>21</v>
      </c>
      <c r="C216" s="26">
        <v>29</v>
      </c>
      <c r="D216" s="33">
        <v>38562.666666666664</v>
      </c>
      <c r="E216" s="31">
        <v>20335</v>
      </c>
      <c r="F216" s="29">
        <v>30665</v>
      </c>
      <c r="G216" s="29">
        <v>631</v>
      </c>
      <c r="H216" s="29">
        <v>0</v>
      </c>
      <c r="I216" s="29">
        <v>1792</v>
      </c>
      <c r="J216" s="29">
        <v>5767</v>
      </c>
      <c r="K216" s="29">
        <v>46</v>
      </c>
      <c r="L216" s="29">
        <v>330</v>
      </c>
      <c r="M216" s="29">
        <v>100</v>
      </c>
      <c r="N216" s="29">
        <v>-1259</v>
      </c>
      <c r="O216" s="29">
        <f t="shared" si="11"/>
        <v>-783</v>
      </c>
      <c r="P216" s="29">
        <f t="shared" si="10"/>
        <v>24520</v>
      </c>
      <c r="Q216" s="33">
        <v>38562.666666666664</v>
      </c>
      <c r="R216" s="47">
        <v>20650</v>
      </c>
      <c r="S216" s="29">
        <v>22446</v>
      </c>
      <c r="T216" s="29">
        <f t="shared" si="9"/>
        <v>2074</v>
      </c>
      <c r="U216" s="29">
        <v>26305</v>
      </c>
      <c r="V216" s="29">
        <v>200</v>
      </c>
      <c r="W216" s="29">
        <v>1000</v>
      </c>
      <c r="X216" s="29">
        <v>46</v>
      </c>
      <c r="Y216" s="29">
        <v>330</v>
      </c>
      <c r="Z216" s="29">
        <v>330</v>
      </c>
      <c r="AA216" s="29">
        <v>280</v>
      </c>
      <c r="AB216" s="29">
        <v>100</v>
      </c>
      <c r="AC216" s="29">
        <v>-2218</v>
      </c>
      <c r="AD216" s="29">
        <v>-1259</v>
      </c>
      <c r="AE216" s="29" t="s">
        <v>169</v>
      </c>
      <c r="AF216" s="29" t="s">
        <v>91</v>
      </c>
      <c r="AG216" s="29">
        <v>80</v>
      </c>
      <c r="AH216" s="29" t="s">
        <v>43</v>
      </c>
      <c r="AI216" s="29" t="s">
        <v>122</v>
      </c>
      <c r="AJ216" s="32">
        <v>83</v>
      </c>
    </row>
    <row r="217" spans="1:36" x14ac:dyDescent="0.15">
      <c r="A217" s="51" t="s">
        <v>35</v>
      </c>
      <c r="B217" s="69" t="s">
        <v>21</v>
      </c>
      <c r="C217" s="26">
        <v>30</v>
      </c>
      <c r="D217" s="33">
        <v>38563.708333333336</v>
      </c>
      <c r="E217" s="31">
        <v>18184</v>
      </c>
      <c r="F217" s="29">
        <v>30665</v>
      </c>
      <c r="G217" s="29">
        <v>564</v>
      </c>
      <c r="H217" s="29">
        <v>0</v>
      </c>
      <c r="I217" s="29">
        <v>4472</v>
      </c>
      <c r="J217" s="29">
        <v>5672</v>
      </c>
      <c r="K217" s="29">
        <v>30</v>
      </c>
      <c r="L217" s="29">
        <v>330</v>
      </c>
      <c r="M217" s="29">
        <v>-100</v>
      </c>
      <c r="N217" s="29">
        <v>-1006</v>
      </c>
      <c r="O217" s="29">
        <f t="shared" si="11"/>
        <v>-746</v>
      </c>
      <c r="P217" s="29">
        <f t="shared" si="10"/>
        <v>21831</v>
      </c>
      <c r="Q217" s="33">
        <v>38563.708333333336</v>
      </c>
      <c r="R217" s="47">
        <v>18025</v>
      </c>
      <c r="S217" s="29">
        <v>19821</v>
      </c>
      <c r="T217" s="29">
        <f t="shared" si="9"/>
        <v>2010</v>
      </c>
      <c r="U217" s="29">
        <v>26305</v>
      </c>
      <c r="V217" s="29">
        <v>200</v>
      </c>
      <c r="W217" s="29">
        <v>300</v>
      </c>
      <c r="X217" s="29">
        <v>30</v>
      </c>
      <c r="Y217" s="29">
        <v>330</v>
      </c>
      <c r="Z217" s="29">
        <v>330</v>
      </c>
      <c r="AA217" s="29">
        <v>-700</v>
      </c>
      <c r="AB217" s="29">
        <v>-100</v>
      </c>
      <c r="AC217" s="29">
        <v>-2218</v>
      </c>
      <c r="AD217" s="29">
        <v>-1006</v>
      </c>
      <c r="AE217" s="29" t="s">
        <v>169</v>
      </c>
      <c r="AF217" s="29" t="s">
        <v>125</v>
      </c>
      <c r="AG217" s="29">
        <v>77</v>
      </c>
      <c r="AH217" s="29" t="s">
        <v>43</v>
      </c>
      <c r="AI217" s="29" t="s">
        <v>216</v>
      </c>
      <c r="AJ217" s="32">
        <v>83</v>
      </c>
    </row>
    <row r="218" spans="1:36" x14ac:dyDescent="0.15">
      <c r="A218" s="52" t="s">
        <v>36</v>
      </c>
      <c r="B218" s="70" t="s">
        <v>21</v>
      </c>
      <c r="C218" s="43">
        <v>31</v>
      </c>
      <c r="D218" s="37">
        <v>38564.875</v>
      </c>
      <c r="E218" s="39">
        <v>16889</v>
      </c>
      <c r="F218" s="35">
        <v>30665</v>
      </c>
      <c r="G218" s="35">
        <v>564</v>
      </c>
      <c r="H218" s="35">
        <v>0</v>
      </c>
      <c r="I218" s="35">
        <v>3628</v>
      </c>
      <c r="J218" s="35">
        <v>6275</v>
      </c>
      <c r="K218" s="35">
        <v>300</v>
      </c>
      <c r="L218" s="35">
        <v>330</v>
      </c>
      <c r="M218" s="35">
        <v>-100</v>
      </c>
      <c r="N218" s="35">
        <v>-1006</v>
      </c>
      <c r="O218" s="35">
        <f t="shared" si="11"/>
        <v>-476</v>
      </c>
      <c r="P218" s="35">
        <f t="shared" si="10"/>
        <v>21802</v>
      </c>
      <c r="Q218" s="37">
        <v>38564.75</v>
      </c>
      <c r="R218" s="48">
        <v>17800</v>
      </c>
      <c r="S218" s="35">
        <v>19596</v>
      </c>
      <c r="T218" s="35">
        <f t="shared" si="9"/>
        <v>2206</v>
      </c>
      <c r="U218" s="35">
        <v>26305</v>
      </c>
      <c r="V218" s="35">
        <v>200</v>
      </c>
      <c r="W218" s="35">
        <v>300</v>
      </c>
      <c r="X218" s="35">
        <v>300</v>
      </c>
      <c r="Y218" s="35">
        <v>330</v>
      </c>
      <c r="Z218" s="35">
        <v>330</v>
      </c>
      <c r="AA218" s="35">
        <v>-700</v>
      </c>
      <c r="AB218" s="35">
        <v>-100</v>
      </c>
      <c r="AC218" s="35">
        <v>-2218</v>
      </c>
      <c r="AD218" s="35">
        <v>-1006</v>
      </c>
      <c r="AE218" s="35" t="s">
        <v>169</v>
      </c>
      <c r="AF218" s="35" t="s">
        <v>140</v>
      </c>
      <c r="AG218" s="35">
        <v>71</v>
      </c>
      <c r="AH218" s="35" t="s">
        <v>100</v>
      </c>
      <c r="AI218" s="35" t="s">
        <v>173</v>
      </c>
      <c r="AJ218" s="40">
        <v>78</v>
      </c>
    </row>
    <row r="219" spans="1:36" x14ac:dyDescent="0.15">
      <c r="A219" s="51" t="s">
        <v>30</v>
      </c>
      <c r="B219" s="69" t="s">
        <v>22</v>
      </c>
      <c r="C219" s="26">
        <v>1</v>
      </c>
      <c r="D219" s="33">
        <v>38565.708333333336</v>
      </c>
      <c r="E219" s="31">
        <v>21405</v>
      </c>
      <c r="F219" s="29">
        <v>30663</v>
      </c>
      <c r="G219" s="29">
        <v>570</v>
      </c>
      <c r="H219" s="29">
        <v>0</v>
      </c>
      <c r="I219" s="29">
        <v>1822</v>
      </c>
      <c r="J219" s="29">
        <v>4864</v>
      </c>
      <c r="K219" s="29">
        <v>225</v>
      </c>
      <c r="L219" s="29">
        <v>330</v>
      </c>
      <c r="M219" s="29">
        <v>-324</v>
      </c>
      <c r="N219" s="29">
        <v>-1266</v>
      </c>
      <c r="O219" s="29">
        <f t="shared" si="11"/>
        <v>-1035</v>
      </c>
      <c r="P219" s="29">
        <f t="shared" si="10"/>
        <v>25582</v>
      </c>
      <c r="Q219" s="33">
        <v>38565.708333333336</v>
      </c>
      <c r="R219" s="47">
        <v>22300</v>
      </c>
      <c r="S219" s="29">
        <v>24096</v>
      </c>
      <c r="T219" s="29">
        <f t="shared" si="9"/>
        <v>1486</v>
      </c>
      <c r="U219" s="27">
        <v>26305</v>
      </c>
      <c r="V219" s="29">
        <v>200</v>
      </c>
      <c r="W219" s="26">
        <v>1200</v>
      </c>
      <c r="X219" s="29">
        <v>225</v>
      </c>
      <c r="Y219" s="26">
        <v>330</v>
      </c>
      <c r="Z219" s="29">
        <v>330</v>
      </c>
      <c r="AA219" s="29">
        <v>-700</v>
      </c>
      <c r="AB219" s="29">
        <v>-324</v>
      </c>
      <c r="AC219" s="29">
        <v>-2218</v>
      </c>
      <c r="AD219" s="29">
        <v>-1266</v>
      </c>
      <c r="AE219" s="29" t="s">
        <v>169</v>
      </c>
      <c r="AF219" s="29" t="s">
        <v>99</v>
      </c>
      <c r="AG219" s="29">
        <v>82</v>
      </c>
      <c r="AH219" s="29" t="s">
        <v>170</v>
      </c>
      <c r="AI219" s="29" t="s">
        <v>131</v>
      </c>
      <c r="AJ219" s="32">
        <v>84</v>
      </c>
    </row>
    <row r="220" spans="1:36" x14ac:dyDescent="0.15">
      <c r="A220" s="51" t="s">
        <v>32</v>
      </c>
      <c r="B220" s="69" t="s">
        <v>22</v>
      </c>
      <c r="C220" s="26">
        <v>2</v>
      </c>
      <c r="D220" s="33">
        <v>38566.708333333336</v>
      </c>
      <c r="E220" s="31">
        <v>24272</v>
      </c>
      <c r="F220" s="29">
        <v>30663</v>
      </c>
      <c r="G220" s="29">
        <v>504</v>
      </c>
      <c r="H220" s="29">
        <v>0</v>
      </c>
      <c r="I220" s="29">
        <v>2222</v>
      </c>
      <c r="J220" s="29">
        <v>3275</v>
      </c>
      <c r="K220" s="29">
        <v>545</v>
      </c>
      <c r="L220" s="29">
        <v>330</v>
      </c>
      <c r="M220" s="29">
        <v>-324</v>
      </c>
      <c r="N220" s="29">
        <v>-962</v>
      </c>
      <c r="O220" s="29">
        <f t="shared" si="11"/>
        <v>-411</v>
      </c>
      <c r="P220" s="29">
        <v>26081</v>
      </c>
      <c r="Q220" s="33">
        <v>38566.666666666664</v>
      </c>
      <c r="R220" s="47">
        <v>23100</v>
      </c>
      <c r="S220" s="29">
        <v>24896</v>
      </c>
      <c r="T220" s="29">
        <f t="shared" si="9"/>
        <v>1185</v>
      </c>
      <c r="U220" s="27">
        <v>26305</v>
      </c>
      <c r="V220" s="29">
        <v>200</v>
      </c>
      <c r="W220" s="26">
        <v>1200</v>
      </c>
      <c r="X220" s="29">
        <v>545</v>
      </c>
      <c r="Y220" s="26">
        <v>330</v>
      </c>
      <c r="Z220" s="29">
        <v>330</v>
      </c>
      <c r="AA220" s="29">
        <v>-700</v>
      </c>
      <c r="AB220" s="29">
        <v>-324</v>
      </c>
      <c r="AC220" s="29">
        <v>-968</v>
      </c>
      <c r="AD220" s="29">
        <v>-1643</v>
      </c>
      <c r="AE220" s="29" t="s">
        <v>43</v>
      </c>
      <c r="AF220" s="29" t="s">
        <v>61</v>
      </c>
      <c r="AG220" s="29">
        <v>85</v>
      </c>
      <c r="AH220" s="29" t="s">
        <v>43</v>
      </c>
      <c r="AI220" s="29" t="s">
        <v>65</v>
      </c>
      <c r="AJ220" s="32">
        <v>88</v>
      </c>
    </row>
    <row r="221" spans="1:36" x14ac:dyDescent="0.15">
      <c r="A221" s="51" t="s">
        <v>31</v>
      </c>
      <c r="B221" s="69" t="s">
        <v>22</v>
      </c>
      <c r="C221" s="26">
        <v>3</v>
      </c>
      <c r="D221" s="33">
        <v>38567.666666666664</v>
      </c>
      <c r="E221" s="31">
        <v>24649</v>
      </c>
      <c r="F221" s="29">
        <v>30663</v>
      </c>
      <c r="G221" s="29">
        <v>497</v>
      </c>
      <c r="H221" s="29">
        <v>0</v>
      </c>
      <c r="I221" s="29">
        <v>2063</v>
      </c>
      <c r="J221" s="29">
        <v>1157</v>
      </c>
      <c r="K221" s="29">
        <v>825</v>
      </c>
      <c r="L221" s="29">
        <v>330</v>
      </c>
      <c r="M221" s="29">
        <v>-324</v>
      </c>
      <c r="N221" s="29">
        <v>-1445</v>
      </c>
      <c r="O221" s="29">
        <f t="shared" si="11"/>
        <v>-614</v>
      </c>
      <c r="P221" s="29">
        <f t="shared" si="10"/>
        <v>28554</v>
      </c>
      <c r="Q221" s="33">
        <v>38567.708333333336</v>
      </c>
      <c r="R221" s="47">
        <v>25000</v>
      </c>
      <c r="S221" s="29">
        <v>26841</v>
      </c>
      <c r="T221" s="29">
        <f t="shared" si="9"/>
        <v>1713</v>
      </c>
      <c r="U221" s="27">
        <v>26305</v>
      </c>
      <c r="V221" s="29">
        <v>200</v>
      </c>
      <c r="W221" s="26">
        <v>1200</v>
      </c>
      <c r="X221" s="29">
        <v>825</v>
      </c>
      <c r="Y221" s="26">
        <v>330</v>
      </c>
      <c r="Z221" s="29">
        <v>330</v>
      </c>
      <c r="AA221" s="29">
        <v>-700</v>
      </c>
      <c r="AB221" s="29">
        <v>-324</v>
      </c>
      <c r="AC221" s="29">
        <v>-2218</v>
      </c>
      <c r="AD221" s="29">
        <v>-1445</v>
      </c>
      <c r="AE221" s="29" t="s">
        <v>169</v>
      </c>
      <c r="AF221" s="29" t="s">
        <v>179</v>
      </c>
      <c r="AG221" s="29">
        <v>84</v>
      </c>
      <c r="AH221" s="29" t="s">
        <v>169</v>
      </c>
      <c r="AI221" s="29" t="s">
        <v>50</v>
      </c>
      <c r="AJ221" s="32">
        <v>91</v>
      </c>
    </row>
    <row r="222" spans="1:36" x14ac:dyDescent="0.15">
      <c r="A222" s="51" t="s">
        <v>33</v>
      </c>
      <c r="B222" s="69" t="s">
        <v>22</v>
      </c>
      <c r="C222" s="26">
        <v>4</v>
      </c>
      <c r="D222" s="33">
        <v>38568.666666666664</v>
      </c>
      <c r="E222" s="31">
        <v>24505</v>
      </c>
      <c r="F222" s="29">
        <v>30663</v>
      </c>
      <c r="G222" s="29">
        <v>520</v>
      </c>
      <c r="H222" s="29">
        <v>0</v>
      </c>
      <c r="I222" s="29">
        <v>2030</v>
      </c>
      <c r="J222" s="29">
        <v>1435</v>
      </c>
      <c r="K222" s="29">
        <v>450</v>
      </c>
      <c r="L222" s="29">
        <v>300</v>
      </c>
      <c r="M222" s="29">
        <v>-374</v>
      </c>
      <c r="N222" s="29">
        <v>-1466</v>
      </c>
      <c r="O222" s="29">
        <f t="shared" si="11"/>
        <v>-1090</v>
      </c>
      <c r="P222" s="29">
        <f t="shared" si="10"/>
        <v>28808</v>
      </c>
      <c r="Q222" s="33">
        <v>38568.708333333336</v>
      </c>
      <c r="R222" s="47">
        <v>25250</v>
      </c>
      <c r="S222" s="29">
        <v>27112</v>
      </c>
      <c r="T222" s="29">
        <f t="shared" si="9"/>
        <v>1696</v>
      </c>
      <c r="U222" s="27">
        <v>26305</v>
      </c>
      <c r="V222" s="29">
        <v>200</v>
      </c>
      <c r="W222" s="26">
        <v>1200</v>
      </c>
      <c r="X222" s="29">
        <v>450</v>
      </c>
      <c r="Y222" s="26">
        <v>300</v>
      </c>
      <c r="Z222" s="29">
        <v>330</v>
      </c>
      <c r="AA222" s="29">
        <v>-700</v>
      </c>
      <c r="AB222" s="29">
        <v>-374</v>
      </c>
      <c r="AC222" s="29">
        <v>-2218</v>
      </c>
      <c r="AD222" s="29">
        <v>-1466</v>
      </c>
      <c r="AE222" s="29" t="s">
        <v>169</v>
      </c>
      <c r="AF222" s="29" t="s">
        <v>136</v>
      </c>
      <c r="AG222" s="29">
        <v>82</v>
      </c>
      <c r="AH222" s="29" t="s">
        <v>169</v>
      </c>
      <c r="AI222" s="29" t="s">
        <v>90</v>
      </c>
      <c r="AJ222" s="32">
        <v>92</v>
      </c>
    </row>
    <row r="223" spans="1:36" x14ac:dyDescent="0.15">
      <c r="A223" s="51" t="s">
        <v>34</v>
      </c>
      <c r="B223" s="69" t="s">
        <v>22</v>
      </c>
      <c r="C223" s="26">
        <v>5</v>
      </c>
      <c r="D223" s="33">
        <v>38569.625</v>
      </c>
      <c r="E223" s="31">
        <v>25964</v>
      </c>
      <c r="F223" s="29">
        <v>30663</v>
      </c>
      <c r="G223" s="29">
        <v>470</v>
      </c>
      <c r="H223" s="29">
        <v>0</v>
      </c>
      <c r="I223" s="29">
        <v>1799</v>
      </c>
      <c r="J223" s="29">
        <v>376</v>
      </c>
      <c r="K223" s="29">
        <v>693</v>
      </c>
      <c r="L223" s="29">
        <v>315</v>
      </c>
      <c r="M223" s="29">
        <v>-374</v>
      </c>
      <c r="N223" s="29">
        <v>-1443</v>
      </c>
      <c r="O223" s="29">
        <f t="shared" si="11"/>
        <v>-809</v>
      </c>
      <c r="P223" s="29">
        <f t="shared" si="10"/>
        <v>29767</v>
      </c>
      <c r="Q223" s="33">
        <v>38569.625</v>
      </c>
      <c r="R223" s="47">
        <v>25250</v>
      </c>
      <c r="S223" s="29">
        <v>27250</v>
      </c>
      <c r="T223" s="29">
        <f t="shared" si="9"/>
        <v>2517</v>
      </c>
      <c r="U223" s="27">
        <v>26305</v>
      </c>
      <c r="V223" s="29">
        <v>200</v>
      </c>
      <c r="W223" s="26">
        <v>1200</v>
      </c>
      <c r="X223" s="29">
        <v>693</v>
      </c>
      <c r="Y223" s="26">
        <v>315</v>
      </c>
      <c r="Z223" s="29">
        <v>330</v>
      </c>
      <c r="AA223" s="29">
        <v>-700</v>
      </c>
      <c r="AB223" s="29">
        <v>-374</v>
      </c>
      <c r="AC223" s="29">
        <v>-2218</v>
      </c>
      <c r="AD223" s="29">
        <v>-1443</v>
      </c>
      <c r="AE223" s="29" t="s">
        <v>169</v>
      </c>
      <c r="AF223" s="29" t="s">
        <v>96</v>
      </c>
      <c r="AG223" s="29">
        <v>90</v>
      </c>
      <c r="AH223" s="29" t="s">
        <v>43</v>
      </c>
      <c r="AI223" s="29" t="s">
        <v>61</v>
      </c>
      <c r="AJ223" s="32">
        <v>92</v>
      </c>
    </row>
    <row r="224" spans="1:36" x14ac:dyDescent="0.15">
      <c r="A224" s="51" t="s">
        <v>35</v>
      </c>
      <c r="B224" s="69" t="s">
        <v>22</v>
      </c>
      <c r="C224" s="26">
        <v>6</v>
      </c>
      <c r="D224" s="33">
        <v>38570.708333333336</v>
      </c>
      <c r="E224" s="31">
        <v>19114</v>
      </c>
      <c r="F224" s="29">
        <v>30663</v>
      </c>
      <c r="G224" s="29">
        <v>502</v>
      </c>
      <c r="H224" s="29">
        <v>0</v>
      </c>
      <c r="I224" s="29">
        <v>3483</v>
      </c>
      <c r="J224" s="29">
        <v>4773</v>
      </c>
      <c r="K224" s="29">
        <v>430</v>
      </c>
      <c r="L224" s="29">
        <v>315</v>
      </c>
      <c r="M224" s="29">
        <v>-399</v>
      </c>
      <c r="N224" s="29">
        <v>-765</v>
      </c>
      <c r="O224" s="29">
        <f t="shared" si="11"/>
        <v>-419</v>
      </c>
      <c r="P224" s="29">
        <f t="shared" si="10"/>
        <v>23328</v>
      </c>
      <c r="Q224" s="33">
        <v>38570.625</v>
      </c>
      <c r="R224" s="47">
        <v>18825</v>
      </c>
      <c r="S224" s="29">
        <v>20621</v>
      </c>
      <c r="T224" s="29">
        <f t="shared" si="9"/>
        <v>2707</v>
      </c>
      <c r="U224" s="27">
        <v>26305</v>
      </c>
      <c r="V224" s="29">
        <v>200</v>
      </c>
      <c r="W224" s="26">
        <v>1200</v>
      </c>
      <c r="X224" s="29">
        <v>430</v>
      </c>
      <c r="Y224" s="26">
        <v>315</v>
      </c>
      <c r="Z224" s="29">
        <v>315</v>
      </c>
      <c r="AA224" s="29">
        <v>-700</v>
      </c>
      <c r="AB224" s="29">
        <v>-399</v>
      </c>
      <c r="AC224" s="29">
        <v>-2218</v>
      </c>
      <c r="AD224" s="29">
        <v>-765</v>
      </c>
      <c r="AE224" s="29" t="s">
        <v>146</v>
      </c>
      <c r="AF224" s="29" t="s">
        <v>179</v>
      </c>
      <c r="AG224" s="29">
        <v>78</v>
      </c>
      <c r="AH224" s="29" t="s">
        <v>169</v>
      </c>
      <c r="AI224" s="29" t="s">
        <v>68</v>
      </c>
      <c r="AJ224" s="32">
        <v>84</v>
      </c>
    </row>
    <row r="225" spans="1:36" x14ac:dyDescent="0.15">
      <c r="A225" s="51" t="s">
        <v>36</v>
      </c>
      <c r="B225" s="69" t="s">
        <v>22</v>
      </c>
      <c r="C225" s="26">
        <v>7</v>
      </c>
      <c r="D225" s="33">
        <v>38571.75</v>
      </c>
      <c r="E225" s="31">
        <v>19497</v>
      </c>
      <c r="F225" s="29">
        <v>30663</v>
      </c>
      <c r="G225" s="29">
        <v>578</v>
      </c>
      <c r="H225" s="29">
        <v>0</v>
      </c>
      <c r="I225" s="29">
        <v>2404</v>
      </c>
      <c r="J225" s="29">
        <v>5990</v>
      </c>
      <c r="K225" s="29">
        <v>573</v>
      </c>
      <c r="L225" s="29">
        <v>315</v>
      </c>
      <c r="M225" s="29">
        <v>-399</v>
      </c>
      <c r="N225" s="29">
        <v>-1005</v>
      </c>
      <c r="O225" s="29">
        <v>-516</v>
      </c>
      <c r="P225" s="29">
        <f t="shared" si="10"/>
        <v>23363</v>
      </c>
      <c r="Q225" s="33">
        <v>38571.75</v>
      </c>
      <c r="R225" s="47">
        <v>19150</v>
      </c>
      <c r="S225" s="29">
        <v>20946</v>
      </c>
      <c r="T225" s="29">
        <f t="shared" si="9"/>
        <v>2417</v>
      </c>
      <c r="U225" s="29">
        <v>26305</v>
      </c>
      <c r="V225" s="29">
        <v>200</v>
      </c>
      <c r="W225" s="29">
        <v>1200</v>
      </c>
      <c r="X225" s="29">
        <v>573</v>
      </c>
      <c r="Y225" s="29">
        <v>315</v>
      </c>
      <c r="Z225" s="29">
        <v>315</v>
      </c>
      <c r="AA225" s="29">
        <v>-700</v>
      </c>
      <c r="AB225" s="29">
        <v>-399</v>
      </c>
      <c r="AC225" s="29">
        <v>-2218</v>
      </c>
      <c r="AD225" s="29">
        <v>-1005</v>
      </c>
      <c r="AE225" s="29" t="s">
        <v>146</v>
      </c>
      <c r="AF225" s="29" t="s">
        <v>129</v>
      </c>
      <c r="AG225" s="29">
        <v>80</v>
      </c>
      <c r="AH225" s="29" t="s">
        <v>100</v>
      </c>
      <c r="AI225" s="29" t="s">
        <v>168</v>
      </c>
      <c r="AJ225" s="32">
        <v>82</v>
      </c>
    </row>
    <row r="226" spans="1:36" x14ac:dyDescent="0.15">
      <c r="A226" s="51" t="s">
        <v>30</v>
      </c>
      <c r="B226" s="69" t="s">
        <v>22</v>
      </c>
      <c r="C226" s="26">
        <v>8</v>
      </c>
      <c r="D226" s="33">
        <v>38572.625</v>
      </c>
      <c r="E226" s="31">
        <v>24442</v>
      </c>
      <c r="F226" s="29">
        <v>30663</v>
      </c>
      <c r="G226" s="29">
        <v>566</v>
      </c>
      <c r="H226" s="29">
        <v>0</v>
      </c>
      <c r="I226" s="29">
        <v>3106</v>
      </c>
      <c r="J226" s="29">
        <v>2310</v>
      </c>
      <c r="K226" s="29">
        <v>525</v>
      </c>
      <c r="L226" s="29">
        <v>315</v>
      </c>
      <c r="M226" s="29">
        <v>-324</v>
      </c>
      <c r="N226" s="29">
        <v>-1453</v>
      </c>
      <c r="O226" s="29">
        <f t="shared" si="11"/>
        <v>-937</v>
      </c>
      <c r="P226" s="29">
        <f t="shared" si="10"/>
        <v>26750</v>
      </c>
      <c r="Q226" s="33">
        <v>38572.708333333336</v>
      </c>
      <c r="R226" s="47">
        <v>23625</v>
      </c>
      <c r="S226" s="29">
        <v>25615</v>
      </c>
      <c r="T226" s="29">
        <f t="shared" si="9"/>
        <v>1135</v>
      </c>
      <c r="U226" s="29">
        <v>26305</v>
      </c>
      <c r="V226" s="29">
        <v>200</v>
      </c>
      <c r="W226" s="29">
        <v>1200</v>
      </c>
      <c r="X226" s="29">
        <v>525</v>
      </c>
      <c r="Y226" s="29">
        <v>315</v>
      </c>
      <c r="Z226" s="29">
        <v>315</v>
      </c>
      <c r="AA226" s="29">
        <v>-700</v>
      </c>
      <c r="AB226" s="29">
        <v>-324</v>
      </c>
      <c r="AC226" s="29">
        <v>-2218</v>
      </c>
      <c r="AD226" s="29">
        <v>-1453</v>
      </c>
      <c r="AE226" s="29" t="s">
        <v>169</v>
      </c>
      <c r="AF226" s="29" t="s">
        <v>99</v>
      </c>
      <c r="AG226" s="29">
        <v>84</v>
      </c>
      <c r="AH226" s="29" t="s">
        <v>100</v>
      </c>
      <c r="AI226" s="29" t="s">
        <v>102</v>
      </c>
      <c r="AJ226" s="32">
        <v>83</v>
      </c>
    </row>
    <row r="227" spans="1:36" x14ac:dyDescent="0.15">
      <c r="A227" s="51" t="s">
        <v>32</v>
      </c>
      <c r="B227" s="69" t="s">
        <v>22</v>
      </c>
      <c r="C227" s="26">
        <v>9</v>
      </c>
      <c r="D227" s="33">
        <v>38573.625</v>
      </c>
      <c r="E227" s="31">
        <v>23291</v>
      </c>
      <c r="F227" s="29">
        <v>30667</v>
      </c>
      <c r="G227" s="29">
        <v>470</v>
      </c>
      <c r="H227" s="29">
        <v>0</v>
      </c>
      <c r="I227" s="29">
        <v>3085</v>
      </c>
      <c r="J227" s="29">
        <v>244</v>
      </c>
      <c r="K227" s="29">
        <v>545</v>
      </c>
      <c r="L227" s="29">
        <v>315</v>
      </c>
      <c r="M227" s="29">
        <v>-324</v>
      </c>
      <c r="N227" s="29">
        <v>-1453</v>
      </c>
      <c r="O227" s="29">
        <f t="shared" si="11"/>
        <v>-917</v>
      </c>
      <c r="P227" s="29">
        <v>28721</v>
      </c>
      <c r="Q227" s="33">
        <v>38573.666666666664</v>
      </c>
      <c r="R227" s="47">
        <v>25700</v>
      </c>
      <c r="S227" s="29">
        <v>27690</v>
      </c>
      <c r="T227" s="29">
        <f t="shared" si="9"/>
        <v>1031</v>
      </c>
      <c r="U227" s="29">
        <v>26305</v>
      </c>
      <c r="V227" s="29">
        <v>200</v>
      </c>
      <c r="W227" s="29">
        <v>1200</v>
      </c>
      <c r="X227" s="29">
        <v>545</v>
      </c>
      <c r="Y227" s="29">
        <v>315</v>
      </c>
      <c r="Z227" s="29">
        <v>315</v>
      </c>
      <c r="AA227" s="29">
        <v>-700</v>
      </c>
      <c r="AB227" s="29">
        <v>-324</v>
      </c>
      <c r="AC227" s="29">
        <v>-2218</v>
      </c>
      <c r="AD227" s="29">
        <v>-1453</v>
      </c>
      <c r="AE227" s="29" t="s">
        <v>169</v>
      </c>
      <c r="AF227" s="29" t="s">
        <v>56</v>
      </c>
      <c r="AG227" s="29">
        <v>86</v>
      </c>
      <c r="AH227" s="29" t="s">
        <v>100</v>
      </c>
      <c r="AI227" s="29" t="s">
        <v>168</v>
      </c>
      <c r="AJ227" s="32">
        <v>87</v>
      </c>
    </row>
    <row r="228" spans="1:36" x14ac:dyDescent="0.15">
      <c r="A228" s="51" t="s">
        <v>31</v>
      </c>
      <c r="B228" s="69" t="s">
        <v>22</v>
      </c>
      <c r="C228" s="26">
        <v>10</v>
      </c>
      <c r="D228" s="33">
        <v>38574.708333333336</v>
      </c>
      <c r="E228" s="31">
        <v>24819</v>
      </c>
      <c r="F228" s="29">
        <v>30667</v>
      </c>
      <c r="G228" s="29">
        <v>412</v>
      </c>
      <c r="H228" s="29">
        <v>0</v>
      </c>
      <c r="I228" s="29">
        <v>2753</v>
      </c>
      <c r="J228" s="29">
        <v>996</v>
      </c>
      <c r="K228" s="29">
        <v>-264</v>
      </c>
      <c r="L228" s="29">
        <v>315</v>
      </c>
      <c r="M228" s="29">
        <v>-324</v>
      </c>
      <c r="N228" s="29">
        <v>-1466</v>
      </c>
      <c r="O228" s="29">
        <f t="shared" ref="O228:O258" si="12">SUM(K228:N228)</f>
        <v>-1739</v>
      </c>
      <c r="P228" s="29">
        <f t="shared" si="10"/>
        <v>29069</v>
      </c>
      <c r="Q228" s="33">
        <v>38574.666666666664</v>
      </c>
      <c r="R228" s="47">
        <v>25200</v>
      </c>
      <c r="S228" s="29">
        <v>27177</v>
      </c>
      <c r="T228" s="29">
        <f t="shared" si="9"/>
        <v>1892</v>
      </c>
      <c r="U228" s="29">
        <v>26305</v>
      </c>
      <c r="V228" s="29">
        <v>200</v>
      </c>
      <c r="W228" s="29">
        <v>1200</v>
      </c>
      <c r="X228" s="29">
        <v>-264</v>
      </c>
      <c r="Y228" s="29">
        <v>315</v>
      </c>
      <c r="Z228" s="29">
        <v>315</v>
      </c>
      <c r="AA228" s="29">
        <v>-700</v>
      </c>
      <c r="AB228" s="29">
        <v>-324</v>
      </c>
      <c r="AC228" s="29">
        <v>-2218</v>
      </c>
      <c r="AD228" s="29">
        <v>-1466</v>
      </c>
      <c r="AE228" s="29" t="s">
        <v>169</v>
      </c>
      <c r="AF228" s="29" t="s">
        <v>99</v>
      </c>
      <c r="AG228" s="29">
        <v>84</v>
      </c>
      <c r="AH228" s="29" t="s">
        <v>100</v>
      </c>
      <c r="AI228" s="29" t="s">
        <v>102</v>
      </c>
      <c r="AJ228" s="32">
        <v>88</v>
      </c>
    </row>
    <row r="229" spans="1:36" x14ac:dyDescent="0.15">
      <c r="A229" s="51" t="s">
        <v>33</v>
      </c>
      <c r="B229" s="69" t="s">
        <v>22</v>
      </c>
      <c r="C229" s="26">
        <v>11</v>
      </c>
      <c r="D229" s="33">
        <v>38575.666666666664</v>
      </c>
      <c r="E229" s="31">
        <v>25295</v>
      </c>
      <c r="F229" s="29">
        <v>30667</v>
      </c>
      <c r="G229" s="29">
        <v>361</v>
      </c>
      <c r="H229" s="29">
        <v>0</v>
      </c>
      <c r="I229" s="29">
        <v>2587</v>
      </c>
      <c r="J229" s="29">
        <v>654</v>
      </c>
      <c r="K229" s="29">
        <v>220</v>
      </c>
      <c r="L229" s="29">
        <v>315</v>
      </c>
      <c r="M229" s="29">
        <v>-324</v>
      </c>
      <c r="N229" s="29">
        <v>-1466</v>
      </c>
      <c r="O229" s="29">
        <f t="shared" si="12"/>
        <v>-1255</v>
      </c>
      <c r="P229" s="29">
        <f t="shared" si="10"/>
        <v>29042</v>
      </c>
      <c r="Q229" s="33">
        <v>38575.666666666664</v>
      </c>
      <c r="R229" s="47">
        <v>25350</v>
      </c>
      <c r="S229" s="29">
        <v>27327</v>
      </c>
      <c r="T229" s="29">
        <f t="shared" si="9"/>
        <v>1715</v>
      </c>
      <c r="U229" s="29">
        <v>26305</v>
      </c>
      <c r="V229" s="29">
        <v>200</v>
      </c>
      <c r="W229" s="29">
        <v>1200</v>
      </c>
      <c r="X229" s="29">
        <v>220</v>
      </c>
      <c r="Y229" s="29">
        <v>315</v>
      </c>
      <c r="Z229" s="29">
        <v>315</v>
      </c>
      <c r="AA229" s="29">
        <v>-700</v>
      </c>
      <c r="AB229" s="29">
        <v>-324</v>
      </c>
      <c r="AC229" s="29">
        <v>-2218</v>
      </c>
      <c r="AD229" s="29">
        <v>-1466</v>
      </c>
      <c r="AE229" s="29" t="s">
        <v>169</v>
      </c>
      <c r="AF229" s="29" t="s">
        <v>335</v>
      </c>
      <c r="AG229" s="29">
        <v>87</v>
      </c>
      <c r="AH229" s="29" t="s">
        <v>100</v>
      </c>
      <c r="AI229" s="29" t="s">
        <v>50</v>
      </c>
      <c r="AJ229" s="32">
        <v>91</v>
      </c>
    </row>
    <row r="230" spans="1:36" x14ac:dyDescent="0.15">
      <c r="A230" s="51" t="s">
        <v>34</v>
      </c>
      <c r="B230" s="69" t="s">
        <v>22</v>
      </c>
      <c r="C230" s="26">
        <v>12</v>
      </c>
      <c r="D230" s="33">
        <v>38576.625</v>
      </c>
      <c r="E230" s="31">
        <v>24131</v>
      </c>
      <c r="F230" s="29">
        <v>30667</v>
      </c>
      <c r="G230" s="29">
        <v>408</v>
      </c>
      <c r="H230" s="29">
        <v>0</v>
      </c>
      <c r="I230" s="29">
        <v>2940</v>
      </c>
      <c r="J230" s="29">
        <v>2434</v>
      </c>
      <c r="K230" s="29">
        <v>305</v>
      </c>
      <c r="L230" s="29">
        <v>315</v>
      </c>
      <c r="M230" s="29">
        <v>-324</v>
      </c>
      <c r="N230" s="29">
        <v>-1476</v>
      </c>
      <c r="O230" s="29">
        <f t="shared" si="12"/>
        <v>-1180</v>
      </c>
      <c r="P230" s="29">
        <f t="shared" si="10"/>
        <v>26881</v>
      </c>
      <c r="Q230" s="33">
        <v>38576.625</v>
      </c>
      <c r="R230" s="47">
        <v>23800</v>
      </c>
      <c r="S230" s="29">
        <v>25782</v>
      </c>
      <c r="T230" s="29">
        <f t="shared" si="9"/>
        <v>1099</v>
      </c>
      <c r="U230" s="29">
        <v>26305</v>
      </c>
      <c r="V230" s="29">
        <v>200</v>
      </c>
      <c r="W230" s="29">
        <v>1200</v>
      </c>
      <c r="X230" s="29">
        <v>305</v>
      </c>
      <c r="Y230" s="29">
        <v>315</v>
      </c>
      <c r="Z230" s="29">
        <v>315</v>
      </c>
      <c r="AA230" s="29">
        <v>-700</v>
      </c>
      <c r="AB230" s="29">
        <v>-324</v>
      </c>
      <c r="AC230" s="29">
        <v>-2218</v>
      </c>
      <c r="AD230" s="29">
        <v>-1476</v>
      </c>
      <c r="AE230" s="29" t="s">
        <v>169</v>
      </c>
      <c r="AF230" s="29" t="s">
        <v>165</v>
      </c>
      <c r="AG230" s="29">
        <v>80</v>
      </c>
      <c r="AH230" s="29" t="s">
        <v>46</v>
      </c>
      <c r="AI230" s="29" t="s">
        <v>90</v>
      </c>
      <c r="AJ230" s="32">
        <v>86</v>
      </c>
    </row>
    <row r="231" spans="1:36" x14ac:dyDescent="0.15">
      <c r="A231" s="51" t="s">
        <v>35</v>
      </c>
      <c r="B231" s="69" t="s">
        <v>22</v>
      </c>
      <c r="C231" s="26">
        <v>13</v>
      </c>
      <c r="D231" s="33">
        <v>38577.708333333336</v>
      </c>
      <c r="E231" s="31">
        <v>24038</v>
      </c>
      <c r="F231" s="29">
        <v>30667</v>
      </c>
      <c r="G231" s="29">
        <v>345</v>
      </c>
      <c r="H231" s="29">
        <v>0</v>
      </c>
      <c r="I231" s="29">
        <v>3786</v>
      </c>
      <c r="J231" s="29">
        <v>1263</v>
      </c>
      <c r="K231" s="29">
        <v>405</v>
      </c>
      <c r="L231" s="29">
        <v>315</v>
      </c>
      <c r="M231" s="29">
        <v>-224</v>
      </c>
      <c r="N231" s="29">
        <v>-1005</v>
      </c>
      <c r="O231" s="29">
        <f t="shared" si="12"/>
        <v>-509</v>
      </c>
      <c r="P231" s="29">
        <v>26472</v>
      </c>
      <c r="Q231" s="33">
        <v>38577.708333333336</v>
      </c>
      <c r="R231" s="47">
        <v>23000</v>
      </c>
      <c r="S231" s="29">
        <v>24959</v>
      </c>
      <c r="T231" s="29">
        <f t="shared" si="9"/>
        <v>1513</v>
      </c>
      <c r="U231" s="29">
        <v>26305</v>
      </c>
      <c r="V231" s="29">
        <v>200</v>
      </c>
      <c r="W231" s="29">
        <v>1200</v>
      </c>
      <c r="X231" s="29">
        <v>405</v>
      </c>
      <c r="Y231" s="29">
        <v>315</v>
      </c>
      <c r="Z231" s="29">
        <v>330</v>
      </c>
      <c r="AA231" s="29">
        <v>-700</v>
      </c>
      <c r="AB231" s="29">
        <v>324</v>
      </c>
      <c r="AC231" s="29">
        <v>-2218</v>
      </c>
      <c r="AD231" s="29">
        <v>-1005</v>
      </c>
      <c r="AE231" s="29" t="s">
        <v>169</v>
      </c>
      <c r="AF231" s="29" t="s">
        <v>56</v>
      </c>
      <c r="AG231" s="29">
        <v>91</v>
      </c>
      <c r="AH231" s="29" t="s">
        <v>100</v>
      </c>
      <c r="AI231" s="29" t="s">
        <v>51</v>
      </c>
      <c r="AJ231" s="32">
        <v>93</v>
      </c>
    </row>
    <row r="232" spans="1:36" x14ac:dyDescent="0.15">
      <c r="A232" s="51" t="s">
        <v>36</v>
      </c>
      <c r="B232" s="69" t="s">
        <v>22</v>
      </c>
      <c r="C232" s="26">
        <v>14</v>
      </c>
      <c r="D232" s="33">
        <v>38578.583333333336</v>
      </c>
      <c r="E232" s="31">
        <v>22683</v>
      </c>
      <c r="F232" s="29">
        <v>30667</v>
      </c>
      <c r="G232" s="29">
        <v>365</v>
      </c>
      <c r="H232" s="29">
        <v>0</v>
      </c>
      <c r="I232" s="29">
        <v>4758</v>
      </c>
      <c r="J232" s="29">
        <v>1616</v>
      </c>
      <c r="K232" s="29">
        <v>73</v>
      </c>
      <c r="L232" s="29">
        <v>315</v>
      </c>
      <c r="M232" s="29">
        <v>-224</v>
      </c>
      <c r="N232" s="29">
        <v>-1005</v>
      </c>
      <c r="O232" s="29">
        <f t="shared" si="12"/>
        <v>-841</v>
      </c>
      <c r="P232" s="29">
        <f t="shared" si="10"/>
        <v>25499</v>
      </c>
      <c r="Q232" s="33">
        <v>38578.75</v>
      </c>
      <c r="R232" s="47">
        <v>22375</v>
      </c>
      <c r="S232" s="29">
        <v>24171</v>
      </c>
      <c r="T232" s="29">
        <f t="shared" si="9"/>
        <v>1328</v>
      </c>
      <c r="U232" s="27">
        <v>26305</v>
      </c>
      <c r="V232" s="29">
        <v>200</v>
      </c>
      <c r="W232" s="26">
        <v>1200</v>
      </c>
      <c r="X232" s="29">
        <v>73</v>
      </c>
      <c r="Y232" s="26">
        <v>315</v>
      </c>
      <c r="Z232" s="29">
        <v>330</v>
      </c>
      <c r="AA232" s="29">
        <v>-700</v>
      </c>
      <c r="AB232" s="29">
        <v>-324</v>
      </c>
      <c r="AC232" s="29">
        <v>-2218</v>
      </c>
      <c r="AD232" s="29">
        <v>-1005</v>
      </c>
      <c r="AE232" s="29" t="s">
        <v>100</v>
      </c>
      <c r="AF232" s="29" t="s">
        <v>99</v>
      </c>
      <c r="AG232" s="29">
        <v>79</v>
      </c>
      <c r="AH232" s="29" t="s">
        <v>100</v>
      </c>
      <c r="AI232" s="29" t="s">
        <v>90</v>
      </c>
      <c r="AJ232" s="32">
        <v>81</v>
      </c>
    </row>
    <row r="233" spans="1:36" x14ac:dyDescent="0.15">
      <c r="A233" s="51" t="s">
        <v>30</v>
      </c>
      <c r="B233" s="69" t="s">
        <v>22</v>
      </c>
      <c r="C233" s="26">
        <v>15</v>
      </c>
      <c r="D233" s="33">
        <v>38579.5</v>
      </c>
      <c r="E233" s="31">
        <v>19755</v>
      </c>
      <c r="F233" s="29">
        <v>30667</v>
      </c>
      <c r="G233" s="29">
        <v>414</v>
      </c>
      <c r="H233" s="29">
        <v>0</v>
      </c>
      <c r="I233" s="29">
        <v>2511</v>
      </c>
      <c r="J233" s="29">
        <v>2847</v>
      </c>
      <c r="K233" s="29">
        <v>643</v>
      </c>
      <c r="L233" s="29">
        <v>315</v>
      </c>
      <c r="M233" s="29">
        <v>-224</v>
      </c>
      <c r="N233" s="29">
        <v>-1466</v>
      </c>
      <c r="O233" s="29">
        <f t="shared" si="12"/>
        <v>-732</v>
      </c>
      <c r="P233" s="29">
        <f t="shared" si="10"/>
        <v>26455</v>
      </c>
      <c r="Q233" s="33">
        <v>38579.625</v>
      </c>
      <c r="R233" s="47">
        <v>22450</v>
      </c>
      <c r="S233" s="29">
        <v>24312</v>
      </c>
      <c r="T233" s="29">
        <f t="shared" si="9"/>
        <v>2143</v>
      </c>
      <c r="U233" s="27">
        <v>26305</v>
      </c>
      <c r="V233" s="29">
        <v>200</v>
      </c>
      <c r="W233" s="26">
        <v>1200</v>
      </c>
      <c r="X233" s="29">
        <v>643</v>
      </c>
      <c r="Y233" s="26">
        <v>315</v>
      </c>
      <c r="Z233" s="29">
        <v>315</v>
      </c>
      <c r="AA233" s="29">
        <v>-700</v>
      </c>
      <c r="AB233" s="29">
        <v>-224</v>
      </c>
      <c r="AC233" s="29">
        <v>-2218</v>
      </c>
      <c r="AD233" s="29">
        <v>-1466</v>
      </c>
      <c r="AE233" s="29" t="s">
        <v>100</v>
      </c>
      <c r="AF233" s="29" t="s">
        <v>147</v>
      </c>
      <c r="AG233" s="29">
        <v>72</v>
      </c>
      <c r="AH233" s="29" t="s">
        <v>100</v>
      </c>
      <c r="AI233" s="29" t="s">
        <v>58</v>
      </c>
      <c r="AJ233" s="32">
        <v>82</v>
      </c>
    </row>
    <row r="234" spans="1:36" x14ac:dyDescent="0.15">
      <c r="A234" s="51" t="s">
        <v>32</v>
      </c>
      <c r="B234" s="69" t="s">
        <v>22</v>
      </c>
      <c r="C234" s="26">
        <v>16</v>
      </c>
      <c r="D234" s="33">
        <v>38580.583333333336</v>
      </c>
      <c r="E234" s="31">
        <v>19561</v>
      </c>
      <c r="F234" s="29">
        <v>30667</v>
      </c>
      <c r="G234" s="29">
        <v>449</v>
      </c>
      <c r="H234" s="29">
        <v>0</v>
      </c>
      <c r="I234" s="29">
        <v>2652</v>
      </c>
      <c r="J234" s="29">
        <v>4354</v>
      </c>
      <c r="K234" s="29">
        <v>318</v>
      </c>
      <c r="L234" s="29">
        <v>330</v>
      </c>
      <c r="M234" s="29">
        <v>-324</v>
      </c>
      <c r="N234" s="29">
        <v>-766</v>
      </c>
      <c r="O234" s="29">
        <f t="shared" si="12"/>
        <v>-442</v>
      </c>
      <c r="P234" s="29">
        <f t="shared" si="10"/>
        <v>24552</v>
      </c>
      <c r="Q234" s="33">
        <v>38580.625</v>
      </c>
      <c r="R234" s="47">
        <v>20125</v>
      </c>
      <c r="S234" s="29">
        <v>21923</v>
      </c>
      <c r="T234" s="29">
        <f t="shared" si="9"/>
        <v>2629</v>
      </c>
      <c r="U234" s="27">
        <v>26305</v>
      </c>
      <c r="V234" s="29">
        <v>200</v>
      </c>
      <c r="W234" s="26">
        <v>1200</v>
      </c>
      <c r="X234" s="29">
        <v>318</v>
      </c>
      <c r="Y234" s="26">
        <v>330</v>
      </c>
      <c r="Z234" s="29">
        <v>332</v>
      </c>
      <c r="AA234" s="29">
        <v>-700</v>
      </c>
      <c r="AB234" s="29">
        <v>324</v>
      </c>
      <c r="AC234" s="29">
        <v>-2218</v>
      </c>
      <c r="AD234" s="29">
        <v>-766</v>
      </c>
      <c r="AE234" s="29" t="s">
        <v>169</v>
      </c>
      <c r="AF234" s="29" t="s">
        <v>125</v>
      </c>
      <c r="AG234" s="29">
        <v>75</v>
      </c>
      <c r="AH234" s="29" t="s">
        <v>169</v>
      </c>
      <c r="AI234" s="29" t="s">
        <v>195</v>
      </c>
      <c r="AJ234" s="32">
        <v>80</v>
      </c>
    </row>
    <row r="235" spans="1:36" x14ac:dyDescent="0.15">
      <c r="A235" s="51" t="s">
        <v>31</v>
      </c>
      <c r="B235" s="69" t="s">
        <v>22</v>
      </c>
      <c r="C235" s="26">
        <v>17</v>
      </c>
      <c r="D235" s="33">
        <v>38581.625</v>
      </c>
      <c r="E235" s="31">
        <v>21061</v>
      </c>
      <c r="F235" s="29">
        <v>30660</v>
      </c>
      <c r="G235" s="29">
        <v>415</v>
      </c>
      <c r="H235" s="29">
        <v>0</v>
      </c>
      <c r="I235" s="29">
        <v>2144</v>
      </c>
      <c r="J235" s="29">
        <v>4615</v>
      </c>
      <c r="K235" s="29">
        <v>255</v>
      </c>
      <c r="L235" s="29">
        <v>330</v>
      </c>
      <c r="M235" s="29">
        <v>-324</v>
      </c>
      <c r="N235" s="29">
        <v>-1006</v>
      </c>
      <c r="O235" s="29">
        <f t="shared" si="12"/>
        <v>-745</v>
      </c>
      <c r="P235" s="29">
        <f t="shared" si="10"/>
        <v>25061</v>
      </c>
      <c r="Q235" s="33">
        <v>38581.666666666664</v>
      </c>
      <c r="R235" s="47">
        <v>20575</v>
      </c>
      <c r="S235" s="29">
        <v>22373</v>
      </c>
      <c r="T235" s="29">
        <f t="shared" si="9"/>
        <v>2688</v>
      </c>
      <c r="U235" s="27">
        <v>26305</v>
      </c>
      <c r="V235" s="29">
        <v>200</v>
      </c>
      <c r="W235" s="26">
        <v>1200</v>
      </c>
      <c r="X235" s="29">
        <v>255</v>
      </c>
      <c r="Y235" s="26">
        <v>330</v>
      </c>
      <c r="Z235" s="29">
        <v>330</v>
      </c>
      <c r="AA235" s="29">
        <v>-700</v>
      </c>
      <c r="AB235" s="29">
        <v>-324</v>
      </c>
      <c r="AC235" s="29">
        <v>-2218</v>
      </c>
      <c r="AD235" s="29">
        <v>-1006</v>
      </c>
      <c r="AE235" s="29" t="s">
        <v>169</v>
      </c>
      <c r="AF235" s="29" t="s">
        <v>179</v>
      </c>
      <c r="AG235" s="29">
        <v>83</v>
      </c>
      <c r="AH235" s="29" t="s">
        <v>169</v>
      </c>
      <c r="AI235" s="29" t="s">
        <v>50</v>
      </c>
      <c r="AJ235" s="32">
        <v>87</v>
      </c>
    </row>
    <row r="236" spans="1:36" x14ac:dyDescent="0.15">
      <c r="A236" s="51" t="s">
        <v>33</v>
      </c>
      <c r="B236" s="69" t="s">
        <v>22</v>
      </c>
      <c r="C236" s="26">
        <v>18</v>
      </c>
      <c r="D236" s="33">
        <v>38582.625</v>
      </c>
      <c r="E236" s="31">
        <v>19143</v>
      </c>
      <c r="F236" s="29">
        <v>30660</v>
      </c>
      <c r="G236" s="29">
        <v>546</v>
      </c>
      <c r="H236" s="29">
        <v>0</v>
      </c>
      <c r="I236" s="29">
        <v>2054</v>
      </c>
      <c r="J236" s="29">
        <v>6305</v>
      </c>
      <c r="K236" s="29">
        <v>43</v>
      </c>
      <c r="L236" s="29">
        <v>330</v>
      </c>
      <c r="M236" s="29">
        <v>-100</v>
      </c>
      <c r="N236" s="29">
        <v>-766</v>
      </c>
      <c r="O236" s="29">
        <f t="shared" si="12"/>
        <v>-493</v>
      </c>
      <c r="P236" s="29">
        <v>23339</v>
      </c>
      <c r="Q236" s="33">
        <v>38582.625</v>
      </c>
      <c r="R236" s="47">
        <v>19650</v>
      </c>
      <c r="S236" s="29">
        <v>21446</v>
      </c>
      <c r="T236" s="29">
        <f t="shared" si="9"/>
        <v>1893</v>
      </c>
      <c r="U236" s="27">
        <v>26305</v>
      </c>
      <c r="V236" s="29">
        <v>200</v>
      </c>
      <c r="W236" s="26">
        <v>1200</v>
      </c>
      <c r="X236" s="29">
        <v>43</v>
      </c>
      <c r="Y236" s="26">
        <v>330</v>
      </c>
      <c r="Z236" s="29">
        <v>330</v>
      </c>
      <c r="AA236" s="29">
        <v>-700</v>
      </c>
      <c r="AB236" s="29">
        <v>-100</v>
      </c>
      <c r="AC236" s="29">
        <v>-2218</v>
      </c>
      <c r="AD236" s="29">
        <v>-766</v>
      </c>
      <c r="AE236" s="29" t="s">
        <v>169</v>
      </c>
      <c r="AF236" s="29" t="s">
        <v>117</v>
      </c>
      <c r="AG236" s="29">
        <v>74</v>
      </c>
      <c r="AH236" s="29" t="s">
        <v>169</v>
      </c>
      <c r="AI236" s="29" t="s">
        <v>124</v>
      </c>
      <c r="AJ236" s="32">
        <v>81</v>
      </c>
    </row>
    <row r="237" spans="1:36" x14ac:dyDescent="0.15">
      <c r="A237" s="51" t="s">
        <v>34</v>
      </c>
      <c r="B237" s="69" t="s">
        <v>22</v>
      </c>
      <c r="C237" s="26">
        <v>19</v>
      </c>
      <c r="D237" s="33">
        <v>38583.583333333336</v>
      </c>
      <c r="E237" s="31">
        <v>19061</v>
      </c>
      <c r="F237" s="29">
        <v>30660</v>
      </c>
      <c r="G237" s="29">
        <v>518</v>
      </c>
      <c r="H237" s="29">
        <v>0</v>
      </c>
      <c r="I237" s="29">
        <v>2244</v>
      </c>
      <c r="J237" s="29">
        <v>5717</v>
      </c>
      <c r="K237" s="29">
        <v>487</v>
      </c>
      <c r="L237" s="29">
        <v>330</v>
      </c>
      <c r="M237" s="29">
        <v>-324</v>
      </c>
      <c r="N237" s="29">
        <v>-766</v>
      </c>
      <c r="O237" s="29">
        <f t="shared" si="12"/>
        <v>-273</v>
      </c>
      <c r="P237" s="29">
        <f t="shared" si="10"/>
        <v>23490</v>
      </c>
      <c r="Q237" s="33">
        <v>38583.625</v>
      </c>
      <c r="R237" s="47">
        <v>19925</v>
      </c>
      <c r="S237" s="29">
        <v>21721</v>
      </c>
      <c r="T237" s="29">
        <f t="shared" si="9"/>
        <v>1769</v>
      </c>
      <c r="U237" s="27">
        <v>26305</v>
      </c>
      <c r="V237" s="29">
        <v>200</v>
      </c>
      <c r="W237" s="26">
        <v>1200</v>
      </c>
      <c r="X237" s="29">
        <v>487</v>
      </c>
      <c r="Y237" s="26">
        <v>330</v>
      </c>
      <c r="Z237" s="29">
        <v>330</v>
      </c>
      <c r="AA237" s="29">
        <v>-700</v>
      </c>
      <c r="AB237" s="29">
        <v>-324</v>
      </c>
      <c r="AC237" s="29">
        <v>-2218</v>
      </c>
      <c r="AD237" s="29">
        <v>-766</v>
      </c>
      <c r="AE237" s="29" t="s">
        <v>169</v>
      </c>
      <c r="AF237" s="29" t="s">
        <v>212</v>
      </c>
      <c r="AG237" s="29">
        <v>73</v>
      </c>
      <c r="AH237" s="29" t="s">
        <v>169</v>
      </c>
      <c r="AI237" s="29" t="s">
        <v>70</v>
      </c>
      <c r="AJ237" s="32">
        <v>80</v>
      </c>
    </row>
    <row r="238" spans="1:36" x14ac:dyDescent="0.15">
      <c r="A238" s="51" t="s">
        <v>35</v>
      </c>
      <c r="B238" s="69" t="s">
        <v>22</v>
      </c>
      <c r="C238" s="26">
        <v>20</v>
      </c>
      <c r="D238" s="33">
        <v>38584.875</v>
      </c>
      <c r="E238" s="31">
        <v>17898</v>
      </c>
      <c r="F238" s="29">
        <v>30660</v>
      </c>
      <c r="G238" s="29">
        <v>510</v>
      </c>
      <c r="H238" s="29">
        <v>0</v>
      </c>
      <c r="I238" s="29">
        <v>3286</v>
      </c>
      <c r="J238" s="29">
        <v>5306</v>
      </c>
      <c r="K238" s="29">
        <v>374</v>
      </c>
      <c r="L238" s="29">
        <v>330</v>
      </c>
      <c r="M238" s="29">
        <v>-399</v>
      </c>
      <c r="N238" s="29">
        <v>-891</v>
      </c>
      <c r="O238" s="29">
        <f t="shared" si="12"/>
        <v>-586</v>
      </c>
      <c r="P238" s="29">
        <f t="shared" si="10"/>
        <v>23164</v>
      </c>
      <c r="Q238" s="33">
        <v>38584.708333333336</v>
      </c>
      <c r="R238" s="47">
        <v>19725</v>
      </c>
      <c r="S238" s="29">
        <v>20521</v>
      </c>
      <c r="T238" s="29">
        <f t="shared" si="9"/>
        <v>2643</v>
      </c>
      <c r="U238" s="27">
        <v>26305</v>
      </c>
      <c r="V238" s="29">
        <v>200</v>
      </c>
      <c r="W238" s="26">
        <v>500</v>
      </c>
      <c r="X238" s="29">
        <v>374</v>
      </c>
      <c r="Y238" s="26">
        <v>330</v>
      </c>
      <c r="Z238" s="29">
        <v>330</v>
      </c>
      <c r="AA238" s="29">
        <v>-700</v>
      </c>
      <c r="AB238" s="29">
        <v>-399</v>
      </c>
      <c r="AC238" s="29">
        <v>-2218</v>
      </c>
      <c r="AD238" s="29">
        <v>-891</v>
      </c>
      <c r="AE238" s="29" t="s">
        <v>169</v>
      </c>
      <c r="AF238" s="29" t="s">
        <v>125</v>
      </c>
      <c r="AG238" s="29">
        <v>74</v>
      </c>
      <c r="AH238" s="29" t="s">
        <v>169</v>
      </c>
      <c r="AI238" s="29" t="s">
        <v>90</v>
      </c>
      <c r="AJ238" s="32">
        <v>84</v>
      </c>
    </row>
    <row r="239" spans="1:36" x14ac:dyDescent="0.15">
      <c r="A239" s="51" t="s">
        <v>36</v>
      </c>
      <c r="B239" s="69" t="s">
        <v>22</v>
      </c>
      <c r="C239" s="26">
        <v>21</v>
      </c>
      <c r="D239" s="33">
        <v>38585.708333333336</v>
      </c>
      <c r="E239" s="31">
        <v>20918</v>
      </c>
      <c r="F239" s="29">
        <v>30660</v>
      </c>
      <c r="G239" s="29">
        <v>452</v>
      </c>
      <c r="H239" s="29">
        <v>0</v>
      </c>
      <c r="I239" s="29">
        <v>2592</v>
      </c>
      <c r="J239" s="29">
        <v>6214</v>
      </c>
      <c r="K239" s="29">
        <v>23</v>
      </c>
      <c r="L239" s="29">
        <v>330</v>
      </c>
      <c r="M239" s="29">
        <v>-399</v>
      </c>
      <c r="N239" s="29">
        <v>-1005</v>
      </c>
      <c r="O239" s="29">
        <f t="shared" si="12"/>
        <v>-1051</v>
      </c>
      <c r="P239" s="29">
        <f t="shared" si="10"/>
        <v>23357</v>
      </c>
      <c r="Q239" s="33">
        <v>38585.75</v>
      </c>
      <c r="R239" s="47">
        <v>19550</v>
      </c>
      <c r="S239" s="29">
        <v>21346</v>
      </c>
      <c r="T239" s="29">
        <f t="shared" si="9"/>
        <v>2011</v>
      </c>
      <c r="U239" s="29">
        <v>26305</v>
      </c>
      <c r="V239" s="29">
        <v>200</v>
      </c>
      <c r="W239" s="29">
        <v>1200</v>
      </c>
      <c r="X239" s="29">
        <v>23</v>
      </c>
      <c r="Y239" s="29">
        <v>330</v>
      </c>
      <c r="Z239" s="29">
        <v>330</v>
      </c>
      <c r="AA239" s="29">
        <v>-700</v>
      </c>
      <c r="AB239" s="29">
        <v>-399</v>
      </c>
      <c r="AC239" s="29">
        <v>-2218</v>
      </c>
      <c r="AD239" s="29">
        <v>-1005</v>
      </c>
      <c r="AE239" s="29" t="s">
        <v>169</v>
      </c>
      <c r="AF239" s="29" t="s">
        <v>69</v>
      </c>
      <c r="AG239" s="29">
        <v>81</v>
      </c>
      <c r="AH239" s="29" t="s">
        <v>169</v>
      </c>
      <c r="AI239" s="29" t="s">
        <v>65</v>
      </c>
      <c r="AJ239" s="32">
        <v>85</v>
      </c>
    </row>
    <row r="240" spans="1:36" x14ac:dyDescent="0.15">
      <c r="A240" s="51" t="s">
        <v>30</v>
      </c>
      <c r="B240" s="69" t="s">
        <v>22</v>
      </c>
      <c r="C240" s="26">
        <v>22</v>
      </c>
      <c r="D240" s="33">
        <v>38586.666666666664</v>
      </c>
      <c r="E240" s="31">
        <v>22020</v>
      </c>
      <c r="F240" s="29">
        <v>30660</v>
      </c>
      <c r="G240" s="29">
        <v>490</v>
      </c>
      <c r="H240" s="29">
        <v>0</v>
      </c>
      <c r="I240" s="29">
        <v>2858</v>
      </c>
      <c r="J240" s="29">
        <v>4612</v>
      </c>
      <c r="K240" s="29">
        <v>126</v>
      </c>
      <c r="L240" s="29">
        <v>330</v>
      </c>
      <c r="M240" s="29">
        <v>-324</v>
      </c>
      <c r="N240" s="29">
        <v>-766</v>
      </c>
      <c r="O240" s="29">
        <f t="shared" si="12"/>
        <v>-634</v>
      </c>
      <c r="P240" s="29">
        <f t="shared" si="10"/>
        <v>24314</v>
      </c>
      <c r="Q240" s="33">
        <v>38586.625</v>
      </c>
      <c r="R240" s="47">
        <v>21850</v>
      </c>
      <c r="S240" s="29">
        <v>23646</v>
      </c>
      <c r="T240" s="29">
        <f t="shared" si="9"/>
        <v>668</v>
      </c>
      <c r="U240" s="29">
        <v>26305</v>
      </c>
      <c r="V240" s="29">
        <v>200</v>
      </c>
      <c r="W240" s="29">
        <v>1200</v>
      </c>
      <c r="X240" s="29">
        <v>126</v>
      </c>
      <c r="Y240" s="29">
        <v>330</v>
      </c>
      <c r="Z240" s="29">
        <v>330</v>
      </c>
      <c r="AA240" s="29">
        <v>-700</v>
      </c>
      <c r="AB240" s="29">
        <v>324</v>
      </c>
      <c r="AC240" s="29">
        <v>-2218</v>
      </c>
      <c r="AD240" s="29">
        <v>-766</v>
      </c>
      <c r="AE240" s="29" t="s">
        <v>169</v>
      </c>
      <c r="AF240" s="29" t="s">
        <v>49</v>
      </c>
      <c r="AG240" s="29">
        <v>83</v>
      </c>
      <c r="AH240" s="29" t="s">
        <v>169</v>
      </c>
      <c r="AI240" s="29" t="s">
        <v>54</v>
      </c>
      <c r="AJ240" s="32">
        <v>86</v>
      </c>
    </row>
    <row r="241" spans="1:36" x14ac:dyDescent="0.15">
      <c r="A241" s="51" t="s">
        <v>32</v>
      </c>
      <c r="B241" s="69" t="s">
        <v>22</v>
      </c>
      <c r="C241" s="26">
        <v>23</v>
      </c>
      <c r="D241" s="33">
        <v>38587.583333333336</v>
      </c>
      <c r="E241" s="31">
        <v>19845</v>
      </c>
      <c r="F241" s="29">
        <v>30659</v>
      </c>
      <c r="G241" s="29">
        <v>487</v>
      </c>
      <c r="H241" s="29">
        <v>0</v>
      </c>
      <c r="I241" s="29">
        <v>2510</v>
      </c>
      <c r="J241" s="29">
        <v>6012</v>
      </c>
      <c r="K241" s="29">
        <v>392</v>
      </c>
      <c r="L241" s="29">
        <v>330</v>
      </c>
      <c r="M241" s="29">
        <v>-324</v>
      </c>
      <c r="N241" s="29">
        <v>-766</v>
      </c>
      <c r="O241" s="29">
        <f t="shared" si="12"/>
        <v>-368</v>
      </c>
      <c r="P241" s="29">
        <f t="shared" si="10"/>
        <v>22992</v>
      </c>
      <c r="Q241" s="33">
        <v>38587.625</v>
      </c>
      <c r="R241" s="47">
        <v>20000</v>
      </c>
      <c r="S241" s="29">
        <v>21796</v>
      </c>
      <c r="T241" s="29">
        <f t="shared" si="9"/>
        <v>1196</v>
      </c>
      <c r="U241" s="29">
        <v>26305</v>
      </c>
      <c r="V241" s="29">
        <v>200</v>
      </c>
      <c r="W241" s="29">
        <v>1200</v>
      </c>
      <c r="X241" s="29">
        <v>392</v>
      </c>
      <c r="Y241" s="29">
        <v>330</v>
      </c>
      <c r="Z241" s="29">
        <v>330</v>
      </c>
      <c r="AA241" s="29">
        <v>-700</v>
      </c>
      <c r="AB241" s="29">
        <v>324</v>
      </c>
      <c r="AC241" s="29">
        <v>-2218</v>
      </c>
      <c r="AD241" s="29">
        <v>-766</v>
      </c>
      <c r="AE241" s="29" t="s">
        <v>169</v>
      </c>
      <c r="AF241" s="29" t="s">
        <v>117</v>
      </c>
      <c r="AG241" s="29">
        <v>77</v>
      </c>
      <c r="AH241" s="29" t="s">
        <v>100</v>
      </c>
      <c r="AI241" s="29" t="s">
        <v>192</v>
      </c>
      <c r="AJ241" s="32">
        <v>81</v>
      </c>
    </row>
    <row r="242" spans="1:36" x14ac:dyDescent="0.15">
      <c r="A242" s="51" t="s">
        <v>31</v>
      </c>
      <c r="B242" s="69" t="s">
        <v>22</v>
      </c>
      <c r="C242" s="26">
        <v>24</v>
      </c>
      <c r="D242" s="33">
        <v>38588.583333333336</v>
      </c>
      <c r="E242" s="31">
        <v>18855</v>
      </c>
      <c r="F242" s="29">
        <v>30659</v>
      </c>
      <c r="G242" s="29">
        <v>506</v>
      </c>
      <c r="H242" s="29">
        <v>0</v>
      </c>
      <c r="I242" s="29">
        <v>2579</v>
      </c>
      <c r="J242" s="29">
        <v>7173</v>
      </c>
      <c r="K242" s="29">
        <v>177</v>
      </c>
      <c r="L242" s="29">
        <v>297</v>
      </c>
      <c r="M242" s="29">
        <v>-100</v>
      </c>
      <c r="N242" s="29">
        <v>-755</v>
      </c>
      <c r="O242" s="29">
        <f t="shared" si="12"/>
        <v>-381</v>
      </c>
      <c r="P242" s="29">
        <f t="shared" si="10"/>
        <v>21794</v>
      </c>
      <c r="Q242" s="33">
        <v>38588.625</v>
      </c>
      <c r="R242" s="47">
        <v>19250</v>
      </c>
      <c r="S242" s="29">
        <v>21046</v>
      </c>
      <c r="T242" s="29">
        <f t="shared" si="9"/>
        <v>748</v>
      </c>
      <c r="U242" s="29">
        <v>26305</v>
      </c>
      <c r="V242" s="29">
        <v>200</v>
      </c>
      <c r="W242" s="29">
        <v>1200</v>
      </c>
      <c r="X242" s="29">
        <v>177</v>
      </c>
      <c r="Y242" s="29">
        <v>297</v>
      </c>
      <c r="Z242" s="29">
        <v>330</v>
      </c>
      <c r="AA242" s="29">
        <v>-600</v>
      </c>
      <c r="AB242" s="29">
        <v>-100</v>
      </c>
      <c r="AC242" s="29">
        <v>-1096</v>
      </c>
      <c r="AD242" s="29">
        <v>-781</v>
      </c>
      <c r="AE242" s="29" t="s">
        <v>100</v>
      </c>
      <c r="AF242" s="29" t="s">
        <v>183</v>
      </c>
      <c r="AG242" s="29">
        <v>74</v>
      </c>
      <c r="AH242" s="29" t="s">
        <v>100</v>
      </c>
      <c r="AI242" s="29" t="s">
        <v>101</v>
      </c>
      <c r="AJ242" s="32">
        <v>79</v>
      </c>
    </row>
    <row r="243" spans="1:36" x14ac:dyDescent="0.15">
      <c r="A243" s="51" t="s">
        <v>33</v>
      </c>
      <c r="B243" s="69" t="s">
        <v>22</v>
      </c>
      <c r="C243" s="26">
        <v>25</v>
      </c>
      <c r="D243" s="33">
        <v>38589.666666666664</v>
      </c>
      <c r="E243" s="31">
        <v>18964</v>
      </c>
      <c r="F243" s="29">
        <v>30659</v>
      </c>
      <c r="G243" s="29">
        <v>613</v>
      </c>
      <c r="H243" s="29">
        <v>0</v>
      </c>
      <c r="I243" s="29">
        <v>2931</v>
      </c>
      <c r="J243" s="29">
        <v>7592</v>
      </c>
      <c r="K243" s="29">
        <v>142</v>
      </c>
      <c r="L243" s="29">
        <v>330</v>
      </c>
      <c r="M243" s="29">
        <v>-100</v>
      </c>
      <c r="N243" s="29">
        <v>-1057</v>
      </c>
      <c r="O243" s="29">
        <f t="shared" si="12"/>
        <v>-685</v>
      </c>
      <c r="P243" s="29">
        <f t="shared" si="10"/>
        <v>21434</v>
      </c>
      <c r="Q243" s="33">
        <v>38589.625</v>
      </c>
      <c r="R243" s="47">
        <v>18850</v>
      </c>
      <c r="S243" s="29">
        <v>20646</v>
      </c>
      <c r="T243" s="29">
        <f t="shared" si="9"/>
        <v>788</v>
      </c>
      <c r="U243" s="29">
        <v>26305</v>
      </c>
      <c r="V243" s="29">
        <v>200</v>
      </c>
      <c r="W243" s="29">
        <v>1200</v>
      </c>
      <c r="X243" s="29">
        <v>142</v>
      </c>
      <c r="Y243" s="29">
        <v>330</v>
      </c>
      <c r="Z243" s="29">
        <v>330</v>
      </c>
      <c r="AA243" s="29">
        <v>-700</v>
      </c>
      <c r="AB243" s="29">
        <v>-100</v>
      </c>
      <c r="AC243" s="29">
        <v>-2218</v>
      </c>
      <c r="AD243" s="29">
        <v>-1057</v>
      </c>
      <c r="AE243" s="29" t="s">
        <v>336</v>
      </c>
      <c r="AF243" s="29" t="s">
        <v>164</v>
      </c>
      <c r="AG243" s="29">
        <v>72</v>
      </c>
      <c r="AH243" s="29" t="s">
        <v>100</v>
      </c>
      <c r="AI243" s="29" t="s">
        <v>67</v>
      </c>
      <c r="AJ243" s="32">
        <v>78</v>
      </c>
    </row>
    <row r="244" spans="1:36" x14ac:dyDescent="0.15">
      <c r="A244" s="51" t="s">
        <v>34</v>
      </c>
      <c r="B244" s="69" t="s">
        <v>22</v>
      </c>
      <c r="C244" s="26">
        <v>26</v>
      </c>
      <c r="D244" s="33">
        <v>38590.625</v>
      </c>
      <c r="E244" s="31">
        <v>19645</v>
      </c>
      <c r="F244" s="29">
        <v>30659</v>
      </c>
      <c r="G244" s="29">
        <v>552</v>
      </c>
      <c r="H244" s="29">
        <v>0</v>
      </c>
      <c r="I244" s="29">
        <v>2418</v>
      </c>
      <c r="J244" s="29">
        <v>6416</v>
      </c>
      <c r="K244" s="29">
        <v>90</v>
      </c>
      <c r="L244" s="29">
        <v>330</v>
      </c>
      <c r="M244" s="29">
        <v>-324</v>
      </c>
      <c r="N244" s="29">
        <v>-844</v>
      </c>
      <c r="O244" s="29">
        <f t="shared" si="12"/>
        <v>-748</v>
      </c>
      <c r="P244" s="29">
        <f t="shared" si="10"/>
        <v>23125</v>
      </c>
      <c r="Q244" s="33">
        <v>38590.625</v>
      </c>
      <c r="R244" s="47">
        <v>19375</v>
      </c>
      <c r="S244" s="29">
        <v>21171</v>
      </c>
      <c r="T244" s="29">
        <f t="shared" si="9"/>
        <v>1954</v>
      </c>
      <c r="U244" s="29">
        <v>26305</v>
      </c>
      <c r="V244" s="29">
        <v>200</v>
      </c>
      <c r="W244" s="29">
        <v>1200</v>
      </c>
      <c r="X244" s="29">
        <v>90</v>
      </c>
      <c r="Y244" s="29">
        <v>330</v>
      </c>
      <c r="Z244" s="29">
        <v>330</v>
      </c>
      <c r="AA244" s="29">
        <v>-700</v>
      </c>
      <c r="AB244" s="29">
        <v>-324</v>
      </c>
      <c r="AC244" s="29">
        <v>-2218</v>
      </c>
      <c r="AD244" s="29">
        <v>-844</v>
      </c>
      <c r="AE244" s="29" t="s">
        <v>169</v>
      </c>
      <c r="AF244" s="29" t="s">
        <v>134</v>
      </c>
      <c r="AG244" s="29">
        <v>81</v>
      </c>
      <c r="AH244" s="29" t="s">
        <v>169</v>
      </c>
      <c r="AI244" s="29" t="s">
        <v>103</v>
      </c>
      <c r="AJ244" s="32">
        <v>84</v>
      </c>
    </row>
    <row r="245" spans="1:36" x14ac:dyDescent="0.15">
      <c r="A245" s="51" t="s">
        <v>35</v>
      </c>
      <c r="B245" s="69" t="s">
        <v>22</v>
      </c>
      <c r="C245" s="26">
        <v>27</v>
      </c>
      <c r="D245" s="33">
        <v>38591.708333333336</v>
      </c>
      <c r="E245" s="31">
        <v>17754</v>
      </c>
      <c r="F245" s="29">
        <v>30659</v>
      </c>
      <c r="G245" s="29">
        <v>490</v>
      </c>
      <c r="H245" s="29">
        <v>0</v>
      </c>
      <c r="I245" s="29">
        <v>4982</v>
      </c>
      <c r="J245" s="29">
        <v>4739</v>
      </c>
      <c r="K245" s="29">
        <v>-70</v>
      </c>
      <c r="L245" s="29">
        <v>330</v>
      </c>
      <c r="M245" s="29">
        <v>-224</v>
      </c>
      <c r="N245" s="29">
        <v>-765</v>
      </c>
      <c r="O245" s="29">
        <f t="shared" si="12"/>
        <v>-729</v>
      </c>
      <c r="P245" s="29">
        <f t="shared" si="10"/>
        <v>22157</v>
      </c>
      <c r="Q245" s="33">
        <v>38591.708333333336</v>
      </c>
      <c r="R245" s="47">
        <v>17950</v>
      </c>
      <c r="S245" s="29">
        <v>19746</v>
      </c>
      <c r="T245" s="29">
        <f t="shared" ref="T245:T308" si="13">+P245-S245</f>
        <v>2411</v>
      </c>
      <c r="U245" s="29">
        <v>26305</v>
      </c>
      <c r="V245" s="29">
        <v>300</v>
      </c>
      <c r="W245" s="29">
        <v>-1400</v>
      </c>
      <c r="X245" s="29">
        <v>-70</v>
      </c>
      <c r="Y245" s="29">
        <v>330</v>
      </c>
      <c r="Z245" s="29">
        <v>330</v>
      </c>
      <c r="AA245" s="29">
        <v>-700</v>
      </c>
      <c r="AB245" s="29">
        <v>-224</v>
      </c>
      <c r="AC245" s="29">
        <v>-2218</v>
      </c>
      <c r="AD245" s="29">
        <v>-765</v>
      </c>
      <c r="AE245" s="29" t="s">
        <v>169</v>
      </c>
      <c r="AF245" s="29" t="s">
        <v>120</v>
      </c>
      <c r="AG245" s="29">
        <v>80</v>
      </c>
      <c r="AH245" s="29" t="s">
        <v>169</v>
      </c>
      <c r="AI245" s="29" t="s">
        <v>99</v>
      </c>
      <c r="AJ245" s="32">
        <v>84</v>
      </c>
    </row>
    <row r="246" spans="1:36" x14ac:dyDescent="0.15">
      <c r="A246" s="51" t="s">
        <v>36</v>
      </c>
      <c r="B246" s="69" t="s">
        <v>22</v>
      </c>
      <c r="C246" s="26">
        <v>28</v>
      </c>
      <c r="D246" s="33">
        <v>38592.875</v>
      </c>
      <c r="E246" s="31">
        <v>18706</v>
      </c>
      <c r="F246" s="29">
        <v>30659</v>
      </c>
      <c r="G246" s="29">
        <v>514</v>
      </c>
      <c r="H246" s="29">
        <v>0</v>
      </c>
      <c r="I246" s="29">
        <v>2704</v>
      </c>
      <c r="J246" s="29">
        <v>6896</v>
      </c>
      <c r="K246" s="29">
        <v>-76</v>
      </c>
      <c r="L246" s="29">
        <v>330</v>
      </c>
      <c r="M246" s="29">
        <v>-224</v>
      </c>
      <c r="N246" s="29">
        <v>-745</v>
      </c>
      <c r="O246" s="29">
        <f t="shared" si="12"/>
        <v>-715</v>
      </c>
      <c r="P246" s="29">
        <f t="shared" si="10"/>
        <v>22288</v>
      </c>
      <c r="Q246" s="33">
        <v>38592.875</v>
      </c>
      <c r="R246" s="47">
        <v>17775</v>
      </c>
      <c r="S246" s="29">
        <v>19571</v>
      </c>
      <c r="T246" s="29">
        <f t="shared" si="13"/>
        <v>2717</v>
      </c>
      <c r="U246" s="29">
        <v>26305</v>
      </c>
      <c r="V246" s="29">
        <v>300</v>
      </c>
      <c r="W246" s="29">
        <v>-1400</v>
      </c>
      <c r="X246" s="29">
        <v>-76</v>
      </c>
      <c r="Y246" s="29">
        <v>330</v>
      </c>
      <c r="Z246" s="29">
        <v>330</v>
      </c>
      <c r="AA246" s="29">
        <v>-700</v>
      </c>
      <c r="AB246" s="29">
        <v>-224</v>
      </c>
      <c r="AC246" s="29">
        <v>-2218</v>
      </c>
      <c r="AD246" s="29">
        <v>-745</v>
      </c>
      <c r="AE246" s="29" t="s">
        <v>43</v>
      </c>
      <c r="AF246" s="29" t="s">
        <v>168</v>
      </c>
      <c r="AG246" s="29">
        <v>70</v>
      </c>
      <c r="AH246" s="29" t="s">
        <v>337</v>
      </c>
      <c r="AI246" s="29" t="s">
        <v>89</v>
      </c>
      <c r="AJ246" s="32">
        <v>70</v>
      </c>
    </row>
    <row r="247" spans="1:36" x14ac:dyDescent="0.15">
      <c r="A247" s="51" t="s">
        <v>30</v>
      </c>
      <c r="B247" s="69" t="s">
        <v>22</v>
      </c>
      <c r="C247" s="26">
        <v>29</v>
      </c>
      <c r="D247" s="33">
        <v>38593.583333333336</v>
      </c>
      <c r="E247" s="31">
        <v>22952</v>
      </c>
      <c r="F247" s="29">
        <v>30659</v>
      </c>
      <c r="G247" s="29">
        <v>469</v>
      </c>
      <c r="H247" s="29">
        <v>0</v>
      </c>
      <c r="I247" s="29">
        <v>3444</v>
      </c>
      <c r="J247" s="29">
        <v>3394</v>
      </c>
      <c r="K247" s="29">
        <v>42</v>
      </c>
      <c r="L247" s="29">
        <v>330</v>
      </c>
      <c r="M247" s="29">
        <v>13</v>
      </c>
      <c r="N247" s="29">
        <v>-766</v>
      </c>
      <c r="O247" s="29">
        <f t="shared" si="12"/>
        <v>-381</v>
      </c>
      <c r="P247" s="29">
        <f t="shared" si="10"/>
        <v>24671</v>
      </c>
      <c r="Q247" s="33">
        <v>38593.625</v>
      </c>
      <c r="R247" s="47">
        <v>22100</v>
      </c>
      <c r="S247" s="29">
        <v>23896</v>
      </c>
      <c r="T247" s="29">
        <f t="shared" si="13"/>
        <v>775</v>
      </c>
      <c r="U247" s="29">
        <v>26305</v>
      </c>
      <c r="V247" s="29">
        <v>300</v>
      </c>
      <c r="W247" s="29">
        <v>1200</v>
      </c>
      <c r="X247" s="29">
        <v>42</v>
      </c>
      <c r="Y247" s="29">
        <v>330</v>
      </c>
      <c r="Z247" s="29">
        <v>330</v>
      </c>
      <c r="AA247" s="29">
        <v>280</v>
      </c>
      <c r="AB247" s="29">
        <v>13</v>
      </c>
      <c r="AC247" s="29">
        <v>-2218</v>
      </c>
      <c r="AD247" s="29">
        <v>-766</v>
      </c>
      <c r="AE247" s="29" t="s">
        <v>170</v>
      </c>
      <c r="AF247" s="29" t="s">
        <v>123</v>
      </c>
      <c r="AG247" s="29">
        <v>78</v>
      </c>
      <c r="AH247" s="29" t="s">
        <v>170</v>
      </c>
      <c r="AI247" s="29" t="s">
        <v>102</v>
      </c>
      <c r="AJ247" s="32">
        <v>78</v>
      </c>
    </row>
    <row r="248" spans="1:36" x14ac:dyDescent="0.15">
      <c r="A248" s="51" t="s">
        <v>32</v>
      </c>
      <c r="B248" s="69" t="s">
        <v>22</v>
      </c>
      <c r="C248" s="26">
        <v>30</v>
      </c>
      <c r="D248" s="33">
        <v>38594.583333333336</v>
      </c>
      <c r="E248" s="31">
        <v>21195</v>
      </c>
      <c r="F248" s="29">
        <v>30659</v>
      </c>
      <c r="G248" s="29">
        <v>572</v>
      </c>
      <c r="H248" s="29">
        <v>0</v>
      </c>
      <c r="I248" s="29">
        <v>2462</v>
      </c>
      <c r="J248" s="29">
        <v>3572</v>
      </c>
      <c r="K248" s="29">
        <v>540</v>
      </c>
      <c r="L248" s="29">
        <v>330</v>
      </c>
      <c r="M248" s="29">
        <v>-100</v>
      </c>
      <c r="N248" s="29">
        <v>-1446</v>
      </c>
      <c r="O248" s="29">
        <f t="shared" si="12"/>
        <v>-676</v>
      </c>
      <c r="P248" s="29">
        <f t="shared" si="10"/>
        <v>25873</v>
      </c>
      <c r="Q248" s="33">
        <v>38594.625</v>
      </c>
      <c r="R248" s="47">
        <v>22250</v>
      </c>
      <c r="S248" s="29">
        <v>24093</v>
      </c>
      <c r="T248" s="29">
        <f t="shared" si="13"/>
        <v>1780</v>
      </c>
      <c r="U248" s="29">
        <v>26305</v>
      </c>
      <c r="V248" s="29">
        <v>300</v>
      </c>
      <c r="W248" s="29">
        <v>1200</v>
      </c>
      <c r="X248" s="29">
        <v>540</v>
      </c>
      <c r="Y248" s="29">
        <v>330</v>
      </c>
      <c r="Z248" s="29">
        <v>330</v>
      </c>
      <c r="AA248" s="29">
        <v>-700</v>
      </c>
      <c r="AB248" s="29">
        <v>-100</v>
      </c>
      <c r="AC248" s="29">
        <v>2218</v>
      </c>
      <c r="AD248" s="29">
        <v>-1446</v>
      </c>
      <c r="AE248" s="29" t="s">
        <v>170</v>
      </c>
      <c r="AF248" s="29" t="s">
        <v>129</v>
      </c>
      <c r="AG248" s="29">
        <v>76</v>
      </c>
      <c r="AH248" s="29" t="s">
        <v>170</v>
      </c>
      <c r="AI248" s="29" t="s">
        <v>90</v>
      </c>
      <c r="AJ248" s="32">
        <v>76</v>
      </c>
    </row>
    <row r="249" spans="1:36" x14ac:dyDescent="0.15">
      <c r="A249" s="52" t="s">
        <v>31</v>
      </c>
      <c r="B249" s="70" t="s">
        <v>22</v>
      </c>
      <c r="C249" s="43">
        <v>31</v>
      </c>
      <c r="D249" s="37">
        <v>38595.833333333336</v>
      </c>
      <c r="E249" s="39">
        <v>22713</v>
      </c>
      <c r="F249" s="35">
        <v>30659</v>
      </c>
      <c r="G249" s="35">
        <v>419</v>
      </c>
      <c r="H249" s="35">
        <v>0</v>
      </c>
      <c r="I249" s="35">
        <v>2553</v>
      </c>
      <c r="J249" s="35">
        <v>2328</v>
      </c>
      <c r="K249" s="35">
        <v>92</v>
      </c>
      <c r="L249" s="35">
        <v>330</v>
      </c>
      <c r="M249" s="35">
        <v>-100</v>
      </c>
      <c r="N249" s="35">
        <v>-1466</v>
      </c>
      <c r="O249" s="35">
        <f t="shared" si="12"/>
        <v>-1144</v>
      </c>
      <c r="P249" s="35">
        <f t="shared" si="10"/>
        <v>27341</v>
      </c>
      <c r="Q249" s="37">
        <v>38595.666666666664</v>
      </c>
      <c r="R249" s="48">
        <v>22175</v>
      </c>
      <c r="S249" s="35">
        <v>24152</v>
      </c>
      <c r="T249" s="35">
        <f t="shared" si="13"/>
        <v>3189</v>
      </c>
      <c r="U249" s="35">
        <v>26305</v>
      </c>
      <c r="V249" s="35">
        <v>300</v>
      </c>
      <c r="W249" s="35">
        <v>1200</v>
      </c>
      <c r="X249" s="35">
        <v>92</v>
      </c>
      <c r="Y249" s="35">
        <v>330</v>
      </c>
      <c r="Z249" s="35">
        <v>330</v>
      </c>
      <c r="AA249" s="35">
        <v>-700</v>
      </c>
      <c r="AB249" s="35">
        <v>-100</v>
      </c>
      <c r="AC249" s="35">
        <v>-2218</v>
      </c>
      <c r="AD249" s="35">
        <v>-1466</v>
      </c>
      <c r="AE249" s="35" t="s">
        <v>170</v>
      </c>
      <c r="AF249" s="35" t="s">
        <v>105</v>
      </c>
      <c r="AG249" s="35">
        <v>81</v>
      </c>
      <c r="AH249" s="35" t="s">
        <v>170</v>
      </c>
      <c r="AI249" s="35" t="s">
        <v>120</v>
      </c>
      <c r="AJ249" s="40">
        <v>80</v>
      </c>
    </row>
    <row r="250" spans="1:36" x14ac:dyDescent="0.15">
      <c r="A250" s="51" t="s">
        <v>33</v>
      </c>
      <c r="B250" s="69" t="s">
        <v>23</v>
      </c>
      <c r="C250" s="26">
        <v>1</v>
      </c>
      <c r="D250" s="33">
        <v>38596.666666666664</v>
      </c>
      <c r="E250" s="31">
        <v>21730</v>
      </c>
      <c r="F250" s="29">
        <v>30658</v>
      </c>
      <c r="G250" s="29">
        <v>384</v>
      </c>
      <c r="H250" s="29">
        <v>0</v>
      </c>
      <c r="I250" s="29">
        <v>2085</v>
      </c>
      <c r="J250" s="29">
        <v>2231</v>
      </c>
      <c r="K250" s="29">
        <v>205</v>
      </c>
      <c r="L250" s="29">
        <v>330</v>
      </c>
      <c r="M250" s="29">
        <v>0</v>
      </c>
      <c r="N250" s="29">
        <v>-1477</v>
      </c>
      <c r="O250" s="29">
        <f t="shared" si="12"/>
        <v>-942</v>
      </c>
      <c r="P250" s="29">
        <f t="shared" ref="P250:P313" si="14">+F250+G250+H250-I250-J250-O250</f>
        <v>27668</v>
      </c>
      <c r="Q250" s="33">
        <v>38596.625</v>
      </c>
      <c r="R250" s="47">
        <v>22500</v>
      </c>
      <c r="S250" s="29">
        <v>24373</v>
      </c>
      <c r="T250" s="29">
        <f t="shared" si="13"/>
        <v>3295</v>
      </c>
      <c r="U250" s="29">
        <v>26305</v>
      </c>
      <c r="V250" s="29">
        <v>300</v>
      </c>
      <c r="W250" s="29">
        <v>1200</v>
      </c>
      <c r="X250" s="29">
        <v>205</v>
      </c>
      <c r="Y250" s="29">
        <v>330</v>
      </c>
      <c r="Z250" s="29">
        <v>330</v>
      </c>
      <c r="AA250" s="29">
        <v>-700</v>
      </c>
      <c r="AB250" s="29">
        <v>0</v>
      </c>
      <c r="AC250" s="29">
        <v>-2218</v>
      </c>
      <c r="AD250" s="29">
        <v>-1477</v>
      </c>
      <c r="AE250" s="29" t="s">
        <v>218</v>
      </c>
      <c r="AF250" s="29" t="s">
        <v>49</v>
      </c>
      <c r="AG250" s="29">
        <v>84</v>
      </c>
      <c r="AH250" s="29" t="s">
        <v>169</v>
      </c>
      <c r="AI250" s="29" t="s">
        <v>98</v>
      </c>
      <c r="AJ250" s="32">
        <v>85</v>
      </c>
    </row>
    <row r="251" spans="1:36" x14ac:dyDescent="0.15">
      <c r="A251" s="51" t="s">
        <v>34</v>
      </c>
      <c r="B251" s="69" t="s">
        <v>23</v>
      </c>
      <c r="C251" s="26">
        <v>2</v>
      </c>
      <c r="D251" s="33">
        <v>38597.666666666664</v>
      </c>
      <c r="E251" s="31">
        <v>21072</v>
      </c>
      <c r="F251" s="29">
        <v>30658</v>
      </c>
      <c r="G251" s="29">
        <v>452</v>
      </c>
      <c r="H251" s="29">
        <v>0</v>
      </c>
      <c r="I251" s="29">
        <v>2765</v>
      </c>
      <c r="J251" s="29">
        <v>3111</v>
      </c>
      <c r="K251" s="29">
        <v>11</v>
      </c>
      <c r="L251" s="29">
        <v>330</v>
      </c>
      <c r="M251" s="29">
        <v>-100</v>
      </c>
      <c r="N251" s="29">
        <v>-1477</v>
      </c>
      <c r="O251" s="29">
        <f t="shared" si="12"/>
        <v>-1236</v>
      </c>
      <c r="P251" s="29">
        <f t="shared" si="14"/>
        <v>26470</v>
      </c>
      <c r="Q251" s="33">
        <v>38597.625</v>
      </c>
      <c r="R251" s="47">
        <v>20775</v>
      </c>
      <c r="S251" s="29">
        <v>22648</v>
      </c>
      <c r="T251" s="29">
        <f t="shared" si="13"/>
        <v>3822</v>
      </c>
      <c r="U251" s="29">
        <v>26305</v>
      </c>
      <c r="V251" s="29">
        <v>300</v>
      </c>
      <c r="W251" s="29">
        <v>1200</v>
      </c>
      <c r="X251" s="29">
        <v>11</v>
      </c>
      <c r="Y251" s="29">
        <v>330</v>
      </c>
      <c r="Z251" s="29">
        <v>330</v>
      </c>
      <c r="AA251" s="29">
        <v>-700</v>
      </c>
      <c r="AB251" s="29">
        <v>-100</v>
      </c>
      <c r="AC251" s="29">
        <v>-2218</v>
      </c>
      <c r="AD251" s="29">
        <v>-1477</v>
      </c>
      <c r="AE251" s="29" t="s">
        <v>218</v>
      </c>
      <c r="AF251" s="29" t="s">
        <v>69</v>
      </c>
      <c r="AG251" s="29">
        <v>85</v>
      </c>
      <c r="AH251" s="29" t="s">
        <v>169</v>
      </c>
      <c r="AI251" s="29" t="s">
        <v>52</v>
      </c>
      <c r="AJ251" s="32">
        <v>86</v>
      </c>
    </row>
    <row r="252" spans="1:36" x14ac:dyDescent="0.15">
      <c r="A252" s="51" t="s">
        <v>35</v>
      </c>
      <c r="B252" s="69" t="s">
        <v>23</v>
      </c>
      <c r="C252" s="26">
        <v>3</v>
      </c>
      <c r="D252" s="33">
        <v>38598.708333333336</v>
      </c>
      <c r="E252" s="31">
        <v>16919</v>
      </c>
      <c r="F252" s="29">
        <v>30658</v>
      </c>
      <c r="G252" s="29">
        <v>484</v>
      </c>
      <c r="H252" s="29">
        <v>0</v>
      </c>
      <c r="I252" s="29">
        <v>4756</v>
      </c>
      <c r="J252" s="29">
        <v>6765</v>
      </c>
      <c r="K252" s="29">
        <v>-399</v>
      </c>
      <c r="L252" s="29">
        <v>330</v>
      </c>
      <c r="M252" s="29">
        <v>-176</v>
      </c>
      <c r="N252" s="29">
        <v>-872</v>
      </c>
      <c r="O252" s="29">
        <f t="shared" si="12"/>
        <v>-1117</v>
      </c>
      <c r="P252" s="29">
        <f t="shared" si="14"/>
        <v>20738</v>
      </c>
      <c r="Q252" s="33">
        <v>38598.708333333336</v>
      </c>
      <c r="R252" s="47">
        <v>17250</v>
      </c>
      <c r="S252" s="29">
        <v>19210</v>
      </c>
      <c r="T252" s="29">
        <f t="shared" si="13"/>
        <v>1528</v>
      </c>
      <c r="U252" s="29">
        <v>26305</v>
      </c>
      <c r="V252" s="29">
        <v>100</v>
      </c>
      <c r="W252" s="29">
        <v>-1400</v>
      </c>
      <c r="X252" s="29">
        <v>-399</v>
      </c>
      <c r="Y252" s="29">
        <v>330</v>
      </c>
      <c r="Z252" s="29">
        <v>330</v>
      </c>
      <c r="AA252" s="29">
        <v>-700</v>
      </c>
      <c r="AB252" s="29">
        <v>-176</v>
      </c>
      <c r="AC252" s="29">
        <v>-2218</v>
      </c>
      <c r="AD252" s="29">
        <v>-872</v>
      </c>
      <c r="AE252" s="29" t="s">
        <v>162</v>
      </c>
      <c r="AF252" s="29" t="s">
        <v>179</v>
      </c>
      <c r="AG252" s="29">
        <v>78</v>
      </c>
      <c r="AH252" s="29" t="s">
        <v>169</v>
      </c>
      <c r="AI252" s="29" t="s">
        <v>178</v>
      </c>
      <c r="AJ252" s="32">
        <v>81</v>
      </c>
    </row>
    <row r="253" spans="1:36" x14ac:dyDescent="0.15">
      <c r="A253" s="51" t="s">
        <v>36</v>
      </c>
      <c r="B253" s="69" t="s">
        <v>23</v>
      </c>
      <c r="C253" s="26">
        <v>4</v>
      </c>
      <c r="D253" s="33">
        <v>38599.875</v>
      </c>
      <c r="E253" s="31">
        <v>15804</v>
      </c>
      <c r="F253" s="29">
        <v>30658</v>
      </c>
      <c r="G253" s="29">
        <v>507</v>
      </c>
      <c r="H253" s="29">
        <v>0</v>
      </c>
      <c r="I253" s="29">
        <v>3335</v>
      </c>
      <c r="J253" s="29">
        <v>9095</v>
      </c>
      <c r="K253" s="29">
        <v>-493</v>
      </c>
      <c r="L253" s="29">
        <v>330</v>
      </c>
      <c r="M253" s="29">
        <v>-176</v>
      </c>
      <c r="N253" s="29">
        <v>-349</v>
      </c>
      <c r="O253" s="29">
        <f t="shared" si="12"/>
        <v>-688</v>
      </c>
      <c r="P253" s="29">
        <f t="shared" si="14"/>
        <v>19423</v>
      </c>
      <c r="Q253" s="33">
        <v>38599.875</v>
      </c>
      <c r="R253" s="47">
        <v>14850</v>
      </c>
      <c r="S253" s="29">
        <v>16646</v>
      </c>
      <c r="T253" s="29">
        <f t="shared" si="13"/>
        <v>2777</v>
      </c>
      <c r="U253" s="29">
        <v>24190</v>
      </c>
      <c r="V253" s="29">
        <v>100</v>
      </c>
      <c r="W253" s="29">
        <v>-1400</v>
      </c>
      <c r="X253" s="29">
        <v>-493</v>
      </c>
      <c r="Y253" s="29">
        <v>330</v>
      </c>
      <c r="Z253" s="29">
        <v>330</v>
      </c>
      <c r="AA253" s="29">
        <v>-700</v>
      </c>
      <c r="AB253" s="29">
        <v>-176</v>
      </c>
      <c r="AC253" s="29">
        <v>-2218</v>
      </c>
      <c r="AD253" s="29">
        <v>-349</v>
      </c>
      <c r="AE253" s="29" t="s">
        <v>146</v>
      </c>
      <c r="AF253" s="29" t="s">
        <v>104</v>
      </c>
      <c r="AG253" s="29">
        <v>66</v>
      </c>
      <c r="AH253" s="29" t="s">
        <v>169</v>
      </c>
      <c r="AI253" s="29" t="s">
        <v>151</v>
      </c>
      <c r="AJ253" s="32">
        <v>66</v>
      </c>
    </row>
    <row r="254" spans="1:36" x14ac:dyDescent="0.15">
      <c r="A254" s="51" t="s">
        <v>30</v>
      </c>
      <c r="B254" s="69" t="s">
        <v>23</v>
      </c>
      <c r="C254" s="26">
        <v>5</v>
      </c>
      <c r="D254" s="33">
        <v>38600.875</v>
      </c>
      <c r="E254" s="31">
        <v>16521</v>
      </c>
      <c r="F254" s="29">
        <v>30657</v>
      </c>
      <c r="G254" s="29">
        <v>545</v>
      </c>
      <c r="H254" s="29">
        <v>0</v>
      </c>
      <c r="I254" s="29">
        <v>3613</v>
      </c>
      <c r="J254" s="29">
        <v>9232</v>
      </c>
      <c r="K254" s="29">
        <v>-401</v>
      </c>
      <c r="L254" s="29">
        <v>330</v>
      </c>
      <c r="M254" s="29">
        <v>-166</v>
      </c>
      <c r="N254" s="29">
        <v>-213</v>
      </c>
      <c r="O254" s="29">
        <f t="shared" si="12"/>
        <v>-450</v>
      </c>
      <c r="P254" s="29">
        <f t="shared" si="14"/>
        <v>18807</v>
      </c>
      <c r="Q254" s="33">
        <v>38600.875</v>
      </c>
      <c r="R254" s="47">
        <v>16100</v>
      </c>
      <c r="S254" s="29">
        <v>17896</v>
      </c>
      <c r="T254" s="29">
        <f t="shared" si="13"/>
        <v>911</v>
      </c>
      <c r="U254" s="29">
        <v>24190</v>
      </c>
      <c r="V254" s="29">
        <v>100</v>
      </c>
      <c r="W254" s="29">
        <v>-1400</v>
      </c>
      <c r="X254" s="29">
        <v>-401</v>
      </c>
      <c r="Y254" s="29">
        <v>330</v>
      </c>
      <c r="Z254" s="29">
        <v>330</v>
      </c>
      <c r="AA254" s="29">
        <v>-700</v>
      </c>
      <c r="AB254" s="29">
        <v>-166</v>
      </c>
      <c r="AC254" s="29">
        <v>-2218</v>
      </c>
      <c r="AD254" s="29">
        <v>-213</v>
      </c>
      <c r="AE254" s="29" t="s">
        <v>182</v>
      </c>
      <c r="AF254" s="29" t="s">
        <v>141</v>
      </c>
      <c r="AG254" s="29">
        <v>65</v>
      </c>
      <c r="AH254" s="29" t="s">
        <v>169</v>
      </c>
      <c r="AI254" s="29" t="s">
        <v>112</v>
      </c>
      <c r="AJ254" s="32">
        <v>65</v>
      </c>
    </row>
    <row r="255" spans="1:36" x14ac:dyDescent="0.15">
      <c r="A255" s="51" t="s">
        <v>32</v>
      </c>
      <c r="B255" s="69" t="s">
        <v>23</v>
      </c>
      <c r="C255" s="26">
        <v>6</v>
      </c>
      <c r="D255" s="33">
        <v>38601.666666666664</v>
      </c>
      <c r="E255" s="31">
        <v>18662</v>
      </c>
      <c r="F255" s="29">
        <v>30649</v>
      </c>
      <c r="G255" s="29">
        <v>520</v>
      </c>
      <c r="H255" s="29">
        <v>0</v>
      </c>
      <c r="I255" s="29">
        <v>3568</v>
      </c>
      <c r="J255" s="29">
        <v>5611</v>
      </c>
      <c r="K255" s="29">
        <v>28</v>
      </c>
      <c r="L255" s="29">
        <v>330</v>
      </c>
      <c r="M255" s="29">
        <v>-150</v>
      </c>
      <c r="N255" s="29">
        <v>-743</v>
      </c>
      <c r="O255" s="29">
        <f t="shared" si="12"/>
        <v>-535</v>
      </c>
      <c r="P255" s="29">
        <f t="shared" si="14"/>
        <v>22525</v>
      </c>
      <c r="Q255" s="33">
        <v>38601.625</v>
      </c>
      <c r="R255" s="47">
        <v>18400</v>
      </c>
      <c r="S255" s="29">
        <v>20196</v>
      </c>
      <c r="T255" s="29">
        <f t="shared" si="13"/>
        <v>2329</v>
      </c>
      <c r="U255" s="29">
        <v>24190</v>
      </c>
      <c r="V255" s="29">
        <v>100</v>
      </c>
      <c r="W255" s="29">
        <v>1200</v>
      </c>
      <c r="X255" s="29">
        <v>28</v>
      </c>
      <c r="Y255" s="29">
        <v>330</v>
      </c>
      <c r="Z255" s="29">
        <v>330</v>
      </c>
      <c r="AA255" s="29">
        <v>-700</v>
      </c>
      <c r="AB255" s="29">
        <v>-150</v>
      </c>
      <c r="AC255" s="29">
        <v>-2218</v>
      </c>
      <c r="AD255" s="29">
        <v>-743</v>
      </c>
      <c r="AE255" s="29" t="s">
        <v>146</v>
      </c>
      <c r="AF255" s="29" t="s">
        <v>179</v>
      </c>
      <c r="AG255" s="29">
        <v>75</v>
      </c>
      <c r="AH255" s="29" t="s">
        <v>169</v>
      </c>
      <c r="AI255" s="29" t="s">
        <v>172</v>
      </c>
      <c r="AJ255" s="32">
        <v>81</v>
      </c>
    </row>
    <row r="256" spans="1:36" x14ac:dyDescent="0.15">
      <c r="A256" s="51" t="s">
        <v>31</v>
      </c>
      <c r="B256" s="69" t="s">
        <v>23</v>
      </c>
      <c r="C256" s="26">
        <v>7</v>
      </c>
      <c r="D256" s="33">
        <v>38602.708333333336</v>
      </c>
      <c r="E256" s="31">
        <v>19430</v>
      </c>
      <c r="F256" s="29">
        <v>30644</v>
      </c>
      <c r="G256" s="29">
        <v>530</v>
      </c>
      <c r="H256" s="29">
        <v>0</v>
      </c>
      <c r="I256" s="29">
        <v>2947</v>
      </c>
      <c r="J256" s="29">
        <v>5959</v>
      </c>
      <c r="K256" s="29">
        <v>383</v>
      </c>
      <c r="L256" s="29">
        <v>330</v>
      </c>
      <c r="M256" s="29">
        <v>-100</v>
      </c>
      <c r="N256" s="29">
        <v>-963</v>
      </c>
      <c r="O256" s="29">
        <f t="shared" si="12"/>
        <v>-350</v>
      </c>
      <c r="P256" s="29">
        <f t="shared" si="14"/>
        <v>22618</v>
      </c>
      <c r="Q256" s="33">
        <v>38602.666666666664</v>
      </c>
      <c r="R256" s="47">
        <v>19075</v>
      </c>
      <c r="S256" s="29">
        <v>20871</v>
      </c>
      <c r="T256" s="29">
        <f t="shared" si="13"/>
        <v>1747</v>
      </c>
      <c r="U256" s="29">
        <v>24190</v>
      </c>
      <c r="V256" s="29">
        <v>100</v>
      </c>
      <c r="W256" s="29">
        <v>1200</v>
      </c>
      <c r="X256" s="29">
        <v>383</v>
      </c>
      <c r="Y256" s="29">
        <v>330</v>
      </c>
      <c r="Z256" s="29">
        <v>330</v>
      </c>
      <c r="AA256" s="29">
        <v>-700</v>
      </c>
      <c r="AB256" s="29">
        <v>-100</v>
      </c>
      <c r="AC256" s="29">
        <v>-2218</v>
      </c>
      <c r="AD256" s="29">
        <v>-963</v>
      </c>
      <c r="AE256" s="29" t="s">
        <v>146</v>
      </c>
      <c r="AF256" s="29" t="s">
        <v>123</v>
      </c>
      <c r="AG256" s="29">
        <v>81</v>
      </c>
      <c r="AH256" s="29" t="s">
        <v>169</v>
      </c>
      <c r="AI256" s="29" t="s">
        <v>89</v>
      </c>
      <c r="AJ256" s="32">
        <v>86</v>
      </c>
    </row>
    <row r="257" spans="1:36" x14ac:dyDescent="0.15">
      <c r="A257" s="51" t="s">
        <v>33</v>
      </c>
      <c r="B257" s="69" t="s">
        <v>23</v>
      </c>
      <c r="C257" s="26">
        <v>8</v>
      </c>
      <c r="D257" s="33">
        <v>38603.666666666664</v>
      </c>
      <c r="E257" s="31">
        <v>20121</v>
      </c>
      <c r="F257" s="29">
        <v>30643</v>
      </c>
      <c r="G257" s="29">
        <v>502</v>
      </c>
      <c r="H257" s="29">
        <v>0</v>
      </c>
      <c r="I257" s="29">
        <v>3019</v>
      </c>
      <c r="J257" s="29">
        <v>4333</v>
      </c>
      <c r="K257" s="29">
        <v>9</v>
      </c>
      <c r="L257" s="29">
        <v>330</v>
      </c>
      <c r="M257" s="29">
        <v>-100</v>
      </c>
      <c r="N257" s="29">
        <v>-797</v>
      </c>
      <c r="O257" s="29">
        <f t="shared" si="12"/>
        <v>-558</v>
      </c>
      <c r="P257" s="29">
        <f t="shared" si="14"/>
        <v>24351</v>
      </c>
      <c r="Q257" s="33">
        <v>38603.625</v>
      </c>
      <c r="R257" s="47">
        <v>19325</v>
      </c>
      <c r="S257" s="29">
        <v>21121</v>
      </c>
      <c r="T257" s="29">
        <f t="shared" si="13"/>
        <v>3230</v>
      </c>
      <c r="U257" s="29">
        <v>24190</v>
      </c>
      <c r="V257" s="29">
        <v>100</v>
      </c>
      <c r="W257" s="29">
        <v>1200</v>
      </c>
      <c r="X257" s="29">
        <v>9</v>
      </c>
      <c r="Y257" s="29">
        <v>330</v>
      </c>
      <c r="Z257" s="29">
        <v>330</v>
      </c>
      <c r="AA257" s="29">
        <v>-700</v>
      </c>
      <c r="AB257" s="29">
        <v>-100</v>
      </c>
      <c r="AC257" s="29">
        <v>-2218</v>
      </c>
      <c r="AD257" s="29">
        <v>-797</v>
      </c>
      <c r="AE257" s="29" t="s">
        <v>169</v>
      </c>
      <c r="AF257" s="29" t="s">
        <v>129</v>
      </c>
      <c r="AG257" s="29">
        <v>84</v>
      </c>
      <c r="AH257" s="29" t="s">
        <v>169</v>
      </c>
      <c r="AI257" s="29" t="s">
        <v>122</v>
      </c>
      <c r="AJ257" s="32">
        <v>86</v>
      </c>
    </row>
    <row r="258" spans="1:36" x14ac:dyDescent="0.15">
      <c r="A258" s="51" t="s">
        <v>34</v>
      </c>
      <c r="B258" s="69" t="s">
        <v>23</v>
      </c>
      <c r="C258" s="26">
        <v>9</v>
      </c>
      <c r="D258" s="33">
        <v>38604.583333333336</v>
      </c>
      <c r="E258" s="31">
        <v>18271</v>
      </c>
      <c r="F258" s="29">
        <v>30643</v>
      </c>
      <c r="G258" s="29">
        <v>578</v>
      </c>
      <c r="H258" s="29">
        <v>0</v>
      </c>
      <c r="I258" s="29">
        <v>1984</v>
      </c>
      <c r="J258" s="29">
        <v>6595</v>
      </c>
      <c r="K258" s="29">
        <v>471</v>
      </c>
      <c r="L258" s="29">
        <v>330</v>
      </c>
      <c r="M258" s="29">
        <v>-100</v>
      </c>
      <c r="N258" s="29">
        <v>-213</v>
      </c>
      <c r="O258" s="29">
        <f t="shared" si="12"/>
        <v>488</v>
      </c>
      <c r="P258" s="29">
        <f t="shared" si="14"/>
        <v>22154</v>
      </c>
      <c r="Q258" s="33">
        <v>38604.583333333336</v>
      </c>
      <c r="R258" s="47">
        <v>19200</v>
      </c>
      <c r="S258" s="29">
        <v>20996</v>
      </c>
      <c r="T258" s="29">
        <f t="shared" si="13"/>
        <v>1158</v>
      </c>
      <c r="U258" s="29">
        <v>24190</v>
      </c>
      <c r="V258" s="29">
        <v>100</v>
      </c>
      <c r="W258" s="29">
        <v>1200</v>
      </c>
      <c r="X258" s="29">
        <v>471</v>
      </c>
      <c r="Y258" s="29">
        <v>330</v>
      </c>
      <c r="Z258" s="29">
        <v>330</v>
      </c>
      <c r="AA258" s="29">
        <v>-700</v>
      </c>
      <c r="AB258" s="29">
        <v>-100</v>
      </c>
      <c r="AC258" s="29">
        <v>-2218</v>
      </c>
      <c r="AD258" s="29">
        <v>-213</v>
      </c>
      <c r="AE258" s="29" t="s">
        <v>100</v>
      </c>
      <c r="AF258" s="29" t="s">
        <v>167</v>
      </c>
      <c r="AG258" s="29">
        <v>72</v>
      </c>
      <c r="AH258" s="29" t="s">
        <v>100</v>
      </c>
      <c r="AI258" s="29" t="s">
        <v>59</v>
      </c>
      <c r="AJ258" s="32">
        <v>78</v>
      </c>
    </row>
    <row r="259" spans="1:36" x14ac:dyDescent="0.15">
      <c r="A259" s="51" t="s">
        <v>35</v>
      </c>
      <c r="B259" s="69" t="s">
        <v>23</v>
      </c>
      <c r="C259" s="26">
        <v>10</v>
      </c>
      <c r="D259" s="33">
        <v>38605.833333333336</v>
      </c>
      <c r="E259" s="31">
        <v>15382</v>
      </c>
      <c r="F259" s="29">
        <v>30643</v>
      </c>
      <c r="G259" s="29">
        <v>632</v>
      </c>
      <c r="H259" s="29">
        <v>0</v>
      </c>
      <c r="I259" s="29">
        <v>4143</v>
      </c>
      <c r="J259" s="29">
        <v>6939</v>
      </c>
      <c r="K259" s="29">
        <v>32</v>
      </c>
      <c r="L259" s="29">
        <v>330</v>
      </c>
      <c r="M259" s="29">
        <v>-100</v>
      </c>
      <c r="N259" s="29">
        <v>186</v>
      </c>
      <c r="O259" s="29">
        <f t="shared" ref="O259:O290" si="15">SUM(K259:N259)</f>
        <v>448</v>
      </c>
      <c r="P259" s="29">
        <f t="shared" si="14"/>
        <v>19745</v>
      </c>
      <c r="Q259" s="33">
        <v>38605.5</v>
      </c>
      <c r="R259" s="47">
        <v>15500</v>
      </c>
      <c r="S259" s="29">
        <v>17296</v>
      </c>
      <c r="T259" s="29">
        <f t="shared" si="13"/>
        <v>2449</v>
      </c>
      <c r="U259" s="29">
        <v>24190</v>
      </c>
      <c r="V259" s="29">
        <v>1800</v>
      </c>
      <c r="W259" s="29">
        <v>1200</v>
      </c>
      <c r="X259" s="29">
        <v>32</v>
      </c>
      <c r="Y259" s="29">
        <v>330</v>
      </c>
      <c r="Z259" s="29">
        <v>330</v>
      </c>
      <c r="AA259" s="29">
        <v>-700</v>
      </c>
      <c r="AB259" s="29">
        <v>-100</v>
      </c>
      <c r="AC259" s="29">
        <v>982</v>
      </c>
      <c r="AD259" s="29">
        <v>186</v>
      </c>
      <c r="AE259" s="29" t="s">
        <v>182</v>
      </c>
      <c r="AF259" s="29" t="s">
        <v>154</v>
      </c>
      <c r="AG259" s="29">
        <v>71</v>
      </c>
      <c r="AH259" s="29" t="s">
        <v>182</v>
      </c>
      <c r="AI259" s="29" t="s">
        <v>67</v>
      </c>
      <c r="AJ259" s="32">
        <v>71</v>
      </c>
    </row>
    <row r="260" spans="1:36" x14ac:dyDescent="0.15">
      <c r="A260" s="51" t="s">
        <v>36</v>
      </c>
      <c r="B260" s="69" t="s">
        <v>23</v>
      </c>
      <c r="C260" s="26">
        <v>11</v>
      </c>
      <c r="D260" s="33">
        <v>38606.833333333336</v>
      </c>
      <c r="E260" s="31">
        <v>15974</v>
      </c>
      <c r="F260" s="29">
        <v>30643</v>
      </c>
      <c r="G260" s="29">
        <v>630</v>
      </c>
      <c r="H260" s="29">
        <v>0</v>
      </c>
      <c r="I260" s="29">
        <v>3783</v>
      </c>
      <c r="J260" s="29">
        <v>7096</v>
      </c>
      <c r="K260" s="29">
        <v>-320</v>
      </c>
      <c r="L260" s="29">
        <v>250</v>
      </c>
      <c r="M260" s="29">
        <v>-100</v>
      </c>
      <c r="N260" s="29">
        <v>186</v>
      </c>
      <c r="O260" s="29">
        <f t="shared" si="15"/>
        <v>16</v>
      </c>
      <c r="P260" s="29">
        <f t="shared" si="14"/>
        <v>20378</v>
      </c>
      <c r="Q260" s="33">
        <v>38606.833333333336</v>
      </c>
      <c r="R260" s="47">
        <v>15675</v>
      </c>
      <c r="S260" s="29">
        <v>17471</v>
      </c>
      <c r="T260" s="29">
        <f t="shared" si="13"/>
        <v>2907</v>
      </c>
      <c r="U260" s="29">
        <v>22883</v>
      </c>
      <c r="V260" s="29">
        <v>1800</v>
      </c>
      <c r="W260" s="29">
        <v>-1400</v>
      </c>
      <c r="X260" s="29">
        <v>-320</v>
      </c>
      <c r="Y260" s="29">
        <v>330</v>
      </c>
      <c r="Z260" s="29">
        <v>250</v>
      </c>
      <c r="AA260" s="29">
        <v>-700</v>
      </c>
      <c r="AB260" s="29">
        <v>-100</v>
      </c>
      <c r="AC260" s="29">
        <v>982</v>
      </c>
      <c r="AD260" s="29">
        <v>186</v>
      </c>
      <c r="AE260" s="29" t="s">
        <v>169</v>
      </c>
      <c r="AF260" s="29" t="s">
        <v>115</v>
      </c>
      <c r="AG260" s="29">
        <v>68</v>
      </c>
      <c r="AH260" s="29" t="s">
        <v>162</v>
      </c>
      <c r="AI260" s="29" t="s">
        <v>89</v>
      </c>
      <c r="AJ260" s="32">
        <v>67</v>
      </c>
    </row>
    <row r="261" spans="1:36" x14ac:dyDescent="0.15">
      <c r="A261" s="51" t="s">
        <v>30</v>
      </c>
      <c r="B261" s="69" t="s">
        <v>23</v>
      </c>
      <c r="C261" s="26">
        <v>12</v>
      </c>
      <c r="D261" s="33">
        <v>38607.833333333336</v>
      </c>
      <c r="E261" s="31">
        <v>21475</v>
      </c>
      <c r="F261" s="29">
        <v>30643</v>
      </c>
      <c r="G261" s="29">
        <v>570</v>
      </c>
      <c r="H261" s="29">
        <v>0</v>
      </c>
      <c r="I261" s="29">
        <v>3487</v>
      </c>
      <c r="J261" s="29">
        <v>3164</v>
      </c>
      <c r="K261" s="29">
        <v>-67</v>
      </c>
      <c r="L261" s="29">
        <v>330</v>
      </c>
      <c r="M261" s="29">
        <v>-100</v>
      </c>
      <c r="N261" s="29">
        <v>-941</v>
      </c>
      <c r="O261" s="29">
        <f t="shared" si="15"/>
        <v>-778</v>
      </c>
      <c r="P261" s="29">
        <f t="shared" si="14"/>
        <v>25340</v>
      </c>
      <c r="Q261" s="33">
        <v>38607.708333333336</v>
      </c>
      <c r="R261" s="47">
        <v>20850</v>
      </c>
      <c r="S261" s="29">
        <v>22646</v>
      </c>
      <c r="T261" s="29">
        <f t="shared" si="13"/>
        <v>2694</v>
      </c>
      <c r="U261" s="29">
        <v>22883</v>
      </c>
      <c r="V261" s="29">
        <v>1800</v>
      </c>
      <c r="W261" s="29">
        <v>-1400</v>
      </c>
      <c r="X261" s="29">
        <v>-67</v>
      </c>
      <c r="Y261" s="29">
        <v>330</v>
      </c>
      <c r="Z261" s="29">
        <v>330</v>
      </c>
      <c r="AA261" s="29">
        <v>-700</v>
      </c>
      <c r="AB261" s="29">
        <v>-100</v>
      </c>
      <c r="AC261" s="29">
        <v>-2218</v>
      </c>
      <c r="AD261" s="29">
        <v>-941</v>
      </c>
      <c r="AE261" s="29" t="s">
        <v>182</v>
      </c>
      <c r="AF261" s="29" t="s">
        <v>48</v>
      </c>
      <c r="AG261" s="29">
        <v>86</v>
      </c>
      <c r="AH261" s="29" t="s">
        <v>162</v>
      </c>
      <c r="AI261" s="29" t="s">
        <v>97</v>
      </c>
      <c r="AJ261" s="32">
        <v>91</v>
      </c>
    </row>
    <row r="262" spans="1:36" x14ac:dyDescent="0.15">
      <c r="A262" s="51" t="s">
        <v>32</v>
      </c>
      <c r="B262" s="69" t="s">
        <v>23</v>
      </c>
      <c r="C262" s="26">
        <v>13</v>
      </c>
      <c r="D262" s="33">
        <v>38608.666666666664</v>
      </c>
      <c r="E262" s="31">
        <v>22268</v>
      </c>
      <c r="F262" s="29">
        <v>30643</v>
      </c>
      <c r="G262" s="29">
        <v>440</v>
      </c>
      <c r="H262" s="29">
        <v>0</v>
      </c>
      <c r="I262" s="29">
        <v>4274</v>
      </c>
      <c r="J262" s="29">
        <v>2716</v>
      </c>
      <c r="K262" s="29">
        <v>235</v>
      </c>
      <c r="L262" s="29">
        <v>330</v>
      </c>
      <c r="M262" s="29">
        <v>-100</v>
      </c>
      <c r="N262" s="29">
        <v>-941</v>
      </c>
      <c r="O262" s="29">
        <f t="shared" si="15"/>
        <v>-476</v>
      </c>
      <c r="P262" s="29">
        <f t="shared" si="14"/>
        <v>24569</v>
      </c>
      <c r="Q262" s="33">
        <v>38608.666666666664</v>
      </c>
      <c r="R262" s="47">
        <v>21475</v>
      </c>
      <c r="S262" s="29">
        <v>23271</v>
      </c>
      <c r="T262" s="29">
        <f t="shared" si="13"/>
        <v>1298</v>
      </c>
      <c r="U262" s="29">
        <v>22883</v>
      </c>
      <c r="V262" s="29">
        <v>1800</v>
      </c>
      <c r="W262" s="29">
        <v>-1400</v>
      </c>
      <c r="X262" s="29">
        <v>235</v>
      </c>
      <c r="Y262" s="29">
        <v>330</v>
      </c>
      <c r="Z262" s="29">
        <v>330</v>
      </c>
      <c r="AA262" s="29">
        <v>-700</v>
      </c>
      <c r="AB262" s="29">
        <v>-100</v>
      </c>
      <c r="AC262" s="29">
        <v>-2218</v>
      </c>
      <c r="AD262" s="29">
        <v>-941</v>
      </c>
      <c r="AE262" s="29" t="s">
        <v>182</v>
      </c>
      <c r="AF262" s="29" t="s">
        <v>123</v>
      </c>
      <c r="AG262" s="29">
        <v>80</v>
      </c>
      <c r="AH262" s="29" t="s">
        <v>218</v>
      </c>
      <c r="AI262" s="29" t="s">
        <v>89</v>
      </c>
      <c r="AJ262" s="32">
        <v>92</v>
      </c>
    </row>
    <row r="263" spans="1:36" x14ac:dyDescent="0.15">
      <c r="A263" s="51" t="s">
        <v>31</v>
      </c>
      <c r="B263" s="69" t="s">
        <v>23</v>
      </c>
      <c r="C263" s="26">
        <v>14</v>
      </c>
      <c r="D263" s="33">
        <v>38609.708333333336</v>
      </c>
      <c r="E263" s="31">
        <v>22544</v>
      </c>
      <c r="F263" s="29">
        <v>30643</v>
      </c>
      <c r="G263" s="29">
        <v>499</v>
      </c>
      <c r="H263" s="29">
        <v>0</v>
      </c>
      <c r="I263" s="29">
        <v>3969</v>
      </c>
      <c r="J263" s="29">
        <v>1976</v>
      </c>
      <c r="K263" s="29">
        <v>135</v>
      </c>
      <c r="L263" s="29">
        <v>330</v>
      </c>
      <c r="M263" s="29">
        <v>-100</v>
      </c>
      <c r="N263" s="29">
        <v>-902</v>
      </c>
      <c r="O263" s="29">
        <f t="shared" si="15"/>
        <v>-537</v>
      </c>
      <c r="P263" s="29">
        <f t="shared" si="14"/>
        <v>25734</v>
      </c>
      <c r="Q263" s="33">
        <v>38609.708333333336</v>
      </c>
      <c r="R263" s="47">
        <v>23025</v>
      </c>
      <c r="S263" s="29">
        <v>24821</v>
      </c>
      <c r="T263" s="29">
        <f t="shared" si="13"/>
        <v>913</v>
      </c>
      <c r="U263" s="29">
        <v>22883</v>
      </c>
      <c r="V263" s="29">
        <v>1800</v>
      </c>
      <c r="W263" s="29">
        <v>-1400</v>
      </c>
      <c r="X263" s="29">
        <v>135</v>
      </c>
      <c r="Y263" s="29">
        <v>330</v>
      </c>
      <c r="Z263" s="29">
        <v>330</v>
      </c>
      <c r="AA263" s="29">
        <v>-700</v>
      </c>
      <c r="AB263" s="29">
        <v>-100</v>
      </c>
      <c r="AC263" s="29">
        <v>-2218</v>
      </c>
      <c r="AD263" s="29">
        <v>-902</v>
      </c>
      <c r="AE263" s="29" t="s">
        <v>218</v>
      </c>
      <c r="AF263" s="29" t="s">
        <v>149</v>
      </c>
      <c r="AG263" s="29">
        <v>83</v>
      </c>
      <c r="AH263" s="29" t="s">
        <v>169</v>
      </c>
      <c r="AI263" s="29" t="s">
        <v>91</v>
      </c>
      <c r="AJ263" s="32">
        <v>86</v>
      </c>
    </row>
    <row r="264" spans="1:36" x14ac:dyDescent="0.15">
      <c r="A264" s="51" t="s">
        <v>33</v>
      </c>
      <c r="B264" s="69" t="s">
        <v>23</v>
      </c>
      <c r="C264" s="26">
        <v>15</v>
      </c>
      <c r="D264" s="33">
        <v>38610.583333333336</v>
      </c>
      <c r="E264" s="31">
        <v>20907</v>
      </c>
      <c r="F264" s="29">
        <v>30643</v>
      </c>
      <c r="G264" s="29">
        <v>504</v>
      </c>
      <c r="H264" s="29">
        <v>0</v>
      </c>
      <c r="I264" s="29">
        <v>3875</v>
      </c>
      <c r="J264" s="29">
        <v>2883</v>
      </c>
      <c r="K264" s="29">
        <v>161</v>
      </c>
      <c r="L264" s="29">
        <v>330</v>
      </c>
      <c r="M264" s="29">
        <v>-100</v>
      </c>
      <c r="N264" s="29">
        <v>-482</v>
      </c>
      <c r="O264" s="29">
        <f t="shared" si="15"/>
        <v>-91</v>
      </c>
      <c r="P264" s="29">
        <f t="shared" si="14"/>
        <v>24480</v>
      </c>
      <c r="Q264" s="33">
        <v>38610.625</v>
      </c>
      <c r="R264" s="47">
        <v>22100</v>
      </c>
      <c r="S264" s="29">
        <v>23896</v>
      </c>
      <c r="T264" s="29">
        <f t="shared" si="13"/>
        <v>584</v>
      </c>
      <c r="U264" s="29">
        <v>22883</v>
      </c>
      <c r="V264" s="29">
        <v>1800</v>
      </c>
      <c r="W264" s="29">
        <v>-1400</v>
      </c>
      <c r="X264" s="29">
        <v>161</v>
      </c>
      <c r="Y264" s="29">
        <v>330</v>
      </c>
      <c r="Z264" s="29">
        <v>330</v>
      </c>
      <c r="AA264" s="29">
        <v>-700</v>
      </c>
      <c r="AB264" s="29">
        <v>-100</v>
      </c>
      <c r="AC264" s="29">
        <v>-2218</v>
      </c>
      <c r="AD264" s="29">
        <v>-482</v>
      </c>
      <c r="AE264" s="29" t="s">
        <v>46</v>
      </c>
      <c r="AF264" s="29" t="s">
        <v>91</v>
      </c>
      <c r="AG264" s="29">
        <v>79</v>
      </c>
      <c r="AH264" s="29" t="s">
        <v>338</v>
      </c>
      <c r="AI264" s="29" t="s">
        <v>103</v>
      </c>
      <c r="AJ264" s="32">
        <v>78</v>
      </c>
    </row>
    <row r="265" spans="1:36" x14ac:dyDescent="0.15">
      <c r="A265" s="51" t="s">
        <v>34</v>
      </c>
      <c r="B265" s="69" t="s">
        <v>23</v>
      </c>
      <c r="C265" s="26">
        <v>16</v>
      </c>
      <c r="D265" s="33">
        <v>38611.5</v>
      </c>
      <c r="E265" s="31">
        <v>19388</v>
      </c>
      <c r="F265" s="29">
        <v>30643</v>
      </c>
      <c r="G265" s="29">
        <v>504</v>
      </c>
      <c r="H265" s="29">
        <v>0</v>
      </c>
      <c r="I265" s="29">
        <v>4556</v>
      </c>
      <c r="J265" s="29">
        <v>3424</v>
      </c>
      <c r="K265" s="29">
        <v>408</v>
      </c>
      <c r="L265" s="29">
        <v>330</v>
      </c>
      <c r="M265" s="29">
        <v>-100</v>
      </c>
      <c r="N265" s="29">
        <v>-502</v>
      </c>
      <c r="O265" s="29">
        <f t="shared" si="15"/>
        <v>136</v>
      </c>
      <c r="P265" s="29">
        <f t="shared" si="14"/>
        <v>23031</v>
      </c>
      <c r="Q265" s="33">
        <v>38611.666666666664</v>
      </c>
      <c r="R265" s="47">
        <v>20325</v>
      </c>
      <c r="S265" s="29">
        <v>22121</v>
      </c>
      <c r="T265" s="29">
        <f t="shared" si="13"/>
        <v>910</v>
      </c>
      <c r="U265" s="29">
        <v>22883</v>
      </c>
      <c r="V265" s="29">
        <v>1800</v>
      </c>
      <c r="W265" s="29">
        <v>1200</v>
      </c>
      <c r="X265" s="29">
        <v>408</v>
      </c>
      <c r="Y265" s="29">
        <v>330</v>
      </c>
      <c r="Z265" s="29">
        <v>330</v>
      </c>
      <c r="AA265" s="29">
        <v>-700</v>
      </c>
      <c r="AB265" s="29">
        <v>-100</v>
      </c>
      <c r="AC265" s="29">
        <v>-2218</v>
      </c>
      <c r="AD265" s="29">
        <v>-502</v>
      </c>
      <c r="AE265" s="29" t="s">
        <v>46</v>
      </c>
      <c r="AF265" s="29" t="s">
        <v>164</v>
      </c>
      <c r="AG265" s="29">
        <v>68</v>
      </c>
      <c r="AH265" s="29" t="s">
        <v>46</v>
      </c>
      <c r="AI265" s="29" t="s">
        <v>79</v>
      </c>
      <c r="AJ265" s="32">
        <v>77</v>
      </c>
    </row>
    <row r="266" spans="1:36" x14ac:dyDescent="0.15">
      <c r="A266" s="51" t="s">
        <v>35</v>
      </c>
      <c r="B266" s="69" t="s">
        <v>23</v>
      </c>
      <c r="C266" s="26">
        <v>17</v>
      </c>
      <c r="D266" s="33">
        <v>38612.833333333336</v>
      </c>
      <c r="E266" s="31">
        <v>17247</v>
      </c>
      <c r="F266" s="29">
        <v>30643</v>
      </c>
      <c r="G266" s="29">
        <v>407</v>
      </c>
      <c r="H266" s="29">
        <v>0</v>
      </c>
      <c r="I266" s="29">
        <v>6765</v>
      </c>
      <c r="J266" s="29">
        <v>4573</v>
      </c>
      <c r="K266" s="29">
        <v>-770</v>
      </c>
      <c r="L266" s="29">
        <v>330</v>
      </c>
      <c r="M266" s="29">
        <v>0</v>
      </c>
      <c r="N266" s="29">
        <v>-447</v>
      </c>
      <c r="O266" s="29">
        <f t="shared" si="15"/>
        <v>-887</v>
      </c>
      <c r="P266" s="29">
        <f t="shared" si="14"/>
        <v>20599</v>
      </c>
      <c r="Q266" s="33">
        <v>38612.833333333336</v>
      </c>
      <c r="R266" s="47">
        <v>17850</v>
      </c>
      <c r="S266" s="29">
        <v>19646</v>
      </c>
      <c r="T266" s="29">
        <f t="shared" si="13"/>
        <v>953</v>
      </c>
      <c r="U266" s="29">
        <v>22535</v>
      </c>
      <c r="V266" s="29">
        <v>2500</v>
      </c>
      <c r="W266" s="29">
        <v>-1400</v>
      </c>
      <c r="X266" s="29">
        <v>-770</v>
      </c>
      <c r="Y266" s="29">
        <v>330</v>
      </c>
      <c r="Z266" s="29">
        <v>330</v>
      </c>
      <c r="AA266" s="29">
        <v>-700</v>
      </c>
      <c r="AB266" s="29">
        <v>0</v>
      </c>
      <c r="AC266" s="29">
        <v>-2218</v>
      </c>
      <c r="AD266" s="29">
        <v>-447</v>
      </c>
      <c r="AE266" s="29" t="s">
        <v>46</v>
      </c>
      <c r="AF266" s="29" t="s">
        <v>178</v>
      </c>
      <c r="AG266" s="29">
        <v>68</v>
      </c>
      <c r="AH266" s="29" t="s">
        <v>46</v>
      </c>
      <c r="AI266" s="29" t="s">
        <v>151</v>
      </c>
      <c r="AJ266" s="32">
        <v>70</v>
      </c>
    </row>
    <row r="267" spans="1:36" x14ac:dyDescent="0.15">
      <c r="A267" s="51" t="s">
        <v>36</v>
      </c>
      <c r="B267" s="69" t="s">
        <v>23</v>
      </c>
      <c r="C267" s="26">
        <v>18</v>
      </c>
      <c r="D267" s="33">
        <v>38613.833333333336</v>
      </c>
      <c r="E267" s="31">
        <v>17190</v>
      </c>
      <c r="F267" s="29">
        <v>30643</v>
      </c>
      <c r="G267" s="29">
        <v>448</v>
      </c>
      <c r="H267" s="29">
        <v>0</v>
      </c>
      <c r="I267" s="29">
        <v>6297</v>
      </c>
      <c r="J267" s="29">
        <v>6247</v>
      </c>
      <c r="K267" s="29">
        <v>-520</v>
      </c>
      <c r="L267" s="29">
        <v>330</v>
      </c>
      <c r="M267" s="29">
        <v>-100</v>
      </c>
      <c r="N267" s="29">
        <v>-714</v>
      </c>
      <c r="O267" s="29">
        <f t="shared" si="15"/>
        <v>-1004</v>
      </c>
      <c r="P267" s="29">
        <f t="shared" si="14"/>
        <v>19551</v>
      </c>
      <c r="Q267" s="33">
        <v>38613.833333333336</v>
      </c>
      <c r="R267" s="47">
        <v>16700</v>
      </c>
      <c r="S267" s="29">
        <v>18496</v>
      </c>
      <c r="T267" s="29">
        <f t="shared" si="13"/>
        <v>1055</v>
      </c>
      <c r="U267" s="29">
        <v>22535</v>
      </c>
      <c r="V267" s="29">
        <v>2500</v>
      </c>
      <c r="W267" s="29">
        <v>-1400</v>
      </c>
      <c r="X267" s="29">
        <v>-520</v>
      </c>
      <c r="Y267" s="29">
        <v>330</v>
      </c>
      <c r="Z267" s="29">
        <v>330</v>
      </c>
      <c r="AA267" s="29">
        <v>-700</v>
      </c>
      <c r="AB267" s="29">
        <v>-100</v>
      </c>
      <c r="AC267" s="29">
        <v>-2218</v>
      </c>
      <c r="AD267" s="29">
        <v>-714</v>
      </c>
      <c r="AE267" s="29" t="s">
        <v>100</v>
      </c>
      <c r="AF267" s="29" t="s">
        <v>79</v>
      </c>
      <c r="AG267" s="29">
        <v>65</v>
      </c>
      <c r="AH267" s="29" t="s">
        <v>218</v>
      </c>
      <c r="AI267" s="29" t="s">
        <v>77</v>
      </c>
      <c r="AJ267" s="32">
        <v>68</v>
      </c>
    </row>
    <row r="268" spans="1:36" x14ac:dyDescent="0.15">
      <c r="A268" s="51" t="s">
        <v>30</v>
      </c>
      <c r="B268" s="69" t="s">
        <v>23</v>
      </c>
      <c r="C268" s="26">
        <v>19</v>
      </c>
      <c r="D268" s="33">
        <v>38614.833333333336</v>
      </c>
      <c r="E268" s="31">
        <v>19330</v>
      </c>
      <c r="F268" s="29">
        <v>30631</v>
      </c>
      <c r="G268" s="29">
        <v>500</v>
      </c>
      <c r="H268" s="29">
        <v>0</v>
      </c>
      <c r="I268" s="29">
        <v>5611</v>
      </c>
      <c r="J268" s="29">
        <v>3434</v>
      </c>
      <c r="K268" s="29">
        <v>-165</v>
      </c>
      <c r="L268" s="29">
        <v>330</v>
      </c>
      <c r="M268" s="29">
        <v>-50</v>
      </c>
      <c r="N268" s="29">
        <v>-903</v>
      </c>
      <c r="O268" s="29">
        <f t="shared" si="15"/>
        <v>-788</v>
      </c>
      <c r="P268" s="29">
        <f t="shared" si="14"/>
        <v>22874</v>
      </c>
      <c r="Q268" s="33">
        <v>38614.708333333336</v>
      </c>
      <c r="R268" s="47">
        <v>19000</v>
      </c>
      <c r="S268" s="29">
        <v>20796</v>
      </c>
      <c r="T268" s="29">
        <f t="shared" si="13"/>
        <v>2078</v>
      </c>
      <c r="U268" s="29">
        <v>22535</v>
      </c>
      <c r="V268" s="29">
        <v>2500</v>
      </c>
      <c r="W268" s="29">
        <v>-1400</v>
      </c>
      <c r="X268" s="29">
        <v>-165</v>
      </c>
      <c r="Y268" s="29">
        <v>330</v>
      </c>
      <c r="Z268" s="29">
        <v>330</v>
      </c>
      <c r="AA268" s="29">
        <v>-700</v>
      </c>
      <c r="AB268" s="29">
        <v>-100</v>
      </c>
      <c r="AC268" s="29">
        <v>-2218</v>
      </c>
      <c r="AD268" s="29">
        <v>-903</v>
      </c>
      <c r="AE268" s="29" t="s">
        <v>162</v>
      </c>
      <c r="AF268" s="29" t="s">
        <v>70</v>
      </c>
      <c r="AG268" s="29">
        <v>76</v>
      </c>
      <c r="AH268" s="29" t="s">
        <v>162</v>
      </c>
      <c r="AI268" s="29" t="s">
        <v>62</v>
      </c>
      <c r="AJ268" s="32">
        <v>82</v>
      </c>
    </row>
    <row r="269" spans="1:36" x14ac:dyDescent="0.15">
      <c r="A269" s="51" t="s">
        <v>32</v>
      </c>
      <c r="B269" s="69" t="s">
        <v>23</v>
      </c>
      <c r="C269" s="26">
        <v>20</v>
      </c>
      <c r="D269" s="33">
        <v>38615.833333333336</v>
      </c>
      <c r="E269" s="31">
        <v>19696</v>
      </c>
      <c r="F269" s="29">
        <v>30631</v>
      </c>
      <c r="G269" s="29">
        <v>437</v>
      </c>
      <c r="H269" s="29">
        <v>0</v>
      </c>
      <c r="I269" s="29">
        <v>6185</v>
      </c>
      <c r="J269" s="29">
        <v>3090</v>
      </c>
      <c r="K269" s="29">
        <v>171</v>
      </c>
      <c r="L269" s="29">
        <v>330</v>
      </c>
      <c r="M269" s="29">
        <v>-50</v>
      </c>
      <c r="N269" s="29">
        <v>-213</v>
      </c>
      <c r="O269" s="29">
        <f t="shared" si="15"/>
        <v>238</v>
      </c>
      <c r="P269" s="29">
        <f t="shared" si="14"/>
        <v>21555</v>
      </c>
      <c r="Q269" s="33">
        <v>38615.666666666664</v>
      </c>
      <c r="R269" s="47">
        <v>19400</v>
      </c>
      <c r="S269" s="29">
        <v>21196</v>
      </c>
      <c r="T269" s="29">
        <f t="shared" si="13"/>
        <v>359</v>
      </c>
      <c r="U269" s="29">
        <v>22535</v>
      </c>
      <c r="V269" s="29">
        <v>2500</v>
      </c>
      <c r="W269" s="29">
        <v>-1400</v>
      </c>
      <c r="X269" s="29">
        <v>171</v>
      </c>
      <c r="Y269" s="29">
        <v>330</v>
      </c>
      <c r="Z269" s="29">
        <v>330</v>
      </c>
      <c r="AA269" s="29">
        <v>-700</v>
      </c>
      <c r="AB269" s="29">
        <v>-100</v>
      </c>
      <c r="AC269" s="29">
        <v>-2218</v>
      </c>
      <c r="AD269" s="29">
        <v>-213</v>
      </c>
      <c r="AE269" s="29" t="s">
        <v>87</v>
      </c>
      <c r="AF269" s="29" t="s">
        <v>109</v>
      </c>
      <c r="AG269" s="29">
        <v>78</v>
      </c>
      <c r="AH269" s="29" t="s">
        <v>87</v>
      </c>
      <c r="AI269" s="29" t="s">
        <v>69</v>
      </c>
      <c r="AJ269" s="32">
        <v>79</v>
      </c>
    </row>
    <row r="270" spans="1:36" x14ac:dyDescent="0.15">
      <c r="A270" s="51" t="s">
        <v>31</v>
      </c>
      <c r="B270" s="69" t="s">
        <v>23</v>
      </c>
      <c r="C270" s="26">
        <v>21</v>
      </c>
      <c r="D270" s="33">
        <v>38616.708333333336</v>
      </c>
      <c r="E270" s="31">
        <v>19014</v>
      </c>
      <c r="F270" s="29">
        <v>30629</v>
      </c>
      <c r="G270" s="29">
        <v>495</v>
      </c>
      <c r="H270" s="29">
        <v>0</v>
      </c>
      <c r="I270" s="29">
        <v>5609</v>
      </c>
      <c r="J270" s="29">
        <v>3671</v>
      </c>
      <c r="K270" s="29">
        <v>10</v>
      </c>
      <c r="L270" s="29">
        <v>330</v>
      </c>
      <c r="M270" s="29">
        <v>-200</v>
      </c>
      <c r="N270" s="29">
        <v>-673</v>
      </c>
      <c r="O270" s="29">
        <f t="shared" si="15"/>
        <v>-533</v>
      </c>
      <c r="P270" s="29">
        <f t="shared" si="14"/>
        <v>22377</v>
      </c>
      <c r="Q270" s="33">
        <v>38616.708333333336</v>
      </c>
      <c r="R270" s="47">
        <v>19040</v>
      </c>
      <c r="S270" s="29">
        <v>20836</v>
      </c>
      <c r="T270" s="29">
        <f t="shared" si="13"/>
        <v>1541</v>
      </c>
      <c r="U270" s="29">
        <v>22535</v>
      </c>
      <c r="V270" s="29">
        <v>2500</v>
      </c>
      <c r="W270" s="29">
        <v>-1400</v>
      </c>
      <c r="X270" s="29">
        <v>10</v>
      </c>
      <c r="Y270" s="29">
        <v>330</v>
      </c>
      <c r="Z270" s="29">
        <v>330</v>
      </c>
      <c r="AA270" s="29">
        <v>-700</v>
      </c>
      <c r="AB270" s="29">
        <v>-200</v>
      </c>
      <c r="AC270" s="29">
        <v>-2218</v>
      </c>
      <c r="AD270" s="29">
        <v>-673</v>
      </c>
      <c r="AE270" s="29" t="s">
        <v>42</v>
      </c>
      <c r="AF270" s="29" t="s">
        <v>69</v>
      </c>
      <c r="AG270" s="29">
        <v>78</v>
      </c>
      <c r="AH270" s="29" t="s">
        <v>169</v>
      </c>
      <c r="AI270" s="29" t="s">
        <v>51</v>
      </c>
      <c r="AJ270" s="32">
        <v>81</v>
      </c>
    </row>
    <row r="271" spans="1:36" x14ac:dyDescent="0.15">
      <c r="A271" s="51" t="s">
        <v>33</v>
      </c>
      <c r="B271" s="69" t="s">
        <v>23</v>
      </c>
      <c r="C271" s="26">
        <v>22</v>
      </c>
      <c r="D271" s="33">
        <v>38617.625</v>
      </c>
      <c r="E271" s="31">
        <v>19389</v>
      </c>
      <c r="F271" s="29">
        <v>30329</v>
      </c>
      <c r="G271" s="29">
        <v>806</v>
      </c>
      <c r="H271" s="29">
        <v>0</v>
      </c>
      <c r="I271" s="29">
        <v>5295</v>
      </c>
      <c r="J271" s="29">
        <v>3494</v>
      </c>
      <c r="K271" s="29">
        <v>73</v>
      </c>
      <c r="L271" s="29">
        <v>330</v>
      </c>
      <c r="M271" s="29">
        <v>-50</v>
      </c>
      <c r="N271" s="29">
        <v>-902</v>
      </c>
      <c r="O271" s="29">
        <f t="shared" si="15"/>
        <v>-549</v>
      </c>
      <c r="P271" s="29">
        <f t="shared" si="14"/>
        <v>22895</v>
      </c>
      <c r="Q271" s="33">
        <v>38617.833333333336</v>
      </c>
      <c r="R271" s="47">
        <v>19450</v>
      </c>
      <c r="S271" s="29">
        <v>21246</v>
      </c>
      <c r="T271" s="29">
        <f t="shared" si="13"/>
        <v>1649</v>
      </c>
      <c r="U271" s="29">
        <v>22535</v>
      </c>
      <c r="V271" s="29">
        <v>2500</v>
      </c>
      <c r="W271" s="29">
        <v>1200</v>
      </c>
      <c r="X271" s="29">
        <v>73</v>
      </c>
      <c r="Y271" s="29">
        <v>330</v>
      </c>
      <c r="Z271" s="29">
        <v>330</v>
      </c>
      <c r="AA271" s="29">
        <v>-700</v>
      </c>
      <c r="AB271" s="29">
        <v>-200</v>
      </c>
      <c r="AC271" s="29">
        <v>-2218</v>
      </c>
      <c r="AD271" s="29">
        <v>-902</v>
      </c>
      <c r="AE271" s="29" t="s">
        <v>42</v>
      </c>
      <c r="AF271" s="29" t="s">
        <v>129</v>
      </c>
      <c r="AG271" s="29">
        <v>75</v>
      </c>
      <c r="AH271" s="29" t="s">
        <v>146</v>
      </c>
      <c r="AI271" s="29" t="s">
        <v>70</v>
      </c>
      <c r="AJ271" s="32">
        <v>73</v>
      </c>
    </row>
    <row r="272" spans="1:36" x14ac:dyDescent="0.15">
      <c r="A272" s="51" t="s">
        <v>34</v>
      </c>
      <c r="B272" s="69" t="s">
        <v>23</v>
      </c>
      <c r="C272" s="26">
        <v>23</v>
      </c>
      <c r="D272" s="33">
        <v>38618.583333333336</v>
      </c>
      <c r="E272" s="31">
        <v>19224</v>
      </c>
      <c r="F272" s="29">
        <v>30329</v>
      </c>
      <c r="G272" s="29">
        <v>777</v>
      </c>
      <c r="H272" s="29">
        <v>0</v>
      </c>
      <c r="I272" s="29">
        <v>5044</v>
      </c>
      <c r="J272" s="29">
        <v>2620</v>
      </c>
      <c r="K272" s="29">
        <v>406</v>
      </c>
      <c r="L272" s="29">
        <v>330</v>
      </c>
      <c r="M272" s="29">
        <v>-200</v>
      </c>
      <c r="N272" s="29">
        <v>-413</v>
      </c>
      <c r="O272" s="29">
        <f t="shared" si="15"/>
        <v>123</v>
      </c>
      <c r="P272" s="29">
        <f t="shared" si="14"/>
        <v>23319</v>
      </c>
      <c r="Q272" s="33">
        <v>38618.583333333336</v>
      </c>
      <c r="R272" s="47">
        <v>18950</v>
      </c>
      <c r="S272" s="29">
        <v>20746</v>
      </c>
      <c r="T272" s="29">
        <f t="shared" si="13"/>
        <v>2573</v>
      </c>
      <c r="U272" s="29">
        <v>22535</v>
      </c>
      <c r="V272" s="29">
        <v>2500</v>
      </c>
      <c r="W272" s="29">
        <v>1200</v>
      </c>
      <c r="X272" s="29">
        <v>406</v>
      </c>
      <c r="Y272" s="29">
        <v>330</v>
      </c>
      <c r="Z272" s="29">
        <v>330</v>
      </c>
      <c r="AA272" s="29">
        <v>-700</v>
      </c>
      <c r="AB272" s="29">
        <v>-200</v>
      </c>
      <c r="AC272" s="29">
        <v>-2218</v>
      </c>
      <c r="AD272" s="29">
        <v>-413</v>
      </c>
      <c r="AE272" s="29" t="s">
        <v>169</v>
      </c>
      <c r="AF272" s="29" t="s">
        <v>92</v>
      </c>
      <c r="AG272" s="29">
        <v>82</v>
      </c>
      <c r="AH272" s="29" t="s">
        <v>169</v>
      </c>
      <c r="AI272" s="29" t="s">
        <v>178</v>
      </c>
      <c r="AJ272" s="32">
        <v>80</v>
      </c>
    </row>
    <row r="273" spans="1:36" x14ac:dyDescent="0.15">
      <c r="A273" s="51" t="s">
        <v>35</v>
      </c>
      <c r="B273" s="69" t="s">
        <v>23</v>
      </c>
      <c r="C273" s="26">
        <v>24</v>
      </c>
      <c r="D273" s="33">
        <v>38619.833333333336</v>
      </c>
      <c r="E273" s="31">
        <v>15190</v>
      </c>
      <c r="F273" s="29">
        <v>30329</v>
      </c>
      <c r="G273" s="29">
        <v>946</v>
      </c>
      <c r="H273" s="29">
        <v>0</v>
      </c>
      <c r="I273" s="29">
        <v>4514</v>
      </c>
      <c r="J273" s="29">
        <v>7083</v>
      </c>
      <c r="K273" s="29">
        <v>-422</v>
      </c>
      <c r="L273" s="29">
        <v>330</v>
      </c>
      <c r="M273" s="29">
        <v>-100</v>
      </c>
      <c r="N273" s="29">
        <v>-214</v>
      </c>
      <c r="O273" s="29">
        <f t="shared" si="15"/>
        <v>-406</v>
      </c>
      <c r="P273" s="29">
        <f t="shared" si="14"/>
        <v>20084</v>
      </c>
      <c r="Q273" s="33">
        <v>38619.833333333336</v>
      </c>
      <c r="R273" s="47">
        <v>15250</v>
      </c>
      <c r="S273" s="29">
        <v>17046</v>
      </c>
      <c r="T273" s="29">
        <f t="shared" si="13"/>
        <v>3038</v>
      </c>
      <c r="U273" s="29">
        <v>22449</v>
      </c>
      <c r="V273" s="29">
        <v>2400</v>
      </c>
      <c r="W273" s="29">
        <v>-1400</v>
      </c>
      <c r="X273" s="29">
        <v>-422</v>
      </c>
      <c r="Y273" s="29">
        <v>330</v>
      </c>
      <c r="Z273" s="29">
        <v>330</v>
      </c>
      <c r="AA273" s="29">
        <v>-700</v>
      </c>
      <c r="AB273" s="29">
        <v>-100</v>
      </c>
      <c r="AC273" s="29">
        <v>-2218</v>
      </c>
      <c r="AD273" s="29">
        <v>-214</v>
      </c>
      <c r="AE273" s="29" t="s">
        <v>42</v>
      </c>
      <c r="AF273" s="29" t="s">
        <v>141</v>
      </c>
      <c r="AG273" s="29">
        <v>60</v>
      </c>
      <c r="AH273" s="29" t="s">
        <v>42</v>
      </c>
      <c r="AI273" s="29" t="s">
        <v>172</v>
      </c>
      <c r="AJ273" s="32">
        <v>59</v>
      </c>
    </row>
    <row r="274" spans="1:36" x14ac:dyDescent="0.15">
      <c r="A274" s="51" t="s">
        <v>36</v>
      </c>
      <c r="B274" s="69" t="s">
        <v>23</v>
      </c>
      <c r="C274" s="26">
        <v>25</v>
      </c>
      <c r="D274" s="33">
        <v>38620.833333333336</v>
      </c>
      <c r="E274" s="31">
        <v>15799</v>
      </c>
      <c r="F274" s="29">
        <v>30329</v>
      </c>
      <c r="G274" s="29">
        <v>952</v>
      </c>
      <c r="H274" s="29">
        <v>0</v>
      </c>
      <c r="I274" s="29">
        <v>4227</v>
      </c>
      <c r="J274" s="29">
        <v>7835</v>
      </c>
      <c r="K274" s="29">
        <v>-270</v>
      </c>
      <c r="L274" s="29">
        <v>330</v>
      </c>
      <c r="M274" s="29">
        <v>-300</v>
      </c>
      <c r="N274" s="29">
        <v>-213</v>
      </c>
      <c r="O274" s="29">
        <f t="shared" si="15"/>
        <v>-453</v>
      </c>
      <c r="P274" s="29">
        <f t="shared" si="14"/>
        <v>19672</v>
      </c>
      <c r="Q274" s="33">
        <v>38620.833333333336</v>
      </c>
      <c r="R274" s="47">
        <v>15870</v>
      </c>
      <c r="S274" s="29">
        <v>17666</v>
      </c>
      <c r="T274" s="29">
        <f t="shared" si="13"/>
        <v>2006</v>
      </c>
      <c r="U274" s="29">
        <v>22449</v>
      </c>
      <c r="V274" s="29">
        <v>2400</v>
      </c>
      <c r="W274" s="29">
        <v>-1400</v>
      </c>
      <c r="X274" s="29">
        <v>-270</v>
      </c>
      <c r="Y274" s="29">
        <v>330</v>
      </c>
      <c r="Z274" s="29">
        <v>330</v>
      </c>
      <c r="AA274" s="29">
        <v>-700</v>
      </c>
      <c r="AB274" s="29">
        <v>-300</v>
      </c>
      <c r="AC274" s="29">
        <v>-2218</v>
      </c>
      <c r="AD274" s="29">
        <v>-213</v>
      </c>
      <c r="AE274" s="29" t="s">
        <v>169</v>
      </c>
      <c r="AF274" s="29" t="s">
        <v>91</v>
      </c>
      <c r="AG274" s="29">
        <v>66</v>
      </c>
      <c r="AH274" s="29" t="s">
        <v>43</v>
      </c>
      <c r="AI274" s="29" t="s">
        <v>168</v>
      </c>
      <c r="AJ274" s="32">
        <v>62</v>
      </c>
    </row>
    <row r="275" spans="1:36" x14ac:dyDescent="0.15">
      <c r="A275" s="51" t="s">
        <v>30</v>
      </c>
      <c r="B275" s="69" t="s">
        <v>23</v>
      </c>
      <c r="C275" s="26">
        <v>26</v>
      </c>
      <c r="D275" s="33">
        <v>38621.833333333336</v>
      </c>
      <c r="E275" s="31">
        <v>18659</v>
      </c>
      <c r="F275" s="29">
        <v>30326</v>
      </c>
      <c r="G275" s="29">
        <v>840</v>
      </c>
      <c r="H275" s="29">
        <v>0</v>
      </c>
      <c r="I275" s="29">
        <v>4747</v>
      </c>
      <c r="J275" s="29">
        <v>4093</v>
      </c>
      <c r="K275" s="29">
        <v>198</v>
      </c>
      <c r="L275" s="29">
        <v>330</v>
      </c>
      <c r="M275" s="29">
        <v>-200</v>
      </c>
      <c r="N275" s="29">
        <v>-145</v>
      </c>
      <c r="O275" s="29">
        <f t="shared" si="15"/>
        <v>183</v>
      </c>
      <c r="P275" s="29">
        <f t="shared" si="14"/>
        <v>22143</v>
      </c>
      <c r="Q275" s="33">
        <v>38621.833333333336</v>
      </c>
      <c r="R275" s="47">
        <v>18700</v>
      </c>
      <c r="S275" s="29">
        <v>20496</v>
      </c>
      <c r="T275" s="29">
        <f t="shared" si="13"/>
        <v>1647</v>
      </c>
      <c r="U275" s="29">
        <v>22449</v>
      </c>
      <c r="V275" s="29">
        <v>2400</v>
      </c>
      <c r="W275" s="29">
        <v>-1400</v>
      </c>
      <c r="X275" s="29">
        <v>198</v>
      </c>
      <c r="Y275" s="29">
        <v>330</v>
      </c>
      <c r="Z275" s="29">
        <v>330</v>
      </c>
      <c r="AA275" s="29">
        <v>-700</v>
      </c>
      <c r="AB275" s="29">
        <v>-250</v>
      </c>
      <c r="AC275" s="29">
        <v>-2218</v>
      </c>
      <c r="AD275" s="29">
        <v>-294</v>
      </c>
      <c r="AE275" s="29" t="s">
        <v>43</v>
      </c>
      <c r="AF275" s="29" t="s">
        <v>119</v>
      </c>
      <c r="AG275" s="29">
        <v>75</v>
      </c>
      <c r="AH275" s="29" t="s">
        <v>43</v>
      </c>
      <c r="AI275" s="29" t="s">
        <v>149</v>
      </c>
      <c r="AJ275" s="32">
        <v>69</v>
      </c>
    </row>
    <row r="276" spans="1:36" x14ac:dyDescent="0.15">
      <c r="A276" s="51" t="s">
        <v>32</v>
      </c>
      <c r="B276" s="69" t="s">
        <v>23</v>
      </c>
      <c r="C276" s="26">
        <v>27</v>
      </c>
      <c r="D276" s="33">
        <v>38622.833333333336</v>
      </c>
      <c r="E276" s="31">
        <v>17610</v>
      </c>
      <c r="F276" s="29">
        <v>29389</v>
      </c>
      <c r="G276" s="29">
        <v>1467</v>
      </c>
      <c r="H276" s="29">
        <v>0</v>
      </c>
      <c r="I276" s="29">
        <v>3588</v>
      </c>
      <c r="J276" s="29">
        <v>5729</v>
      </c>
      <c r="K276" s="29">
        <v>249</v>
      </c>
      <c r="L276" s="29">
        <v>330</v>
      </c>
      <c r="M276" s="29">
        <v>-300</v>
      </c>
      <c r="N276" s="29">
        <v>-349</v>
      </c>
      <c r="O276" s="29">
        <f t="shared" si="15"/>
        <v>-70</v>
      </c>
      <c r="P276" s="29">
        <f t="shared" si="14"/>
        <v>21609</v>
      </c>
      <c r="Q276" s="33">
        <v>38622.833333333336</v>
      </c>
      <c r="R276" s="47">
        <v>17920</v>
      </c>
      <c r="S276" s="29">
        <v>19716</v>
      </c>
      <c r="T276" s="29">
        <f t="shared" si="13"/>
        <v>1893</v>
      </c>
      <c r="U276" s="29">
        <v>22449</v>
      </c>
      <c r="V276" s="29">
        <v>2400</v>
      </c>
      <c r="W276" s="29">
        <v>-1400</v>
      </c>
      <c r="X276" s="29">
        <v>124</v>
      </c>
      <c r="Y276" s="29">
        <v>330</v>
      </c>
      <c r="Z276" s="29">
        <v>330</v>
      </c>
      <c r="AA276" s="29">
        <v>-700</v>
      </c>
      <c r="AB276" s="29">
        <v>-300</v>
      </c>
      <c r="AC276" s="29">
        <v>-2150</v>
      </c>
      <c r="AD276" s="29">
        <v>-149</v>
      </c>
      <c r="AE276" s="29" t="s">
        <v>42</v>
      </c>
      <c r="AF276" s="29" t="s">
        <v>50</v>
      </c>
      <c r="AG276" s="29">
        <v>64</v>
      </c>
      <c r="AH276" s="29" t="s">
        <v>42</v>
      </c>
      <c r="AI276" s="29" t="s">
        <v>126</v>
      </c>
      <c r="AJ276" s="32">
        <v>61</v>
      </c>
    </row>
    <row r="277" spans="1:36" x14ac:dyDescent="0.15">
      <c r="A277" s="51" t="s">
        <v>31</v>
      </c>
      <c r="B277" s="69" t="s">
        <v>23</v>
      </c>
      <c r="C277" s="26">
        <v>28</v>
      </c>
      <c r="D277" s="33">
        <v>38623.833333333336</v>
      </c>
      <c r="E277" s="31">
        <v>17410</v>
      </c>
      <c r="F277" s="29">
        <v>29388</v>
      </c>
      <c r="G277" s="29">
        <v>1467</v>
      </c>
      <c r="H277" s="29">
        <v>0</v>
      </c>
      <c r="I277" s="29">
        <v>4694</v>
      </c>
      <c r="J277" s="29">
        <v>6405</v>
      </c>
      <c r="K277" s="29">
        <v>143</v>
      </c>
      <c r="L277" s="29">
        <v>330</v>
      </c>
      <c r="M277" s="29">
        <v>-300</v>
      </c>
      <c r="N277" s="29">
        <v>-359</v>
      </c>
      <c r="O277" s="29">
        <f t="shared" si="15"/>
        <v>-186</v>
      </c>
      <c r="P277" s="29">
        <f t="shared" si="14"/>
        <v>19942</v>
      </c>
      <c r="Q277" s="33">
        <v>38623.833333333336</v>
      </c>
      <c r="R277" s="47">
        <v>17700</v>
      </c>
      <c r="S277" s="29">
        <v>19496</v>
      </c>
      <c r="T277" s="29">
        <f t="shared" si="13"/>
        <v>446</v>
      </c>
      <c r="U277" s="29">
        <v>22449</v>
      </c>
      <c r="V277" s="29">
        <v>2400</v>
      </c>
      <c r="W277" s="29">
        <v>1200</v>
      </c>
      <c r="X277" s="29">
        <v>143</v>
      </c>
      <c r="Y277" s="29">
        <v>330</v>
      </c>
      <c r="Z277" s="29">
        <v>330</v>
      </c>
      <c r="AA277" s="29">
        <v>-700</v>
      </c>
      <c r="AB277" s="29">
        <v>-300</v>
      </c>
      <c r="AC277" s="29">
        <v>-2150</v>
      </c>
      <c r="AD277" s="29">
        <v>-359</v>
      </c>
      <c r="AE277" s="29" t="s">
        <v>146</v>
      </c>
      <c r="AF277" s="29" t="s">
        <v>99</v>
      </c>
      <c r="AG277" s="29">
        <v>65</v>
      </c>
      <c r="AH277" s="29" t="s">
        <v>146</v>
      </c>
      <c r="AI277" s="29" t="s">
        <v>168</v>
      </c>
      <c r="AJ277" s="32">
        <v>63</v>
      </c>
    </row>
    <row r="278" spans="1:36" x14ac:dyDescent="0.15">
      <c r="A278" s="51" t="s">
        <v>33</v>
      </c>
      <c r="B278" s="69" t="s">
        <v>23</v>
      </c>
      <c r="C278" s="26">
        <v>29</v>
      </c>
      <c r="D278" s="33">
        <v>38624.833333333336</v>
      </c>
      <c r="E278" s="31">
        <v>17604</v>
      </c>
      <c r="F278" s="29">
        <v>29388</v>
      </c>
      <c r="G278" s="29">
        <v>1085</v>
      </c>
      <c r="H278" s="29">
        <v>0</v>
      </c>
      <c r="I278" s="29">
        <v>5388</v>
      </c>
      <c r="J278" s="29">
        <v>6088</v>
      </c>
      <c r="K278" s="29">
        <v>128</v>
      </c>
      <c r="L278" s="29">
        <v>330</v>
      </c>
      <c r="M278" s="29">
        <v>-315</v>
      </c>
      <c r="N278" s="29">
        <v>-1282</v>
      </c>
      <c r="O278" s="29">
        <f t="shared" si="15"/>
        <v>-1139</v>
      </c>
      <c r="P278" s="29">
        <f t="shared" si="14"/>
        <v>20136</v>
      </c>
      <c r="Q278" s="33">
        <v>38624.833333333336</v>
      </c>
      <c r="R278" s="47">
        <v>17620</v>
      </c>
      <c r="S278" s="29">
        <v>19416</v>
      </c>
      <c r="T278" s="29">
        <f t="shared" si="13"/>
        <v>720</v>
      </c>
      <c r="U278" s="29">
        <v>22449</v>
      </c>
      <c r="V278" s="29">
        <v>2400</v>
      </c>
      <c r="W278" s="29">
        <v>1200</v>
      </c>
      <c r="X278" s="29">
        <v>128</v>
      </c>
      <c r="Y278" s="29">
        <v>330</v>
      </c>
      <c r="Z278" s="29">
        <v>330</v>
      </c>
      <c r="AA278" s="29">
        <v>-700</v>
      </c>
      <c r="AB278" s="29">
        <v>-315</v>
      </c>
      <c r="AC278" s="29">
        <v>-2150</v>
      </c>
      <c r="AD278" s="29">
        <v>-1282</v>
      </c>
      <c r="AE278" s="29" t="s">
        <v>169</v>
      </c>
      <c r="AF278" s="29" t="s">
        <v>47</v>
      </c>
      <c r="AG278" s="29">
        <v>63</v>
      </c>
      <c r="AH278" s="29" t="s">
        <v>146</v>
      </c>
      <c r="AI278" s="29" t="s">
        <v>178</v>
      </c>
      <c r="AJ278" s="32">
        <v>56</v>
      </c>
    </row>
    <row r="279" spans="1:36" x14ac:dyDescent="0.15">
      <c r="A279" s="52" t="s">
        <v>34</v>
      </c>
      <c r="B279" s="70" t="s">
        <v>23</v>
      </c>
      <c r="C279" s="43">
        <v>30</v>
      </c>
      <c r="D279" s="37">
        <v>38625.833333333336</v>
      </c>
      <c r="E279" s="39">
        <v>16192</v>
      </c>
      <c r="F279" s="35">
        <v>29388</v>
      </c>
      <c r="G279" s="35">
        <v>972</v>
      </c>
      <c r="H279" s="35">
        <v>0</v>
      </c>
      <c r="I279" s="35">
        <v>5267</v>
      </c>
      <c r="J279" s="35">
        <v>6030</v>
      </c>
      <c r="K279" s="35">
        <v>111</v>
      </c>
      <c r="L279" s="35">
        <v>330</v>
      </c>
      <c r="M279" s="35">
        <v>-315</v>
      </c>
      <c r="N279" s="35">
        <v>-1287</v>
      </c>
      <c r="O279" s="35">
        <f t="shared" si="15"/>
        <v>-1161</v>
      </c>
      <c r="P279" s="35">
        <f t="shared" si="14"/>
        <v>20224</v>
      </c>
      <c r="Q279" s="37">
        <v>38625.458333333336</v>
      </c>
      <c r="R279" s="48">
        <v>16190</v>
      </c>
      <c r="S279" s="35">
        <v>17977</v>
      </c>
      <c r="T279" s="35">
        <f t="shared" si="13"/>
        <v>2247</v>
      </c>
      <c r="U279" s="35">
        <v>22449</v>
      </c>
      <c r="V279" s="35">
        <v>2400</v>
      </c>
      <c r="W279" s="35">
        <v>1200</v>
      </c>
      <c r="X279" s="35">
        <v>111</v>
      </c>
      <c r="Y279" s="35">
        <v>330</v>
      </c>
      <c r="Z279" s="35">
        <v>330</v>
      </c>
      <c r="AA279" s="35">
        <v>-700</v>
      </c>
      <c r="AB279" s="35">
        <v>-315</v>
      </c>
      <c r="AC279" s="35">
        <v>-2150</v>
      </c>
      <c r="AD279" s="35">
        <v>-1287</v>
      </c>
      <c r="AE279" s="35" t="s">
        <v>169</v>
      </c>
      <c r="AF279" s="35" t="s">
        <v>98</v>
      </c>
      <c r="AG279" s="35">
        <v>57</v>
      </c>
      <c r="AH279" s="35" t="s">
        <v>169</v>
      </c>
      <c r="AI279" s="35" t="s">
        <v>202</v>
      </c>
      <c r="AJ279" s="40">
        <v>54</v>
      </c>
    </row>
    <row r="280" spans="1:36" x14ac:dyDescent="0.15">
      <c r="A280" s="51" t="s">
        <v>35</v>
      </c>
      <c r="B280" s="69" t="s">
        <v>24</v>
      </c>
      <c r="C280" s="26">
        <v>1</v>
      </c>
      <c r="D280" s="33">
        <v>38626.833333333336</v>
      </c>
      <c r="E280" s="31">
        <v>15163</v>
      </c>
      <c r="F280" s="29">
        <v>29388</v>
      </c>
      <c r="G280" s="29">
        <v>1055</v>
      </c>
      <c r="H280" s="29">
        <v>0</v>
      </c>
      <c r="I280" s="29">
        <v>6358</v>
      </c>
      <c r="J280" s="29">
        <v>6782</v>
      </c>
      <c r="K280" s="29">
        <v>-40</v>
      </c>
      <c r="L280" s="29">
        <v>330</v>
      </c>
      <c r="M280" s="29">
        <v>-230</v>
      </c>
      <c r="N280" s="29">
        <v>-904</v>
      </c>
      <c r="O280" s="29">
        <f t="shared" si="15"/>
        <v>-844</v>
      </c>
      <c r="P280" s="29">
        <f t="shared" si="14"/>
        <v>18147</v>
      </c>
      <c r="Q280" s="33">
        <v>38626.833333333336</v>
      </c>
      <c r="R280" s="47">
        <v>15060</v>
      </c>
      <c r="S280" s="29">
        <v>16714</v>
      </c>
      <c r="T280" s="29">
        <f t="shared" si="13"/>
        <v>1433</v>
      </c>
      <c r="U280" s="29">
        <v>17782</v>
      </c>
      <c r="V280" s="29">
        <v>4100</v>
      </c>
      <c r="W280" s="29">
        <v>-1400</v>
      </c>
      <c r="X280" s="29">
        <v>-40</v>
      </c>
      <c r="Y280" s="29">
        <v>330</v>
      </c>
      <c r="Z280" s="29">
        <v>330</v>
      </c>
      <c r="AA280" s="29">
        <v>-700</v>
      </c>
      <c r="AB280" s="29">
        <v>-300</v>
      </c>
      <c r="AC280" s="29">
        <v>-2218</v>
      </c>
      <c r="AD280" s="29">
        <v>-904</v>
      </c>
      <c r="AE280" s="29" t="s">
        <v>182</v>
      </c>
      <c r="AF280" s="29" t="s">
        <v>168</v>
      </c>
      <c r="AG280" s="29">
        <v>63</v>
      </c>
      <c r="AH280" s="29" t="s">
        <v>182</v>
      </c>
      <c r="AI280" s="29" t="s">
        <v>89</v>
      </c>
      <c r="AJ280" s="32">
        <v>61</v>
      </c>
    </row>
    <row r="281" spans="1:36" x14ac:dyDescent="0.15">
      <c r="A281" s="51" t="s">
        <v>36</v>
      </c>
      <c r="B281" s="69" t="s">
        <v>24</v>
      </c>
      <c r="C281" s="26">
        <v>2</v>
      </c>
      <c r="D281" s="33">
        <v>38627.833333333336</v>
      </c>
      <c r="E281" s="31">
        <v>16076</v>
      </c>
      <c r="F281" s="29">
        <v>32546</v>
      </c>
      <c r="G281" s="29">
        <v>104</v>
      </c>
      <c r="H281" s="29">
        <v>0</v>
      </c>
      <c r="I281" s="29">
        <v>8481</v>
      </c>
      <c r="J281" s="29">
        <v>7571</v>
      </c>
      <c r="K281" s="29">
        <v>-346</v>
      </c>
      <c r="L281" s="29">
        <v>330</v>
      </c>
      <c r="M281" s="29">
        <v>-305</v>
      </c>
      <c r="N281" s="29">
        <v>-903</v>
      </c>
      <c r="O281" s="29">
        <f t="shared" si="15"/>
        <v>-1224</v>
      </c>
      <c r="P281" s="29">
        <f t="shared" si="14"/>
        <v>17822</v>
      </c>
      <c r="Q281" s="33">
        <v>38627.833333333336</v>
      </c>
      <c r="R281" s="47">
        <v>15610</v>
      </c>
      <c r="S281" s="29">
        <v>17264</v>
      </c>
      <c r="T281" s="29">
        <f t="shared" si="13"/>
        <v>558</v>
      </c>
      <c r="U281" s="29">
        <v>17782</v>
      </c>
      <c r="V281" s="29">
        <v>4100</v>
      </c>
      <c r="W281" s="29">
        <v>-1400</v>
      </c>
      <c r="X281" s="29">
        <v>-346</v>
      </c>
      <c r="Y281" s="29">
        <v>330</v>
      </c>
      <c r="Z281" s="29">
        <v>330</v>
      </c>
      <c r="AA281" s="29">
        <v>-700</v>
      </c>
      <c r="AB281" s="29">
        <v>-305</v>
      </c>
      <c r="AC281" s="29">
        <v>-2218</v>
      </c>
      <c r="AD281" s="29">
        <v>-903</v>
      </c>
      <c r="AE281" s="29" t="s">
        <v>218</v>
      </c>
      <c r="AF281" s="29" t="s">
        <v>172</v>
      </c>
      <c r="AG281" s="29">
        <v>65</v>
      </c>
      <c r="AH281" s="29" t="s">
        <v>42</v>
      </c>
      <c r="AI281" s="29" t="s">
        <v>216</v>
      </c>
      <c r="AJ281" s="32">
        <v>65</v>
      </c>
    </row>
    <row r="282" spans="1:36" x14ac:dyDescent="0.15">
      <c r="A282" s="51" t="s">
        <v>30</v>
      </c>
      <c r="B282" s="69" t="s">
        <v>24</v>
      </c>
      <c r="C282" s="26">
        <v>3</v>
      </c>
      <c r="D282" s="33">
        <v>38628.833333333336</v>
      </c>
      <c r="E282" s="31">
        <v>17862</v>
      </c>
      <c r="F282" s="29">
        <v>32547</v>
      </c>
      <c r="G282" s="29">
        <v>99</v>
      </c>
      <c r="H282" s="29">
        <v>0</v>
      </c>
      <c r="I282" s="29">
        <v>8405</v>
      </c>
      <c r="J282" s="29">
        <v>4267</v>
      </c>
      <c r="K282" s="29">
        <v>-245</v>
      </c>
      <c r="L282" s="29">
        <v>330</v>
      </c>
      <c r="M282" s="29">
        <v>-300</v>
      </c>
      <c r="N282" s="29">
        <v>-218</v>
      </c>
      <c r="O282" s="29">
        <f t="shared" si="15"/>
        <v>-433</v>
      </c>
      <c r="P282" s="29">
        <f t="shared" si="14"/>
        <v>20407</v>
      </c>
      <c r="Q282" s="33">
        <v>38628.833333333336</v>
      </c>
      <c r="R282" s="47">
        <v>18000</v>
      </c>
      <c r="S282" s="29">
        <v>19654</v>
      </c>
      <c r="T282" s="29">
        <f t="shared" si="13"/>
        <v>753</v>
      </c>
      <c r="U282" s="29">
        <v>17782</v>
      </c>
      <c r="V282" s="29">
        <v>4100</v>
      </c>
      <c r="W282" s="29">
        <v>-1400</v>
      </c>
      <c r="X282" s="29">
        <v>-245</v>
      </c>
      <c r="Y282" s="29">
        <v>330</v>
      </c>
      <c r="Z282" s="29">
        <v>330</v>
      </c>
      <c r="AA282" s="29">
        <v>-700</v>
      </c>
      <c r="AB282" s="29">
        <v>-300</v>
      </c>
      <c r="AC282" s="29">
        <v>-908</v>
      </c>
      <c r="AD282" s="29">
        <v>-218</v>
      </c>
      <c r="AE282" s="29" t="s">
        <v>42</v>
      </c>
      <c r="AF282" s="29" t="s">
        <v>175</v>
      </c>
      <c r="AG282" s="29">
        <v>66</v>
      </c>
      <c r="AH282" s="29" t="s">
        <v>42</v>
      </c>
      <c r="AI282" s="29" t="s">
        <v>195</v>
      </c>
      <c r="AJ282" s="32">
        <v>65</v>
      </c>
    </row>
    <row r="283" spans="1:36" x14ac:dyDescent="0.15">
      <c r="A283" s="51" t="s">
        <v>32</v>
      </c>
      <c r="B283" s="69" t="s">
        <v>24</v>
      </c>
      <c r="C283" s="26">
        <v>4</v>
      </c>
      <c r="D283" s="33">
        <v>38629.833333333336</v>
      </c>
      <c r="E283" s="31">
        <v>18164</v>
      </c>
      <c r="F283" s="29">
        <v>32547</v>
      </c>
      <c r="G283" s="29">
        <v>91</v>
      </c>
      <c r="H283" s="29">
        <v>0</v>
      </c>
      <c r="I283" s="29">
        <v>8678</v>
      </c>
      <c r="J283" s="29">
        <v>2949</v>
      </c>
      <c r="K283" s="29">
        <v>295</v>
      </c>
      <c r="L283" s="29">
        <v>330</v>
      </c>
      <c r="M283" s="29">
        <v>-248</v>
      </c>
      <c r="N283" s="29">
        <v>-563</v>
      </c>
      <c r="O283" s="29">
        <f t="shared" si="15"/>
        <v>-186</v>
      </c>
      <c r="P283" s="29">
        <f t="shared" si="14"/>
        <v>21197</v>
      </c>
      <c r="Q283" s="33">
        <v>38629.833333333336</v>
      </c>
      <c r="R283" s="47">
        <v>18230</v>
      </c>
      <c r="S283" s="29">
        <v>19884</v>
      </c>
      <c r="T283" s="29">
        <f t="shared" si="13"/>
        <v>1313</v>
      </c>
      <c r="U283" s="29">
        <v>17782</v>
      </c>
      <c r="V283" s="29">
        <v>4100</v>
      </c>
      <c r="W283" s="29">
        <v>1000</v>
      </c>
      <c r="X283" s="29">
        <v>295</v>
      </c>
      <c r="Y283" s="29">
        <v>330</v>
      </c>
      <c r="Z283" s="29">
        <v>330</v>
      </c>
      <c r="AA283" s="29">
        <v>-700</v>
      </c>
      <c r="AB283" s="29">
        <v>-248</v>
      </c>
      <c r="AC283" s="29">
        <v>-563</v>
      </c>
      <c r="AD283" s="29">
        <v>-563</v>
      </c>
      <c r="AE283" s="29" t="s">
        <v>162</v>
      </c>
      <c r="AF283" s="29" t="s">
        <v>90</v>
      </c>
      <c r="AG283" s="29">
        <v>69</v>
      </c>
      <c r="AH283" s="29" t="s">
        <v>162</v>
      </c>
      <c r="AI283" s="29" t="s">
        <v>195</v>
      </c>
      <c r="AJ283" s="32">
        <v>67</v>
      </c>
    </row>
    <row r="284" spans="1:36" x14ac:dyDescent="0.15">
      <c r="A284" s="51" t="s">
        <v>31</v>
      </c>
      <c r="B284" s="69" t="s">
        <v>24</v>
      </c>
      <c r="C284" s="26">
        <v>5</v>
      </c>
      <c r="D284" s="33">
        <v>38630.833333333336</v>
      </c>
      <c r="E284" s="31">
        <v>18616</v>
      </c>
      <c r="F284" s="29">
        <v>32547</v>
      </c>
      <c r="G284" s="29">
        <v>109</v>
      </c>
      <c r="H284" s="29">
        <v>0</v>
      </c>
      <c r="I284" s="29">
        <v>8134</v>
      </c>
      <c r="J284" s="29">
        <v>4464</v>
      </c>
      <c r="K284" s="29">
        <v>-278</v>
      </c>
      <c r="L284" s="29">
        <v>330</v>
      </c>
      <c r="M284" s="29">
        <v>-200</v>
      </c>
      <c r="N284" s="29">
        <v>-510</v>
      </c>
      <c r="O284" s="29">
        <f t="shared" si="15"/>
        <v>-658</v>
      </c>
      <c r="P284" s="29">
        <v>20716</v>
      </c>
      <c r="Q284" s="33">
        <v>38630.833333333336</v>
      </c>
      <c r="R284" s="47">
        <v>18520</v>
      </c>
      <c r="S284" s="29">
        <v>20174</v>
      </c>
      <c r="T284" s="29">
        <f t="shared" si="13"/>
        <v>542</v>
      </c>
      <c r="U284" s="29">
        <v>17782</v>
      </c>
      <c r="V284" s="29">
        <v>4100</v>
      </c>
      <c r="W284" s="29">
        <v>-1400</v>
      </c>
      <c r="X284" s="29">
        <v>-278</v>
      </c>
      <c r="Y284" s="29">
        <v>330</v>
      </c>
      <c r="Z284" s="29">
        <v>330</v>
      </c>
      <c r="AA284" s="29">
        <v>-700</v>
      </c>
      <c r="AB284" s="29">
        <v>-200</v>
      </c>
      <c r="AC284" s="29">
        <v>-560</v>
      </c>
      <c r="AD284" s="29">
        <v>-560</v>
      </c>
      <c r="AE284" s="29" t="s">
        <v>162</v>
      </c>
      <c r="AF284" s="29" t="s">
        <v>90</v>
      </c>
      <c r="AG284" s="29">
        <v>70</v>
      </c>
      <c r="AH284" s="29" t="s">
        <v>162</v>
      </c>
      <c r="AI284" s="29" t="s">
        <v>195</v>
      </c>
      <c r="AJ284" s="32">
        <v>72</v>
      </c>
    </row>
    <row r="285" spans="1:36" x14ac:dyDescent="0.15">
      <c r="A285" s="51" t="s">
        <v>33</v>
      </c>
      <c r="B285" s="69" t="s">
        <v>24</v>
      </c>
      <c r="C285" s="26">
        <v>6</v>
      </c>
      <c r="D285" s="33">
        <v>38631.833333333336</v>
      </c>
      <c r="E285" s="31">
        <v>18832</v>
      </c>
      <c r="F285" s="29">
        <v>32547</v>
      </c>
      <c r="G285" s="29">
        <v>108</v>
      </c>
      <c r="H285" s="29">
        <v>0</v>
      </c>
      <c r="I285" s="29">
        <v>8635</v>
      </c>
      <c r="J285" s="29">
        <v>3420</v>
      </c>
      <c r="K285" s="29">
        <v>-51</v>
      </c>
      <c r="L285" s="29">
        <v>330</v>
      </c>
      <c r="M285" s="29">
        <v>-250</v>
      </c>
      <c r="N285" s="29">
        <v>-465</v>
      </c>
      <c r="O285" s="29">
        <f t="shared" si="15"/>
        <v>-436</v>
      </c>
      <c r="P285" s="29">
        <f t="shared" si="14"/>
        <v>21036</v>
      </c>
      <c r="Q285" s="33">
        <v>38631.833333333336</v>
      </c>
      <c r="R285" s="47">
        <v>19110</v>
      </c>
      <c r="S285" s="29">
        <v>20764</v>
      </c>
      <c r="T285" s="29">
        <f t="shared" si="13"/>
        <v>272</v>
      </c>
      <c r="U285" s="29">
        <v>17782</v>
      </c>
      <c r="V285" s="29">
        <v>4100</v>
      </c>
      <c r="W285" s="29">
        <v>-1400</v>
      </c>
      <c r="X285" s="29">
        <v>-51</v>
      </c>
      <c r="Y285" s="29">
        <v>330</v>
      </c>
      <c r="Z285" s="29">
        <v>330</v>
      </c>
      <c r="AA285" s="29">
        <v>-700</v>
      </c>
      <c r="AB285" s="29">
        <v>-200</v>
      </c>
      <c r="AC285" s="29">
        <v>-563</v>
      </c>
      <c r="AD285" s="29">
        <v>-562</v>
      </c>
      <c r="AE285" s="29" t="s">
        <v>100</v>
      </c>
      <c r="AF285" s="29" t="s">
        <v>168</v>
      </c>
      <c r="AG285" s="29">
        <v>68</v>
      </c>
      <c r="AH285" s="29" t="s">
        <v>100</v>
      </c>
      <c r="AI285" s="29" t="s">
        <v>89</v>
      </c>
      <c r="AJ285" s="32">
        <v>69</v>
      </c>
    </row>
    <row r="286" spans="1:36" x14ac:dyDescent="0.15">
      <c r="A286" s="51" t="s">
        <v>34</v>
      </c>
      <c r="B286" s="69" t="s">
        <v>24</v>
      </c>
      <c r="C286" s="26">
        <v>7</v>
      </c>
      <c r="D286" s="33">
        <v>38632.541666666664</v>
      </c>
      <c r="E286" s="31">
        <v>19008</v>
      </c>
      <c r="F286" s="29">
        <v>32547</v>
      </c>
      <c r="G286" s="29">
        <v>91</v>
      </c>
      <c r="H286" s="29">
        <v>0</v>
      </c>
      <c r="I286" s="29">
        <v>8496</v>
      </c>
      <c r="J286" s="29">
        <v>2985</v>
      </c>
      <c r="K286" s="29">
        <v>-498</v>
      </c>
      <c r="L286" s="29">
        <v>330</v>
      </c>
      <c r="M286" s="29">
        <v>-200</v>
      </c>
      <c r="N286" s="29">
        <v>-563</v>
      </c>
      <c r="O286" s="29">
        <f t="shared" si="15"/>
        <v>-931</v>
      </c>
      <c r="P286" s="29">
        <f t="shared" si="14"/>
        <v>22088</v>
      </c>
      <c r="Q286" s="33">
        <v>38632.583333333336</v>
      </c>
      <c r="R286" s="47">
        <v>18720</v>
      </c>
      <c r="S286" s="29">
        <v>20680</v>
      </c>
      <c r="T286" s="29">
        <f t="shared" si="13"/>
        <v>1408</v>
      </c>
      <c r="U286" s="29">
        <v>17782</v>
      </c>
      <c r="V286" s="29">
        <v>4100</v>
      </c>
      <c r="W286" s="29">
        <v>-1400</v>
      </c>
      <c r="X286" s="29">
        <v>-498</v>
      </c>
      <c r="Y286" s="29">
        <v>330</v>
      </c>
      <c r="Z286" s="29">
        <v>330</v>
      </c>
      <c r="AA286" s="29">
        <v>-700</v>
      </c>
      <c r="AB286" s="29">
        <v>-200</v>
      </c>
      <c r="AC286" s="29">
        <v>-563</v>
      </c>
      <c r="AD286" s="29">
        <v>-563</v>
      </c>
      <c r="AE286" s="29" t="s">
        <v>100</v>
      </c>
      <c r="AF286" s="29" t="s">
        <v>128</v>
      </c>
      <c r="AG286" s="29">
        <v>76</v>
      </c>
      <c r="AH286" s="29" t="s">
        <v>100</v>
      </c>
      <c r="AI286" s="29" t="s">
        <v>91</v>
      </c>
      <c r="AJ286" s="32">
        <v>73</v>
      </c>
    </row>
    <row r="287" spans="1:36" x14ac:dyDescent="0.15">
      <c r="A287" s="51" t="s">
        <v>35</v>
      </c>
      <c r="B287" s="69" t="s">
        <v>24</v>
      </c>
      <c r="C287" s="26">
        <v>8</v>
      </c>
      <c r="D287" s="33">
        <v>38633.5</v>
      </c>
      <c r="E287" s="31">
        <v>17553</v>
      </c>
      <c r="F287" s="29">
        <v>32547</v>
      </c>
      <c r="G287" s="29">
        <v>139</v>
      </c>
      <c r="H287" s="29">
        <v>0</v>
      </c>
      <c r="I287" s="29">
        <v>9704</v>
      </c>
      <c r="J287" s="29">
        <v>5255</v>
      </c>
      <c r="K287" s="29">
        <v>-775</v>
      </c>
      <c r="L287" s="29">
        <v>330</v>
      </c>
      <c r="M287" s="29">
        <v>-300</v>
      </c>
      <c r="N287" s="29">
        <v>-556</v>
      </c>
      <c r="O287" s="29">
        <f t="shared" si="15"/>
        <v>-1301</v>
      </c>
      <c r="P287" s="29">
        <f t="shared" si="14"/>
        <v>19028</v>
      </c>
      <c r="Q287" s="33">
        <v>38633.791666666664</v>
      </c>
      <c r="R287" s="47">
        <v>16000</v>
      </c>
      <c r="S287" s="29">
        <v>17654</v>
      </c>
      <c r="T287" s="29">
        <f t="shared" si="13"/>
        <v>1374</v>
      </c>
      <c r="U287" s="29">
        <v>17818</v>
      </c>
      <c r="V287" s="29">
        <v>3400</v>
      </c>
      <c r="W287" s="29">
        <v>-1400</v>
      </c>
      <c r="X287" s="29">
        <v>-775</v>
      </c>
      <c r="Y287" s="29">
        <v>330</v>
      </c>
      <c r="Z287" s="29">
        <v>330</v>
      </c>
      <c r="AA287" s="29">
        <v>-700</v>
      </c>
      <c r="AB287" s="29">
        <v>-300</v>
      </c>
      <c r="AC287" s="29">
        <v>-563</v>
      </c>
      <c r="AD287" s="29">
        <v>-556</v>
      </c>
      <c r="AE287" s="29" t="s">
        <v>87</v>
      </c>
      <c r="AF287" s="29" t="s">
        <v>69</v>
      </c>
      <c r="AG287" s="29">
        <v>67</v>
      </c>
      <c r="AH287" s="29" t="s">
        <v>87</v>
      </c>
      <c r="AI287" s="29" t="s">
        <v>189</v>
      </c>
      <c r="AJ287" s="32">
        <v>69</v>
      </c>
    </row>
    <row r="288" spans="1:36" x14ac:dyDescent="0.15">
      <c r="A288" s="51" t="s">
        <v>36</v>
      </c>
      <c r="B288" s="69" t="s">
        <v>24</v>
      </c>
      <c r="C288" s="26">
        <v>9</v>
      </c>
      <c r="D288" s="33">
        <v>38634.833333333336</v>
      </c>
      <c r="E288" s="31">
        <v>15305</v>
      </c>
      <c r="F288" s="29">
        <v>32547</v>
      </c>
      <c r="G288" s="29">
        <v>139</v>
      </c>
      <c r="H288" s="29">
        <v>0</v>
      </c>
      <c r="I288" s="29">
        <v>9103</v>
      </c>
      <c r="J288" s="29">
        <v>6689</v>
      </c>
      <c r="K288" s="29">
        <v>-786</v>
      </c>
      <c r="L288" s="29">
        <v>330</v>
      </c>
      <c r="M288" s="29">
        <v>-300</v>
      </c>
      <c r="N288" s="29">
        <v>-552</v>
      </c>
      <c r="O288" s="29">
        <f t="shared" si="15"/>
        <v>-1308</v>
      </c>
      <c r="P288" s="29">
        <f t="shared" si="14"/>
        <v>18202</v>
      </c>
      <c r="Q288" s="33">
        <v>38634.833333333336</v>
      </c>
      <c r="R288" s="47">
        <v>15690</v>
      </c>
      <c r="S288" s="29">
        <v>17344</v>
      </c>
      <c r="T288" s="29">
        <f t="shared" si="13"/>
        <v>858</v>
      </c>
      <c r="U288" s="29">
        <v>17818</v>
      </c>
      <c r="V288" s="29">
        <v>3400</v>
      </c>
      <c r="W288" s="29">
        <v>-1400</v>
      </c>
      <c r="X288" s="29">
        <v>-786</v>
      </c>
      <c r="Y288" s="29">
        <v>330</v>
      </c>
      <c r="Z288" s="29">
        <v>330</v>
      </c>
      <c r="AA288" s="29">
        <v>-700</v>
      </c>
      <c r="AB288" s="29">
        <v>-300</v>
      </c>
      <c r="AC288" s="29">
        <v>-563</v>
      </c>
      <c r="AD288" s="29">
        <v>-552</v>
      </c>
      <c r="AE288" s="29" t="s">
        <v>87</v>
      </c>
      <c r="AF288" s="29" t="s">
        <v>67</v>
      </c>
      <c r="AG288" s="29">
        <v>54</v>
      </c>
      <c r="AH288" s="29" t="s">
        <v>87</v>
      </c>
      <c r="AI288" s="29" t="s">
        <v>104</v>
      </c>
      <c r="AJ288" s="32">
        <v>54</v>
      </c>
    </row>
    <row r="289" spans="1:36" x14ac:dyDescent="0.15">
      <c r="A289" s="51" t="s">
        <v>30</v>
      </c>
      <c r="B289" s="69" t="s">
        <v>24</v>
      </c>
      <c r="C289" s="26">
        <v>10</v>
      </c>
      <c r="D289" s="33">
        <v>38635.791666666664</v>
      </c>
      <c r="E289" s="31">
        <v>17072</v>
      </c>
      <c r="F289" s="29">
        <v>32547</v>
      </c>
      <c r="G289" s="29">
        <v>115</v>
      </c>
      <c r="H289" s="29">
        <v>0</v>
      </c>
      <c r="I289" s="29">
        <v>8872</v>
      </c>
      <c r="J289" s="29">
        <v>5310</v>
      </c>
      <c r="K289" s="29">
        <v>-522</v>
      </c>
      <c r="L289" s="29">
        <v>330</v>
      </c>
      <c r="M289" s="29">
        <v>-300</v>
      </c>
      <c r="N289" s="29">
        <v>-933</v>
      </c>
      <c r="O289" s="29">
        <f t="shared" si="15"/>
        <v>-1425</v>
      </c>
      <c r="P289" s="29">
        <f t="shared" si="14"/>
        <v>19905</v>
      </c>
      <c r="Q289" s="33">
        <v>38635.833333333336</v>
      </c>
      <c r="R289" s="47">
        <v>17080</v>
      </c>
      <c r="S289" s="29">
        <v>18734</v>
      </c>
      <c r="T289" s="29">
        <f t="shared" si="13"/>
        <v>1171</v>
      </c>
      <c r="U289" s="29">
        <v>17818</v>
      </c>
      <c r="V289" s="29">
        <v>3400</v>
      </c>
      <c r="W289" s="29">
        <v>-1400</v>
      </c>
      <c r="X289" s="29">
        <v>-522</v>
      </c>
      <c r="Y289" s="29">
        <v>330</v>
      </c>
      <c r="Z289" s="29">
        <v>330</v>
      </c>
      <c r="AA289" s="29">
        <v>-700</v>
      </c>
      <c r="AB289" s="29">
        <v>-300</v>
      </c>
      <c r="AC289" s="29">
        <v>-2218</v>
      </c>
      <c r="AD289" s="29">
        <v>-933</v>
      </c>
      <c r="AE289" s="29" t="s">
        <v>87</v>
      </c>
      <c r="AF289" s="29" t="s">
        <v>79</v>
      </c>
      <c r="AG289" s="29">
        <v>56</v>
      </c>
      <c r="AH289" s="29" t="s">
        <v>43</v>
      </c>
      <c r="AI289" s="29" t="s">
        <v>181</v>
      </c>
      <c r="AJ289" s="32">
        <v>52</v>
      </c>
    </row>
    <row r="290" spans="1:36" x14ac:dyDescent="0.15">
      <c r="A290" s="51" t="s">
        <v>32</v>
      </c>
      <c r="B290" s="69" t="s">
        <v>24</v>
      </c>
      <c r="C290" s="26">
        <v>11</v>
      </c>
      <c r="D290" s="33">
        <v>38636.791666666664</v>
      </c>
      <c r="E290" s="31">
        <v>17516</v>
      </c>
      <c r="F290" s="29">
        <v>32562</v>
      </c>
      <c r="G290" s="29">
        <v>89</v>
      </c>
      <c r="H290" s="29">
        <v>0</v>
      </c>
      <c r="I290" s="29">
        <v>9416</v>
      </c>
      <c r="J290" s="29">
        <v>5138</v>
      </c>
      <c r="K290" s="29">
        <v>-451</v>
      </c>
      <c r="L290" s="29">
        <v>330</v>
      </c>
      <c r="M290" s="29">
        <v>-300</v>
      </c>
      <c r="N290" s="29">
        <v>-560</v>
      </c>
      <c r="O290" s="29">
        <f t="shared" si="15"/>
        <v>-981</v>
      </c>
      <c r="P290" s="29">
        <f t="shared" si="14"/>
        <v>19078</v>
      </c>
      <c r="Q290" s="33">
        <v>38636.833333333336</v>
      </c>
      <c r="R290" s="47">
        <v>17190</v>
      </c>
      <c r="S290" s="29">
        <v>18844</v>
      </c>
      <c r="T290" s="29">
        <f t="shared" si="13"/>
        <v>234</v>
      </c>
      <c r="U290" s="29">
        <v>17818</v>
      </c>
      <c r="V290" s="29">
        <v>3400</v>
      </c>
      <c r="W290" s="29">
        <v>-1400</v>
      </c>
      <c r="X290" s="29">
        <v>-451</v>
      </c>
      <c r="Y290" s="29">
        <v>330</v>
      </c>
      <c r="Z290" s="29">
        <v>330</v>
      </c>
      <c r="AA290" s="29">
        <v>-700</v>
      </c>
      <c r="AB290" s="29">
        <v>-300</v>
      </c>
      <c r="AC290" s="29">
        <v>-2218</v>
      </c>
      <c r="AD290" s="29">
        <v>-560</v>
      </c>
      <c r="AE290" s="29" t="s">
        <v>46</v>
      </c>
      <c r="AF290" s="29" t="s">
        <v>164</v>
      </c>
      <c r="AG290" s="29">
        <v>56</v>
      </c>
      <c r="AH290" s="29" t="s">
        <v>46</v>
      </c>
      <c r="AI290" s="29" t="s">
        <v>67</v>
      </c>
      <c r="AJ290" s="32">
        <v>53</v>
      </c>
    </row>
    <row r="291" spans="1:36" x14ac:dyDescent="0.15">
      <c r="A291" s="51" t="s">
        <v>31</v>
      </c>
      <c r="B291" s="69" t="s">
        <v>24</v>
      </c>
      <c r="C291" s="26">
        <v>12</v>
      </c>
      <c r="D291" s="33">
        <v>38637.791666666664</v>
      </c>
      <c r="E291" s="31">
        <v>17611</v>
      </c>
      <c r="F291" s="29">
        <v>32562</v>
      </c>
      <c r="G291" s="29">
        <v>135</v>
      </c>
      <c r="H291" s="29">
        <v>0</v>
      </c>
      <c r="I291" s="29">
        <v>9027</v>
      </c>
      <c r="J291" s="29">
        <v>5873</v>
      </c>
      <c r="K291" s="29">
        <v>-661</v>
      </c>
      <c r="L291" s="29">
        <v>330</v>
      </c>
      <c r="M291" s="29">
        <v>-300</v>
      </c>
      <c r="N291" s="29">
        <v>-953</v>
      </c>
      <c r="O291" s="29">
        <f t="shared" ref="O291:O322" si="16">SUM(K291:N291)</f>
        <v>-1584</v>
      </c>
      <c r="P291" s="29">
        <f t="shared" si="14"/>
        <v>19381</v>
      </c>
      <c r="Q291" s="33">
        <v>38637.791666666664</v>
      </c>
      <c r="R291" s="47">
        <v>17450</v>
      </c>
      <c r="S291" s="29">
        <v>19104</v>
      </c>
      <c r="T291" s="29">
        <f t="shared" si="13"/>
        <v>277</v>
      </c>
      <c r="U291" s="29">
        <v>17181</v>
      </c>
      <c r="V291" s="29">
        <v>3400</v>
      </c>
      <c r="W291" s="29">
        <v>-1400</v>
      </c>
      <c r="X291" s="29">
        <v>-661</v>
      </c>
      <c r="Y291" s="29">
        <v>330</v>
      </c>
      <c r="Z291" s="29">
        <v>330</v>
      </c>
      <c r="AA291" s="29">
        <v>-700</v>
      </c>
      <c r="AB291" s="29">
        <v>-300</v>
      </c>
      <c r="AC291" s="29">
        <v>-2218</v>
      </c>
      <c r="AD291" s="29">
        <v>-953</v>
      </c>
      <c r="AE291" s="29" t="s">
        <v>46</v>
      </c>
      <c r="AF291" s="29" t="s">
        <v>155</v>
      </c>
      <c r="AG291" s="29">
        <v>51</v>
      </c>
      <c r="AH291" s="29" t="s">
        <v>46</v>
      </c>
      <c r="AI291" s="29" t="s">
        <v>167</v>
      </c>
      <c r="AJ291" s="32">
        <v>50</v>
      </c>
    </row>
    <row r="292" spans="1:36" x14ac:dyDescent="0.15">
      <c r="A292" s="51" t="s">
        <v>33</v>
      </c>
      <c r="B292" s="69" t="s">
        <v>24</v>
      </c>
      <c r="C292" s="26">
        <v>13</v>
      </c>
      <c r="D292" s="33">
        <v>38638.791666666664</v>
      </c>
      <c r="E292" s="31">
        <v>17554</v>
      </c>
      <c r="F292" s="29">
        <v>32584</v>
      </c>
      <c r="G292" s="29">
        <v>110</v>
      </c>
      <c r="H292" s="29">
        <v>0</v>
      </c>
      <c r="I292" s="29">
        <v>8422</v>
      </c>
      <c r="J292" s="29">
        <v>5912</v>
      </c>
      <c r="K292" s="29">
        <v>-872</v>
      </c>
      <c r="L292" s="29">
        <v>330</v>
      </c>
      <c r="M292" s="29">
        <v>-300</v>
      </c>
      <c r="N292" s="29">
        <v>-1223</v>
      </c>
      <c r="O292" s="29">
        <f t="shared" si="16"/>
        <v>-2065</v>
      </c>
      <c r="P292" s="29">
        <f t="shared" si="14"/>
        <v>20425</v>
      </c>
      <c r="Q292" s="33">
        <v>38638.791666666664</v>
      </c>
      <c r="R292" s="47">
        <v>17500</v>
      </c>
      <c r="S292" s="29">
        <v>19154</v>
      </c>
      <c r="T292" s="29">
        <f t="shared" si="13"/>
        <v>1271</v>
      </c>
      <c r="U292" s="29">
        <v>17818</v>
      </c>
      <c r="V292" s="29">
        <v>3400</v>
      </c>
      <c r="W292" s="29">
        <v>-1400</v>
      </c>
      <c r="X292" s="29">
        <v>-872</v>
      </c>
      <c r="Y292" s="29">
        <v>330</v>
      </c>
      <c r="Z292" s="29">
        <v>330</v>
      </c>
      <c r="AA292" s="29">
        <v>-700</v>
      </c>
      <c r="AB292" s="29">
        <v>-300</v>
      </c>
      <c r="AC292" s="29">
        <v>-2218</v>
      </c>
      <c r="AD292" s="29">
        <v>-1223</v>
      </c>
      <c r="AE292" s="29" t="s">
        <v>46</v>
      </c>
      <c r="AF292" s="29" t="s">
        <v>140</v>
      </c>
      <c r="AG292" s="29">
        <v>56</v>
      </c>
      <c r="AH292" s="29" t="s">
        <v>46</v>
      </c>
      <c r="AI292" s="29" t="s">
        <v>167</v>
      </c>
      <c r="AJ292" s="32">
        <v>55</v>
      </c>
    </row>
    <row r="293" spans="1:36" x14ac:dyDescent="0.15">
      <c r="A293" s="51" t="s">
        <v>34</v>
      </c>
      <c r="B293" s="69" t="s">
        <v>24</v>
      </c>
      <c r="C293" s="26">
        <v>14</v>
      </c>
      <c r="D293" s="33">
        <v>38639.791666666664</v>
      </c>
      <c r="E293" s="31">
        <v>17155</v>
      </c>
      <c r="F293" s="29">
        <v>32640</v>
      </c>
      <c r="G293" s="29">
        <v>65</v>
      </c>
      <c r="H293" s="29">
        <v>0</v>
      </c>
      <c r="I293" s="29">
        <v>8204</v>
      </c>
      <c r="J293" s="29">
        <v>6147</v>
      </c>
      <c r="K293" s="29">
        <v>-214</v>
      </c>
      <c r="L293" s="29">
        <v>330</v>
      </c>
      <c r="M293" s="29">
        <v>-300</v>
      </c>
      <c r="N293" s="29">
        <v>-723</v>
      </c>
      <c r="O293" s="29">
        <f t="shared" si="16"/>
        <v>-907</v>
      </c>
      <c r="P293" s="29">
        <f t="shared" si="14"/>
        <v>19261</v>
      </c>
      <c r="Q293" s="33">
        <v>38639.791666666664</v>
      </c>
      <c r="R293" s="47">
        <v>16890</v>
      </c>
      <c r="S293" s="29">
        <v>18544</v>
      </c>
      <c r="T293" s="29">
        <f t="shared" si="13"/>
        <v>717</v>
      </c>
      <c r="U293" s="29">
        <v>17818</v>
      </c>
      <c r="V293" s="29">
        <v>3400</v>
      </c>
      <c r="W293" s="29">
        <v>-1400</v>
      </c>
      <c r="X293" s="29">
        <v>-214</v>
      </c>
      <c r="Y293" s="29">
        <v>330</v>
      </c>
      <c r="Z293" s="29">
        <v>330</v>
      </c>
      <c r="AA293" s="29">
        <v>-700</v>
      </c>
      <c r="AB293" s="29">
        <v>-300</v>
      </c>
      <c r="AC293" s="29">
        <v>-2218</v>
      </c>
      <c r="AD293" s="29">
        <v>-723</v>
      </c>
      <c r="AE293" s="29" t="s">
        <v>46</v>
      </c>
      <c r="AF293" s="29" t="s">
        <v>183</v>
      </c>
      <c r="AG293" s="29">
        <v>58</v>
      </c>
      <c r="AH293" s="29" t="s">
        <v>46</v>
      </c>
      <c r="AI293" s="29" t="s">
        <v>189</v>
      </c>
      <c r="AJ293" s="32">
        <v>57</v>
      </c>
    </row>
    <row r="294" spans="1:36" x14ac:dyDescent="0.15">
      <c r="A294" s="51" t="s">
        <v>35</v>
      </c>
      <c r="B294" s="69" t="s">
        <v>24</v>
      </c>
      <c r="C294" s="26">
        <v>15</v>
      </c>
      <c r="D294" s="33">
        <v>38640.791666666664</v>
      </c>
      <c r="E294" s="31">
        <v>15769</v>
      </c>
      <c r="F294" s="29">
        <v>32640</v>
      </c>
      <c r="G294" s="29">
        <v>86</v>
      </c>
      <c r="H294" s="29">
        <v>0</v>
      </c>
      <c r="I294" s="29">
        <v>9419</v>
      </c>
      <c r="J294" s="29">
        <v>6170</v>
      </c>
      <c r="K294" s="29">
        <v>-69</v>
      </c>
      <c r="L294" s="29">
        <v>330</v>
      </c>
      <c r="M294" s="29">
        <v>-300</v>
      </c>
      <c r="N294" s="29">
        <v>-695</v>
      </c>
      <c r="O294" s="29">
        <f t="shared" si="16"/>
        <v>-734</v>
      </c>
      <c r="P294" s="29">
        <f t="shared" si="14"/>
        <v>17871</v>
      </c>
      <c r="Q294" s="33">
        <v>38640.833333333336</v>
      </c>
      <c r="R294" s="47">
        <v>15600</v>
      </c>
      <c r="S294" s="29">
        <v>17254</v>
      </c>
      <c r="T294" s="29">
        <f t="shared" si="13"/>
        <v>617</v>
      </c>
      <c r="U294" s="29">
        <v>18759</v>
      </c>
      <c r="V294" s="29">
        <v>4400</v>
      </c>
      <c r="W294" s="29">
        <v>-1400</v>
      </c>
      <c r="X294" s="29">
        <v>-69</v>
      </c>
      <c r="Y294" s="29">
        <v>330</v>
      </c>
      <c r="Z294" s="29">
        <v>330</v>
      </c>
      <c r="AA294" s="29">
        <v>-700</v>
      </c>
      <c r="AB294" s="29">
        <v>-300</v>
      </c>
      <c r="AC294" s="29">
        <v>-2218</v>
      </c>
      <c r="AD294" s="29">
        <v>-695</v>
      </c>
      <c r="AE294" s="29" t="s">
        <v>146</v>
      </c>
      <c r="AF294" s="29" t="s">
        <v>47</v>
      </c>
      <c r="AG294" s="29">
        <v>58</v>
      </c>
      <c r="AH294" s="29" t="s">
        <v>42</v>
      </c>
      <c r="AI294" s="29" t="s">
        <v>97</v>
      </c>
      <c r="AJ294" s="32">
        <v>56</v>
      </c>
    </row>
    <row r="295" spans="1:36" x14ac:dyDescent="0.15">
      <c r="A295" s="51" t="s">
        <v>36</v>
      </c>
      <c r="B295" s="69" t="s">
        <v>24</v>
      </c>
      <c r="C295" s="26">
        <v>16</v>
      </c>
      <c r="D295" s="33">
        <v>38641.791666666664</v>
      </c>
      <c r="E295" s="31">
        <v>15933</v>
      </c>
      <c r="F295" s="29">
        <v>32640</v>
      </c>
      <c r="G295" s="29">
        <v>73</v>
      </c>
      <c r="H295" s="29">
        <v>0</v>
      </c>
      <c r="I295" s="29">
        <v>9476</v>
      </c>
      <c r="J295" s="29">
        <v>5912</v>
      </c>
      <c r="K295" s="29">
        <v>-226</v>
      </c>
      <c r="L295" s="29">
        <v>330</v>
      </c>
      <c r="M295" s="29">
        <v>-320</v>
      </c>
      <c r="N295" s="29">
        <v>-696</v>
      </c>
      <c r="O295" s="29">
        <f t="shared" si="16"/>
        <v>-912</v>
      </c>
      <c r="P295" s="29">
        <f t="shared" si="14"/>
        <v>18237</v>
      </c>
      <c r="Q295" s="33">
        <v>38641.833333333336</v>
      </c>
      <c r="R295" s="47">
        <v>15550</v>
      </c>
      <c r="S295" s="29">
        <v>17204</v>
      </c>
      <c r="T295" s="29">
        <f t="shared" si="13"/>
        <v>1033</v>
      </c>
      <c r="U295" s="29">
        <v>18759</v>
      </c>
      <c r="V295" s="29">
        <v>4400</v>
      </c>
      <c r="W295" s="29">
        <v>-1400</v>
      </c>
      <c r="X295" s="29">
        <v>-226</v>
      </c>
      <c r="Y295" s="29">
        <v>330</v>
      </c>
      <c r="Z295" s="29">
        <v>330</v>
      </c>
      <c r="AA295" s="29">
        <v>-700</v>
      </c>
      <c r="AB295" s="29">
        <v>-320</v>
      </c>
      <c r="AC295" s="29">
        <v>-2218</v>
      </c>
      <c r="AD295" s="29">
        <v>-696</v>
      </c>
      <c r="AE295" s="29" t="s">
        <v>100</v>
      </c>
      <c r="AF295" s="29" t="s">
        <v>166</v>
      </c>
      <c r="AG295" s="29">
        <v>56</v>
      </c>
      <c r="AH295" s="29" t="s">
        <v>100</v>
      </c>
      <c r="AI295" s="29" t="s">
        <v>92</v>
      </c>
      <c r="AJ295" s="32">
        <v>54</v>
      </c>
    </row>
    <row r="296" spans="1:36" x14ac:dyDescent="0.15">
      <c r="A296" s="51" t="s">
        <v>30</v>
      </c>
      <c r="B296" s="69" t="s">
        <v>24</v>
      </c>
      <c r="C296" s="26">
        <v>17</v>
      </c>
      <c r="D296" s="33">
        <v>38642.833333333336</v>
      </c>
      <c r="E296" s="31">
        <v>17372</v>
      </c>
      <c r="F296" s="29">
        <v>32640</v>
      </c>
      <c r="G296" s="29">
        <v>76</v>
      </c>
      <c r="H296" s="29">
        <v>0</v>
      </c>
      <c r="I296" s="29">
        <v>9173</v>
      </c>
      <c r="J296" s="29">
        <v>4067</v>
      </c>
      <c r="K296" s="29">
        <v>175</v>
      </c>
      <c r="L296" s="29">
        <v>330</v>
      </c>
      <c r="M296" s="29">
        <v>-305</v>
      </c>
      <c r="N296" s="29">
        <v>-415</v>
      </c>
      <c r="O296" s="29">
        <f t="shared" si="16"/>
        <v>-215</v>
      </c>
      <c r="P296" s="29">
        <f t="shared" si="14"/>
        <v>19691</v>
      </c>
      <c r="Q296" s="33">
        <v>38642.791666666664</v>
      </c>
      <c r="R296" s="47">
        <v>17180</v>
      </c>
      <c r="S296" s="29">
        <v>18834</v>
      </c>
      <c r="T296" s="29">
        <f t="shared" si="13"/>
        <v>857</v>
      </c>
      <c r="U296" s="29">
        <v>18759</v>
      </c>
      <c r="V296" s="29">
        <v>4400</v>
      </c>
      <c r="W296" s="29">
        <v>550</v>
      </c>
      <c r="X296" s="29">
        <v>175</v>
      </c>
      <c r="Y296" s="29">
        <v>330</v>
      </c>
      <c r="Z296" s="29">
        <v>330</v>
      </c>
      <c r="AA296" s="29">
        <v>-700</v>
      </c>
      <c r="AB296" s="29">
        <v>-305</v>
      </c>
      <c r="AC296" s="29">
        <v>-2218</v>
      </c>
      <c r="AD296" s="29">
        <v>-415</v>
      </c>
      <c r="AE296" s="29" t="s">
        <v>42</v>
      </c>
      <c r="AF296" s="29" t="s">
        <v>88</v>
      </c>
      <c r="AG296" s="29">
        <v>56</v>
      </c>
      <c r="AH296" s="29" t="s">
        <v>169</v>
      </c>
      <c r="AI296" s="29" t="s">
        <v>178</v>
      </c>
      <c r="AJ296" s="32">
        <v>53</v>
      </c>
    </row>
    <row r="297" spans="1:36" x14ac:dyDescent="0.15">
      <c r="A297" s="51" t="s">
        <v>32</v>
      </c>
      <c r="B297" s="69" t="s">
        <v>24</v>
      </c>
      <c r="C297" s="26">
        <v>18</v>
      </c>
      <c r="D297" s="33">
        <v>38643.791666666664</v>
      </c>
      <c r="E297" s="31">
        <v>17405</v>
      </c>
      <c r="F297" s="29">
        <v>32640</v>
      </c>
      <c r="G297" s="29">
        <v>55</v>
      </c>
      <c r="H297" s="29">
        <v>0</v>
      </c>
      <c r="I297" s="29">
        <v>9063</v>
      </c>
      <c r="J297" s="29">
        <v>4303</v>
      </c>
      <c r="K297" s="29">
        <v>550</v>
      </c>
      <c r="L297" s="29">
        <v>330</v>
      </c>
      <c r="M297" s="29">
        <v>-429</v>
      </c>
      <c r="N297" s="29">
        <v>-1099</v>
      </c>
      <c r="O297" s="29">
        <f t="shared" si="16"/>
        <v>-648</v>
      </c>
      <c r="P297" s="29">
        <f t="shared" si="14"/>
        <v>19977</v>
      </c>
      <c r="Q297" s="33">
        <v>38643.791666666664</v>
      </c>
      <c r="R297" s="47">
        <v>17320</v>
      </c>
      <c r="S297" s="29">
        <v>18998</v>
      </c>
      <c r="T297" s="29">
        <f t="shared" si="13"/>
        <v>979</v>
      </c>
      <c r="U297" s="29">
        <v>18759</v>
      </c>
      <c r="V297" s="29">
        <v>4400</v>
      </c>
      <c r="W297" s="29">
        <v>550</v>
      </c>
      <c r="X297" s="29">
        <v>550</v>
      </c>
      <c r="Y297" s="29">
        <v>330</v>
      </c>
      <c r="Z297" s="29">
        <v>330</v>
      </c>
      <c r="AA297" s="29">
        <v>-700</v>
      </c>
      <c r="AB297" s="29">
        <v>-429</v>
      </c>
      <c r="AC297" s="29">
        <v>-1918</v>
      </c>
      <c r="AD297" s="29">
        <v>-1099</v>
      </c>
      <c r="AE297" s="29" t="s">
        <v>169</v>
      </c>
      <c r="AF297" s="29" t="s">
        <v>88</v>
      </c>
      <c r="AG297" s="29">
        <v>58</v>
      </c>
      <c r="AH297" s="29" t="s">
        <v>169</v>
      </c>
      <c r="AI297" s="29" t="s">
        <v>49</v>
      </c>
      <c r="AJ297" s="32">
        <v>59</v>
      </c>
    </row>
    <row r="298" spans="1:36" x14ac:dyDescent="0.15">
      <c r="A298" s="51" t="s">
        <v>31</v>
      </c>
      <c r="B298" s="69" t="s">
        <v>24</v>
      </c>
      <c r="C298" s="26">
        <v>19</v>
      </c>
      <c r="D298" s="33">
        <v>38644.791666666664</v>
      </c>
      <c r="E298" s="31">
        <v>17279</v>
      </c>
      <c r="F298" s="29">
        <v>32640</v>
      </c>
      <c r="G298" s="29">
        <v>92</v>
      </c>
      <c r="H298" s="29">
        <v>0</v>
      </c>
      <c r="I298" s="29">
        <v>8644</v>
      </c>
      <c r="J298" s="29">
        <v>5397</v>
      </c>
      <c r="K298" s="29">
        <v>345</v>
      </c>
      <c r="L298" s="29">
        <v>100</v>
      </c>
      <c r="M298" s="29">
        <v>-305</v>
      </c>
      <c r="N298" s="29">
        <v>-1103</v>
      </c>
      <c r="O298" s="29">
        <f t="shared" si="16"/>
        <v>-963</v>
      </c>
      <c r="P298" s="29">
        <f t="shared" si="14"/>
        <v>19654</v>
      </c>
      <c r="Q298" s="33">
        <v>38644.833333333336</v>
      </c>
      <c r="R298" s="47">
        <v>17270</v>
      </c>
      <c r="S298" s="29">
        <v>18931</v>
      </c>
      <c r="T298" s="29">
        <f t="shared" si="13"/>
        <v>723</v>
      </c>
      <c r="U298" s="29">
        <v>18759</v>
      </c>
      <c r="V298" s="29">
        <v>4400</v>
      </c>
      <c r="W298" s="29">
        <v>550</v>
      </c>
      <c r="X298" s="29">
        <v>345</v>
      </c>
      <c r="Y298" s="29">
        <v>330</v>
      </c>
      <c r="Z298" s="29">
        <v>100</v>
      </c>
      <c r="AA298" s="29">
        <v>-700</v>
      </c>
      <c r="AB298" s="29">
        <v>-305</v>
      </c>
      <c r="AC298" s="29">
        <v>-1918</v>
      </c>
      <c r="AD298" s="29">
        <v>-1103</v>
      </c>
      <c r="AE298" s="29" t="s">
        <v>43</v>
      </c>
      <c r="AF298" s="29" t="s">
        <v>115</v>
      </c>
      <c r="AG298" s="29">
        <v>58</v>
      </c>
      <c r="AH298" s="29" t="s">
        <v>43</v>
      </c>
      <c r="AI298" s="29" t="s">
        <v>122</v>
      </c>
      <c r="AJ298" s="32">
        <v>58</v>
      </c>
    </row>
    <row r="299" spans="1:36" x14ac:dyDescent="0.15">
      <c r="A299" s="51" t="s">
        <v>33</v>
      </c>
      <c r="B299" s="69" t="s">
        <v>24</v>
      </c>
      <c r="C299" s="26">
        <v>20</v>
      </c>
      <c r="D299" s="33">
        <v>38645.833333333336</v>
      </c>
      <c r="E299" s="31">
        <v>17149</v>
      </c>
      <c r="F299" s="29">
        <v>32640</v>
      </c>
      <c r="G299" s="29">
        <v>106</v>
      </c>
      <c r="H299" s="29">
        <v>0</v>
      </c>
      <c r="I299" s="29">
        <v>8620</v>
      </c>
      <c r="J299" s="29">
        <v>5112</v>
      </c>
      <c r="K299" s="29">
        <v>272</v>
      </c>
      <c r="L299" s="29">
        <v>330</v>
      </c>
      <c r="M299" s="29">
        <v>-305</v>
      </c>
      <c r="N299" s="29">
        <v>-1114</v>
      </c>
      <c r="O299" s="29">
        <f t="shared" si="16"/>
        <v>-817</v>
      </c>
      <c r="P299" s="29">
        <f t="shared" si="14"/>
        <v>19831</v>
      </c>
      <c r="Q299" s="33">
        <v>38645.791666666664</v>
      </c>
      <c r="R299" s="47">
        <v>17320</v>
      </c>
      <c r="S299" s="29">
        <v>18987</v>
      </c>
      <c r="T299" s="29">
        <f t="shared" si="13"/>
        <v>844</v>
      </c>
      <c r="U299" s="29">
        <v>18759</v>
      </c>
      <c r="V299" s="29">
        <v>4400</v>
      </c>
      <c r="W299" s="29">
        <v>550</v>
      </c>
      <c r="X299" s="29">
        <v>272</v>
      </c>
      <c r="Y299" s="29">
        <v>330</v>
      </c>
      <c r="Z299" s="29">
        <v>330</v>
      </c>
      <c r="AA299" s="29">
        <v>-700</v>
      </c>
      <c r="AB299" s="29">
        <v>-305</v>
      </c>
      <c r="AC299" s="29">
        <v>-1918</v>
      </c>
      <c r="AD299" s="29">
        <v>-1114</v>
      </c>
      <c r="AE299" s="29" t="s">
        <v>42</v>
      </c>
      <c r="AF299" s="29" t="s">
        <v>184</v>
      </c>
      <c r="AG299" s="29">
        <v>53</v>
      </c>
      <c r="AH299" s="29" t="s">
        <v>146</v>
      </c>
      <c r="AI299" s="29" t="s">
        <v>150</v>
      </c>
      <c r="AJ299" s="32">
        <v>51</v>
      </c>
    </row>
    <row r="300" spans="1:36" x14ac:dyDescent="0.15">
      <c r="A300" s="51" t="s">
        <v>34</v>
      </c>
      <c r="B300" s="69" t="s">
        <v>24</v>
      </c>
      <c r="C300" s="26">
        <v>21</v>
      </c>
      <c r="D300" s="33">
        <v>38646.791666666664</v>
      </c>
      <c r="E300" s="31">
        <v>16477</v>
      </c>
      <c r="F300" s="29">
        <v>32640</v>
      </c>
      <c r="G300" s="29">
        <v>116</v>
      </c>
      <c r="H300" s="29">
        <v>0</v>
      </c>
      <c r="I300" s="29">
        <v>7979</v>
      </c>
      <c r="J300" s="29">
        <v>6489</v>
      </c>
      <c r="K300" s="29">
        <v>-5</v>
      </c>
      <c r="L300" s="29">
        <v>0</v>
      </c>
      <c r="M300" s="29">
        <v>-310</v>
      </c>
      <c r="N300" s="29">
        <v>-1147</v>
      </c>
      <c r="O300" s="29">
        <f t="shared" si="16"/>
        <v>-1462</v>
      </c>
      <c r="P300" s="29">
        <f t="shared" si="14"/>
        <v>19750</v>
      </c>
      <c r="Q300" s="33">
        <v>38646.791666666664</v>
      </c>
      <c r="R300" s="47">
        <v>16800</v>
      </c>
      <c r="S300" s="29">
        <v>18483</v>
      </c>
      <c r="T300" s="29">
        <f t="shared" si="13"/>
        <v>1267</v>
      </c>
      <c r="U300" s="29">
        <v>18759</v>
      </c>
      <c r="V300" s="29">
        <v>4400</v>
      </c>
      <c r="W300" s="29">
        <v>-1400</v>
      </c>
      <c r="X300" s="29">
        <v>-5</v>
      </c>
      <c r="Y300" s="29">
        <v>0</v>
      </c>
      <c r="Z300" s="29">
        <v>0</v>
      </c>
      <c r="AA300" s="29">
        <v>-700</v>
      </c>
      <c r="AB300" s="29">
        <v>-310</v>
      </c>
      <c r="AC300" s="29">
        <v>-1918</v>
      </c>
      <c r="AD300" s="29">
        <v>-1147</v>
      </c>
      <c r="AE300" s="29" t="s">
        <v>146</v>
      </c>
      <c r="AF300" s="29" t="s">
        <v>138</v>
      </c>
      <c r="AG300" s="29">
        <v>51</v>
      </c>
      <c r="AH300" s="29" t="s">
        <v>169</v>
      </c>
      <c r="AI300" s="29" t="s">
        <v>104</v>
      </c>
      <c r="AJ300" s="32">
        <v>49</v>
      </c>
    </row>
    <row r="301" spans="1:36" x14ac:dyDescent="0.15">
      <c r="A301" s="51" t="s">
        <v>35</v>
      </c>
      <c r="B301" s="69" t="s">
        <v>24</v>
      </c>
      <c r="C301" s="26">
        <v>22</v>
      </c>
      <c r="D301" s="33">
        <v>38647.791666666664</v>
      </c>
      <c r="E301" s="31">
        <v>15973</v>
      </c>
      <c r="F301" s="29">
        <v>32640</v>
      </c>
      <c r="G301" s="29">
        <v>71</v>
      </c>
      <c r="H301" s="29">
        <v>0</v>
      </c>
      <c r="I301" s="29">
        <v>8195</v>
      </c>
      <c r="J301" s="29">
        <v>5492</v>
      </c>
      <c r="K301" s="29">
        <v>-206</v>
      </c>
      <c r="L301" s="29">
        <v>330</v>
      </c>
      <c r="M301" s="29">
        <v>-320</v>
      </c>
      <c r="N301" s="29">
        <v>-295</v>
      </c>
      <c r="O301" s="29">
        <f t="shared" si="16"/>
        <v>-491</v>
      </c>
      <c r="P301" s="29">
        <f t="shared" si="14"/>
        <v>19515</v>
      </c>
      <c r="Q301" s="33">
        <v>38647.791666666664</v>
      </c>
      <c r="R301" s="47">
        <v>15550</v>
      </c>
      <c r="S301" s="29">
        <v>17204</v>
      </c>
      <c r="T301" s="29">
        <f t="shared" si="13"/>
        <v>2311</v>
      </c>
      <c r="U301" s="29">
        <v>19130</v>
      </c>
      <c r="V301" s="29">
        <v>4900</v>
      </c>
      <c r="W301" s="29">
        <v>-1400</v>
      </c>
      <c r="X301" s="29">
        <v>-206</v>
      </c>
      <c r="Y301" s="29">
        <v>330</v>
      </c>
      <c r="Z301" s="29">
        <v>330</v>
      </c>
      <c r="AA301" s="29">
        <v>-700</v>
      </c>
      <c r="AB301" s="29">
        <v>-320</v>
      </c>
      <c r="AC301" s="29">
        <v>-1918</v>
      </c>
      <c r="AD301" s="29">
        <v>-295</v>
      </c>
      <c r="AE301" s="29" t="s">
        <v>46</v>
      </c>
      <c r="AF301" s="29" t="s">
        <v>60</v>
      </c>
      <c r="AG301" s="29">
        <v>48</v>
      </c>
      <c r="AH301" s="29" t="s">
        <v>46</v>
      </c>
      <c r="AI301" s="29" t="s">
        <v>167</v>
      </c>
      <c r="AJ301" s="32">
        <v>46</v>
      </c>
    </row>
    <row r="302" spans="1:36" x14ac:dyDescent="0.15">
      <c r="A302" s="51" t="s">
        <v>36</v>
      </c>
      <c r="B302" s="69" t="s">
        <v>24</v>
      </c>
      <c r="C302" s="26">
        <v>23</v>
      </c>
      <c r="D302" s="33">
        <v>38648.791666666664</v>
      </c>
      <c r="E302" s="31">
        <v>16192</v>
      </c>
      <c r="F302" s="29">
        <v>32640</v>
      </c>
      <c r="G302" s="29">
        <v>71</v>
      </c>
      <c r="H302" s="29">
        <v>0</v>
      </c>
      <c r="I302" s="29">
        <v>9312</v>
      </c>
      <c r="J302" s="29">
        <v>5578</v>
      </c>
      <c r="K302" s="29">
        <v>-122</v>
      </c>
      <c r="L302" s="29">
        <v>330</v>
      </c>
      <c r="M302" s="29">
        <v>-220</v>
      </c>
      <c r="N302" s="29">
        <v>-947</v>
      </c>
      <c r="O302" s="29">
        <f t="shared" si="16"/>
        <v>-959</v>
      </c>
      <c r="P302" s="29">
        <f t="shared" si="14"/>
        <v>18780</v>
      </c>
      <c r="Q302" s="33">
        <v>38648.833333333336</v>
      </c>
      <c r="R302" s="47">
        <v>15840</v>
      </c>
      <c r="S302" s="29">
        <v>17494</v>
      </c>
      <c r="T302" s="29">
        <f t="shared" si="13"/>
        <v>1286</v>
      </c>
      <c r="U302" s="29">
        <v>19130</v>
      </c>
      <c r="V302" s="29">
        <v>4900</v>
      </c>
      <c r="W302" s="29">
        <v>-1400</v>
      </c>
      <c r="X302" s="29">
        <v>-122</v>
      </c>
      <c r="Y302" s="29">
        <v>330</v>
      </c>
      <c r="Z302" s="29">
        <v>330</v>
      </c>
      <c r="AA302" s="29">
        <v>-700</v>
      </c>
      <c r="AB302" s="29">
        <v>-320</v>
      </c>
      <c r="AC302" s="29">
        <v>-1918</v>
      </c>
      <c r="AD302" s="29">
        <v>-947</v>
      </c>
      <c r="AE302" s="29" t="s">
        <v>46</v>
      </c>
      <c r="AF302" s="29" t="s">
        <v>71</v>
      </c>
      <c r="AG302" s="29">
        <v>48</v>
      </c>
      <c r="AH302" s="29" t="s">
        <v>46</v>
      </c>
      <c r="AI302" s="29" t="s">
        <v>178</v>
      </c>
      <c r="AJ302" s="32">
        <v>45</v>
      </c>
    </row>
    <row r="303" spans="1:36" x14ac:dyDescent="0.15">
      <c r="A303" s="51" t="s">
        <v>30</v>
      </c>
      <c r="B303" s="69" t="s">
        <v>24</v>
      </c>
      <c r="C303" s="26">
        <v>24</v>
      </c>
      <c r="D303" s="33">
        <v>38649.791666666664</v>
      </c>
      <c r="E303" s="31">
        <v>18114</v>
      </c>
      <c r="F303" s="29">
        <v>32640</v>
      </c>
      <c r="G303" s="29">
        <v>60</v>
      </c>
      <c r="H303" s="29">
        <v>0</v>
      </c>
      <c r="I303" s="29">
        <v>9004</v>
      </c>
      <c r="J303" s="29">
        <v>3545</v>
      </c>
      <c r="K303" s="29">
        <v>-125</v>
      </c>
      <c r="L303" s="29">
        <v>330</v>
      </c>
      <c r="M303" s="29">
        <v>-305</v>
      </c>
      <c r="N303" s="29">
        <v>-962</v>
      </c>
      <c r="O303" s="29">
        <f t="shared" si="16"/>
        <v>-1062</v>
      </c>
      <c r="P303" s="29">
        <f t="shared" si="14"/>
        <v>21213</v>
      </c>
      <c r="Q303" s="33">
        <v>38649.791666666664</v>
      </c>
      <c r="R303" s="47">
        <v>17800</v>
      </c>
      <c r="S303" s="29">
        <v>19809</v>
      </c>
      <c r="T303" s="29">
        <f t="shared" si="13"/>
        <v>1404</v>
      </c>
      <c r="U303" s="29">
        <v>19130</v>
      </c>
      <c r="V303" s="29">
        <v>4900</v>
      </c>
      <c r="W303" s="29">
        <v>-1400</v>
      </c>
      <c r="X303" s="29">
        <f>-125</f>
        <v>-125</v>
      </c>
      <c r="Y303" s="29">
        <v>330</v>
      </c>
      <c r="Z303" s="29">
        <v>330</v>
      </c>
      <c r="AA303" s="29">
        <v>-700</v>
      </c>
      <c r="AB303" s="29">
        <v>-305</v>
      </c>
      <c r="AC303" s="29">
        <v>-1918</v>
      </c>
      <c r="AD303" s="29">
        <v>-962</v>
      </c>
      <c r="AE303" s="29" t="s">
        <v>43</v>
      </c>
      <c r="AF303" s="29" t="s">
        <v>167</v>
      </c>
      <c r="AG303" s="29">
        <v>49</v>
      </c>
      <c r="AH303" s="29" t="s">
        <v>43</v>
      </c>
      <c r="AI303" s="29" t="s">
        <v>164</v>
      </c>
      <c r="AJ303" s="32">
        <v>47</v>
      </c>
    </row>
    <row r="304" spans="1:36" x14ac:dyDescent="0.15">
      <c r="A304" s="51" t="s">
        <v>32</v>
      </c>
      <c r="B304" s="69" t="s">
        <v>24</v>
      </c>
      <c r="C304" s="26">
        <v>25</v>
      </c>
      <c r="D304" s="33">
        <v>38650.791666666664</v>
      </c>
      <c r="E304" s="31">
        <v>18402</v>
      </c>
      <c r="F304" s="29">
        <v>32640</v>
      </c>
      <c r="G304" s="29">
        <v>71</v>
      </c>
      <c r="H304" s="29">
        <v>0</v>
      </c>
      <c r="I304" s="29">
        <v>9173</v>
      </c>
      <c r="J304" s="29">
        <v>3303</v>
      </c>
      <c r="K304" s="29">
        <v>-668</v>
      </c>
      <c r="L304" s="29">
        <v>330</v>
      </c>
      <c r="M304" s="29">
        <v>-529</v>
      </c>
      <c r="N304" s="29">
        <v>-962</v>
      </c>
      <c r="O304" s="29">
        <f t="shared" si="16"/>
        <v>-1829</v>
      </c>
      <c r="P304" s="29">
        <f t="shared" si="14"/>
        <v>22064</v>
      </c>
      <c r="Q304" s="33">
        <v>38650.791666666664</v>
      </c>
      <c r="R304" s="47">
        <v>18040</v>
      </c>
      <c r="S304" s="29">
        <v>19777</v>
      </c>
      <c r="T304" s="29">
        <f t="shared" si="13"/>
        <v>2287</v>
      </c>
      <c r="U304" s="29">
        <v>19130</v>
      </c>
      <c r="V304" s="29">
        <v>4900</v>
      </c>
      <c r="W304" s="29">
        <v>-1400</v>
      </c>
      <c r="X304" s="29">
        <v>-668</v>
      </c>
      <c r="Y304" s="29">
        <v>330</v>
      </c>
      <c r="Z304" s="29">
        <v>330</v>
      </c>
      <c r="AA304" s="29">
        <v>-700</v>
      </c>
      <c r="AB304" s="29">
        <v>-529</v>
      </c>
      <c r="AC304" s="29">
        <v>-1918</v>
      </c>
      <c r="AD304" s="29">
        <v>-962</v>
      </c>
      <c r="AE304" s="29" t="s">
        <v>46</v>
      </c>
      <c r="AF304" s="29" t="s">
        <v>339</v>
      </c>
      <c r="AG304" s="29">
        <v>47</v>
      </c>
      <c r="AH304" s="29" t="s">
        <v>46</v>
      </c>
      <c r="AI304" s="29" t="s">
        <v>137</v>
      </c>
      <c r="AJ304" s="32">
        <v>44</v>
      </c>
    </row>
    <row r="305" spans="1:36" x14ac:dyDescent="0.15">
      <c r="A305" s="51" t="s">
        <v>31</v>
      </c>
      <c r="B305" s="69" t="s">
        <v>24</v>
      </c>
      <c r="C305" s="26">
        <v>26</v>
      </c>
      <c r="D305" s="33">
        <v>38651.791666666664</v>
      </c>
      <c r="E305" s="31">
        <v>17940</v>
      </c>
      <c r="F305" s="29">
        <v>32640</v>
      </c>
      <c r="G305" s="29">
        <v>52</v>
      </c>
      <c r="H305" s="29">
        <v>0</v>
      </c>
      <c r="I305" s="29">
        <v>10676</v>
      </c>
      <c r="J305" s="29">
        <v>2670</v>
      </c>
      <c r="K305" s="29">
        <v>-8</v>
      </c>
      <c r="L305" s="29">
        <v>330</v>
      </c>
      <c r="M305" s="29">
        <v>-310</v>
      </c>
      <c r="N305" s="29">
        <v>-962</v>
      </c>
      <c r="O305" s="29">
        <f t="shared" si="16"/>
        <v>-950</v>
      </c>
      <c r="P305" s="29">
        <f t="shared" si="14"/>
        <v>20296</v>
      </c>
      <c r="Q305" s="33">
        <v>38651.791666666664</v>
      </c>
      <c r="R305" s="47">
        <v>17860</v>
      </c>
      <c r="S305" s="29">
        <v>19514</v>
      </c>
      <c r="T305" s="29">
        <f t="shared" si="13"/>
        <v>782</v>
      </c>
      <c r="U305" s="29">
        <v>19130</v>
      </c>
      <c r="V305" s="29">
        <v>4900</v>
      </c>
      <c r="W305" s="29">
        <v>-1400</v>
      </c>
      <c r="X305" s="29">
        <v>-8</v>
      </c>
      <c r="Y305" s="29">
        <v>330</v>
      </c>
      <c r="Z305" s="29">
        <v>330</v>
      </c>
      <c r="AA305" s="29">
        <v>-700</v>
      </c>
      <c r="AB305" s="29">
        <v>-511</v>
      </c>
      <c r="AC305" s="29">
        <v>-1918</v>
      </c>
      <c r="AD305" s="29">
        <v>-962</v>
      </c>
      <c r="AE305" s="29" t="s">
        <v>100</v>
      </c>
      <c r="AF305" s="29" t="s">
        <v>156</v>
      </c>
      <c r="AG305" s="29">
        <v>46</v>
      </c>
      <c r="AH305" s="29" t="s">
        <v>100</v>
      </c>
      <c r="AI305" s="29" t="s">
        <v>97</v>
      </c>
      <c r="AJ305" s="32">
        <v>43</v>
      </c>
    </row>
    <row r="306" spans="1:36" x14ac:dyDescent="0.15">
      <c r="A306" s="51" t="s">
        <v>33</v>
      </c>
      <c r="B306" s="69" t="s">
        <v>24</v>
      </c>
      <c r="C306" s="26">
        <v>27</v>
      </c>
      <c r="D306" s="33">
        <v>38652.791666666664</v>
      </c>
      <c r="E306" s="31">
        <v>17903</v>
      </c>
      <c r="F306" s="29">
        <v>32640</v>
      </c>
      <c r="G306" s="29">
        <v>73</v>
      </c>
      <c r="H306" s="29">
        <v>0</v>
      </c>
      <c r="I306" s="29">
        <v>8861</v>
      </c>
      <c r="J306" s="29">
        <v>4410</v>
      </c>
      <c r="K306" s="29">
        <v>-529</v>
      </c>
      <c r="L306" s="29">
        <v>330</v>
      </c>
      <c r="M306" s="29">
        <v>-310</v>
      </c>
      <c r="N306" s="29">
        <v>-951</v>
      </c>
      <c r="O306" s="29">
        <f t="shared" si="16"/>
        <v>-1460</v>
      </c>
      <c r="P306" s="29">
        <f t="shared" si="14"/>
        <v>20902</v>
      </c>
      <c r="Q306" s="33">
        <v>38652.833333333336</v>
      </c>
      <c r="R306" s="47">
        <v>17830</v>
      </c>
      <c r="S306" s="29">
        <v>19484</v>
      </c>
      <c r="T306" s="29">
        <f t="shared" si="13"/>
        <v>1418</v>
      </c>
      <c r="U306" s="29">
        <v>19130</v>
      </c>
      <c r="V306" s="29">
        <v>4900</v>
      </c>
      <c r="W306" s="29">
        <v>-1400</v>
      </c>
      <c r="X306" s="29">
        <v>-529</v>
      </c>
      <c r="Y306" s="29">
        <v>330</v>
      </c>
      <c r="Z306" s="29">
        <v>330</v>
      </c>
      <c r="AA306" s="29">
        <v>-700</v>
      </c>
      <c r="AB306" s="29">
        <v>-310</v>
      </c>
      <c r="AC306" s="29">
        <v>-1918</v>
      </c>
      <c r="AD306" s="29">
        <v>-951</v>
      </c>
      <c r="AE306" s="29" t="s">
        <v>169</v>
      </c>
      <c r="AF306" s="29" t="s">
        <v>178</v>
      </c>
      <c r="AG306" s="29">
        <v>47</v>
      </c>
      <c r="AH306" s="29" t="s">
        <v>169</v>
      </c>
      <c r="AI306" s="29" t="s">
        <v>192</v>
      </c>
      <c r="AJ306" s="32">
        <v>41</v>
      </c>
    </row>
    <row r="307" spans="1:36" x14ac:dyDescent="0.15">
      <c r="A307" s="51" t="s">
        <v>34</v>
      </c>
      <c r="B307" s="69" t="s">
        <v>24</v>
      </c>
      <c r="C307" s="26">
        <v>28</v>
      </c>
      <c r="D307" s="33">
        <v>38653.791666666664</v>
      </c>
      <c r="E307" s="31">
        <v>17276</v>
      </c>
      <c r="F307" s="29">
        <v>32640</v>
      </c>
      <c r="G307" s="29">
        <v>84</v>
      </c>
      <c r="H307" s="29">
        <v>0</v>
      </c>
      <c r="I307" s="29">
        <v>7756</v>
      </c>
      <c r="J307" s="29">
        <v>5486</v>
      </c>
      <c r="K307" s="29">
        <v>-375</v>
      </c>
      <c r="L307" s="29">
        <v>330</v>
      </c>
      <c r="M307" s="29">
        <v>-115</v>
      </c>
      <c r="N307" s="29">
        <v>-217</v>
      </c>
      <c r="O307" s="29">
        <f t="shared" si="16"/>
        <v>-377</v>
      </c>
      <c r="P307" s="29">
        <f t="shared" si="14"/>
        <v>19859</v>
      </c>
      <c r="Q307" s="33">
        <v>38653.791666666664</v>
      </c>
      <c r="R307" s="47">
        <v>17050</v>
      </c>
      <c r="S307" s="29">
        <v>18704</v>
      </c>
      <c r="T307" s="29">
        <f t="shared" si="13"/>
        <v>1155</v>
      </c>
      <c r="U307" s="29">
        <v>19130</v>
      </c>
      <c r="V307" s="29">
        <v>4900</v>
      </c>
      <c r="W307" s="29">
        <v>-1400</v>
      </c>
      <c r="X307" s="29">
        <v>-375</v>
      </c>
      <c r="Y307" s="29">
        <v>330</v>
      </c>
      <c r="Z307" s="29">
        <v>330</v>
      </c>
      <c r="AA307" s="29">
        <v>-700</v>
      </c>
      <c r="AB307" s="29">
        <v>-115</v>
      </c>
      <c r="AC307" s="29">
        <v>-1918</v>
      </c>
      <c r="AD307" s="29">
        <v>-217</v>
      </c>
      <c r="AE307" s="29" t="s">
        <v>46</v>
      </c>
      <c r="AF307" s="29" t="s">
        <v>189</v>
      </c>
      <c r="AG307" s="29">
        <v>46</v>
      </c>
      <c r="AH307" s="29" t="s">
        <v>100</v>
      </c>
      <c r="AI307" s="29" t="s">
        <v>104</v>
      </c>
      <c r="AJ307" s="32">
        <v>44</v>
      </c>
    </row>
    <row r="308" spans="1:36" x14ac:dyDescent="0.15">
      <c r="A308" s="51" t="s">
        <v>35</v>
      </c>
      <c r="B308" s="69" t="s">
        <v>24</v>
      </c>
      <c r="C308" s="26">
        <v>29</v>
      </c>
      <c r="D308" s="33">
        <v>38654.791666666664</v>
      </c>
      <c r="E308" s="31">
        <v>16379</v>
      </c>
      <c r="F308" s="29">
        <v>32640</v>
      </c>
      <c r="G308" s="29">
        <v>75</v>
      </c>
      <c r="H308" s="29">
        <v>0</v>
      </c>
      <c r="I308" s="29">
        <v>8465</v>
      </c>
      <c r="J308" s="29">
        <v>4868</v>
      </c>
      <c r="K308" s="29">
        <v>-278</v>
      </c>
      <c r="L308" s="29">
        <v>330</v>
      </c>
      <c r="M308" s="29">
        <v>-200</v>
      </c>
      <c r="N308" s="29">
        <v>-216</v>
      </c>
      <c r="O308" s="29">
        <f t="shared" si="16"/>
        <v>-364</v>
      </c>
      <c r="P308" s="29">
        <f t="shared" si="14"/>
        <v>19746</v>
      </c>
      <c r="Q308" s="33">
        <v>38654.791666666664</v>
      </c>
      <c r="R308" s="47">
        <v>16300</v>
      </c>
      <c r="S308" s="29">
        <v>17954</v>
      </c>
      <c r="T308" s="29">
        <f t="shared" si="13"/>
        <v>1792</v>
      </c>
      <c r="U308" s="29">
        <v>19340</v>
      </c>
      <c r="V308" s="29">
        <v>3200</v>
      </c>
      <c r="W308" s="29">
        <v>-1400</v>
      </c>
      <c r="X308" s="29">
        <v>-278</v>
      </c>
      <c r="Y308" s="29">
        <v>330</v>
      </c>
      <c r="Z308" s="29">
        <v>330</v>
      </c>
      <c r="AA308" s="29">
        <v>-700</v>
      </c>
      <c r="AB308" s="29">
        <v>-315</v>
      </c>
      <c r="AC308" s="29">
        <v>-218</v>
      </c>
      <c r="AD308" s="29">
        <v>-216</v>
      </c>
      <c r="AE308" s="29" t="s">
        <v>46</v>
      </c>
      <c r="AF308" s="29" t="s">
        <v>150</v>
      </c>
      <c r="AG308" s="29">
        <v>46</v>
      </c>
      <c r="AH308" s="29" t="s">
        <v>100</v>
      </c>
      <c r="AI308" s="29" t="s">
        <v>178</v>
      </c>
      <c r="AJ308" s="32">
        <v>43</v>
      </c>
    </row>
    <row r="309" spans="1:36" x14ac:dyDescent="0.15">
      <c r="A309" s="51" t="s">
        <v>36</v>
      </c>
      <c r="B309" s="69" t="s">
        <v>24</v>
      </c>
      <c r="C309" s="26">
        <v>30</v>
      </c>
      <c r="D309" s="33">
        <v>38655.75</v>
      </c>
      <c r="E309" s="31">
        <v>16027</v>
      </c>
      <c r="F309" s="29">
        <v>32640</v>
      </c>
      <c r="G309" s="29">
        <v>75</v>
      </c>
      <c r="H309" s="29">
        <v>0</v>
      </c>
      <c r="I309" s="29">
        <v>6922</v>
      </c>
      <c r="J309" s="29">
        <v>7803</v>
      </c>
      <c r="K309" s="29">
        <v>-589</v>
      </c>
      <c r="L309" s="29">
        <v>330</v>
      </c>
      <c r="M309" s="29">
        <v>-315</v>
      </c>
      <c r="N309" s="29">
        <v>-216</v>
      </c>
      <c r="O309" s="29">
        <f t="shared" si="16"/>
        <v>-790</v>
      </c>
      <c r="P309" s="29">
        <f t="shared" si="14"/>
        <v>18780</v>
      </c>
      <c r="Q309" s="33">
        <v>38655.75</v>
      </c>
      <c r="R309" s="47">
        <v>16000</v>
      </c>
      <c r="S309" s="29">
        <v>17796</v>
      </c>
      <c r="T309" s="29">
        <f t="shared" ref="T309:T369" si="17">+P309-S309</f>
        <v>984</v>
      </c>
      <c r="U309" s="29">
        <v>19340</v>
      </c>
      <c r="V309" s="29">
        <v>3200</v>
      </c>
      <c r="W309" s="29">
        <v>-1400</v>
      </c>
      <c r="X309" s="29">
        <v>-589</v>
      </c>
      <c r="Y309" s="29">
        <v>330</v>
      </c>
      <c r="Z309" s="29">
        <v>330</v>
      </c>
      <c r="AA309" s="29">
        <v>-700</v>
      </c>
      <c r="AB309" s="29">
        <v>-315</v>
      </c>
      <c r="AC309" s="29">
        <v>-218</v>
      </c>
      <c r="AD309" s="29">
        <v>-216</v>
      </c>
      <c r="AE309" s="29" t="s">
        <v>42</v>
      </c>
      <c r="AF309" s="29" t="s">
        <v>51</v>
      </c>
      <c r="AG309" s="29">
        <v>60</v>
      </c>
      <c r="AH309" s="29" t="s">
        <v>146</v>
      </c>
      <c r="AI309" s="29" t="s">
        <v>207</v>
      </c>
      <c r="AJ309" s="32">
        <v>60</v>
      </c>
    </row>
    <row r="310" spans="1:36" x14ac:dyDescent="0.15">
      <c r="A310" s="52" t="s">
        <v>30</v>
      </c>
      <c r="B310" s="70" t="s">
        <v>24</v>
      </c>
      <c r="C310" s="43">
        <v>31</v>
      </c>
      <c r="D310" s="37">
        <v>38656.75</v>
      </c>
      <c r="E310" s="39">
        <v>17358</v>
      </c>
      <c r="F310" s="35">
        <v>32640</v>
      </c>
      <c r="G310" s="35">
        <v>68</v>
      </c>
      <c r="H310" s="35">
        <v>0</v>
      </c>
      <c r="I310" s="35">
        <v>6954</v>
      </c>
      <c r="J310" s="35">
        <v>5429</v>
      </c>
      <c r="K310" s="35">
        <v>-91</v>
      </c>
      <c r="L310" s="35">
        <v>330</v>
      </c>
      <c r="M310" s="35">
        <v>-300</v>
      </c>
      <c r="N310" s="35">
        <v>-211</v>
      </c>
      <c r="O310" s="35">
        <f t="shared" si="16"/>
        <v>-272</v>
      </c>
      <c r="P310" s="35">
        <f t="shared" si="14"/>
        <v>20597</v>
      </c>
      <c r="Q310" s="37">
        <v>38656.75</v>
      </c>
      <c r="R310" s="48">
        <v>17700</v>
      </c>
      <c r="S310" s="35">
        <v>19496</v>
      </c>
      <c r="T310" s="35">
        <f t="shared" si="17"/>
        <v>1101</v>
      </c>
      <c r="U310" s="35">
        <v>19340</v>
      </c>
      <c r="V310" s="35">
        <v>3200</v>
      </c>
      <c r="W310" s="35">
        <v>-1400</v>
      </c>
      <c r="X310" s="35">
        <v>-91</v>
      </c>
      <c r="Y310" s="35">
        <v>330</v>
      </c>
      <c r="Z310" s="35">
        <v>330</v>
      </c>
      <c r="AA310" s="35">
        <v>-700</v>
      </c>
      <c r="AB310" s="35">
        <v>-300</v>
      </c>
      <c r="AC310" s="35">
        <v>-2218</v>
      </c>
      <c r="AD310" s="35">
        <v>-211</v>
      </c>
      <c r="AE310" s="35" t="s">
        <v>42</v>
      </c>
      <c r="AF310" s="35" t="s">
        <v>122</v>
      </c>
      <c r="AG310" s="35">
        <v>61</v>
      </c>
      <c r="AH310" s="35" t="s">
        <v>146</v>
      </c>
      <c r="AI310" s="35" t="s">
        <v>122</v>
      </c>
      <c r="AJ310" s="40">
        <v>62</v>
      </c>
    </row>
    <row r="311" spans="1:36" x14ac:dyDescent="0.15">
      <c r="A311" s="51" t="s">
        <v>32</v>
      </c>
      <c r="B311" s="69" t="s">
        <v>25</v>
      </c>
      <c r="C311" s="26">
        <v>1</v>
      </c>
      <c r="D311" s="33">
        <v>38657.75</v>
      </c>
      <c r="E311" s="31">
        <v>17820</v>
      </c>
      <c r="F311" s="29">
        <v>32644</v>
      </c>
      <c r="G311" s="29">
        <v>82</v>
      </c>
      <c r="H311" s="29">
        <v>0</v>
      </c>
      <c r="I311" s="29">
        <v>7314</v>
      </c>
      <c r="J311" s="29">
        <v>5064</v>
      </c>
      <c r="K311" s="29">
        <v>-215</v>
      </c>
      <c r="L311" s="29">
        <v>330</v>
      </c>
      <c r="M311" s="29">
        <v>-300</v>
      </c>
      <c r="N311" s="29">
        <v>-210</v>
      </c>
      <c r="O311" s="29">
        <f t="shared" si="16"/>
        <v>-395</v>
      </c>
      <c r="P311" s="29">
        <f t="shared" si="14"/>
        <v>20743</v>
      </c>
      <c r="Q311" s="33">
        <v>38657.75</v>
      </c>
      <c r="R311" s="47">
        <v>17940</v>
      </c>
      <c r="S311" s="29">
        <v>19736</v>
      </c>
      <c r="T311" s="29">
        <f t="shared" si="17"/>
        <v>1007</v>
      </c>
      <c r="U311" s="29">
        <v>19340</v>
      </c>
      <c r="V311" s="29">
        <v>3200</v>
      </c>
      <c r="W311" s="29">
        <v>-1400</v>
      </c>
      <c r="X311" s="29">
        <v>-215</v>
      </c>
      <c r="Y311" s="29">
        <v>330</v>
      </c>
      <c r="Z311" s="29">
        <v>330</v>
      </c>
      <c r="AA311" s="29">
        <v>-700</v>
      </c>
      <c r="AB311" s="29">
        <v>-300</v>
      </c>
      <c r="AC311" s="29">
        <v>-2218</v>
      </c>
      <c r="AD311" s="29">
        <v>-210</v>
      </c>
      <c r="AE311" s="29" t="s">
        <v>169</v>
      </c>
      <c r="AF311" s="29" t="s">
        <v>128</v>
      </c>
      <c r="AG311" s="29">
        <v>64</v>
      </c>
      <c r="AH311" s="29" t="s">
        <v>146</v>
      </c>
      <c r="AI311" s="29" t="s">
        <v>120</v>
      </c>
      <c r="AJ311" s="32">
        <v>63</v>
      </c>
    </row>
    <row r="312" spans="1:36" x14ac:dyDescent="0.15">
      <c r="A312" s="51" t="s">
        <v>31</v>
      </c>
      <c r="B312" s="69" t="s">
        <v>25</v>
      </c>
      <c r="C312" s="26">
        <v>2</v>
      </c>
      <c r="D312" s="33">
        <v>38658.75</v>
      </c>
      <c r="E312" s="31">
        <v>17761</v>
      </c>
      <c r="F312" s="29">
        <v>32644</v>
      </c>
      <c r="G312" s="29">
        <v>82</v>
      </c>
      <c r="H312" s="29">
        <v>0</v>
      </c>
      <c r="I312" s="29">
        <v>7399</v>
      </c>
      <c r="J312" s="29">
        <v>4521</v>
      </c>
      <c r="K312" s="29">
        <v>317</v>
      </c>
      <c r="L312" s="29">
        <v>330</v>
      </c>
      <c r="M312" s="29">
        <v>-253</v>
      </c>
      <c r="N312" s="29">
        <v>-210</v>
      </c>
      <c r="O312" s="29">
        <f t="shared" si="16"/>
        <v>184</v>
      </c>
      <c r="P312" s="29">
        <f t="shared" si="14"/>
        <v>20622</v>
      </c>
      <c r="Q312" s="33">
        <v>38658.75</v>
      </c>
      <c r="R312" s="47">
        <v>17900</v>
      </c>
      <c r="S312" s="29">
        <v>19696</v>
      </c>
      <c r="T312" s="29">
        <f t="shared" si="17"/>
        <v>926</v>
      </c>
      <c r="U312" s="29">
        <v>19340</v>
      </c>
      <c r="V312" s="29">
        <v>3200</v>
      </c>
      <c r="W312" s="29">
        <v>1200</v>
      </c>
      <c r="X312" s="29">
        <v>317</v>
      </c>
      <c r="Y312" s="29">
        <v>330</v>
      </c>
      <c r="Z312" s="29">
        <v>330</v>
      </c>
      <c r="AA312" s="29">
        <v>-700</v>
      </c>
      <c r="AB312" s="29">
        <v>-253</v>
      </c>
      <c r="AC312" s="29">
        <v>-2218</v>
      </c>
      <c r="AD312" s="29">
        <v>-210</v>
      </c>
      <c r="AE312" s="29" t="s">
        <v>42</v>
      </c>
      <c r="AF312" s="29" t="s">
        <v>98</v>
      </c>
      <c r="AG312" s="29">
        <v>54</v>
      </c>
      <c r="AH312" s="29" t="s">
        <v>42</v>
      </c>
      <c r="AI312" s="29" t="s">
        <v>150</v>
      </c>
      <c r="AJ312" s="32">
        <v>51</v>
      </c>
    </row>
    <row r="313" spans="1:36" x14ac:dyDescent="0.15">
      <c r="A313" s="51" t="s">
        <v>33</v>
      </c>
      <c r="B313" s="69" t="s">
        <v>25</v>
      </c>
      <c r="C313" s="26">
        <v>3</v>
      </c>
      <c r="D313" s="33">
        <v>38659.75</v>
      </c>
      <c r="E313" s="31">
        <v>17740</v>
      </c>
      <c r="F313" s="29">
        <v>32644</v>
      </c>
      <c r="G313" s="29">
        <v>59</v>
      </c>
      <c r="H313" s="29">
        <v>0</v>
      </c>
      <c r="I313" s="29">
        <v>7201</v>
      </c>
      <c r="J313" s="29">
        <v>4689</v>
      </c>
      <c r="K313" s="29">
        <v>-10</v>
      </c>
      <c r="L313" s="29">
        <v>330</v>
      </c>
      <c r="M313" s="29">
        <v>-305</v>
      </c>
      <c r="N313" s="29">
        <v>-899</v>
      </c>
      <c r="O313" s="29">
        <f t="shared" si="16"/>
        <v>-884</v>
      </c>
      <c r="P313" s="29">
        <f t="shared" si="14"/>
        <v>21697</v>
      </c>
      <c r="Q313" s="33">
        <v>38659.75</v>
      </c>
      <c r="R313" s="47">
        <v>17900</v>
      </c>
      <c r="S313" s="29">
        <v>19884</v>
      </c>
      <c r="T313" s="29">
        <f t="shared" si="17"/>
        <v>1813</v>
      </c>
      <c r="U313" s="29">
        <v>19340</v>
      </c>
      <c r="V313" s="29">
        <v>3200</v>
      </c>
      <c r="W313" s="29">
        <v>-1400</v>
      </c>
      <c r="X313" s="29">
        <v>-10</v>
      </c>
      <c r="Y313" s="29">
        <v>330</v>
      </c>
      <c r="Z313" s="29">
        <v>330</v>
      </c>
      <c r="AA313" s="29">
        <v>-600</v>
      </c>
      <c r="AB313" s="29">
        <v>-305</v>
      </c>
      <c r="AC313" s="29">
        <v>-2218</v>
      </c>
      <c r="AD313" s="29">
        <v>-899</v>
      </c>
      <c r="AE313" s="29" t="s">
        <v>169</v>
      </c>
      <c r="AF313" s="29" t="s">
        <v>63</v>
      </c>
      <c r="AG313" s="29">
        <v>57</v>
      </c>
      <c r="AH313" s="29" t="s">
        <v>169</v>
      </c>
      <c r="AI313" s="29" t="s">
        <v>55</v>
      </c>
      <c r="AJ313" s="32">
        <v>58</v>
      </c>
    </row>
    <row r="314" spans="1:36" x14ac:dyDescent="0.15">
      <c r="A314" s="51" t="s">
        <v>34</v>
      </c>
      <c r="B314" s="69" t="s">
        <v>25</v>
      </c>
      <c r="C314" s="26">
        <v>4</v>
      </c>
      <c r="D314" s="33">
        <v>38660.75</v>
      </c>
      <c r="E314" s="31">
        <v>17107</v>
      </c>
      <c r="F314" s="29">
        <v>32644</v>
      </c>
      <c r="G314" s="29">
        <v>60</v>
      </c>
      <c r="H314" s="29">
        <v>0</v>
      </c>
      <c r="I314" s="29">
        <v>6904</v>
      </c>
      <c r="J314" s="29">
        <v>6254</v>
      </c>
      <c r="K314" s="29">
        <v>-55</v>
      </c>
      <c r="L314" s="29">
        <v>330</v>
      </c>
      <c r="M314" s="29">
        <v>-305</v>
      </c>
      <c r="N314" s="29">
        <v>-270</v>
      </c>
      <c r="O314" s="29">
        <f t="shared" si="16"/>
        <v>-300</v>
      </c>
      <c r="P314" s="29">
        <f t="shared" ref="P314:P369" si="18">+F314+G314+H314-I314-J314-O314</f>
        <v>19846</v>
      </c>
      <c r="Q314" s="33">
        <v>38660.75</v>
      </c>
      <c r="R314" s="47">
        <v>17480</v>
      </c>
      <c r="S314" s="29">
        <v>19276</v>
      </c>
      <c r="T314" s="29">
        <f t="shared" si="17"/>
        <v>570</v>
      </c>
      <c r="U314" s="29">
        <v>19340</v>
      </c>
      <c r="V314" s="29">
        <v>3200</v>
      </c>
      <c r="W314" s="29">
        <v>-1400</v>
      </c>
      <c r="X314" s="29">
        <v>-55</v>
      </c>
      <c r="Y314" s="29">
        <v>330</v>
      </c>
      <c r="Z314" s="29">
        <v>330</v>
      </c>
      <c r="AA314" s="29">
        <v>-700</v>
      </c>
      <c r="AB314" s="29">
        <v>-305</v>
      </c>
      <c r="AC314" s="29">
        <v>-2218</v>
      </c>
      <c r="AD314" s="29">
        <v>-270</v>
      </c>
      <c r="AE314" s="29" t="s">
        <v>43</v>
      </c>
      <c r="AF314" s="29" t="s">
        <v>102</v>
      </c>
      <c r="AG314" s="29">
        <v>58</v>
      </c>
      <c r="AH314" s="29" t="s">
        <v>169</v>
      </c>
      <c r="AI314" s="29" t="s">
        <v>70</v>
      </c>
      <c r="AJ314" s="32">
        <v>60</v>
      </c>
    </row>
    <row r="315" spans="1:36" x14ac:dyDescent="0.15">
      <c r="A315" s="51" t="s">
        <v>35</v>
      </c>
      <c r="B315" s="69" t="s">
        <v>25</v>
      </c>
      <c r="C315" s="26">
        <v>5</v>
      </c>
      <c r="D315" s="33">
        <v>38661.75</v>
      </c>
      <c r="E315" s="31">
        <v>15714</v>
      </c>
      <c r="F315" s="29">
        <v>32651</v>
      </c>
      <c r="G315" s="29">
        <v>66</v>
      </c>
      <c r="H315" s="29">
        <v>0</v>
      </c>
      <c r="I315" s="29">
        <v>7715</v>
      </c>
      <c r="J315" s="29">
        <v>6141</v>
      </c>
      <c r="K315" s="29">
        <v>-827</v>
      </c>
      <c r="L315" s="29">
        <v>330</v>
      </c>
      <c r="M315" s="29">
        <v>-250</v>
      </c>
      <c r="N315" s="29">
        <v>509</v>
      </c>
      <c r="O315" s="29">
        <f t="shared" si="16"/>
        <v>-238</v>
      </c>
      <c r="P315" s="29">
        <f t="shared" si="18"/>
        <v>19099</v>
      </c>
      <c r="Q315" s="33">
        <v>38661.75</v>
      </c>
      <c r="R315" s="47">
        <v>16180</v>
      </c>
      <c r="S315" s="29">
        <v>17976</v>
      </c>
      <c r="T315" s="29">
        <f t="shared" si="17"/>
        <v>1123</v>
      </c>
      <c r="U315" s="29">
        <v>19458</v>
      </c>
      <c r="V315" s="29">
        <v>3100</v>
      </c>
      <c r="W315" s="29">
        <v>-1400</v>
      </c>
      <c r="X315" s="29">
        <v>-827</v>
      </c>
      <c r="Y315" s="29">
        <v>330</v>
      </c>
      <c r="Z315" s="29">
        <v>330</v>
      </c>
      <c r="AA315" s="29">
        <v>-700</v>
      </c>
      <c r="AB315" s="29">
        <v>-300</v>
      </c>
      <c r="AC315" s="29">
        <v>1200</v>
      </c>
      <c r="AD315" s="29">
        <v>509</v>
      </c>
      <c r="AE315" s="29" t="s">
        <v>43</v>
      </c>
      <c r="AF315" s="29" t="s">
        <v>90</v>
      </c>
      <c r="AG315" s="29">
        <v>61</v>
      </c>
      <c r="AH315" s="29" t="s">
        <v>100</v>
      </c>
      <c r="AI315" s="29" t="s">
        <v>168</v>
      </c>
      <c r="AJ315" s="32">
        <v>64</v>
      </c>
    </row>
    <row r="316" spans="1:36" x14ac:dyDescent="0.15">
      <c r="A316" s="51" t="s">
        <v>36</v>
      </c>
      <c r="B316" s="69" t="s">
        <v>25</v>
      </c>
      <c r="C316" s="26">
        <v>6</v>
      </c>
      <c r="D316" s="33">
        <v>38662.75</v>
      </c>
      <c r="E316" s="31">
        <v>16358</v>
      </c>
      <c r="F316" s="29">
        <v>32651</v>
      </c>
      <c r="G316" s="29">
        <v>98</v>
      </c>
      <c r="H316" s="29">
        <v>0</v>
      </c>
      <c r="I316" s="29">
        <v>7175</v>
      </c>
      <c r="J316" s="29">
        <v>6202</v>
      </c>
      <c r="K316" s="29">
        <v>-512</v>
      </c>
      <c r="L316" s="29">
        <v>330</v>
      </c>
      <c r="M316" s="29">
        <v>-300</v>
      </c>
      <c r="N316" s="29">
        <v>510</v>
      </c>
      <c r="O316" s="29">
        <f t="shared" si="16"/>
        <v>28</v>
      </c>
      <c r="P316" s="29">
        <f t="shared" si="18"/>
        <v>19344</v>
      </c>
      <c r="Q316" s="33">
        <v>38662.75</v>
      </c>
      <c r="R316" s="47">
        <v>16190</v>
      </c>
      <c r="S316" s="29">
        <v>17986</v>
      </c>
      <c r="T316" s="29">
        <f t="shared" si="17"/>
        <v>1358</v>
      </c>
      <c r="U316" s="29">
        <v>19458</v>
      </c>
      <c r="V316" s="29">
        <v>3100</v>
      </c>
      <c r="W316" s="29">
        <v>-1400</v>
      </c>
      <c r="X316" s="29">
        <v>-512</v>
      </c>
      <c r="Y316" s="29">
        <v>330</v>
      </c>
      <c r="Z316" s="29">
        <v>30</v>
      </c>
      <c r="AA316" s="29">
        <v>-700</v>
      </c>
      <c r="AB316" s="29">
        <v>0</v>
      </c>
      <c r="AC316" s="29">
        <v>1200</v>
      </c>
      <c r="AD316" s="29">
        <v>510</v>
      </c>
      <c r="AE316" s="29" t="s">
        <v>43</v>
      </c>
      <c r="AF316" s="29" t="s">
        <v>141</v>
      </c>
      <c r="AG316" s="29">
        <v>57</v>
      </c>
      <c r="AH316" s="29" t="s">
        <v>46</v>
      </c>
      <c r="AI316" s="29" t="s">
        <v>99</v>
      </c>
      <c r="AJ316" s="32">
        <v>63</v>
      </c>
    </row>
    <row r="317" spans="1:36" x14ac:dyDescent="0.15">
      <c r="A317" s="51" t="s">
        <v>30</v>
      </c>
      <c r="B317" s="69" t="s">
        <v>25</v>
      </c>
      <c r="C317" s="26">
        <v>7</v>
      </c>
      <c r="D317" s="33">
        <v>38663.75</v>
      </c>
      <c r="E317" s="31">
        <v>17795</v>
      </c>
      <c r="F317" s="29">
        <v>32651</v>
      </c>
      <c r="G317" s="29">
        <v>73</v>
      </c>
      <c r="H317" s="29">
        <v>0</v>
      </c>
      <c r="I317" s="29">
        <v>7374</v>
      </c>
      <c r="J317" s="29">
        <v>4535</v>
      </c>
      <c r="K317" s="29">
        <v>295</v>
      </c>
      <c r="L317" s="29">
        <v>330</v>
      </c>
      <c r="M317" s="29">
        <v>-300</v>
      </c>
      <c r="N317" s="29">
        <v>-960</v>
      </c>
      <c r="O317" s="29">
        <f t="shared" si="16"/>
        <v>-635</v>
      </c>
      <c r="P317" s="29">
        <f t="shared" si="18"/>
        <v>21450</v>
      </c>
      <c r="Q317" s="33">
        <v>38663.75</v>
      </c>
      <c r="R317" s="47">
        <v>18070</v>
      </c>
      <c r="S317" s="29">
        <v>19866</v>
      </c>
      <c r="T317" s="29">
        <f t="shared" si="17"/>
        <v>1584</v>
      </c>
      <c r="U317" s="29">
        <v>19458</v>
      </c>
      <c r="V317" s="29">
        <v>3100</v>
      </c>
      <c r="W317" s="29">
        <v>-1400</v>
      </c>
      <c r="X317" s="29">
        <v>295</v>
      </c>
      <c r="Y317" s="29">
        <v>330</v>
      </c>
      <c r="Z317" s="29">
        <v>330</v>
      </c>
      <c r="AA317" s="29">
        <v>-700</v>
      </c>
      <c r="AB317" s="29">
        <v>-300</v>
      </c>
      <c r="AC317" s="29">
        <v>1200</v>
      </c>
      <c r="AD317" s="29">
        <v>-960</v>
      </c>
      <c r="AE317" s="29" t="s">
        <v>42</v>
      </c>
      <c r="AF317" s="29" t="s">
        <v>88</v>
      </c>
      <c r="AG317" s="29">
        <v>56</v>
      </c>
      <c r="AH317" s="29" t="s">
        <v>146</v>
      </c>
      <c r="AI317" s="29" t="s">
        <v>51</v>
      </c>
      <c r="AJ317" s="32">
        <v>52</v>
      </c>
    </row>
    <row r="318" spans="1:36" x14ac:dyDescent="0.15">
      <c r="A318" s="51" t="s">
        <v>32</v>
      </c>
      <c r="B318" s="69" t="s">
        <v>25</v>
      </c>
      <c r="C318" s="26">
        <v>8</v>
      </c>
      <c r="D318" s="33">
        <v>38664.75</v>
      </c>
      <c r="E318" s="31">
        <v>17862</v>
      </c>
      <c r="F318" s="29">
        <v>32651</v>
      </c>
      <c r="G318" s="29">
        <v>73</v>
      </c>
      <c r="H318" s="29">
        <v>0</v>
      </c>
      <c r="I318" s="29">
        <v>7935</v>
      </c>
      <c r="J318" s="29">
        <v>5030</v>
      </c>
      <c r="K318" s="29">
        <v>115</v>
      </c>
      <c r="L318" s="29">
        <v>330</v>
      </c>
      <c r="M318" s="29">
        <v>-300</v>
      </c>
      <c r="N318" s="29">
        <v>-795</v>
      </c>
      <c r="O318" s="29">
        <f t="shared" si="16"/>
        <v>-650</v>
      </c>
      <c r="P318" s="29">
        <f t="shared" si="18"/>
        <v>20409</v>
      </c>
      <c r="Q318" s="33">
        <v>38664.75</v>
      </c>
      <c r="R318" s="47">
        <v>17770</v>
      </c>
      <c r="S318" s="29">
        <v>19566</v>
      </c>
      <c r="T318" s="29">
        <f t="shared" si="17"/>
        <v>843</v>
      </c>
      <c r="U318" s="29">
        <v>19458</v>
      </c>
      <c r="V318" s="29">
        <v>3100</v>
      </c>
      <c r="W318" s="29">
        <v>1200</v>
      </c>
      <c r="X318" s="29">
        <v>115</v>
      </c>
      <c r="Y318" s="29">
        <v>330</v>
      </c>
      <c r="Z318" s="29">
        <v>330</v>
      </c>
      <c r="AA318" s="29">
        <v>-700</v>
      </c>
      <c r="AB318" s="29">
        <v>-300</v>
      </c>
      <c r="AC318" s="29">
        <v>-2218</v>
      </c>
      <c r="AD318" s="29">
        <v>-795</v>
      </c>
      <c r="AE318" s="29" t="s">
        <v>42</v>
      </c>
      <c r="AF318" s="29" t="s">
        <v>178</v>
      </c>
      <c r="AG318" s="29">
        <v>54</v>
      </c>
      <c r="AH318" s="29" t="s">
        <v>146</v>
      </c>
      <c r="AI318" s="29" t="s">
        <v>178</v>
      </c>
      <c r="AJ318" s="32">
        <v>50</v>
      </c>
    </row>
    <row r="319" spans="1:36" x14ac:dyDescent="0.15">
      <c r="A319" s="51" t="s">
        <v>31</v>
      </c>
      <c r="B319" s="69" t="s">
        <v>25</v>
      </c>
      <c r="C319" s="26">
        <v>9</v>
      </c>
      <c r="D319" s="33">
        <v>38665.75</v>
      </c>
      <c r="E319" s="31">
        <v>18437</v>
      </c>
      <c r="F319" s="29">
        <v>32651</v>
      </c>
      <c r="G319" s="29">
        <v>83</v>
      </c>
      <c r="H319" s="29">
        <v>0</v>
      </c>
      <c r="I319" s="29">
        <v>7021</v>
      </c>
      <c r="J319" s="29">
        <v>3852</v>
      </c>
      <c r="K319" s="29">
        <v>545</v>
      </c>
      <c r="L319" s="29">
        <v>330</v>
      </c>
      <c r="M319" s="29">
        <v>-300</v>
      </c>
      <c r="N319" s="29">
        <v>-295</v>
      </c>
      <c r="O319" s="29">
        <f t="shared" si="16"/>
        <v>280</v>
      </c>
      <c r="P319" s="29">
        <f t="shared" si="18"/>
        <v>21581</v>
      </c>
      <c r="Q319" s="33">
        <v>38665.75</v>
      </c>
      <c r="R319" s="47">
        <v>18600</v>
      </c>
      <c r="S319" s="29">
        <v>20396</v>
      </c>
      <c r="T319" s="29">
        <f t="shared" si="17"/>
        <v>1185</v>
      </c>
      <c r="U319" s="29">
        <v>19458</v>
      </c>
      <c r="V319" s="29">
        <v>3100</v>
      </c>
      <c r="W319" s="29">
        <v>1200</v>
      </c>
      <c r="X319" s="29">
        <v>545</v>
      </c>
      <c r="Y319" s="29">
        <v>330</v>
      </c>
      <c r="Z319" s="29">
        <v>330</v>
      </c>
      <c r="AA319" s="29">
        <v>-700</v>
      </c>
      <c r="AB319" s="29">
        <v>-300</v>
      </c>
      <c r="AC319" s="29">
        <v>-2218</v>
      </c>
      <c r="AD319" s="29">
        <v>-295</v>
      </c>
      <c r="AE319" s="29" t="s">
        <v>87</v>
      </c>
      <c r="AF319" s="29" t="s">
        <v>340</v>
      </c>
      <c r="AG319" s="29">
        <v>46</v>
      </c>
      <c r="AH319" s="29" t="s">
        <v>87</v>
      </c>
      <c r="AI319" s="29" t="s">
        <v>229</v>
      </c>
      <c r="AJ319" s="32">
        <v>41</v>
      </c>
    </row>
    <row r="320" spans="1:36" x14ac:dyDescent="0.15">
      <c r="A320" s="51" t="s">
        <v>33</v>
      </c>
      <c r="B320" s="69" t="s">
        <v>25</v>
      </c>
      <c r="C320" s="26">
        <v>10</v>
      </c>
      <c r="D320" s="33">
        <v>38666.75</v>
      </c>
      <c r="E320" s="31">
        <v>17971</v>
      </c>
      <c r="F320" s="29">
        <v>32651</v>
      </c>
      <c r="G320" s="29">
        <v>83</v>
      </c>
      <c r="H320" s="29">
        <v>0</v>
      </c>
      <c r="I320" s="29">
        <v>7681</v>
      </c>
      <c r="J320" s="29">
        <v>4925</v>
      </c>
      <c r="K320" s="29">
        <v>-5</v>
      </c>
      <c r="L320" s="29">
        <v>330</v>
      </c>
      <c r="M320" s="29">
        <v>-200</v>
      </c>
      <c r="N320" s="29">
        <v>-985</v>
      </c>
      <c r="O320" s="29">
        <f t="shared" si="16"/>
        <v>-860</v>
      </c>
      <c r="P320" s="29">
        <f t="shared" si="18"/>
        <v>20988</v>
      </c>
      <c r="Q320" s="33">
        <v>38666.75</v>
      </c>
      <c r="R320" s="47">
        <v>18170</v>
      </c>
      <c r="S320" s="29">
        <v>19966</v>
      </c>
      <c r="T320" s="29">
        <f t="shared" si="17"/>
        <v>1022</v>
      </c>
      <c r="U320" s="29">
        <v>19458</v>
      </c>
      <c r="V320" s="29">
        <v>3100</v>
      </c>
      <c r="W320" s="29">
        <v>-1000</v>
      </c>
      <c r="X320" s="29">
        <v>-5</v>
      </c>
      <c r="Y320" s="29">
        <v>330</v>
      </c>
      <c r="Z320" s="29">
        <v>330</v>
      </c>
      <c r="AA320" s="29">
        <v>-700</v>
      </c>
      <c r="AB320" s="29">
        <v>-200</v>
      </c>
      <c r="AC320" s="29">
        <v>-2218</v>
      </c>
      <c r="AD320" s="29">
        <v>-985</v>
      </c>
      <c r="AE320" s="29" t="s">
        <v>169</v>
      </c>
      <c r="AF320" s="29" t="s">
        <v>143</v>
      </c>
      <c r="AG320" s="29">
        <v>48</v>
      </c>
      <c r="AH320" s="29" t="s">
        <v>100</v>
      </c>
      <c r="AI320" s="29" t="s">
        <v>174</v>
      </c>
      <c r="AJ320" s="32">
        <v>47</v>
      </c>
    </row>
    <row r="321" spans="1:36" x14ac:dyDescent="0.15">
      <c r="A321" s="51" t="s">
        <v>34</v>
      </c>
      <c r="B321" s="69" t="s">
        <v>25</v>
      </c>
      <c r="C321" s="26">
        <v>11</v>
      </c>
      <c r="D321" s="33">
        <v>38667.75</v>
      </c>
      <c r="E321" s="31">
        <v>17773</v>
      </c>
      <c r="F321" s="29">
        <v>32651</v>
      </c>
      <c r="G321" s="29">
        <v>87</v>
      </c>
      <c r="H321" s="29">
        <v>0</v>
      </c>
      <c r="I321" s="29">
        <v>5863</v>
      </c>
      <c r="J321" s="29">
        <v>6535</v>
      </c>
      <c r="K321" s="29">
        <v>-355</v>
      </c>
      <c r="L321" s="29">
        <v>330</v>
      </c>
      <c r="M321" s="29">
        <v>-200</v>
      </c>
      <c r="N321" s="29">
        <v>-985</v>
      </c>
      <c r="O321" s="29">
        <f t="shared" si="16"/>
        <v>-1210</v>
      </c>
      <c r="P321" s="29">
        <f t="shared" si="18"/>
        <v>21550</v>
      </c>
      <c r="Q321" s="33">
        <v>38667.75</v>
      </c>
      <c r="R321" s="47">
        <v>17810</v>
      </c>
      <c r="S321" s="29">
        <v>19606</v>
      </c>
      <c r="T321" s="29">
        <f t="shared" si="17"/>
        <v>1944</v>
      </c>
      <c r="U321" s="29">
        <v>19458</v>
      </c>
      <c r="V321" s="29">
        <v>3100</v>
      </c>
      <c r="W321" s="29">
        <v>-750</v>
      </c>
      <c r="X321" s="29">
        <v>-355</v>
      </c>
      <c r="Y321" s="29">
        <v>330</v>
      </c>
      <c r="Z321" s="29">
        <v>330</v>
      </c>
      <c r="AA321" s="29">
        <v>-700</v>
      </c>
      <c r="AB321" s="29">
        <v>-200</v>
      </c>
      <c r="AC321" s="29">
        <v>-2218</v>
      </c>
      <c r="AD321" s="29">
        <v>-985</v>
      </c>
      <c r="AE321" s="29" t="s">
        <v>42</v>
      </c>
      <c r="AF321" s="29" t="s">
        <v>65</v>
      </c>
      <c r="AG321" s="29">
        <v>41</v>
      </c>
      <c r="AH321" s="29" t="s">
        <v>146</v>
      </c>
      <c r="AI321" s="29" t="s">
        <v>178</v>
      </c>
      <c r="AJ321" s="32">
        <v>37</v>
      </c>
    </row>
    <row r="322" spans="1:36" x14ac:dyDescent="0.15">
      <c r="A322" s="51" t="s">
        <v>35</v>
      </c>
      <c r="B322" s="69" t="s">
        <v>25</v>
      </c>
      <c r="C322" s="26">
        <v>12</v>
      </c>
      <c r="D322" s="33">
        <v>38668.75</v>
      </c>
      <c r="E322" s="31">
        <v>16261</v>
      </c>
      <c r="F322" s="29">
        <v>32651</v>
      </c>
      <c r="G322" s="29">
        <v>111</v>
      </c>
      <c r="H322" s="29">
        <v>0</v>
      </c>
      <c r="I322" s="29">
        <v>6977</v>
      </c>
      <c r="J322" s="29">
        <v>7570</v>
      </c>
      <c r="K322" s="29">
        <v>-575</v>
      </c>
      <c r="L322" s="29">
        <v>330</v>
      </c>
      <c r="M322" s="29">
        <v>-200</v>
      </c>
      <c r="N322" s="29">
        <v>-350</v>
      </c>
      <c r="O322" s="29">
        <f t="shared" si="16"/>
        <v>-795</v>
      </c>
      <c r="P322" s="29">
        <f t="shared" si="18"/>
        <v>19010</v>
      </c>
      <c r="Q322" s="33">
        <v>38668.75</v>
      </c>
      <c r="R322" s="47">
        <v>16320</v>
      </c>
      <c r="S322" s="29">
        <v>18116</v>
      </c>
      <c r="T322" s="29">
        <f t="shared" si="17"/>
        <v>894</v>
      </c>
      <c r="U322" s="29">
        <v>19808</v>
      </c>
      <c r="V322" s="29">
        <v>2800</v>
      </c>
      <c r="W322" s="29">
        <v>-575</v>
      </c>
      <c r="X322" s="29">
        <v>-787</v>
      </c>
      <c r="Y322" s="29">
        <v>330</v>
      </c>
      <c r="Z322" s="29">
        <v>330</v>
      </c>
      <c r="AA322" s="29">
        <v>-700</v>
      </c>
      <c r="AB322" s="29">
        <v>-200</v>
      </c>
      <c r="AC322" s="29">
        <v>-2218</v>
      </c>
      <c r="AD322" s="29">
        <v>-350</v>
      </c>
      <c r="AE322" s="29" t="s">
        <v>42</v>
      </c>
      <c r="AF322" s="29" t="s">
        <v>151</v>
      </c>
      <c r="AG322" s="29">
        <v>47</v>
      </c>
      <c r="AH322" s="29" t="s">
        <v>42</v>
      </c>
      <c r="AI322" s="29" t="s">
        <v>195</v>
      </c>
      <c r="AJ322" s="32">
        <v>45</v>
      </c>
    </row>
    <row r="323" spans="1:36" x14ac:dyDescent="0.15">
      <c r="A323" s="51" t="s">
        <v>36</v>
      </c>
      <c r="B323" s="69" t="s">
        <v>25</v>
      </c>
      <c r="C323" s="26">
        <v>13</v>
      </c>
      <c r="D323" s="33">
        <v>38669.75</v>
      </c>
      <c r="E323" s="31">
        <v>16318</v>
      </c>
      <c r="F323" s="29">
        <v>32651</v>
      </c>
      <c r="G323" s="29">
        <v>113</v>
      </c>
      <c r="H323" s="29">
        <v>0</v>
      </c>
      <c r="I323" s="29">
        <v>6019</v>
      </c>
      <c r="J323" s="29">
        <v>8604</v>
      </c>
      <c r="K323" s="29">
        <v>-575</v>
      </c>
      <c r="L323" s="29">
        <v>330</v>
      </c>
      <c r="M323" s="29">
        <v>-200</v>
      </c>
      <c r="N323" s="29">
        <v>-366</v>
      </c>
      <c r="O323" s="29">
        <f t="shared" ref="O323:O370" si="19">SUM(K323:N323)</f>
        <v>-811</v>
      </c>
      <c r="P323" s="29">
        <f t="shared" si="18"/>
        <v>18952</v>
      </c>
      <c r="Q323" s="33">
        <v>38669.75</v>
      </c>
      <c r="R323" s="47">
        <v>16200</v>
      </c>
      <c r="S323" s="29">
        <v>17996</v>
      </c>
      <c r="T323" s="29">
        <f t="shared" si="17"/>
        <v>956</v>
      </c>
      <c r="U323" s="29">
        <v>19808</v>
      </c>
      <c r="V323" s="29">
        <v>2800</v>
      </c>
      <c r="W323" s="29">
        <v>-575</v>
      </c>
      <c r="X323" s="29">
        <v>-787</v>
      </c>
      <c r="Y323" s="29">
        <v>330</v>
      </c>
      <c r="Z323" s="29">
        <v>330</v>
      </c>
      <c r="AA323" s="29">
        <v>-700</v>
      </c>
      <c r="AB323" s="29">
        <v>-200</v>
      </c>
      <c r="AC323" s="29">
        <v>-2218</v>
      </c>
      <c r="AD323" s="29">
        <v>-366</v>
      </c>
      <c r="AE323" s="29" t="s">
        <v>43</v>
      </c>
      <c r="AF323" s="29" t="s">
        <v>128</v>
      </c>
      <c r="AG323" s="29">
        <v>56</v>
      </c>
      <c r="AH323" s="29" t="s">
        <v>43</v>
      </c>
      <c r="AI323" s="29" t="s">
        <v>149</v>
      </c>
      <c r="AJ323" s="32">
        <v>56</v>
      </c>
    </row>
    <row r="324" spans="1:36" x14ac:dyDescent="0.15">
      <c r="A324" s="51" t="s">
        <v>30</v>
      </c>
      <c r="B324" s="69" t="s">
        <v>25</v>
      </c>
      <c r="C324" s="26">
        <v>14</v>
      </c>
      <c r="D324" s="33">
        <v>38670.75</v>
      </c>
      <c r="E324" s="31">
        <v>17850</v>
      </c>
      <c r="F324" s="29">
        <v>32651</v>
      </c>
      <c r="G324" s="29">
        <v>85</v>
      </c>
      <c r="H324" s="29">
        <v>0</v>
      </c>
      <c r="I324" s="29">
        <v>5644</v>
      </c>
      <c r="J324" s="29">
        <v>6994</v>
      </c>
      <c r="K324" s="29">
        <v>145</v>
      </c>
      <c r="L324" s="29">
        <v>330</v>
      </c>
      <c r="M324" s="29">
        <v>-200</v>
      </c>
      <c r="N324" s="29">
        <v>-953</v>
      </c>
      <c r="O324" s="29">
        <f t="shared" si="19"/>
        <v>-678</v>
      </c>
      <c r="P324" s="29">
        <f t="shared" si="18"/>
        <v>20776</v>
      </c>
      <c r="Q324" s="33">
        <v>38670.75</v>
      </c>
      <c r="R324" s="47">
        <v>18250</v>
      </c>
      <c r="S324" s="29">
        <v>20048</v>
      </c>
      <c r="T324" s="29">
        <f t="shared" si="17"/>
        <v>728</v>
      </c>
      <c r="U324" s="29">
        <v>19808</v>
      </c>
      <c r="V324" s="29">
        <v>2800</v>
      </c>
      <c r="W324" s="29">
        <v>-400</v>
      </c>
      <c r="X324" s="29">
        <v>145</v>
      </c>
      <c r="Y324" s="29">
        <v>330</v>
      </c>
      <c r="Z324" s="29">
        <v>330</v>
      </c>
      <c r="AA324" s="29">
        <v>-700</v>
      </c>
      <c r="AB324" s="29">
        <v>-200</v>
      </c>
      <c r="AC324" s="29">
        <v>-1218</v>
      </c>
      <c r="AD324" s="29">
        <v>-953</v>
      </c>
      <c r="AE324" s="29" t="s">
        <v>43</v>
      </c>
      <c r="AF324" s="29" t="s">
        <v>50</v>
      </c>
      <c r="AG324" s="29">
        <v>51</v>
      </c>
      <c r="AH324" s="29" t="s">
        <v>43</v>
      </c>
      <c r="AI324" s="29" t="s">
        <v>192</v>
      </c>
      <c r="AJ324" s="32">
        <v>49</v>
      </c>
    </row>
    <row r="325" spans="1:36" x14ac:dyDescent="0.15">
      <c r="A325" s="51" t="s">
        <v>32</v>
      </c>
      <c r="B325" s="69" t="s">
        <v>25</v>
      </c>
      <c r="C325" s="26">
        <v>15</v>
      </c>
      <c r="D325" s="33">
        <v>38671.75</v>
      </c>
      <c r="E325" s="31">
        <v>18429</v>
      </c>
      <c r="F325" s="29">
        <v>32651</v>
      </c>
      <c r="G325" s="29">
        <v>98</v>
      </c>
      <c r="H325" s="29">
        <v>0</v>
      </c>
      <c r="I325" s="29">
        <v>3759</v>
      </c>
      <c r="J325" s="29">
        <v>6713</v>
      </c>
      <c r="K325" s="29">
        <v>260</v>
      </c>
      <c r="L325" s="29">
        <v>330</v>
      </c>
      <c r="M325" s="29">
        <v>-100</v>
      </c>
      <c r="N325" s="29">
        <v>-865</v>
      </c>
      <c r="O325" s="29">
        <f t="shared" si="19"/>
        <v>-375</v>
      </c>
      <c r="P325" s="29">
        <f t="shared" si="18"/>
        <v>22652</v>
      </c>
      <c r="Q325" s="33">
        <v>38671.75</v>
      </c>
      <c r="R325" s="47">
        <v>18250</v>
      </c>
      <c r="S325" s="29">
        <v>20046</v>
      </c>
      <c r="T325" s="29">
        <f t="shared" si="17"/>
        <v>2606</v>
      </c>
      <c r="U325" s="29">
        <v>19808</v>
      </c>
      <c r="V325" s="29">
        <v>2800</v>
      </c>
      <c r="W325" s="29">
        <v>525</v>
      </c>
      <c r="X325" s="29">
        <v>260</v>
      </c>
      <c r="Y325" s="29">
        <v>330</v>
      </c>
      <c r="Z325" s="29">
        <v>330</v>
      </c>
      <c r="AA325" s="29">
        <v>-700</v>
      </c>
      <c r="AB325" s="29">
        <v>-100</v>
      </c>
      <c r="AC325" s="29">
        <v>-2218</v>
      </c>
      <c r="AD325" s="29">
        <v>-865</v>
      </c>
      <c r="AE325" s="29" t="s">
        <v>46</v>
      </c>
      <c r="AF325" s="29" t="s">
        <v>127</v>
      </c>
      <c r="AG325" s="29">
        <v>45</v>
      </c>
      <c r="AH325" s="29" t="s">
        <v>46</v>
      </c>
      <c r="AI325" s="29" t="s">
        <v>208</v>
      </c>
      <c r="AJ325" s="32">
        <v>47</v>
      </c>
    </row>
    <row r="326" spans="1:36" x14ac:dyDescent="0.15">
      <c r="A326" s="51" t="s">
        <v>31</v>
      </c>
      <c r="B326" s="69" t="s">
        <v>25</v>
      </c>
      <c r="C326" s="26">
        <v>16</v>
      </c>
      <c r="D326" s="33">
        <v>38672.75</v>
      </c>
      <c r="E326" s="31">
        <v>18241</v>
      </c>
      <c r="F326" s="29">
        <v>32651</v>
      </c>
      <c r="G326" s="29">
        <v>112</v>
      </c>
      <c r="H326" s="29">
        <v>0</v>
      </c>
      <c r="I326" s="29">
        <v>3555</v>
      </c>
      <c r="J326" s="29">
        <v>9017</v>
      </c>
      <c r="K326" s="29">
        <v>406</v>
      </c>
      <c r="L326" s="29">
        <v>330</v>
      </c>
      <c r="M326" s="29">
        <v>-100</v>
      </c>
      <c r="N326" s="29">
        <v>-838</v>
      </c>
      <c r="O326" s="29">
        <f t="shared" si="19"/>
        <v>-202</v>
      </c>
      <c r="P326" s="29">
        <f t="shared" si="18"/>
        <v>20393</v>
      </c>
      <c r="Q326" s="33">
        <v>38672.75</v>
      </c>
      <c r="R326" s="47">
        <v>18070</v>
      </c>
      <c r="S326" s="29">
        <v>19866</v>
      </c>
      <c r="T326" s="29">
        <f t="shared" si="17"/>
        <v>527</v>
      </c>
      <c r="U326" s="29">
        <v>19808</v>
      </c>
      <c r="V326" s="29">
        <v>2800</v>
      </c>
      <c r="W326" s="29">
        <v>500</v>
      </c>
      <c r="X326" s="29">
        <v>406</v>
      </c>
      <c r="Y326" s="29">
        <v>330</v>
      </c>
      <c r="Z326" s="29">
        <v>330</v>
      </c>
      <c r="AA326" s="29">
        <v>-700</v>
      </c>
      <c r="AB326" s="29">
        <v>-100</v>
      </c>
      <c r="AC326" s="29">
        <v>-2150</v>
      </c>
      <c r="AD326" s="29">
        <v>-838</v>
      </c>
      <c r="AE326" s="29" t="s">
        <v>46</v>
      </c>
      <c r="AF326" s="29" t="s">
        <v>227</v>
      </c>
      <c r="AG326" s="29">
        <v>57</v>
      </c>
      <c r="AH326" s="29" t="s">
        <v>46</v>
      </c>
      <c r="AI326" s="29" t="s">
        <v>341</v>
      </c>
      <c r="AJ326" s="32">
        <v>59</v>
      </c>
    </row>
    <row r="327" spans="1:36" x14ac:dyDescent="0.15">
      <c r="A327" s="51" t="s">
        <v>33</v>
      </c>
      <c r="B327" s="69" t="s">
        <v>25</v>
      </c>
      <c r="C327" s="26">
        <v>17</v>
      </c>
      <c r="D327" s="33">
        <v>38673.75</v>
      </c>
      <c r="E327" s="31">
        <v>18318</v>
      </c>
      <c r="F327" s="29">
        <v>32651</v>
      </c>
      <c r="G327" s="29">
        <v>119</v>
      </c>
      <c r="H327" s="29">
        <v>0</v>
      </c>
      <c r="I327" s="29">
        <v>4221</v>
      </c>
      <c r="J327" s="29">
        <v>8165</v>
      </c>
      <c r="K327" s="29">
        <v>377</v>
      </c>
      <c r="L327" s="29">
        <v>330</v>
      </c>
      <c r="M327" s="29">
        <v>-100</v>
      </c>
      <c r="N327" s="29">
        <v>-1479</v>
      </c>
      <c r="O327" s="29">
        <f t="shared" si="19"/>
        <v>-872</v>
      </c>
      <c r="P327" s="29">
        <f t="shared" si="18"/>
        <v>21256</v>
      </c>
      <c r="Q327" s="33">
        <v>38673.75</v>
      </c>
      <c r="R327" s="47">
        <v>18340</v>
      </c>
      <c r="S327" s="29">
        <v>20278</v>
      </c>
      <c r="T327" s="29">
        <f t="shared" si="17"/>
        <v>978</v>
      </c>
      <c r="U327" s="29">
        <v>19808</v>
      </c>
      <c r="V327" s="29">
        <v>2800</v>
      </c>
      <c r="W327" s="29">
        <v>500</v>
      </c>
      <c r="X327" s="29">
        <v>377</v>
      </c>
      <c r="Y327" s="29">
        <v>330</v>
      </c>
      <c r="Z327" s="29">
        <v>330</v>
      </c>
      <c r="AA327" s="29">
        <v>-700</v>
      </c>
      <c r="AB327" s="29">
        <v>-100</v>
      </c>
      <c r="AC327" s="29">
        <v>-2150</v>
      </c>
      <c r="AD327" s="29">
        <v>-1479</v>
      </c>
      <c r="AE327" s="29" t="s">
        <v>146</v>
      </c>
      <c r="AF327" s="29" t="s">
        <v>92</v>
      </c>
      <c r="AG327" s="29">
        <v>48</v>
      </c>
      <c r="AH327" s="29" t="s">
        <v>146</v>
      </c>
      <c r="AI327" s="29" t="s">
        <v>61</v>
      </c>
      <c r="AJ327" s="32">
        <v>43</v>
      </c>
    </row>
    <row r="328" spans="1:36" x14ac:dyDescent="0.15">
      <c r="A328" s="51" t="s">
        <v>34</v>
      </c>
      <c r="B328" s="69" t="s">
        <v>25</v>
      </c>
      <c r="C328" s="26">
        <v>18</v>
      </c>
      <c r="D328" s="33">
        <v>38674.75</v>
      </c>
      <c r="E328" s="31">
        <v>18387</v>
      </c>
      <c r="F328" s="29">
        <v>32645</v>
      </c>
      <c r="G328" s="29">
        <v>98</v>
      </c>
      <c r="H328" s="29">
        <v>0</v>
      </c>
      <c r="I328" s="29">
        <v>3691</v>
      </c>
      <c r="J328" s="29">
        <v>8698</v>
      </c>
      <c r="K328" s="29">
        <v>-5</v>
      </c>
      <c r="L328" s="29">
        <v>330</v>
      </c>
      <c r="M328" s="29">
        <v>-300</v>
      </c>
      <c r="N328" s="29">
        <v>-1162</v>
      </c>
      <c r="O328" s="29">
        <f t="shared" si="19"/>
        <v>-1137</v>
      </c>
      <c r="P328" s="29">
        <f t="shared" si="18"/>
        <v>21491</v>
      </c>
      <c r="Q328" s="33">
        <v>38674.75</v>
      </c>
      <c r="R328" s="47">
        <v>18010</v>
      </c>
      <c r="S328" s="29">
        <v>19967</v>
      </c>
      <c r="T328" s="29">
        <f t="shared" si="17"/>
        <v>1524</v>
      </c>
      <c r="U328" s="29">
        <v>19808</v>
      </c>
      <c r="V328" s="29">
        <v>2800</v>
      </c>
      <c r="W328" s="29">
        <v>-850</v>
      </c>
      <c r="X328" s="29">
        <v>-5</v>
      </c>
      <c r="Y328" s="29">
        <v>330</v>
      </c>
      <c r="Z328" s="29">
        <v>330</v>
      </c>
      <c r="AA328" s="29">
        <v>-700</v>
      </c>
      <c r="AB328" s="29">
        <v>-300</v>
      </c>
      <c r="AC328" s="29">
        <v>-2218</v>
      </c>
      <c r="AD328" s="29">
        <v>-1509</v>
      </c>
      <c r="AE328" s="29" t="s">
        <v>169</v>
      </c>
      <c r="AF328" s="29" t="s">
        <v>101</v>
      </c>
      <c r="AG328" s="29">
        <v>37</v>
      </c>
      <c r="AH328" s="29" t="s">
        <v>169</v>
      </c>
      <c r="AI328" s="29" t="s">
        <v>49</v>
      </c>
      <c r="AJ328" s="32">
        <v>32</v>
      </c>
    </row>
    <row r="329" spans="1:36" x14ac:dyDescent="0.15">
      <c r="A329" s="51" t="s">
        <v>35</v>
      </c>
      <c r="B329" s="69" t="s">
        <v>25</v>
      </c>
      <c r="C329" s="26">
        <v>19</v>
      </c>
      <c r="D329" s="33">
        <v>38675.75</v>
      </c>
      <c r="E329" s="31">
        <v>16991</v>
      </c>
      <c r="F329" s="29">
        <v>32651</v>
      </c>
      <c r="G329" s="29">
        <v>137</v>
      </c>
      <c r="H329" s="29">
        <v>0</v>
      </c>
      <c r="I329" s="29">
        <v>3926</v>
      </c>
      <c r="J329" s="29">
        <v>10171</v>
      </c>
      <c r="K329" s="29">
        <v>-235</v>
      </c>
      <c r="L329" s="29">
        <v>330</v>
      </c>
      <c r="M329" s="29">
        <v>-300</v>
      </c>
      <c r="N329" s="29">
        <v>-932</v>
      </c>
      <c r="O329" s="29">
        <f t="shared" si="19"/>
        <v>-1137</v>
      </c>
      <c r="P329" s="29">
        <f t="shared" si="18"/>
        <v>19828</v>
      </c>
      <c r="Q329" s="33">
        <v>38675.75</v>
      </c>
      <c r="R329" s="47">
        <v>16570</v>
      </c>
      <c r="S329" s="29">
        <v>18527</v>
      </c>
      <c r="T329" s="29">
        <f t="shared" si="17"/>
        <v>1301</v>
      </c>
      <c r="U329" s="29">
        <v>20559</v>
      </c>
      <c r="V329" s="29">
        <v>200</v>
      </c>
      <c r="W329" s="29">
        <v>-850</v>
      </c>
      <c r="X329" s="29">
        <v>-235</v>
      </c>
      <c r="Y329" s="29">
        <v>330</v>
      </c>
      <c r="Z329" s="29">
        <v>330</v>
      </c>
      <c r="AA329" s="29">
        <v>-700</v>
      </c>
      <c r="AB329" s="29">
        <v>-300</v>
      </c>
      <c r="AC329" s="29">
        <v>-2000</v>
      </c>
      <c r="AD329" s="29">
        <v>-932</v>
      </c>
      <c r="AE329" s="29" t="s">
        <v>146</v>
      </c>
      <c r="AF329" s="29" t="s">
        <v>342</v>
      </c>
      <c r="AG329" s="29">
        <v>42</v>
      </c>
      <c r="AH329" s="29" t="s">
        <v>146</v>
      </c>
      <c r="AI329" s="29" t="s">
        <v>114</v>
      </c>
      <c r="AJ329" s="32">
        <v>37</v>
      </c>
    </row>
    <row r="330" spans="1:36" x14ac:dyDescent="0.15">
      <c r="A330" s="51" t="s">
        <v>36</v>
      </c>
      <c r="B330" s="69" t="s">
        <v>25</v>
      </c>
      <c r="C330" s="26">
        <v>20</v>
      </c>
      <c r="D330" s="33">
        <v>38676.75</v>
      </c>
      <c r="E330" s="31">
        <v>16691</v>
      </c>
      <c r="F330" s="29">
        <v>32651</v>
      </c>
      <c r="G330" s="29">
        <v>133</v>
      </c>
      <c r="H330" s="29">
        <v>0</v>
      </c>
      <c r="I330" s="29">
        <v>4296</v>
      </c>
      <c r="J330" s="29">
        <v>10864</v>
      </c>
      <c r="K330" s="29">
        <v>-342</v>
      </c>
      <c r="L330" s="29">
        <v>330</v>
      </c>
      <c r="M330" s="29">
        <v>-300</v>
      </c>
      <c r="N330" s="29">
        <v>-1036</v>
      </c>
      <c r="O330" s="29">
        <f t="shared" si="19"/>
        <v>-1348</v>
      </c>
      <c r="P330" s="29">
        <f t="shared" si="18"/>
        <v>18972</v>
      </c>
      <c r="Q330" s="33">
        <v>38676.75</v>
      </c>
      <c r="R330" s="47">
        <v>16690</v>
      </c>
      <c r="S330" s="29">
        <v>18488</v>
      </c>
      <c r="T330" s="29">
        <f t="shared" si="17"/>
        <v>484</v>
      </c>
      <c r="U330" s="29">
        <v>20559</v>
      </c>
      <c r="V330" s="29">
        <v>200</v>
      </c>
      <c r="W330" s="29">
        <v>-850</v>
      </c>
      <c r="X330" s="29">
        <v>-342</v>
      </c>
      <c r="Y330" s="29">
        <v>330</v>
      </c>
      <c r="Z330" s="29">
        <v>330</v>
      </c>
      <c r="AA330" s="29">
        <v>-700</v>
      </c>
      <c r="AB330" s="29">
        <v>-300</v>
      </c>
      <c r="AC330" s="29">
        <v>-2218</v>
      </c>
      <c r="AD330" s="29">
        <v>-1036</v>
      </c>
      <c r="AE330" s="29" t="s">
        <v>146</v>
      </c>
      <c r="AF330" s="29" t="s">
        <v>131</v>
      </c>
      <c r="AG330" s="29">
        <v>48</v>
      </c>
      <c r="AH330" s="29" t="s">
        <v>146</v>
      </c>
      <c r="AI330" s="29" t="s">
        <v>131</v>
      </c>
      <c r="AJ330" s="32">
        <v>46</v>
      </c>
    </row>
    <row r="331" spans="1:36" x14ac:dyDescent="0.15">
      <c r="A331" s="51" t="s">
        <v>30</v>
      </c>
      <c r="B331" s="69" t="s">
        <v>25</v>
      </c>
      <c r="C331" s="26">
        <v>21</v>
      </c>
      <c r="D331" s="33">
        <v>38677.75</v>
      </c>
      <c r="E331" s="31">
        <v>18398</v>
      </c>
      <c r="F331" s="29">
        <v>32645</v>
      </c>
      <c r="G331" s="29">
        <v>130</v>
      </c>
      <c r="H331" s="29">
        <v>0</v>
      </c>
      <c r="I331" s="29">
        <v>2414</v>
      </c>
      <c r="J331" s="29">
        <v>10440</v>
      </c>
      <c r="K331" s="29">
        <v>270</v>
      </c>
      <c r="L331" s="29">
        <v>330</v>
      </c>
      <c r="M331" s="29">
        <v>-300</v>
      </c>
      <c r="N331" s="29">
        <v>-1232</v>
      </c>
      <c r="O331" s="29">
        <f t="shared" si="19"/>
        <v>-932</v>
      </c>
      <c r="P331" s="29">
        <f t="shared" si="18"/>
        <v>20853</v>
      </c>
      <c r="Q331" s="33">
        <v>38677.75</v>
      </c>
      <c r="R331" s="47">
        <v>18440</v>
      </c>
      <c r="S331" s="29">
        <v>20236</v>
      </c>
      <c r="T331" s="29">
        <f t="shared" si="17"/>
        <v>617</v>
      </c>
      <c r="U331" s="29">
        <v>20559</v>
      </c>
      <c r="V331" s="29">
        <v>200</v>
      </c>
      <c r="W331" s="29">
        <v>650</v>
      </c>
      <c r="X331" s="29">
        <v>270</v>
      </c>
      <c r="Y331" s="29">
        <v>330</v>
      </c>
      <c r="Z331" s="29">
        <v>330</v>
      </c>
      <c r="AA331" s="29">
        <v>-700</v>
      </c>
      <c r="AB331" s="29">
        <v>-300</v>
      </c>
      <c r="AC331" s="29">
        <v>-2218</v>
      </c>
      <c r="AD331" s="29">
        <v>-1232</v>
      </c>
      <c r="AE331" s="29" t="s">
        <v>100</v>
      </c>
      <c r="AF331" s="29" t="s">
        <v>90</v>
      </c>
      <c r="AG331" s="29">
        <v>52</v>
      </c>
      <c r="AH331" s="29" t="s">
        <v>100</v>
      </c>
      <c r="AI331" s="29" t="s">
        <v>102</v>
      </c>
      <c r="AJ331" s="32">
        <v>50</v>
      </c>
    </row>
    <row r="332" spans="1:36" x14ac:dyDescent="0.15">
      <c r="A332" s="51" t="s">
        <v>32</v>
      </c>
      <c r="B332" s="69" t="s">
        <v>25</v>
      </c>
      <c r="C332" s="26">
        <v>22</v>
      </c>
      <c r="D332" s="33">
        <v>38678.75</v>
      </c>
      <c r="E332" s="31">
        <v>18829</v>
      </c>
      <c r="F332" s="29">
        <v>32645</v>
      </c>
      <c r="G332" s="29">
        <v>130</v>
      </c>
      <c r="H332" s="29">
        <v>0</v>
      </c>
      <c r="I332" s="29">
        <v>2478</v>
      </c>
      <c r="J332" s="29">
        <v>9540</v>
      </c>
      <c r="K332" s="29">
        <v>-180</v>
      </c>
      <c r="L332" s="29">
        <v>330</v>
      </c>
      <c r="M332" s="29">
        <v>-300</v>
      </c>
      <c r="N332" s="29">
        <v>-1437</v>
      </c>
      <c r="O332" s="29">
        <f t="shared" si="19"/>
        <v>-1587</v>
      </c>
      <c r="P332" s="29">
        <f t="shared" si="18"/>
        <v>22344</v>
      </c>
      <c r="Q332" s="33">
        <v>38678.75</v>
      </c>
      <c r="R332" s="47">
        <v>18740</v>
      </c>
      <c r="S332" s="29">
        <v>20624</v>
      </c>
      <c r="T332" s="29">
        <f t="shared" si="17"/>
        <v>1720</v>
      </c>
      <c r="U332" s="29">
        <v>20559</v>
      </c>
      <c r="V332" s="29">
        <v>200</v>
      </c>
      <c r="W332" s="29">
        <v>-850</v>
      </c>
      <c r="X332" s="29">
        <v>-180</v>
      </c>
      <c r="Y332" s="29">
        <v>330</v>
      </c>
      <c r="Z332" s="29">
        <v>330</v>
      </c>
      <c r="AA332" s="29">
        <v>-700</v>
      </c>
      <c r="AB332" s="29">
        <v>-300</v>
      </c>
      <c r="AC332" s="29">
        <v>-2218</v>
      </c>
      <c r="AD332" s="29">
        <v>-1437</v>
      </c>
      <c r="AE332" s="29" t="s">
        <v>46</v>
      </c>
      <c r="AF332" s="29" t="s">
        <v>88</v>
      </c>
      <c r="AG332" s="29">
        <v>46</v>
      </c>
      <c r="AH332" s="29" t="s">
        <v>46</v>
      </c>
      <c r="AI332" s="29" t="s">
        <v>108</v>
      </c>
      <c r="AJ332" s="32">
        <v>44</v>
      </c>
    </row>
    <row r="333" spans="1:36" x14ac:dyDescent="0.15">
      <c r="A333" s="51" t="s">
        <v>31</v>
      </c>
      <c r="B333" s="69" t="s">
        <v>25</v>
      </c>
      <c r="C333" s="26">
        <v>23</v>
      </c>
      <c r="D333" s="33">
        <v>38679.75</v>
      </c>
      <c r="E333" s="31">
        <v>19205</v>
      </c>
      <c r="F333" s="29">
        <v>32645</v>
      </c>
      <c r="G333" s="29">
        <v>130</v>
      </c>
      <c r="H333" s="29">
        <v>0</v>
      </c>
      <c r="I333" s="29">
        <v>2449</v>
      </c>
      <c r="J333" s="29">
        <v>9159</v>
      </c>
      <c r="K333" s="29">
        <v>295</v>
      </c>
      <c r="L333" s="29">
        <v>330</v>
      </c>
      <c r="M333" s="29">
        <v>-305</v>
      </c>
      <c r="N333" s="29">
        <v>-1627</v>
      </c>
      <c r="O333" s="29">
        <f t="shared" si="19"/>
        <v>-1307</v>
      </c>
      <c r="P333" s="29">
        <f t="shared" si="18"/>
        <v>22474</v>
      </c>
      <c r="Q333" s="33">
        <v>38679.75</v>
      </c>
      <c r="R333" s="47">
        <v>19000</v>
      </c>
      <c r="S333" s="29">
        <v>21084</v>
      </c>
      <c r="T333" s="29">
        <f t="shared" si="17"/>
        <v>1390</v>
      </c>
      <c r="U333" s="29">
        <v>20559</v>
      </c>
      <c r="V333" s="29">
        <v>200</v>
      </c>
      <c r="W333" s="29">
        <v>650</v>
      </c>
      <c r="X333" s="29">
        <v>295</v>
      </c>
      <c r="Y333" s="29">
        <v>330</v>
      </c>
      <c r="Z333" s="29">
        <v>330</v>
      </c>
      <c r="AA333" s="29">
        <v>-700</v>
      </c>
      <c r="AB333" s="29">
        <v>-305</v>
      </c>
      <c r="AC333" s="29">
        <v>-2218</v>
      </c>
      <c r="AD333" s="29">
        <v>-1627</v>
      </c>
      <c r="AE333" s="29" t="s">
        <v>146</v>
      </c>
      <c r="AF333" s="29" t="s">
        <v>51</v>
      </c>
      <c r="AG333" s="29">
        <v>36</v>
      </c>
      <c r="AH333" s="29" t="s">
        <v>169</v>
      </c>
      <c r="AI333" s="29" t="s">
        <v>180</v>
      </c>
      <c r="AJ333" s="32">
        <v>30</v>
      </c>
    </row>
    <row r="334" spans="1:36" x14ac:dyDescent="0.15">
      <c r="A334" s="51" t="s">
        <v>33</v>
      </c>
      <c r="B334" s="69" t="s">
        <v>25</v>
      </c>
      <c r="C334" s="26">
        <v>24</v>
      </c>
      <c r="D334" s="33">
        <v>38680.458333333336</v>
      </c>
      <c r="E334" s="31">
        <v>16619</v>
      </c>
      <c r="F334" s="29">
        <v>32645</v>
      </c>
      <c r="G334" s="29">
        <v>125</v>
      </c>
      <c r="H334" s="29">
        <v>0</v>
      </c>
      <c r="I334" s="29">
        <v>2149</v>
      </c>
      <c r="J334" s="29">
        <v>12745</v>
      </c>
      <c r="K334" s="29">
        <v>-197</v>
      </c>
      <c r="L334" s="29">
        <v>330</v>
      </c>
      <c r="M334" s="29">
        <v>-315</v>
      </c>
      <c r="N334" s="29">
        <v>-1726</v>
      </c>
      <c r="O334" s="29">
        <f t="shared" si="19"/>
        <v>-1908</v>
      </c>
      <c r="P334" s="29">
        <f t="shared" si="18"/>
        <v>19784</v>
      </c>
      <c r="Q334" s="33">
        <v>38680.5</v>
      </c>
      <c r="R334" s="47">
        <v>16300</v>
      </c>
      <c r="S334" s="29">
        <v>18483</v>
      </c>
      <c r="T334" s="29">
        <f t="shared" si="17"/>
        <v>1301</v>
      </c>
      <c r="U334" s="29">
        <v>20559</v>
      </c>
      <c r="V334" s="29">
        <v>200</v>
      </c>
      <c r="W334" s="29">
        <v>-850</v>
      </c>
      <c r="X334" s="29">
        <v>-197</v>
      </c>
      <c r="Y334" s="29">
        <v>330</v>
      </c>
      <c r="Z334" s="29">
        <v>330</v>
      </c>
      <c r="AA334" s="29">
        <v>-700</v>
      </c>
      <c r="AB334" s="29">
        <v>-315</v>
      </c>
      <c r="AC334" s="29">
        <v>-2218</v>
      </c>
      <c r="AD334" s="29">
        <v>-1726</v>
      </c>
      <c r="AE334" s="29" t="s">
        <v>46</v>
      </c>
      <c r="AF334" s="29" t="s">
        <v>343</v>
      </c>
      <c r="AG334" s="29">
        <v>39</v>
      </c>
      <c r="AH334" s="29" t="s">
        <v>46</v>
      </c>
      <c r="AI334" s="29" t="s">
        <v>99</v>
      </c>
      <c r="AJ334" s="32">
        <v>38</v>
      </c>
    </row>
    <row r="335" spans="1:36" x14ac:dyDescent="0.15">
      <c r="A335" s="51" t="s">
        <v>34</v>
      </c>
      <c r="B335" s="69" t="s">
        <v>25</v>
      </c>
      <c r="C335" s="26">
        <v>25</v>
      </c>
      <c r="D335" s="33">
        <v>38681.75</v>
      </c>
      <c r="E335" s="31">
        <v>17986</v>
      </c>
      <c r="F335" s="29">
        <v>32645</v>
      </c>
      <c r="G335" s="29">
        <v>147</v>
      </c>
      <c r="H335" s="29">
        <v>0</v>
      </c>
      <c r="I335" s="29">
        <v>3275</v>
      </c>
      <c r="J335" s="29">
        <v>11284</v>
      </c>
      <c r="K335" s="29">
        <v>-225</v>
      </c>
      <c r="L335" s="29">
        <v>330</v>
      </c>
      <c r="M335" s="29">
        <v>-215</v>
      </c>
      <c r="N335" s="29">
        <v>-1771</v>
      </c>
      <c r="O335" s="29">
        <f t="shared" si="19"/>
        <v>-1881</v>
      </c>
      <c r="P335" s="29">
        <f t="shared" si="18"/>
        <v>20114</v>
      </c>
      <c r="Q335" s="33">
        <v>38681.75</v>
      </c>
      <c r="R335" s="47">
        <v>17300</v>
      </c>
      <c r="S335" s="29">
        <v>19528</v>
      </c>
      <c r="T335" s="29">
        <f t="shared" si="17"/>
        <v>586</v>
      </c>
      <c r="U335" s="29">
        <v>20559</v>
      </c>
      <c r="V335" s="29">
        <v>200</v>
      </c>
      <c r="W335" s="29">
        <v>-850</v>
      </c>
      <c r="X335" s="29">
        <v>-225</v>
      </c>
      <c r="Y335" s="29">
        <v>330</v>
      </c>
      <c r="Z335" s="29">
        <v>330</v>
      </c>
      <c r="AA335" s="29">
        <v>-700</v>
      </c>
      <c r="AB335" s="29">
        <v>-215</v>
      </c>
      <c r="AC335" s="29">
        <v>-2218</v>
      </c>
      <c r="AD335" s="29">
        <v>-1771</v>
      </c>
      <c r="AE335" s="29" t="s">
        <v>42</v>
      </c>
      <c r="AF335" s="29" t="s">
        <v>61</v>
      </c>
      <c r="AG335" s="29">
        <v>35</v>
      </c>
      <c r="AH335" s="29" t="s">
        <v>42</v>
      </c>
      <c r="AI335" s="29" t="s">
        <v>72</v>
      </c>
      <c r="AJ335" s="32">
        <v>30</v>
      </c>
    </row>
    <row r="336" spans="1:36" x14ac:dyDescent="0.15">
      <c r="A336" s="51" t="s">
        <v>35</v>
      </c>
      <c r="B336" s="69" t="s">
        <v>25</v>
      </c>
      <c r="C336" s="26">
        <v>26</v>
      </c>
      <c r="D336" s="33">
        <v>38682.75</v>
      </c>
      <c r="E336" s="31">
        <v>17547</v>
      </c>
      <c r="F336" s="29">
        <v>32645</v>
      </c>
      <c r="G336" s="29">
        <v>123</v>
      </c>
      <c r="H336" s="29">
        <v>0</v>
      </c>
      <c r="I336" s="29">
        <v>3746</v>
      </c>
      <c r="J336" s="29">
        <v>10996</v>
      </c>
      <c r="K336" s="29">
        <v>-213</v>
      </c>
      <c r="L336" s="29">
        <v>330</v>
      </c>
      <c r="M336" s="29">
        <v>-465</v>
      </c>
      <c r="N336" s="29">
        <v>-1646</v>
      </c>
      <c r="O336" s="29">
        <f t="shared" si="19"/>
        <v>-1994</v>
      </c>
      <c r="P336" s="29">
        <f t="shared" si="18"/>
        <v>20020</v>
      </c>
      <c r="Q336" s="33">
        <v>38682.75</v>
      </c>
      <c r="R336" s="47">
        <v>17700</v>
      </c>
      <c r="S336" s="29">
        <v>19804</v>
      </c>
      <c r="T336" s="29">
        <f t="shared" si="17"/>
        <v>216</v>
      </c>
      <c r="U336" s="29">
        <v>21292</v>
      </c>
      <c r="V336" s="29">
        <v>300</v>
      </c>
      <c r="W336" s="29">
        <v>-850</v>
      </c>
      <c r="X336" s="29">
        <v>-213</v>
      </c>
      <c r="Y336" s="29">
        <v>330</v>
      </c>
      <c r="Z336" s="29">
        <v>330</v>
      </c>
      <c r="AA336" s="29">
        <v>-700</v>
      </c>
      <c r="AB336" s="29">
        <v>-465</v>
      </c>
      <c r="AC336" s="29">
        <v>-2218</v>
      </c>
      <c r="AD336" s="29">
        <v>-1646</v>
      </c>
      <c r="AE336" s="29" t="s">
        <v>44</v>
      </c>
      <c r="AF336" s="29" t="s">
        <v>194</v>
      </c>
      <c r="AG336" s="29">
        <v>35</v>
      </c>
      <c r="AH336" s="29" t="s">
        <v>100</v>
      </c>
      <c r="AI336" s="29" t="s">
        <v>194</v>
      </c>
      <c r="AJ336" s="32">
        <v>32</v>
      </c>
    </row>
    <row r="337" spans="1:36" x14ac:dyDescent="0.15">
      <c r="A337" s="51" t="s">
        <v>36</v>
      </c>
      <c r="B337" s="69" t="s">
        <v>25</v>
      </c>
      <c r="C337" s="26">
        <v>27</v>
      </c>
      <c r="D337" s="33">
        <v>38683.75</v>
      </c>
      <c r="E337" s="31">
        <v>17625</v>
      </c>
      <c r="F337" s="29">
        <v>32645</v>
      </c>
      <c r="G337" s="29">
        <v>121</v>
      </c>
      <c r="H337" s="29">
        <v>0</v>
      </c>
      <c r="I337" s="29">
        <v>3333</v>
      </c>
      <c r="J337" s="29">
        <v>11052</v>
      </c>
      <c r="K337" s="29">
        <v>-311</v>
      </c>
      <c r="L337" s="29">
        <v>330</v>
      </c>
      <c r="M337" s="29">
        <v>-465</v>
      </c>
      <c r="N337" s="29">
        <v>-1656</v>
      </c>
      <c r="O337" s="29">
        <f t="shared" si="19"/>
        <v>-2102</v>
      </c>
      <c r="P337" s="29">
        <f t="shared" si="18"/>
        <v>20483</v>
      </c>
      <c r="Q337" s="33">
        <v>38683.791666666664</v>
      </c>
      <c r="R337" s="47">
        <v>17780</v>
      </c>
      <c r="S337" s="29">
        <v>19894</v>
      </c>
      <c r="T337" s="29">
        <f t="shared" si="17"/>
        <v>589</v>
      </c>
      <c r="U337" s="29">
        <v>21292</v>
      </c>
      <c r="V337" s="29">
        <v>300</v>
      </c>
      <c r="W337" s="29">
        <v>-850</v>
      </c>
      <c r="X337" s="29">
        <v>-311</v>
      </c>
      <c r="Y337" s="29">
        <v>330</v>
      </c>
      <c r="Z337" s="29">
        <v>330</v>
      </c>
      <c r="AA337" s="29">
        <v>-700</v>
      </c>
      <c r="AB337" s="29">
        <v>-465</v>
      </c>
      <c r="AC337" s="29">
        <v>-2218</v>
      </c>
      <c r="AD337" s="29">
        <v>-1656</v>
      </c>
      <c r="AE337" s="29" t="s">
        <v>100</v>
      </c>
      <c r="AF337" s="29" t="s">
        <v>138</v>
      </c>
      <c r="AG337" s="29">
        <v>42</v>
      </c>
      <c r="AH337" s="29" t="s">
        <v>100</v>
      </c>
      <c r="AI337" s="29" t="s">
        <v>208</v>
      </c>
      <c r="AJ337" s="32">
        <v>39</v>
      </c>
    </row>
    <row r="338" spans="1:36" x14ac:dyDescent="0.15">
      <c r="A338" s="51" t="s">
        <v>30</v>
      </c>
      <c r="B338" s="69" t="s">
        <v>25</v>
      </c>
      <c r="C338" s="26">
        <v>28</v>
      </c>
      <c r="D338" s="33">
        <v>38684.75</v>
      </c>
      <c r="E338" s="31">
        <v>19027</v>
      </c>
      <c r="F338" s="29">
        <v>32645</v>
      </c>
      <c r="G338" s="29">
        <v>117</v>
      </c>
      <c r="H338" s="29">
        <v>0</v>
      </c>
      <c r="I338" s="29">
        <v>2882</v>
      </c>
      <c r="J338" s="29">
        <v>9236</v>
      </c>
      <c r="K338" s="29">
        <v>245</v>
      </c>
      <c r="L338" s="29">
        <v>330</v>
      </c>
      <c r="M338" s="29">
        <v>-300</v>
      </c>
      <c r="N338" s="29">
        <v>-1808</v>
      </c>
      <c r="O338" s="29">
        <f t="shared" si="19"/>
        <v>-1533</v>
      </c>
      <c r="P338" s="29">
        <f t="shared" si="18"/>
        <v>22177</v>
      </c>
      <c r="Q338" s="33">
        <v>38684.75</v>
      </c>
      <c r="R338" s="47">
        <v>19130</v>
      </c>
      <c r="S338" s="29">
        <v>21386</v>
      </c>
      <c r="T338" s="29">
        <f t="shared" si="17"/>
        <v>791</v>
      </c>
      <c r="U338" s="29">
        <v>21292</v>
      </c>
      <c r="V338" s="29">
        <v>400</v>
      </c>
      <c r="W338" s="29">
        <v>500</v>
      </c>
      <c r="X338" s="29">
        <v>245</v>
      </c>
      <c r="Y338" s="29">
        <v>330</v>
      </c>
      <c r="Z338" s="29">
        <v>330</v>
      </c>
      <c r="AA338" s="29">
        <v>-700</v>
      </c>
      <c r="AB338" s="29">
        <v>-300</v>
      </c>
      <c r="AC338" s="29">
        <v>-2218</v>
      </c>
      <c r="AD338" s="29">
        <v>-1808</v>
      </c>
      <c r="AE338" s="29" t="s">
        <v>344</v>
      </c>
      <c r="AF338" s="29" t="s">
        <v>208</v>
      </c>
      <c r="AG338" s="29">
        <v>48</v>
      </c>
      <c r="AH338" s="29" t="s">
        <v>46</v>
      </c>
      <c r="AI338" s="29" t="s">
        <v>181</v>
      </c>
      <c r="AJ338" s="32">
        <v>44</v>
      </c>
    </row>
    <row r="339" spans="1:36" x14ac:dyDescent="0.15">
      <c r="A339" s="51" t="s">
        <v>32</v>
      </c>
      <c r="B339" s="69" t="s">
        <v>25</v>
      </c>
      <c r="C339" s="26">
        <v>29</v>
      </c>
      <c r="D339" s="33">
        <v>38685.75</v>
      </c>
      <c r="E339" s="31">
        <v>18463</v>
      </c>
      <c r="F339" s="29">
        <v>32645</v>
      </c>
      <c r="G339" s="29">
        <v>117</v>
      </c>
      <c r="H339" s="29">
        <v>0</v>
      </c>
      <c r="I339" s="29">
        <v>3256</v>
      </c>
      <c r="J339" s="29">
        <v>8886</v>
      </c>
      <c r="K339" s="29">
        <v>30</v>
      </c>
      <c r="L339" s="29">
        <v>330</v>
      </c>
      <c r="M339" s="29">
        <v>-300</v>
      </c>
      <c r="N339" s="29">
        <v>-1514</v>
      </c>
      <c r="O339" s="29">
        <f t="shared" si="19"/>
        <v>-1454</v>
      </c>
      <c r="P339" s="29">
        <f t="shared" si="18"/>
        <v>22074</v>
      </c>
      <c r="Q339" s="33">
        <v>38685.75</v>
      </c>
      <c r="R339" s="47">
        <v>18390</v>
      </c>
      <c r="S339" s="29">
        <v>20345</v>
      </c>
      <c r="T339" s="29">
        <f t="shared" si="17"/>
        <v>1729</v>
      </c>
      <c r="U339" s="29">
        <v>21292</v>
      </c>
      <c r="V339" s="29">
        <v>400</v>
      </c>
      <c r="W339" s="29">
        <v>500</v>
      </c>
      <c r="X339" s="29">
        <v>30</v>
      </c>
      <c r="Y339" s="29">
        <v>330</v>
      </c>
      <c r="Z339" s="29">
        <v>330</v>
      </c>
      <c r="AA339" s="29">
        <v>-700</v>
      </c>
      <c r="AB339" s="29">
        <v>-300</v>
      </c>
      <c r="AC339" s="29">
        <v>-2218</v>
      </c>
      <c r="AD339" s="29">
        <v>-1514</v>
      </c>
      <c r="AE339" s="29" t="s">
        <v>43</v>
      </c>
      <c r="AF339" s="29" t="s">
        <v>165</v>
      </c>
      <c r="AG339" s="29">
        <v>53</v>
      </c>
      <c r="AH339" s="29" t="s">
        <v>46</v>
      </c>
      <c r="AI339" s="29" t="s">
        <v>345</v>
      </c>
      <c r="AJ339" s="32">
        <v>55</v>
      </c>
    </row>
    <row r="340" spans="1:36" x14ac:dyDescent="0.15">
      <c r="A340" s="52" t="s">
        <v>31</v>
      </c>
      <c r="B340" s="70" t="s">
        <v>25</v>
      </c>
      <c r="C340" s="43">
        <v>30</v>
      </c>
      <c r="D340" s="37">
        <v>38686.75</v>
      </c>
      <c r="E340" s="39">
        <v>18492</v>
      </c>
      <c r="F340" s="35">
        <v>32651</v>
      </c>
      <c r="G340" s="35">
        <v>117</v>
      </c>
      <c r="H340" s="35">
        <v>0</v>
      </c>
      <c r="I340" s="35">
        <v>4318</v>
      </c>
      <c r="J340" s="35">
        <v>9009</v>
      </c>
      <c r="K340" s="35">
        <v>-5</v>
      </c>
      <c r="L340" s="35">
        <v>330</v>
      </c>
      <c r="M340" s="35">
        <v>-300</v>
      </c>
      <c r="N340" s="35">
        <v>-1704</v>
      </c>
      <c r="O340" s="35">
        <f t="shared" si="19"/>
        <v>-1679</v>
      </c>
      <c r="P340" s="35">
        <f t="shared" si="18"/>
        <v>21120</v>
      </c>
      <c r="Q340" s="37">
        <v>38686.75</v>
      </c>
      <c r="R340" s="48">
        <v>18350</v>
      </c>
      <c r="S340" s="35">
        <v>20495</v>
      </c>
      <c r="T340" s="35">
        <f t="shared" si="17"/>
        <v>625</v>
      </c>
      <c r="U340" s="35">
        <v>21292</v>
      </c>
      <c r="V340" s="35">
        <v>400</v>
      </c>
      <c r="W340" s="35">
        <v>-600</v>
      </c>
      <c r="X340" s="35">
        <v>-5</v>
      </c>
      <c r="Y340" s="35">
        <v>330</v>
      </c>
      <c r="Z340" s="35">
        <v>330</v>
      </c>
      <c r="AA340" s="35">
        <v>-700</v>
      </c>
      <c r="AB340" s="35">
        <v>-300</v>
      </c>
      <c r="AC340" s="35">
        <v>-2218</v>
      </c>
      <c r="AD340" s="35">
        <v>-1704</v>
      </c>
      <c r="AE340" s="35" t="s">
        <v>46</v>
      </c>
      <c r="AF340" s="35" t="s">
        <v>99</v>
      </c>
      <c r="AG340" s="35">
        <v>56</v>
      </c>
      <c r="AH340" s="35" t="s">
        <v>46</v>
      </c>
      <c r="AI340" s="35" t="s">
        <v>72</v>
      </c>
      <c r="AJ340" s="40">
        <v>62</v>
      </c>
    </row>
    <row r="341" spans="1:36" x14ac:dyDescent="0.15">
      <c r="A341" s="51" t="s">
        <v>33</v>
      </c>
      <c r="B341" s="69" t="s">
        <v>26</v>
      </c>
      <c r="C341" s="26">
        <v>1</v>
      </c>
      <c r="D341" s="33">
        <v>38687.75</v>
      </c>
      <c r="E341" s="31">
        <v>18854</v>
      </c>
      <c r="F341" s="29">
        <v>32650</v>
      </c>
      <c r="G341" s="29">
        <v>128</v>
      </c>
      <c r="H341" s="29">
        <v>0</v>
      </c>
      <c r="I341" s="29">
        <v>4092</v>
      </c>
      <c r="J341" s="29">
        <v>7693</v>
      </c>
      <c r="K341" s="29">
        <v>265</v>
      </c>
      <c r="L341" s="29">
        <v>330</v>
      </c>
      <c r="M341" s="29">
        <v>-287</v>
      </c>
      <c r="N341" s="29">
        <v>-1757</v>
      </c>
      <c r="O341" s="29">
        <f t="shared" si="19"/>
        <v>-1449</v>
      </c>
      <c r="P341" s="29">
        <f t="shared" si="18"/>
        <v>22442</v>
      </c>
      <c r="Q341" s="33">
        <v>38687.75</v>
      </c>
      <c r="R341" s="47">
        <v>19110</v>
      </c>
      <c r="S341" s="29">
        <v>21417</v>
      </c>
      <c r="T341" s="29">
        <f t="shared" si="17"/>
        <v>1025</v>
      </c>
      <c r="U341" s="29">
        <v>21292</v>
      </c>
      <c r="V341" s="29">
        <v>400</v>
      </c>
      <c r="W341" s="29">
        <v>500</v>
      </c>
      <c r="X341" s="29">
        <v>265</v>
      </c>
      <c r="Y341" s="29">
        <v>330</v>
      </c>
      <c r="Z341" s="29">
        <v>330</v>
      </c>
      <c r="AA341" s="29">
        <v>-700</v>
      </c>
      <c r="AB341" s="29">
        <v>-287</v>
      </c>
      <c r="AC341" s="29">
        <v>-2218</v>
      </c>
      <c r="AD341" s="29">
        <v>-1757</v>
      </c>
      <c r="AE341" s="29" t="s">
        <v>43</v>
      </c>
      <c r="AF341" s="29" t="s">
        <v>111</v>
      </c>
      <c r="AG341" s="29">
        <v>44</v>
      </c>
      <c r="AH341" s="29" t="s">
        <v>43</v>
      </c>
      <c r="AI341" s="29" t="s">
        <v>181</v>
      </c>
      <c r="AJ341" s="32">
        <v>41</v>
      </c>
    </row>
    <row r="342" spans="1:36" x14ac:dyDescent="0.15">
      <c r="A342" s="51" t="s">
        <v>34</v>
      </c>
      <c r="B342" s="69" t="s">
        <v>26</v>
      </c>
      <c r="C342" s="26">
        <v>2</v>
      </c>
      <c r="D342" s="33">
        <v>38688.75</v>
      </c>
      <c r="E342" s="31">
        <v>18848</v>
      </c>
      <c r="F342" s="29">
        <v>32650</v>
      </c>
      <c r="G342" s="29">
        <v>136</v>
      </c>
      <c r="H342" s="29">
        <v>0</v>
      </c>
      <c r="I342" s="29">
        <v>5187</v>
      </c>
      <c r="J342" s="29">
        <v>6385</v>
      </c>
      <c r="K342" s="29">
        <v>23</v>
      </c>
      <c r="L342" s="29">
        <v>330</v>
      </c>
      <c r="M342" s="29">
        <v>-250</v>
      </c>
      <c r="N342" s="29">
        <v>-1907</v>
      </c>
      <c r="O342" s="29">
        <f t="shared" si="19"/>
        <v>-1804</v>
      </c>
      <c r="P342" s="29">
        <f t="shared" si="18"/>
        <v>23018</v>
      </c>
      <c r="Q342" s="33">
        <v>38688.75</v>
      </c>
      <c r="R342" s="47">
        <v>19060</v>
      </c>
      <c r="S342" s="29">
        <v>21507</v>
      </c>
      <c r="T342" s="29">
        <f t="shared" si="17"/>
        <v>1511</v>
      </c>
      <c r="U342" s="29">
        <v>21292</v>
      </c>
      <c r="V342" s="29">
        <v>400</v>
      </c>
      <c r="W342" s="29">
        <v>500</v>
      </c>
      <c r="X342" s="29">
        <v>23</v>
      </c>
      <c r="Y342" s="29">
        <v>330</v>
      </c>
      <c r="Z342" s="29">
        <v>330</v>
      </c>
      <c r="AA342" s="29">
        <v>-700</v>
      </c>
      <c r="AB342" s="29">
        <v>-332</v>
      </c>
      <c r="AC342" s="29">
        <v>-2218</v>
      </c>
      <c r="AD342" s="29">
        <v>-1907</v>
      </c>
      <c r="AE342" s="29" t="s">
        <v>100</v>
      </c>
      <c r="AF342" s="29" t="s">
        <v>176</v>
      </c>
      <c r="AG342" s="29">
        <v>42</v>
      </c>
      <c r="AH342" s="29" t="s">
        <v>43</v>
      </c>
      <c r="AI342" s="29" t="s">
        <v>92</v>
      </c>
      <c r="AJ342" s="32">
        <v>39</v>
      </c>
    </row>
    <row r="343" spans="1:36" x14ac:dyDescent="0.15">
      <c r="A343" s="51" t="s">
        <v>35</v>
      </c>
      <c r="B343" s="69" t="s">
        <v>26</v>
      </c>
      <c r="C343" s="26">
        <v>3</v>
      </c>
      <c r="D343" s="33">
        <v>38689.75</v>
      </c>
      <c r="E343" s="31">
        <v>18176</v>
      </c>
      <c r="F343" s="29">
        <v>32650</v>
      </c>
      <c r="G343" s="29">
        <v>139</v>
      </c>
      <c r="H343" s="29">
        <v>0</v>
      </c>
      <c r="I343" s="29">
        <v>6293</v>
      </c>
      <c r="J343" s="29">
        <v>7359</v>
      </c>
      <c r="K343" s="29">
        <v>-600</v>
      </c>
      <c r="L343" s="29">
        <v>330</v>
      </c>
      <c r="M343" s="29">
        <v>-200</v>
      </c>
      <c r="N343" s="29">
        <v>-1936</v>
      </c>
      <c r="O343" s="29">
        <f t="shared" si="19"/>
        <v>-2406</v>
      </c>
      <c r="P343" s="29">
        <f t="shared" si="18"/>
        <v>21543</v>
      </c>
      <c r="Q343" s="33">
        <v>38689.75</v>
      </c>
      <c r="R343" s="47">
        <v>17820</v>
      </c>
      <c r="S343" s="29">
        <v>20223</v>
      </c>
      <c r="T343" s="29">
        <f t="shared" si="17"/>
        <v>1320</v>
      </c>
      <c r="U343" s="29">
        <v>21496</v>
      </c>
      <c r="V343" s="29">
        <v>500</v>
      </c>
      <c r="W343" s="29">
        <v>-600</v>
      </c>
      <c r="X343" s="29">
        <v>-600</v>
      </c>
      <c r="Y343" s="29">
        <v>330</v>
      </c>
      <c r="Z343" s="29">
        <v>330</v>
      </c>
      <c r="AA343" s="29">
        <v>-700</v>
      </c>
      <c r="AB343" s="29">
        <v>-200</v>
      </c>
      <c r="AC343" s="29">
        <v>-2218</v>
      </c>
      <c r="AD343" s="29">
        <v>-1936</v>
      </c>
      <c r="AE343" s="29" t="s">
        <v>42</v>
      </c>
      <c r="AF343" s="29" t="s">
        <v>47</v>
      </c>
      <c r="AG343" s="29">
        <v>36</v>
      </c>
      <c r="AH343" s="29" t="s">
        <v>42</v>
      </c>
      <c r="AI343" s="29" t="s">
        <v>49</v>
      </c>
      <c r="AJ343" s="32">
        <v>31</v>
      </c>
    </row>
    <row r="344" spans="1:36" x14ac:dyDescent="0.15">
      <c r="A344" s="51" t="s">
        <v>36</v>
      </c>
      <c r="B344" s="69" t="s">
        <v>26</v>
      </c>
      <c r="C344" s="26">
        <v>4</v>
      </c>
      <c r="D344" s="33">
        <v>38690.75</v>
      </c>
      <c r="E344" s="31">
        <v>18936</v>
      </c>
      <c r="F344" s="29">
        <v>32650</v>
      </c>
      <c r="G344" s="29">
        <v>142</v>
      </c>
      <c r="H344" s="29">
        <v>0</v>
      </c>
      <c r="I344" s="29">
        <v>6156</v>
      </c>
      <c r="J344" s="29">
        <v>7301</v>
      </c>
      <c r="K344" s="29">
        <v>-334</v>
      </c>
      <c r="L344" s="29">
        <v>330</v>
      </c>
      <c r="M344" s="29">
        <v>-210</v>
      </c>
      <c r="N344" s="29">
        <v>-1648</v>
      </c>
      <c r="O344" s="29">
        <f t="shared" si="19"/>
        <v>-1862</v>
      </c>
      <c r="P344" s="29">
        <f t="shared" si="18"/>
        <v>21197</v>
      </c>
      <c r="Q344" s="33">
        <v>38690.75</v>
      </c>
      <c r="R344" s="47">
        <v>18460</v>
      </c>
      <c r="S344" s="29">
        <v>20570</v>
      </c>
      <c r="T344" s="29">
        <f t="shared" si="17"/>
        <v>627</v>
      </c>
      <c r="U344" s="29">
        <v>21496</v>
      </c>
      <c r="V344" s="29">
        <v>500</v>
      </c>
      <c r="W344" s="29">
        <v>-600</v>
      </c>
      <c r="X344" s="29">
        <v>-334</v>
      </c>
      <c r="Y344" s="29">
        <v>330</v>
      </c>
      <c r="Z344" s="29">
        <v>330</v>
      </c>
      <c r="AA344" s="29">
        <v>-700</v>
      </c>
      <c r="AB344" s="29">
        <v>-210</v>
      </c>
      <c r="AC344" s="29">
        <v>-2218</v>
      </c>
      <c r="AD344" s="29">
        <v>-1947</v>
      </c>
      <c r="AE344" s="29" t="s">
        <v>44</v>
      </c>
      <c r="AF344" s="29" t="s">
        <v>192</v>
      </c>
      <c r="AG344" s="29">
        <v>35</v>
      </c>
      <c r="AH344" s="29" t="s">
        <v>44</v>
      </c>
      <c r="AI344" s="29" t="s">
        <v>75</v>
      </c>
      <c r="AJ344" s="32">
        <v>31</v>
      </c>
    </row>
    <row r="345" spans="1:36" x14ac:dyDescent="0.15">
      <c r="A345" s="51" t="s">
        <v>30</v>
      </c>
      <c r="B345" s="69" t="s">
        <v>26</v>
      </c>
      <c r="C345" s="26">
        <v>5</v>
      </c>
      <c r="D345" s="33">
        <v>38691.75</v>
      </c>
      <c r="E345" s="31">
        <v>20404</v>
      </c>
      <c r="F345" s="29">
        <v>32650</v>
      </c>
      <c r="G345" s="29">
        <v>117</v>
      </c>
      <c r="H345" s="29">
        <v>0</v>
      </c>
      <c r="I345" s="29">
        <v>5826</v>
      </c>
      <c r="J345" s="29">
        <v>5256</v>
      </c>
      <c r="K345" s="29">
        <v>0</v>
      </c>
      <c r="L345" s="29">
        <v>330</v>
      </c>
      <c r="M345" s="29">
        <v>-86</v>
      </c>
      <c r="N345" s="29">
        <v>-1700</v>
      </c>
      <c r="O345" s="29">
        <f t="shared" si="19"/>
        <v>-1456</v>
      </c>
      <c r="P345" s="29">
        <f t="shared" si="18"/>
        <v>23141</v>
      </c>
      <c r="Q345" s="33">
        <v>38691.75</v>
      </c>
      <c r="R345" s="47">
        <v>20480</v>
      </c>
      <c r="S345" s="29">
        <v>22621</v>
      </c>
      <c r="T345" s="29">
        <f t="shared" si="17"/>
        <v>520</v>
      </c>
      <c r="U345" s="29">
        <v>21496</v>
      </c>
      <c r="V345" s="29">
        <v>500</v>
      </c>
      <c r="W345" s="29">
        <v>-600</v>
      </c>
      <c r="X345" s="29">
        <v>-600</v>
      </c>
      <c r="Y345" s="29">
        <v>330</v>
      </c>
      <c r="Z345" s="29">
        <v>330</v>
      </c>
      <c r="AA345" s="29">
        <v>-700</v>
      </c>
      <c r="AB345" s="29">
        <v>-86</v>
      </c>
      <c r="AC345" s="29">
        <v>-2218</v>
      </c>
      <c r="AD345" s="29">
        <v>-1700</v>
      </c>
      <c r="AE345" s="29" t="s">
        <v>169</v>
      </c>
      <c r="AF345" s="29" t="s">
        <v>180</v>
      </c>
      <c r="AG345" s="29">
        <v>37</v>
      </c>
      <c r="AH345" s="29" t="s">
        <v>169</v>
      </c>
      <c r="AI345" s="29" t="s">
        <v>357</v>
      </c>
      <c r="AJ345" s="32">
        <v>33</v>
      </c>
    </row>
    <row r="346" spans="1:36" x14ac:dyDescent="0.15">
      <c r="A346" s="51" t="s">
        <v>32</v>
      </c>
      <c r="B346" s="69" t="s">
        <v>26</v>
      </c>
      <c r="C346" s="26">
        <v>6</v>
      </c>
      <c r="D346" s="33">
        <v>38692.75</v>
      </c>
      <c r="E346" s="31">
        <v>20426</v>
      </c>
      <c r="F346" s="29">
        <v>32650</v>
      </c>
      <c r="G346" s="29">
        <v>111</v>
      </c>
      <c r="H346" s="29">
        <v>0</v>
      </c>
      <c r="I346" s="29">
        <v>3427</v>
      </c>
      <c r="J346" s="29">
        <v>7294</v>
      </c>
      <c r="K346" s="29">
        <v>0</v>
      </c>
      <c r="L346" s="29">
        <v>330</v>
      </c>
      <c r="M346" s="29">
        <v>-86</v>
      </c>
      <c r="N346" s="29">
        <v>-1768</v>
      </c>
      <c r="O346" s="29">
        <f t="shared" si="19"/>
        <v>-1524</v>
      </c>
      <c r="P346" s="29">
        <f t="shared" si="18"/>
        <v>23564</v>
      </c>
      <c r="Q346" s="33">
        <v>38692.75</v>
      </c>
      <c r="R346" s="47">
        <v>20840</v>
      </c>
      <c r="S346" s="29">
        <v>23049</v>
      </c>
      <c r="T346" s="29">
        <f t="shared" si="17"/>
        <v>515</v>
      </c>
      <c r="U346" s="29">
        <v>21496</v>
      </c>
      <c r="V346" s="29">
        <v>500</v>
      </c>
      <c r="W346" s="29">
        <v>-700</v>
      </c>
      <c r="X346" s="29">
        <v>-600</v>
      </c>
      <c r="Y346" s="29">
        <v>330</v>
      </c>
      <c r="Z346" s="29">
        <v>330</v>
      </c>
      <c r="AA346" s="29">
        <v>-700</v>
      </c>
      <c r="AB346" s="29">
        <v>-86</v>
      </c>
      <c r="AC346" s="29">
        <v>-2218</v>
      </c>
      <c r="AD346" s="29">
        <v>-1908</v>
      </c>
      <c r="AE346" s="29" t="s">
        <v>169</v>
      </c>
      <c r="AF346" s="29" t="s">
        <v>51</v>
      </c>
      <c r="AG346" s="29">
        <v>31</v>
      </c>
      <c r="AH346" s="29" t="s">
        <v>218</v>
      </c>
      <c r="AI346" s="29" t="s">
        <v>61</v>
      </c>
      <c r="AJ346" s="32">
        <v>30</v>
      </c>
    </row>
    <row r="347" spans="1:36" x14ac:dyDescent="0.15">
      <c r="A347" s="51" t="s">
        <v>31</v>
      </c>
      <c r="B347" s="69" t="s">
        <v>26</v>
      </c>
      <c r="C347" s="26">
        <v>7</v>
      </c>
      <c r="D347" s="33">
        <v>38693.75</v>
      </c>
      <c r="E347" s="31">
        <v>20996</v>
      </c>
      <c r="F347" s="29">
        <v>32650</v>
      </c>
      <c r="G347" s="29">
        <v>111</v>
      </c>
      <c r="H347" s="29">
        <v>0</v>
      </c>
      <c r="I347" s="29">
        <v>3943</v>
      </c>
      <c r="J347" s="29">
        <v>6266</v>
      </c>
      <c r="K347" s="29">
        <v>-211</v>
      </c>
      <c r="L347" s="29">
        <v>330</v>
      </c>
      <c r="M347" s="29">
        <v>-79</v>
      </c>
      <c r="N347" s="29">
        <v>-1606</v>
      </c>
      <c r="O347" s="29">
        <f t="shared" si="19"/>
        <v>-1566</v>
      </c>
      <c r="P347" s="29">
        <f t="shared" si="18"/>
        <v>24118</v>
      </c>
      <c r="Q347" s="33">
        <v>38693.75</v>
      </c>
      <c r="R347" s="47">
        <v>20640</v>
      </c>
      <c r="S347" s="29">
        <v>22696</v>
      </c>
      <c r="T347" s="29">
        <f t="shared" si="17"/>
        <v>1422</v>
      </c>
      <c r="U347" s="29">
        <v>21496</v>
      </c>
      <c r="V347" s="29">
        <v>500</v>
      </c>
      <c r="W347" s="29">
        <v>-900</v>
      </c>
      <c r="X347" s="29">
        <v>-211</v>
      </c>
      <c r="Y347" s="29">
        <v>330</v>
      </c>
      <c r="Z347" s="29">
        <v>330</v>
      </c>
      <c r="AA347" s="29">
        <v>-700</v>
      </c>
      <c r="AB347" s="29">
        <v>-79</v>
      </c>
      <c r="AC347" s="29">
        <v>-2218</v>
      </c>
      <c r="AD347" s="29">
        <v>-1606</v>
      </c>
      <c r="AE347" s="29" t="s">
        <v>218</v>
      </c>
      <c r="AF347" s="29" t="s">
        <v>161</v>
      </c>
      <c r="AG347" s="29">
        <v>29</v>
      </c>
      <c r="AH347" s="29" t="s">
        <v>218</v>
      </c>
      <c r="AI347" s="29" t="s">
        <v>88</v>
      </c>
      <c r="AJ347" s="32">
        <v>25</v>
      </c>
    </row>
    <row r="348" spans="1:36" x14ac:dyDescent="0.15">
      <c r="A348" s="51" t="s">
        <v>33</v>
      </c>
      <c r="B348" s="69" t="s">
        <v>26</v>
      </c>
      <c r="C348" s="26">
        <v>8</v>
      </c>
      <c r="D348" s="33">
        <v>38694.75</v>
      </c>
      <c r="E348" s="31">
        <v>20356</v>
      </c>
      <c r="F348" s="29">
        <v>32650</v>
      </c>
      <c r="G348" s="29">
        <v>154</v>
      </c>
      <c r="H348" s="29">
        <v>0</v>
      </c>
      <c r="I348" s="29">
        <v>3618</v>
      </c>
      <c r="J348" s="29">
        <v>6947</v>
      </c>
      <c r="K348" s="29">
        <v>327</v>
      </c>
      <c r="L348" s="29">
        <v>330</v>
      </c>
      <c r="M348" s="29">
        <v>-80</v>
      </c>
      <c r="N348" s="29">
        <v>-1368</v>
      </c>
      <c r="O348" s="29">
        <f t="shared" si="19"/>
        <v>-791</v>
      </c>
      <c r="P348" s="29">
        <f t="shared" si="18"/>
        <v>23030</v>
      </c>
      <c r="Q348" s="33">
        <v>38694.75</v>
      </c>
      <c r="R348" s="47">
        <v>20850</v>
      </c>
      <c r="S348" s="29">
        <v>22673</v>
      </c>
      <c r="T348" s="29">
        <f t="shared" si="17"/>
        <v>357</v>
      </c>
      <c r="U348" s="29">
        <v>21496</v>
      </c>
      <c r="V348" s="29">
        <v>500</v>
      </c>
      <c r="W348" s="29">
        <v>425</v>
      </c>
      <c r="X348" s="29">
        <v>327</v>
      </c>
      <c r="Y348" s="29">
        <v>330</v>
      </c>
      <c r="Z348" s="29">
        <v>330</v>
      </c>
      <c r="AA348" s="29">
        <v>-700</v>
      </c>
      <c r="AB348" s="29">
        <v>-80</v>
      </c>
      <c r="AC348" s="29">
        <v>-2218</v>
      </c>
      <c r="AD348" s="29">
        <v>-1368</v>
      </c>
      <c r="AE348" s="29" t="s">
        <v>42</v>
      </c>
      <c r="AF348" s="29" t="s">
        <v>66</v>
      </c>
      <c r="AG348" s="29">
        <v>32</v>
      </c>
      <c r="AH348" s="29" t="s">
        <v>42</v>
      </c>
      <c r="AI348" s="29" t="s">
        <v>193</v>
      </c>
      <c r="AJ348" s="32">
        <v>28</v>
      </c>
    </row>
    <row r="349" spans="1:36" x14ac:dyDescent="0.15">
      <c r="A349" s="51" t="s">
        <v>34</v>
      </c>
      <c r="B349" s="69" t="s">
        <v>26</v>
      </c>
      <c r="C349" s="26">
        <v>9</v>
      </c>
      <c r="D349" s="33">
        <v>38695.75</v>
      </c>
      <c r="E349" s="31">
        <v>20299</v>
      </c>
      <c r="F349" s="29">
        <v>32650</v>
      </c>
      <c r="G349" s="29">
        <v>148</v>
      </c>
      <c r="H349" s="29">
        <v>0</v>
      </c>
      <c r="I349" s="29">
        <v>2941</v>
      </c>
      <c r="J349" s="29">
        <v>7844</v>
      </c>
      <c r="K349" s="29">
        <v>-59</v>
      </c>
      <c r="L349" s="29">
        <v>330</v>
      </c>
      <c r="M349" s="29">
        <v>-80</v>
      </c>
      <c r="N349" s="29">
        <v>-1554</v>
      </c>
      <c r="O349" s="29">
        <f t="shared" si="19"/>
        <v>-1363</v>
      </c>
      <c r="P349" s="29">
        <f t="shared" si="18"/>
        <v>23376</v>
      </c>
      <c r="Q349" s="33">
        <v>38695.75</v>
      </c>
      <c r="R349" s="47">
        <v>20590</v>
      </c>
      <c r="S349" s="29">
        <v>22594</v>
      </c>
      <c r="T349" s="29">
        <f t="shared" si="17"/>
        <v>782</v>
      </c>
      <c r="U349" s="29">
        <v>21496</v>
      </c>
      <c r="V349" s="29">
        <v>500</v>
      </c>
      <c r="W349" s="29">
        <v>-900</v>
      </c>
      <c r="X349" s="29">
        <v>-59</v>
      </c>
      <c r="Y349" s="29">
        <v>330</v>
      </c>
      <c r="Z349" s="29">
        <v>330</v>
      </c>
      <c r="AA349" s="29">
        <v>-700</v>
      </c>
      <c r="AB349" s="29">
        <v>-80</v>
      </c>
      <c r="AC349" s="29">
        <v>-2218</v>
      </c>
      <c r="AD349" s="29">
        <v>-1554</v>
      </c>
      <c r="AE349" s="29" t="s">
        <v>100</v>
      </c>
      <c r="AF349" s="29" t="s">
        <v>130</v>
      </c>
      <c r="AG349" s="29">
        <v>33</v>
      </c>
      <c r="AH349" s="29" t="s">
        <v>100</v>
      </c>
      <c r="AI349" s="29" t="s">
        <v>226</v>
      </c>
      <c r="AJ349" s="32">
        <v>28</v>
      </c>
    </row>
    <row r="350" spans="1:36" x14ac:dyDescent="0.15">
      <c r="A350" s="51" t="s">
        <v>35</v>
      </c>
      <c r="B350" s="69" t="s">
        <v>26</v>
      </c>
      <c r="C350" s="26">
        <v>10</v>
      </c>
      <c r="D350" s="33">
        <v>38696.75</v>
      </c>
      <c r="E350" s="31">
        <v>18285</v>
      </c>
      <c r="F350" s="29">
        <v>32650</v>
      </c>
      <c r="G350" s="29">
        <v>148</v>
      </c>
      <c r="H350" s="29">
        <v>0</v>
      </c>
      <c r="I350" s="29">
        <v>3934</v>
      </c>
      <c r="J350" s="29">
        <v>9563</v>
      </c>
      <c r="K350" s="29">
        <v>-423</v>
      </c>
      <c r="L350" s="29">
        <v>330</v>
      </c>
      <c r="M350" s="29">
        <v>-89</v>
      </c>
      <c r="N350" s="29">
        <v>-1886</v>
      </c>
      <c r="O350" s="29">
        <f t="shared" si="19"/>
        <v>-2068</v>
      </c>
      <c r="P350" s="29">
        <f t="shared" si="18"/>
        <v>21369</v>
      </c>
      <c r="Q350" s="33">
        <v>38696.75</v>
      </c>
      <c r="R350" s="47">
        <v>18510</v>
      </c>
      <c r="S350" s="29">
        <v>20849</v>
      </c>
      <c r="T350" s="29">
        <f t="shared" si="17"/>
        <v>520</v>
      </c>
      <c r="U350" s="29">
        <v>21496</v>
      </c>
      <c r="V350" s="29">
        <v>100</v>
      </c>
      <c r="W350" s="29">
        <v>-900</v>
      </c>
      <c r="X350" s="29">
        <v>-423</v>
      </c>
      <c r="Y350" s="29">
        <v>330</v>
      </c>
      <c r="Z350" s="29">
        <v>330</v>
      </c>
      <c r="AA350" s="29">
        <v>-700</v>
      </c>
      <c r="AB350" s="29">
        <v>-89</v>
      </c>
      <c r="AC350" s="29">
        <v>-2218</v>
      </c>
      <c r="AD350" s="29">
        <v>-1886</v>
      </c>
      <c r="AE350" s="29" t="s">
        <v>100</v>
      </c>
      <c r="AF350" s="29" t="s">
        <v>56</v>
      </c>
      <c r="AG350" s="29">
        <v>37</v>
      </c>
      <c r="AH350" s="29" t="s">
        <v>169</v>
      </c>
      <c r="AI350" s="29" t="s">
        <v>91</v>
      </c>
      <c r="AJ350" s="32">
        <v>30</v>
      </c>
    </row>
    <row r="351" spans="1:36" x14ac:dyDescent="0.15">
      <c r="A351" s="51" t="s">
        <v>36</v>
      </c>
      <c r="B351" s="69" t="s">
        <v>26</v>
      </c>
      <c r="C351" s="26">
        <v>11</v>
      </c>
      <c r="D351" s="33">
        <v>38697.791666666664</v>
      </c>
      <c r="E351" s="31">
        <v>18496</v>
      </c>
      <c r="F351" s="29">
        <v>32650</v>
      </c>
      <c r="G351" s="29">
        <v>148</v>
      </c>
      <c r="H351" s="29">
        <v>0</v>
      </c>
      <c r="I351" s="29">
        <v>3598</v>
      </c>
      <c r="J351" s="29">
        <v>9914</v>
      </c>
      <c r="K351" s="29">
        <v>-412</v>
      </c>
      <c r="L351" s="29">
        <v>330</v>
      </c>
      <c r="M351" s="29">
        <v>-90</v>
      </c>
      <c r="N351" s="29">
        <v>-1746</v>
      </c>
      <c r="O351" s="29">
        <f t="shared" si="19"/>
        <v>-1918</v>
      </c>
      <c r="P351" s="29">
        <f t="shared" si="18"/>
        <v>21204</v>
      </c>
      <c r="Q351" s="33">
        <v>38697.791666666664</v>
      </c>
      <c r="R351" s="47">
        <v>18530</v>
      </c>
      <c r="S351" s="29">
        <v>20739</v>
      </c>
      <c r="T351" s="29">
        <f t="shared" si="17"/>
        <v>465</v>
      </c>
      <c r="U351" s="29">
        <v>21790</v>
      </c>
      <c r="V351" s="29">
        <v>100</v>
      </c>
      <c r="W351" s="29">
        <v>-900</v>
      </c>
      <c r="X351" s="29">
        <v>-412</v>
      </c>
      <c r="Y351" s="29">
        <v>330</v>
      </c>
      <c r="Z351" s="29">
        <v>330</v>
      </c>
      <c r="AA351" s="29">
        <v>-700</v>
      </c>
      <c r="AB351" s="29">
        <v>-90</v>
      </c>
      <c r="AC351" s="29">
        <v>-2218</v>
      </c>
      <c r="AD351" s="29">
        <v>-1746</v>
      </c>
      <c r="AE351" s="29" t="s">
        <v>169</v>
      </c>
      <c r="AF351" s="29" t="s">
        <v>115</v>
      </c>
      <c r="AG351" s="29">
        <v>36</v>
      </c>
      <c r="AH351" s="29" t="s">
        <v>100</v>
      </c>
      <c r="AI351" s="29" t="s">
        <v>131</v>
      </c>
      <c r="AJ351" s="32">
        <v>28</v>
      </c>
    </row>
    <row r="352" spans="1:36" x14ac:dyDescent="0.15">
      <c r="A352" s="51" t="s">
        <v>30</v>
      </c>
      <c r="B352" s="69" t="s">
        <v>26</v>
      </c>
      <c r="C352" s="26">
        <v>12</v>
      </c>
      <c r="D352" s="33">
        <v>38698.791666666664</v>
      </c>
      <c r="E352" s="31">
        <v>20423</v>
      </c>
      <c r="F352" s="29">
        <v>32650</v>
      </c>
      <c r="G352" s="29">
        <v>129</v>
      </c>
      <c r="H352" s="29">
        <v>0</v>
      </c>
      <c r="I352" s="29">
        <v>2372</v>
      </c>
      <c r="J352" s="29">
        <v>8052</v>
      </c>
      <c r="K352" s="29">
        <v>-30</v>
      </c>
      <c r="L352" s="29">
        <v>330</v>
      </c>
      <c r="M352" s="29">
        <v>-68</v>
      </c>
      <c r="N352" s="29">
        <v>-1468</v>
      </c>
      <c r="O352" s="29">
        <f t="shared" si="19"/>
        <v>-1236</v>
      </c>
      <c r="P352" s="29">
        <f t="shared" si="18"/>
        <v>23591</v>
      </c>
      <c r="Q352" s="33">
        <v>38698.75</v>
      </c>
      <c r="R352" s="47">
        <v>20700</v>
      </c>
      <c r="S352" s="29">
        <v>22618</v>
      </c>
      <c r="T352" s="29">
        <f t="shared" si="17"/>
        <v>973</v>
      </c>
      <c r="U352" s="29">
        <v>21790</v>
      </c>
      <c r="V352" s="29">
        <v>100</v>
      </c>
      <c r="W352" s="29">
        <v>-900</v>
      </c>
      <c r="X352" s="29">
        <v>-30</v>
      </c>
      <c r="Y352" s="29">
        <v>330</v>
      </c>
      <c r="Z352" s="29">
        <v>330</v>
      </c>
      <c r="AA352" s="29">
        <v>-700</v>
      </c>
      <c r="AB352" s="29">
        <v>-68</v>
      </c>
      <c r="AC352" s="29">
        <v>-2218</v>
      </c>
      <c r="AD352" s="29">
        <v>-1468</v>
      </c>
      <c r="AE352" s="29" t="s">
        <v>100</v>
      </c>
      <c r="AF352" s="29" t="s">
        <v>66</v>
      </c>
      <c r="AG352" s="29">
        <v>32</v>
      </c>
      <c r="AH352" s="29" t="s">
        <v>100</v>
      </c>
      <c r="AI352" s="29" t="s">
        <v>66</v>
      </c>
      <c r="AJ352" s="32">
        <v>30</v>
      </c>
    </row>
    <row r="353" spans="1:36" x14ac:dyDescent="0.15">
      <c r="A353" s="51" t="s">
        <v>32</v>
      </c>
      <c r="B353" s="69" t="s">
        <v>26</v>
      </c>
      <c r="C353" s="26">
        <v>13</v>
      </c>
      <c r="D353" s="33">
        <v>38699.791666666664</v>
      </c>
      <c r="E353" s="31">
        <v>21619</v>
      </c>
      <c r="F353" s="29">
        <v>32650</v>
      </c>
      <c r="G353" s="29">
        <v>146</v>
      </c>
      <c r="H353" s="29">
        <v>0</v>
      </c>
      <c r="I353" s="29">
        <v>2447</v>
      </c>
      <c r="J353" s="29">
        <v>7905</v>
      </c>
      <c r="K353" s="29">
        <v>-405</v>
      </c>
      <c r="L353" s="29">
        <v>330</v>
      </c>
      <c r="M353" s="29">
        <v>-65</v>
      </c>
      <c r="N353" s="29">
        <v>-1164</v>
      </c>
      <c r="O353" s="29">
        <f t="shared" si="19"/>
        <v>-1304</v>
      </c>
      <c r="P353" s="29">
        <f t="shared" si="18"/>
        <v>23748</v>
      </c>
      <c r="Q353" s="33">
        <v>38699.75</v>
      </c>
      <c r="R353" s="47">
        <v>21440</v>
      </c>
      <c r="S353" s="29">
        <v>23239</v>
      </c>
      <c r="T353" s="29">
        <f t="shared" si="17"/>
        <v>509</v>
      </c>
      <c r="U353" s="29">
        <v>21790</v>
      </c>
      <c r="V353" s="29">
        <v>100</v>
      </c>
      <c r="W353" s="29">
        <v>-900</v>
      </c>
      <c r="X353" s="29">
        <v>-405</v>
      </c>
      <c r="Y353" s="29">
        <v>330</v>
      </c>
      <c r="Z353" s="29">
        <v>330</v>
      </c>
      <c r="AA353" s="29">
        <v>-700</v>
      </c>
      <c r="AB353" s="29">
        <v>-65</v>
      </c>
      <c r="AC353" s="29">
        <v>-2218</v>
      </c>
      <c r="AD353" s="29">
        <v>-1164</v>
      </c>
      <c r="AE353" s="29" t="s">
        <v>169</v>
      </c>
      <c r="AF353" s="29" t="s">
        <v>148</v>
      </c>
      <c r="AG353" s="29">
        <v>22</v>
      </c>
      <c r="AH353" s="29" t="s">
        <v>169</v>
      </c>
      <c r="AI353" s="29" t="s">
        <v>53</v>
      </c>
      <c r="AJ353" s="32">
        <v>16</v>
      </c>
    </row>
    <row r="354" spans="1:36" x14ac:dyDescent="0.15">
      <c r="A354" s="51" t="s">
        <v>31</v>
      </c>
      <c r="B354" s="69" t="s">
        <v>26</v>
      </c>
      <c r="C354" s="26">
        <v>14</v>
      </c>
      <c r="D354" s="33">
        <v>38700.791666666664</v>
      </c>
      <c r="E354" s="31">
        <v>21685</v>
      </c>
      <c r="F354" s="29">
        <v>32650</v>
      </c>
      <c r="G354" s="29">
        <v>179</v>
      </c>
      <c r="H354" s="29">
        <v>0</v>
      </c>
      <c r="I354" s="29">
        <v>2337</v>
      </c>
      <c r="J354" s="29">
        <v>7682</v>
      </c>
      <c r="K354" s="29">
        <v>-555</v>
      </c>
      <c r="L354" s="29">
        <v>330</v>
      </c>
      <c r="M354" s="29">
        <v>-66</v>
      </c>
      <c r="N354" s="29">
        <v>-1373</v>
      </c>
      <c r="O354" s="29">
        <f t="shared" si="19"/>
        <v>-1664</v>
      </c>
      <c r="P354" s="29">
        <f t="shared" si="18"/>
        <v>24474</v>
      </c>
      <c r="Q354" s="33">
        <v>38700.75</v>
      </c>
      <c r="R354" s="47">
        <v>21700</v>
      </c>
      <c r="S354" s="29">
        <v>23525</v>
      </c>
      <c r="T354" s="29">
        <f t="shared" si="17"/>
        <v>949</v>
      </c>
      <c r="U354" s="29">
        <v>21790</v>
      </c>
      <c r="V354" s="29">
        <v>100</v>
      </c>
      <c r="W354" s="29">
        <v>-900</v>
      </c>
      <c r="X354" s="29">
        <v>-555</v>
      </c>
      <c r="Y354" s="29">
        <v>330</v>
      </c>
      <c r="Z354" s="29">
        <v>330</v>
      </c>
      <c r="AA354" s="29">
        <v>-700</v>
      </c>
      <c r="AB354" s="29">
        <v>-66</v>
      </c>
      <c r="AC354" s="29">
        <v>-2218</v>
      </c>
      <c r="AD354" s="29">
        <v>-1373</v>
      </c>
      <c r="AE354" s="29" t="s">
        <v>169</v>
      </c>
      <c r="AF354" s="29" t="s">
        <v>184</v>
      </c>
      <c r="AG354" s="29">
        <v>21</v>
      </c>
      <c r="AH354" s="29" t="s">
        <v>169</v>
      </c>
      <c r="AI354" s="29" t="s">
        <v>58</v>
      </c>
      <c r="AJ354" s="32">
        <v>17</v>
      </c>
    </row>
    <row r="355" spans="1:36" x14ac:dyDescent="0.15">
      <c r="A355" s="51" t="s">
        <v>33</v>
      </c>
      <c r="B355" s="69" t="s">
        <v>26</v>
      </c>
      <c r="C355" s="26">
        <v>15</v>
      </c>
      <c r="D355" s="33">
        <v>38701.75</v>
      </c>
      <c r="E355" s="31">
        <v>21024</v>
      </c>
      <c r="F355" s="29">
        <v>32650</v>
      </c>
      <c r="G355" s="29">
        <v>160</v>
      </c>
      <c r="H355" s="29">
        <v>0</v>
      </c>
      <c r="I355" s="29">
        <v>2668</v>
      </c>
      <c r="J355" s="29">
        <v>7932</v>
      </c>
      <c r="K355" s="29">
        <v>-255</v>
      </c>
      <c r="L355" s="29">
        <v>330</v>
      </c>
      <c r="M355" s="29">
        <v>-64</v>
      </c>
      <c r="N355" s="29">
        <v>-1273</v>
      </c>
      <c r="O355" s="29">
        <f t="shared" si="19"/>
        <v>-1262</v>
      </c>
      <c r="P355" s="29">
        <f t="shared" si="18"/>
        <v>23472</v>
      </c>
      <c r="Q355" s="33">
        <v>38701.75</v>
      </c>
      <c r="R355" s="47">
        <v>21160</v>
      </c>
      <c r="S355" s="29">
        <v>22956</v>
      </c>
      <c r="T355" s="29">
        <f t="shared" si="17"/>
        <v>516</v>
      </c>
      <c r="U355" s="29">
        <v>21790</v>
      </c>
      <c r="V355" s="29">
        <v>100</v>
      </c>
      <c r="W355" s="29">
        <v>-900</v>
      </c>
      <c r="X355" s="29">
        <v>-255</v>
      </c>
      <c r="Y355" s="29">
        <v>330</v>
      </c>
      <c r="Z355" s="29">
        <v>330</v>
      </c>
      <c r="AA355" s="29">
        <v>-700</v>
      </c>
      <c r="AB355" s="29">
        <v>-64</v>
      </c>
      <c r="AC355" s="29">
        <v>-2218</v>
      </c>
      <c r="AD355" s="29">
        <v>-1273</v>
      </c>
      <c r="AE355" s="29" t="s">
        <v>169</v>
      </c>
      <c r="AF355" s="29" t="s">
        <v>75</v>
      </c>
      <c r="AG355" s="29">
        <v>28</v>
      </c>
      <c r="AH355" s="29" t="s">
        <v>100</v>
      </c>
      <c r="AI355" s="29" t="s">
        <v>187</v>
      </c>
      <c r="AJ355" s="32">
        <v>21</v>
      </c>
    </row>
    <row r="356" spans="1:36" x14ac:dyDescent="0.15">
      <c r="A356" s="51" t="s">
        <v>34</v>
      </c>
      <c r="B356" s="69" t="s">
        <v>26</v>
      </c>
      <c r="C356" s="26">
        <v>16</v>
      </c>
      <c r="D356" s="33">
        <v>38702.75</v>
      </c>
      <c r="E356" s="31">
        <v>20035</v>
      </c>
      <c r="F356" s="29">
        <v>32650</v>
      </c>
      <c r="G356" s="29">
        <v>130</v>
      </c>
      <c r="H356" s="29">
        <v>0</v>
      </c>
      <c r="I356" s="29">
        <v>3247</v>
      </c>
      <c r="J356" s="29">
        <v>7099</v>
      </c>
      <c r="K356" s="29">
        <v>70</v>
      </c>
      <c r="L356" s="29">
        <v>330</v>
      </c>
      <c r="M356" s="29">
        <v>-65</v>
      </c>
      <c r="N356" s="29">
        <v>-1273</v>
      </c>
      <c r="O356" s="29">
        <f t="shared" si="19"/>
        <v>-938</v>
      </c>
      <c r="P356" s="29">
        <f t="shared" si="18"/>
        <v>23372</v>
      </c>
      <c r="Q356" s="33">
        <v>38702.75</v>
      </c>
      <c r="R356" s="47">
        <v>20500</v>
      </c>
      <c r="S356" s="29">
        <v>22296</v>
      </c>
      <c r="T356" s="29">
        <f t="shared" si="17"/>
        <v>1076</v>
      </c>
      <c r="U356" s="29">
        <v>21790</v>
      </c>
      <c r="V356" s="29">
        <v>100</v>
      </c>
      <c r="W356" s="29">
        <v>-900</v>
      </c>
      <c r="X356" s="29">
        <v>70</v>
      </c>
      <c r="Y356" s="29">
        <v>330</v>
      </c>
      <c r="Z356" s="29">
        <v>330</v>
      </c>
      <c r="AA356" s="29">
        <v>-700</v>
      </c>
      <c r="AB356" s="29">
        <v>-65</v>
      </c>
      <c r="AC356" s="29">
        <v>-2218</v>
      </c>
      <c r="AD356" s="29">
        <v>-1273</v>
      </c>
      <c r="AE356" s="29" t="s">
        <v>100</v>
      </c>
      <c r="AF356" s="29" t="s">
        <v>96</v>
      </c>
      <c r="AG356" s="29">
        <v>33</v>
      </c>
      <c r="AH356" s="29" t="s">
        <v>169</v>
      </c>
      <c r="AI356" s="29" t="s">
        <v>51</v>
      </c>
      <c r="AJ356" s="32">
        <v>31</v>
      </c>
    </row>
    <row r="357" spans="1:36" x14ac:dyDescent="0.15">
      <c r="A357" s="51" t="s">
        <v>35</v>
      </c>
      <c r="B357" s="69" t="s">
        <v>26</v>
      </c>
      <c r="C357" s="26">
        <v>17</v>
      </c>
      <c r="D357" s="33">
        <v>38703.75</v>
      </c>
      <c r="E357" s="31">
        <v>18488</v>
      </c>
      <c r="F357" s="29">
        <v>32650</v>
      </c>
      <c r="G357" s="29">
        <v>138</v>
      </c>
      <c r="H357" s="29">
        <v>0</v>
      </c>
      <c r="I357" s="29">
        <v>4568</v>
      </c>
      <c r="J357" s="29">
        <v>8470</v>
      </c>
      <c r="K357" s="29">
        <v>-616</v>
      </c>
      <c r="L357" s="29">
        <v>330</v>
      </c>
      <c r="M357" s="29">
        <v>-151</v>
      </c>
      <c r="N357" s="29">
        <v>-785</v>
      </c>
      <c r="O357" s="29">
        <f t="shared" si="19"/>
        <v>-1222</v>
      </c>
      <c r="P357" s="29">
        <f t="shared" si="18"/>
        <v>20972</v>
      </c>
      <c r="Q357" s="33">
        <v>38703.75</v>
      </c>
      <c r="R357" s="47">
        <v>18350</v>
      </c>
      <c r="S357" s="29">
        <v>20146</v>
      </c>
      <c r="T357" s="29">
        <f t="shared" si="17"/>
        <v>826</v>
      </c>
      <c r="U357" s="29">
        <v>21801</v>
      </c>
      <c r="V357" s="29">
        <v>0</v>
      </c>
      <c r="W357" s="29">
        <v>-900</v>
      </c>
      <c r="X357" s="29">
        <v>-616</v>
      </c>
      <c r="Y357" s="29">
        <v>330</v>
      </c>
      <c r="Z357" s="29">
        <v>330</v>
      </c>
      <c r="AA357" s="29">
        <v>-700</v>
      </c>
      <c r="AB357" s="29">
        <v>-151</v>
      </c>
      <c r="AC357" s="29">
        <v>-2218</v>
      </c>
      <c r="AD357" s="29">
        <v>-785</v>
      </c>
      <c r="AE357" s="29" t="s">
        <v>146</v>
      </c>
      <c r="AF357" s="29" t="s">
        <v>65</v>
      </c>
      <c r="AG357" s="29">
        <v>36</v>
      </c>
      <c r="AH357" s="29" t="s">
        <v>146</v>
      </c>
      <c r="AI357" s="29" t="s">
        <v>180</v>
      </c>
      <c r="AJ357" s="32">
        <v>31</v>
      </c>
    </row>
    <row r="358" spans="1:36" x14ac:dyDescent="0.15">
      <c r="A358" s="51" t="s">
        <v>36</v>
      </c>
      <c r="B358" s="69" t="s">
        <v>26</v>
      </c>
      <c r="C358" s="26">
        <v>18</v>
      </c>
      <c r="D358" s="33">
        <v>38704.791666666664</v>
      </c>
      <c r="E358" s="31">
        <v>18951</v>
      </c>
      <c r="F358" s="29">
        <v>32650</v>
      </c>
      <c r="G358" s="29">
        <v>400</v>
      </c>
      <c r="H358" s="29">
        <v>0</v>
      </c>
      <c r="I358" s="29">
        <v>4384</v>
      </c>
      <c r="J358" s="29">
        <v>8713</v>
      </c>
      <c r="K358" s="29">
        <v>-837</v>
      </c>
      <c r="L358" s="29">
        <v>330</v>
      </c>
      <c r="M358" s="29">
        <v>-76</v>
      </c>
      <c r="N358" s="29">
        <v>-853</v>
      </c>
      <c r="O358" s="29">
        <f t="shared" si="19"/>
        <v>-1436</v>
      </c>
      <c r="P358" s="29">
        <f t="shared" si="18"/>
        <v>21389</v>
      </c>
      <c r="Q358" s="33">
        <v>38704.791666666664</v>
      </c>
      <c r="R358" s="47">
        <v>18750</v>
      </c>
      <c r="S358" s="29">
        <v>20546</v>
      </c>
      <c r="T358" s="29">
        <f t="shared" si="17"/>
        <v>843</v>
      </c>
      <c r="U358" s="29">
        <v>21801</v>
      </c>
      <c r="V358" s="29">
        <v>0</v>
      </c>
      <c r="W358" s="29">
        <v>-900</v>
      </c>
      <c r="X358" s="29">
        <v>-837</v>
      </c>
      <c r="Y358" s="29">
        <v>330</v>
      </c>
      <c r="Z358" s="29">
        <v>330</v>
      </c>
      <c r="AA358" s="29">
        <v>-700</v>
      </c>
      <c r="AB358" s="29">
        <v>-76</v>
      </c>
      <c r="AC358" s="29">
        <v>-2218</v>
      </c>
      <c r="AD358" s="29">
        <v>-853</v>
      </c>
      <c r="AE358" s="29" t="s">
        <v>169</v>
      </c>
      <c r="AF358" s="29" t="s">
        <v>66</v>
      </c>
      <c r="AG358" s="29">
        <v>32</v>
      </c>
      <c r="AH358" s="29" t="s">
        <v>169</v>
      </c>
      <c r="AI358" s="29" t="s">
        <v>193</v>
      </c>
      <c r="AJ358" s="32">
        <v>28</v>
      </c>
    </row>
    <row r="359" spans="1:36" x14ac:dyDescent="0.15">
      <c r="A359" s="51" t="s">
        <v>30</v>
      </c>
      <c r="B359" s="69" t="s">
        <v>26</v>
      </c>
      <c r="C359" s="26">
        <v>19</v>
      </c>
      <c r="D359" s="33">
        <v>38705.75</v>
      </c>
      <c r="E359" s="31">
        <v>21092</v>
      </c>
      <c r="F359" s="29">
        <v>32650</v>
      </c>
      <c r="G359" s="29">
        <v>415</v>
      </c>
      <c r="H359" s="29">
        <v>0</v>
      </c>
      <c r="I359" s="29">
        <v>3368</v>
      </c>
      <c r="J359" s="29">
        <v>7359</v>
      </c>
      <c r="K359" s="29">
        <v>195</v>
      </c>
      <c r="L359" s="29">
        <v>330</v>
      </c>
      <c r="M359" s="29">
        <v>-56</v>
      </c>
      <c r="N359" s="29">
        <v>-1341</v>
      </c>
      <c r="O359" s="29">
        <f t="shared" si="19"/>
        <v>-872</v>
      </c>
      <c r="P359" s="29">
        <f t="shared" si="18"/>
        <v>23210</v>
      </c>
      <c r="Q359" s="33">
        <v>38705.75</v>
      </c>
      <c r="R359" s="47">
        <v>20660</v>
      </c>
      <c r="S359" s="29">
        <v>22469</v>
      </c>
      <c r="T359" s="29">
        <f t="shared" si="17"/>
        <v>741</v>
      </c>
      <c r="U359" s="29">
        <v>21801</v>
      </c>
      <c r="V359" s="29">
        <v>0</v>
      </c>
      <c r="W359" s="29">
        <v>500</v>
      </c>
      <c r="X359" s="29">
        <v>195</v>
      </c>
      <c r="Y359" s="29">
        <v>330</v>
      </c>
      <c r="Z359" s="29">
        <v>330</v>
      </c>
      <c r="AA359" s="29">
        <v>-700</v>
      </c>
      <c r="AB359" s="29">
        <v>-56</v>
      </c>
      <c r="AC359" s="29">
        <v>-2218</v>
      </c>
      <c r="AD359" s="29">
        <v>-1341</v>
      </c>
      <c r="AE359" s="29" t="s">
        <v>169</v>
      </c>
      <c r="AF359" s="29" t="s">
        <v>49</v>
      </c>
      <c r="AG359" s="29">
        <v>31</v>
      </c>
      <c r="AH359" s="29" t="s">
        <v>146</v>
      </c>
      <c r="AI359" s="29" t="s">
        <v>54</v>
      </c>
      <c r="AJ359" s="32">
        <v>28</v>
      </c>
    </row>
    <row r="360" spans="1:36" x14ac:dyDescent="0.15">
      <c r="A360" s="51" t="s">
        <v>32</v>
      </c>
      <c r="B360" s="69" t="s">
        <v>26</v>
      </c>
      <c r="C360" s="26">
        <v>20</v>
      </c>
      <c r="D360" s="33">
        <v>38706.791666666664</v>
      </c>
      <c r="E360" s="31">
        <v>20934</v>
      </c>
      <c r="F360" s="29">
        <v>32650</v>
      </c>
      <c r="G360" s="29">
        <v>133</v>
      </c>
      <c r="H360" s="29">
        <v>0</v>
      </c>
      <c r="I360" s="29">
        <v>2971</v>
      </c>
      <c r="J360" s="29">
        <v>7876</v>
      </c>
      <c r="K360" s="29">
        <v>-305</v>
      </c>
      <c r="L360" s="29">
        <v>330</v>
      </c>
      <c r="M360" s="29">
        <v>46</v>
      </c>
      <c r="N360" s="29">
        <v>-1341</v>
      </c>
      <c r="O360" s="29">
        <f t="shared" si="19"/>
        <v>-1270</v>
      </c>
      <c r="P360" s="29">
        <f t="shared" si="18"/>
        <v>23206</v>
      </c>
      <c r="Q360" s="33">
        <v>38706.75</v>
      </c>
      <c r="R360" s="47">
        <v>20720</v>
      </c>
      <c r="S360" s="29">
        <v>22529</v>
      </c>
      <c r="T360" s="29">
        <f t="shared" si="17"/>
        <v>677</v>
      </c>
      <c r="U360" s="29">
        <v>21801</v>
      </c>
      <c r="V360" s="29">
        <v>0</v>
      </c>
      <c r="W360" s="29">
        <v>-900</v>
      </c>
      <c r="X360" s="29">
        <v>-305</v>
      </c>
      <c r="Y360" s="29">
        <v>330</v>
      </c>
      <c r="Z360" s="29">
        <v>330</v>
      </c>
      <c r="AA360" s="29">
        <v>280</v>
      </c>
      <c r="AB360" s="29">
        <v>46</v>
      </c>
      <c r="AC360" s="29">
        <v>-2218</v>
      </c>
      <c r="AD360" s="29">
        <v>-1341</v>
      </c>
      <c r="AE360" s="29" t="s">
        <v>169</v>
      </c>
      <c r="AF360" s="29" t="s">
        <v>92</v>
      </c>
      <c r="AG360" s="29">
        <v>30</v>
      </c>
      <c r="AH360" s="29" t="s">
        <v>169</v>
      </c>
      <c r="AI360" s="29" t="s">
        <v>54</v>
      </c>
      <c r="AJ360" s="32">
        <v>27</v>
      </c>
    </row>
    <row r="361" spans="1:36" x14ac:dyDescent="0.15">
      <c r="A361" s="51" t="s">
        <v>31</v>
      </c>
      <c r="B361" s="69" t="s">
        <v>26</v>
      </c>
      <c r="C361" s="26">
        <v>21</v>
      </c>
      <c r="D361" s="33">
        <v>38707.791666666664</v>
      </c>
      <c r="E361" s="31">
        <v>20933</v>
      </c>
      <c r="F361" s="29">
        <v>32650</v>
      </c>
      <c r="G361" s="29">
        <v>420</v>
      </c>
      <c r="H361" s="29">
        <v>0</v>
      </c>
      <c r="I361" s="29">
        <v>3432</v>
      </c>
      <c r="J361" s="29">
        <v>6708</v>
      </c>
      <c r="K361" s="29">
        <v>-216</v>
      </c>
      <c r="L361" s="29">
        <v>330</v>
      </c>
      <c r="M361" s="29">
        <v>42</v>
      </c>
      <c r="N361" s="29">
        <v>-981</v>
      </c>
      <c r="O361" s="29">
        <f t="shared" si="19"/>
        <v>-825</v>
      </c>
      <c r="P361" s="29">
        <f t="shared" si="18"/>
        <v>23755</v>
      </c>
      <c r="Q361" s="33">
        <v>38707.75</v>
      </c>
      <c r="R361" s="47">
        <v>21240</v>
      </c>
      <c r="S361" s="29">
        <v>23049</v>
      </c>
      <c r="T361" s="29">
        <f t="shared" si="17"/>
        <v>706</v>
      </c>
      <c r="U361" s="29">
        <v>21801</v>
      </c>
      <c r="V361" s="29">
        <v>0</v>
      </c>
      <c r="W361" s="29">
        <v>-900</v>
      </c>
      <c r="X361" s="29">
        <v>-216</v>
      </c>
      <c r="Y361" s="29">
        <v>330</v>
      </c>
      <c r="Z361" s="29">
        <v>330</v>
      </c>
      <c r="AA361" s="29">
        <v>280</v>
      </c>
      <c r="AB361" s="29">
        <v>42</v>
      </c>
      <c r="AC361" s="29">
        <v>-2218</v>
      </c>
      <c r="AD361" s="29">
        <v>-981</v>
      </c>
      <c r="AE361" s="29" t="s">
        <v>169</v>
      </c>
      <c r="AF361" s="29" t="s">
        <v>62</v>
      </c>
      <c r="AG361" s="29">
        <v>24</v>
      </c>
      <c r="AH361" s="29" t="s">
        <v>169</v>
      </c>
      <c r="AI361" s="29" t="s">
        <v>103</v>
      </c>
      <c r="AJ361" s="32">
        <v>23</v>
      </c>
    </row>
    <row r="362" spans="1:36" x14ac:dyDescent="0.15">
      <c r="A362" s="51" t="s">
        <v>33</v>
      </c>
      <c r="B362" s="69" t="s">
        <v>26</v>
      </c>
      <c r="C362" s="26">
        <v>22</v>
      </c>
      <c r="D362" s="33">
        <v>38708.75</v>
      </c>
      <c r="E362" s="31">
        <v>20443</v>
      </c>
      <c r="F362" s="29">
        <v>32650</v>
      </c>
      <c r="G362" s="29">
        <v>426</v>
      </c>
      <c r="H362" s="29">
        <v>0</v>
      </c>
      <c r="I362" s="29">
        <v>2736</v>
      </c>
      <c r="J362" s="29">
        <v>7233</v>
      </c>
      <c r="K362" s="29">
        <v>-205</v>
      </c>
      <c r="L362" s="29">
        <v>330</v>
      </c>
      <c r="M362" s="29">
        <v>119</v>
      </c>
      <c r="N362" s="29">
        <v>-913</v>
      </c>
      <c r="O362" s="29">
        <f t="shared" si="19"/>
        <v>-669</v>
      </c>
      <c r="P362" s="29">
        <f t="shared" si="18"/>
        <v>23776</v>
      </c>
      <c r="Q362" s="33">
        <v>38708.75</v>
      </c>
      <c r="R362" s="47">
        <v>20540</v>
      </c>
      <c r="S362" s="29">
        <v>22549</v>
      </c>
      <c r="T362" s="29">
        <f t="shared" si="17"/>
        <v>1227</v>
      </c>
      <c r="U362" s="29">
        <v>21801</v>
      </c>
      <c r="V362" s="29">
        <v>0</v>
      </c>
      <c r="W362" s="29">
        <v>-700</v>
      </c>
      <c r="X362" s="29">
        <v>-205</v>
      </c>
      <c r="Y362" s="29">
        <v>330</v>
      </c>
      <c r="Z362" s="29">
        <v>330</v>
      </c>
      <c r="AA362" s="29">
        <v>280</v>
      </c>
      <c r="AB362" s="29">
        <v>119</v>
      </c>
      <c r="AC362" s="29">
        <v>-2218</v>
      </c>
      <c r="AD362" s="29">
        <v>-913</v>
      </c>
      <c r="AE362" s="29" t="s">
        <v>169</v>
      </c>
      <c r="AF362" s="29" t="s">
        <v>69</v>
      </c>
      <c r="AG362" s="29">
        <v>33</v>
      </c>
      <c r="AH362" s="29" t="s">
        <v>169</v>
      </c>
      <c r="AI362" s="29" t="s">
        <v>99</v>
      </c>
      <c r="AJ362" s="32">
        <v>31</v>
      </c>
    </row>
    <row r="363" spans="1:36" x14ac:dyDescent="0.15">
      <c r="A363" s="51" t="s">
        <v>34</v>
      </c>
      <c r="B363" s="69" t="s">
        <v>26</v>
      </c>
      <c r="C363" s="26">
        <v>23</v>
      </c>
      <c r="D363" s="33">
        <v>38709.75</v>
      </c>
      <c r="E363" s="31">
        <v>18785</v>
      </c>
      <c r="F363" s="29">
        <v>32650</v>
      </c>
      <c r="G363" s="29">
        <v>157</v>
      </c>
      <c r="H363" s="29">
        <v>0</v>
      </c>
      <c r="I363" s="29">
        <v>3098</v>
      </c>
      <c r="J363" s="29">
        <v>7832</v>
      </c>
      <c r="K363" s="29">
        <v>-7</v>
      </c>
      <c r="L363" s="29">
        <v>330</v>
      </c>
      <c r="M363" s="29">
        <v>-65</v>
      </c>
      <c r="N363" s="29">
        <v>-951</v>
      </c>
      <c r="O363" s="29">
        <f t="shared" si="19"/>
        <v>-693</v>
      </c>
      <c r="P363" s="29">
        <f t="shared" si="18"/>
        <v>22570</v>
      </c>
      <c r="Q363" s="33">
        <v>38709.75</v>
      </c>
      <c r="R363" s="47">
        <v>19500</v>
      </c>
      <c r="S363" s="29">
        <v>21509</v>
      </c>
      <c r="T363" s="29">
        <f t="shared" si="17"/>
        <v>1061</v>
      </c>
      <c r="U363" s="29">
        <v>21801</v>
      </c>
      <c r="V363" s="29">
        <v>0</v>
      </c>
      <c r="W363" s="29">
        <v>-1000</v>
      </c>
      <c r="X363" s="29">
        <v>-7</v>
      </c>
      <c r="Y363" s="29">
        <v>330</v>
      </c>
      <c r="Z363" s="29">
        <v>330</v>
      </c>
      <c r="AA363" s="29">
        <v>-700</v>
      </c>
      <c r="AB363" s="29">
        <v>-65</v>
      </c>
      <c r="AC363" s="29">
        <v>-2218</v>
      </c>
      <c r="AD363" s="29">
        <v>-951</v>
      </c>
      <c r="AE363" s="29" t="s">
        <v>43</v>
      </c>
      <c r="AF363" s="29" t="s">
        <v>131</v>
      </c>
      <c r="AG363" s="29">
        <v>41</v>
      </c>
      <c r="AH363" s="29" t="s">
        <v>43</v>
      </c>
      <c r="AI363" s="29" t="s">
        <v>70</v>
      </c>
      <c r="AJ363" s="32">
        <v>37</v>
      </c>
    </row>
    <row r="364" spans="1:36" x14ac:dyDescent="0.15">
      <c r="A364" s="51" t="s">
        <v>35</v>
      </c>
      <c r="B364" s="69" t="s">
        <v>26</v>
      </c>
      <c r="C364" s="26">
        <v>24</v>
      </c>
      <c r="D364" s="33">
        <v>38710.75</v>
      </c>
      <c r="E364" s="31">
        <v>16779</v>
      </c>
      <c r="F364" s="29">
        <v>32650</v>
      </c>
      <c r="G364" s="29">
        <v>407</v>
      </c>
      <c r="H364" s="29">
        <v>0</v>
      </c>
      <c r="I364" s="29">
        <v>2213</v>
      </c>
      <c r="J364" s="29">
        <v>10634</v>
      </c>
      <c r="K364" s="29">
        <v>-66</v>
      </c>
      <c r="L364" s="29">
        <v>330</v>
      </c>
      <c r="M364" s="29">
        <v>-236</v>
      </c>
      <c r="N364" s="29">
        <v>-393</v>
      </c>
      <c r="O364" s="29">
        <f t="shared" si="19"/>
        <v>-365</v>
      </c>
      <c r="P364" s="29">
        <f t="shared" si="18"/>
        <v>20575</v>
      </c>
      <c r="Q364" s="33">
        <v>38710.75</v>
      </c>
      <c r="R364" s="47">
        <v>17500</v>
      </c>
      <c r="S364" s="29">
        <v>19509</v>
      </c>
      <c r="T364" s="29">
        <f t="shared" si="17"/>
        <v>1066</v>
      </c>
      <c r="U364" s="29">
        <v>21864</v>
      </c>
      <c r="V364" s="29">
        <v>300</v>
      </c>
      <c r="W364" s="29">
        <v>-1000</v>
      </c>
      <c r="X364" s="29">
        <v>-66</v>
      </c>
      <c r="Y364" s="29">
        <v>330</v>
      </c>
      <c r="Z364" s="29">
        <v>330</v>
      </c>
      <c r="AA364" s="29">
        <v>-700</v>
      </c>
      <c r="AB364" s="29">
        <v>-236</v>
      </c>
      <c r="AC364" s="29">
        <v>-2218</v>
      </c>
      <c r="AD364" s="29">
        <v>-393</v>
      </c>
      <c r="AE364" s="29" t="s">
        <v>43</v>
      </c>
      <c r="AF364" s="29" t="s">
        <v>151</v>
      </c>
      <c r="AG364" s="29">
        <v>44</v>
      </c>
      <c r="AH364" s="29" t="s">
        <v>43</v>
      </c>
      <c r="AI364" s="29" t="s">
        <v>74</v>
      </c>
      <c r="AJ364" s="32">
        <v>41</v>
      </c>
    </row>
    <row r="365" spans="1:36" x14ac:dyDescent="0.15">
      <c r="A365" s="51" t="s">
        <v>36</v>
      </c>
      <c r="B365" s="69" t="s">
        <v>26</v>
      </c>
      <c r="C365" s="26">
        <v>25</v>
      </c>
      <c r="D365" s="33">
        <v>38711.791666666664</v>
      </c>
      <c r="E365" s="31">
        <v>15082</v>
      </c>
      <c r="F365" s="29">
        <v>32650</v>
      </c>
      <c r="G365" s="29">
        <v>393</v>
      </c>
      <c r="H365" s="29">
        <v>0</v>
      </c>
      <c r="I365" s="29">
        <v>2390</v>
      </c>
      <c r="J365" s="29">
        <v>11323</v>
      </c>
      <c r="K365" s="29">
        <v>-542</v>
      </c>
      <c r="L365" s="29">
        <v>330</v>
      </c>
      <c r="M365" s="29">
        <v>-243</v>
      </c>
      <c r="N365" s="29">
        <v>-394</v>
      </c>
      <c r="O365" s="29">
        <f t="shared" si="19"/>
        <v>-849</v>
      </c>
      <c r="P365" s="29">
        <f t="shared" si="18"/>
        <v>20179</v>
      </c>
      <c r="Q365" s="33">
        <v>38711.75</v>
      </c>
      <c r="R365" s="47">
        <v>15730</v>
      </c>
      <c r="S365" s="29">
        <v>17739</v>
      </c>
      <c r="T365" s="29">
        <f t="shared" si="17"/>
        <v>2440</v>
      </c>
      <c r="U365" s="29">
        <v>21864</v>
      </c>
      <c r="V365" s="29">
        <v>300</v>
      </c>
      <c r="W365" s="29">
        <v>-800</v>
      </c>
      <c r="X365" s="29">
        <v>-542</v>
      </c>
      <c r="Y365" s="29">
        <v>330</v>
      </c>
      <c r="Z365" s="29">
        <v>330</v>
      </c>
      <c r="AA365" s="29">
        <v>-700</v>
      </c>
      <c r="AB365" s="29">
        <v>-243</v>
      </c>
      <c r="AC365" s="29">
        <v>-2218</v>
      </c>
      <c r="AD365" s="29">
        <v>-394</v>
      </c>
      <c r="AE365" s="29" t="s">
        <v>87</v>
      </c>
      <c r="AF365" s="29" t="s">
        <v>181</v>
      </c>
      <c r="AG365" s="29">
        <v>45</v>
      </c>
      <c r="AH365" s="29" t="s">
        <v>87</v>
      </c>
      <c r="AI365" s="29" t="s">
        <v>79</v>
      </c>
      <c r="AJ365" s="32">
        <v>39</v>
      </c>
    </row>
    <row r="366" spans="1:36" x14ac:dyDescent="0.15">
      <c r="A366" s="51" t="s">
        <v>30</v>
      </c>
      <c r="B366" s="69" t="s">
        <v>26</v>
      </c>
      <c r="C366" s="26">
        <v>26</v>
      </c>
      <c r="D366" s="33">
        <v>38712.75</v>
      </c>
      <c r="E366" s="31">
        <v>17755</v>
      </c>
      <c r="F366" s="29">
        <v>32652</v>
      </c>
      <c r="G366" s="29">
        <v>402</v>
      </c>
      <c r="H366" s="29">
        <v>0</v>
      </c>
      <c r="I366" s="29">
        <v>2555</v>
      </c>
      <c r="J366" s="29">
        <v>9820</v>
      </c>
      <c r="K366" s="29">
        <v>-287</v>
      </c>
      <c r="L366" s="29">
        <v>330</v>
      </c>
      <c r="M366" s="29">
        <v>-221</v>
      </c>
      <c r="N366" s="29">
        <v>-394</v>
      </c>
      <c r="O366" s="29">
        <f t="shared" si="19"/>
        <v>-572</v>
      </c>
      <c r="P366" s="29">
        <f t="shared" si="18"/>
        <v>21251</v>
      </c>
      <c r="Q366" s="33">
        <v>38712.75</v>
      </c>
      <c r="R366" s="47">
        <v>17830</v>
      </c>
      <c r="S366" s="29">
        <v>19839</v>
      </c>
      <c r="T366" s="29">
        <f t="shared" si="17"/>
        <v>1412</v>
      </c>
      <c r="U366" s="29">
        <v>21864</v>
      </c>
      <c r="V366" s="29">
        <v>300</v>
      </c>
      <c r="W366" s="29">
        <v>-800</v>
      </c>
      <c r="X366" s="29">
        <v>-287</v>
      </c>
      <c r="Y366" s="29">
        <v>330</v>
      </c>
      <c r="Z366" s="29">
        <v>330</v>
      </c>
      <c r="AA366" s="29">
        <v>-700</v>
      </c>
      <c r="AB366" s="29">
        <v>-221</v>
      </c>
      <c r="AC366" s="29">
        <v>-2218</v>
      </c>
      <c r="AD366" s="29">
        <v>-394</v>
      </c>
      <c r="AE366" s="29" t="s">
        <v>43</v>
      </c>
      <c r="AF366" s="29" t="s">
        <v>150</v>
      </c>
      <c r="AG366" s="29">
        <v>41</v>
      </c>
      <c r="AH366" s="29" t="s">
        <v>43</v>
      </c>
      <c r="AI366" s="29" t="s">
        <v>66</v>
      </c>
      <c r="AJ366" s="32">
        <v>39</v>
      </c>
    </row>
    <row r="367" spans="1:36" x14ac:dyDescent="0.15">
      <c r="A367" s="51" t="s">
        <v>32</v>
      </c>
      <c r="B367" s="69" t="s">
        <v>26</v>
      </c>
      <c r="C367" s="26">
        <v>27</v>
      </c>
      <c r="D367" s="33">
        <v>38713.75</v>
      </c>
      <c r="E367" s="31">
        <v>19361</v>
      </c>
      <c r="F367" s="29">
        <v>32652</v>
      </c>
      <c r="G367" s="29">
        <v>419</v>
      </c>
      <c r="H367" s="29">
        <v>0</v>
      </c>
      <c r="I367" s="29">
        <v>2441</v>
      </c>
      <c r="J367" s="29">
        <v>8146</v>
      </c>
      <c r="K367" s="29">
        <v>-450</v>
      </c>
      <c r="L367" s="29">
        <v>330</v>
      </c>
      <c r="M367" s="29">
        <v>-210</v>
      </c>
      <c r="N367" s="29">
        <v>-883</v>
      </c>
      <c r="O367" s="29">
        <f t="shared" si="19"/>
        <v>-1213</v>
      </c>
      <c r="P367" s="29">
        <f t="shared" si="18"/>
        <v>23697</v>
      </c>
      <c r="Q367" s="33">
        <v>38713.75</v>
      </c>
      <c r="R367" s="47">
        <v>19340</v>
      </c>
      <c r="S367" s="29">
        <v>21349</v>
      </c>
      <c r="T367" s="29">
        <f t="shared" si="17"/>
        <v>2348</v>
      </c>
      <c r="U367" s="29">
        <v>21864</v>
      </c>
      <c r="V367" s="29">
        <v>300</v>
      </c>
      <c r="W367" s="29">
        <v>-1000</v>
      </c>
      <c r="X367" s="29">
        <v>-450</v>
      </c>
      <c r="Y367" s="29">
        <v>330</v>
      </c>
      <c r="Z367" s="29">
        <v>330</v>
      </c>
      <c r="AA367" s="29">
        <v>-700</v>
      </c>
      <c r="AB367" s="29">
        <v>-210</v>
      </c>
      <c r="AC367" s="29">
        <v>-2218</v>
      </c>
      <c r="AD367" s="29">
        <v>-883</v>
      </c>
      <c r="AE367" s="29" t="s">
        <v>42</v>
      </c>
      <c r="AF367" s="29" t="s">
        <v>106</v>
      </c>
      <c r="AG367" s="29">
        <v>32</v>
      </c>
      <c r="AH367" s="29" t="s">
        <v>42</v>
      </c>
      <c r="AI367" s="29" t="s">
        <v>98</v>
      </c>
      <c r="AJ367" s="32">
        <v>34</v>
      </c>
    </row>
    <row r="368" spans="1:36" x14ac:dyDescent="0.15">
      <c r="A368" s="51" t="s">
        <v>31</v>
      </c>
      <c r="B368" s="69" t="s">
        <v>26</v>
      </c>
      <c r="C368" s="26">
        <v>28</v>
      </c>
      <c r="D368" s="33">
        <v>38714.75</v>
      </c>
      <c r="E368" s="31">
        <v>19171</v>
      </c>
      <c r="F368" s="29">
        <v>32652</v>
      </c>
      <c r="G368" s="29">
        <v>390</v>
      </c>
      <c r="H368" s="29">
        <v>0</v>
      </c>
      <c r="I368" s="29">
        <v>2189</v>
      </c>
      <c r="J368" s="29">
        <v>9303</v>
      </c>
      <c r="K368" s="29">
        <v>-356</v>
      </c>
      <c r="L368" s="29">
        <v>330</v>
      </c>
      <c r="M368" s="29">
        <v>-49</v>
      </c>
      <c r="N368" s="29">
        <v>-1614</v>
      </c>
      <c r="O368" s="29">
        <f t="shared" si="19"/>
        <v>-1689</v>
      </c>
      <c r="P368" s="29">
        <f t="shared" si="18"/>
        <v>23239</v>
      </c>
      <c r="Q368" s="33">
        <v>38714.75</v>
      </c>
      <c r="R368" s="47">
        <v>19180</v>
      </c>
      <c r="S368" s="29">
        <v>21280</v>
      </c>
      <c r="T368" s="29">
        <f t="shared" si="17"/>
        <v>1959</v>
      </c>
      <c r="U368" s="29">
        <v>21864</v>
      </c>
      <c r="V368" s="29">
        <v>300</v>
      </c>
      <c r="W368" s="29">
        <v>-1000</v>
      </c>
      <c r="X368" s="29">
        <v>-356</v>
      </c>
      <c r="Y368" s="29">
        <v>330</v>
      </c>
      <c r="Z368" s="29">
        <v>330</v>
      </c>
      <c r="AA368" s="29">
        <v>-700</v>
      </c>
      <c r="AB368" s="29">
        <v>-49</v>
      </c>
      <c r="AC368" s="29">
        <v>-2218</v>
      </c>
      <c r="AD368" s="29">
        <v>-1683</v>
      </c>
      <c r="AE368" s="29" t="s">
        <v>43</v>
      </c>
      <c r="AF368" s="29" t="s">
        <v>102</v>
      </c>
      <c r="AG368" s="29">
        <v>41</v>
      </c>
      <c r="AH368" s="29" t="s">
        <v>43</v>
      </c>
      <c r="AI368" s="29" t="s">
        <v>90</v>
      </c>
      <c r="AJ368" s="32">
        <v>38</v>
      </c>
    </row>
    <row r="369" spans="1:36" x14ac:dyDescent="0.15">
      <c r="A369" s="51" t="s">
        <v>33</v>
      </c>
      <c r="B369" s="69" t="s">
        <v>26</v>
      </c>
      <c r="C369" s="26">
        <v>29</v>
      </c>
      <c r="D369" s="33">
        <v>38715.75</v>
      </c>
      <c r="E369" s="31">
        <v>18601</v>
      </c>
      <c r="F369" s="29">
        <v>32652</v>
      </c>
      <c r="G369" s="29">
        <v>406</v>
      </c>
      <c r="H369" s="29">
        <v>0</v>
      </c>
      <c r="I369" s="29">
        <v>2275</v>
      </c>
      <c r="J369" s="29">
        <v>9925</v>
      </c>
      <c r="K369" s="29">
        <v>-305</v>
      </c>
      <c r="L369" s="29">
        <v>330</v>
      </c>
      <c r="M369" s="29">
        <v>-55</v>
      </c>
      <c r="N369" s="29">
        <v>-1683</v>
      </c>
      <c r="O369" s="29">
        <f t="shared" si="19"/>
        <v>-1713</v>
      </c>
      <c r="P369" s="29">
        <f t="shared" si="18"/>
        <v>22571</v>
      </c>
      <c r="Q369" s="33">
        <v>38715.75</v>
      </c>
      <c r="R369" s="47">
        <v>17740</v>
      </c>
      <c r="S369" s="29">
        <v>20909</v>
      </c>
      <c r="T369" s="29">
        <f t="shared" si="17"/>
        <v>1662</v>
      </c>
      <c r="U369" s="29">
        <v>21864</v>
      </c>
      <c r="V369" s="29">
        <v>300</v>
      </c>
      <c r="W369" s="29">
        <v>-1000</v>
      </c>
      <c r="X369" s="29">
        <v>-305</v>
      </c>
      <c r="Y369" s="29">
        <v>330</v>
      </c>
      <c r="Z369" s="29">
        <v>330</v>
      </c>
      <c r="AA369" s="29">
        <v>-700</v>
      </c>
      <c r="AB369" s="29">
        <v>-55</v>
      </c>
      <c r="AC369" s="29">
        <v>-2218</v>
      </c>
      <c r="AD369" s="29">
        <v>-1683</v>
      </c>
      <c r="AE369" s="29" t="s">
        <v>46</v>
      </c>
      <c r="AF369" s="29" t="s">
        <v>165</v>
      </c>
      <c r="AG369" s="29">
        <v>44</v>
      </c>
      <c r="AH369" s="29" t="s">
        <v>46</v>
      </c>
      <c r="AI369" s="29" t="s">
        <v>150</v>
      </c>
      <c r="AJ369" s="32">
        <v>41</v>
      </c>
    </row>
    <row r="370" spans="1:36" x14ac:dyDescent="0.15">
      <c r="A370" s="51" t="s">
        <v>34</v>
      </c>
      <c r="B370" s="69" t="s">
        <v>26</v>
      </c>
      <c r="C370" s="26">
        <v>30</v>
      </c>
      <c r="D370" s="33">
        <v>38716.75</v>
      </c>
      <c r="E370" s="31">
        <v>18358</v>
      </c>
      <c r="F370" s="29">
        <v>32652</v>
      </c>
      <c r="G370" s="29">
        <v>411</v>
      </c>
      <c r="H370" s="29">
        <v>0</v>
      </c>
      <c r="I370" s="29">
        <v>2763</v>
      </c>
      <c r="J370" s="29">
        <v>10770</v>
      </c>
      <c r="K370" s="29">
        <v>-380</v>
      </c>
      <c r="L370" s="29">
        <v>330</v>
      </c>
      <c r="M370" s="29">
        <v>-73</v>
      </c>
      <c r="N370" s="29">
        <v>-1609</v>
      </c>
      <c r="O370" s="29">
        <f t="shared" si="19"/>
        <v>-1732</v>
      </c>
      <c r="P370" s="29">
        <f>+F370+G370+H370-I370-J370-O370</f>
        <v>21262</v>
      </c>
      <c r="Q370" s="33">
        <v>38716.75</v>
      </c>
      <c r="R370" s="47">
        <v>18430</v>
      </c>
      <c r="S370" s="29">
        <v>20525</v>
      </c>
      <c r="T370" s="29">
        <f>+P370-S370</f>
        <v>737</v>
      </c>
      <c r="U370" s="29">
        <v>21864</v>
      </c>
      <c r="V370" s="29">
        <v>300</v>
      </c>
      <c r="W370" s="29">
        <v>-1000</v>
      </c>
      <c r="X370" s="29">
        <v>-380</v>
      </c>
      <c r="Y370" s="29">
        <v>330</v>
      </c>
      <c r="Z370" s="29">
        <v>330</v>
      </c>
      <c r="AA370" s="29">
        <v>-700</v>
      </c>
      <c r="AB370" s="29">
        <v>-73</v>
      </c>
      <c r="AC370" s="29">
        <v>-2218</v>
      </c>
      <c r="AD370" s="29">
        <v>-1693</v>
      </c>
      <c r="AE370" s="29" t="s">
        <v>169</v>
      </c>
      <c r="AF370" s="29" t="s">
        <v>106</v>
      </c>
      <c r="AG370" s="29">
        <v>38</v>
      </c>
      <c r="AH370" s="29" t="s">
        <v>169</v>
      </c>
      <c r="AI370" s="29" t="s">
        <v>106</v>
      </c>
      <c r="AJ370" s="32">
        <v>36</v>
      </c>
    </row>
    <row r="371" spans="1:36" ht="15" thickBot="1" x14ac:dyDescent="0.2">
      <c r="A371" s="91" t="s">
        <v>35</v>
      </c>
      <c r="B371" s="92" t="s">
        <v>26</v>
      </c>
      <c r="C371" s="93">
        <v>31</v>
      </c>
      <c r="D371" s="94">
        <v>38717.75</v>
      </c>
      <c r="E371" s="95">
        <v>18464</v>
      </c>
      <c r="F371" s="96">
        <v>32652</v>
      </c>
      <c r="G371" s="96">
        <v>401</v>
      </c>
      <c r="H371" s="96">
        <v>0</v>
      </c>
      <c r="I371" s="96">
        <v>2638</v>
      </c>
      <c r="J371" s="96">
        <v>11626</v>
      </c>
      <c r="K371" s="96">
        <v>-554</v>
      </c>
      <c r="L371" s="96">
        <v>330</v>
      </c>
      <c r="M371" s="96">
        <v>-177</v>
      </c>
      <c r="N371" s="96">
        <v>-1570</v>
      </c>
      <c r="O371" s="96">
        <f>SUM(K371:N371)</f>
        <v>-1971</v>
      </c>
      <c r="P371" s="96">
        <f>+F371+G371+H371-I371-J371-O371</f>
        <v>20760</v>
      </c>
      <c r="Q371" s="94">
        <v>38717.75</v>
      </c>
      <c r="R371" s="98">
        <v>17720</v>
      </c>
      <c r="S371" s="96">
        <v>19815</v>
      </c>
      <c r="T371" s="96">
        <f>+P371-S371</f>
        <v>945</v>
      </c>
      <c r="U371" s="96">
        <v>22353</v>
      </c>
      <c r="V371" s="96"/>
      <c r="W371" s="96">
        <v>-1000</v>
      </c>
      <c r="X371" s="96">
        <v>-554</v>
      </c>
      <c r="Y371" s="96">
        <v>330</v>
      </c>
      <c r="Z371" s="96">
        <v>330</v>
      </c>
      <c r="AA371" s="96">
        <v>-700</v>
      </c>
      <c r="AB371" s="96">
        <v>-177</v>
      </c>
      <c r="AC371" s="96">
        <v>-2218</v>
      </c>
      <c r="AD371" s="96">
        <v>-1570</v>
      </c>
      <c r="AE371" s="96" t="s">
        <v>44</v>
      </c>
      <c r="AF371" s="96" t="s">
        <v>179</v>
      </c>
      <c r="AG371" s="96">
        <v>32</v>
      </c>
      <c r="AH371" s="96" t="s">
        <v>44</v>
      </c>
      <c r="AI371" s="96" t="s">
        <v>208</v>
      </c>
      <c r="AJ371" s="99">
        <v>31</v>
      </c>
    </row>
    <row r="372" spans="1:36" x14ac:dyDescent="0.15">
      <c r="O372" s="100"/>
      <c r="P372" s="101"/>
      <c r="Q372" s="102"/>
      <c r="V372" s="3"/>
      <c r="W372" s="3"/>
      <c r="X372" s="3"/>
    </row>
    <row r="373" spans="1:36" x14ac:dyDescent="0.15">
      <c r="V373" s="3"/>
      <c r="W373" s="3"/>
      <c r="X373" s="3"/>
    </row>
  </sheetData>
  <phoneticPr fontId="0" type="noConversion"/>
  <conditionalFormatting sqref="E7:E37">
    <cfRule type="cellIs" dxfId="23" priority="1" stopIfTrue="1" operator="equal">
      <formula>MAX($E$7:$E$37)</formula>
    </cfRule>
  </conditionalFormatting>
  <conditionalFormatting sqref="E38:E65">
    <cfRule type="cellIs" dxfId="22" priority="12" stopIfTrue="1" operator="equal">
      <formula>MAX($E$38:$E$66)</formula>
    </cfRule>
  </conditionalFormatting>
  <conditionalFormatting sqref="E66:E96">
    <cfRule type="cellIs" dxfId="21" priority="2" stopIfTrue="1" operator="equal">
      <formula>MAX($E$66:$E$96)</formula>
    </cfRule>
  </conditionalFormatting>
  <conditionalFormatting sqref="E97:E126">
    <cfRule type="cellIs" dxfId="20" priority="3" stopIfTrue="1" operator="equal">
      <formula>MAX($E$97:$E$126)</formula>
    </cfRule>
  </conditionalFormatting>
  <conditionalFormatting sqref="E127:E157">
    <cfRule type="cellIs" dxfId="19" priority="4" stopIfTrue="1" operator="equal">
      <formula>MAX($E$127:$E$157)</formula>
    </cfRule>
  </conditionalFormatting>
  <conditionalFormatting sqref="E158:E187">
    <cfRule type="cellIs" dxfId="18" priority="5" stopIfTrue="1" operator="equal">
      <formula>MAX($E$158:$E$187)</formula>
    </cfRule>
  </conditionalFormatting>
  <conditionalFormatting sqref="E188:E218">
    <cfRule type="cellIs" dxfId="17" priority="6" stopIfTrue="1" operator="equal">
      <formula>MAX($E$188:$E$218)</formula>
    </cfRule>
  </conditionalFormatting>
  <conditionalFormatting sqref="E219:E249">
    <cfRule type="cellIs" dxfId="16" priority="7" stopIfTrue="1" operator="equal">
      <formula>MAX($E$219:$E$249)</formula>
    </cfRule>
  </conditionalFormatting>
  <conditionalFormatting sqref="E250:E279">
    <cfRule type="cellIs" dxfId="15" priority="8" stopIfTrue="1" operator="equal">
      <formula>MAX($E$250:$E$279)</formula>
    </cfRule>
  </conditionalFormatting>
  <conditionalFormatting sqref="E280:E310">
    <cfRule type="cellIs" dxfId="14" priority="9" stopIfTrue="1" operator="equal">
      <formula>MAX($E$280:$E$310)</formula>
    </cfRule>
  </conditionalFormatting>
  <conditionalFormatting sqref="E311:E340">
    <cfRule type="cellIs" dxfId="13" priority="10" stopIfTrue="1" operator="equal">
      <formula>MAX($E$311:$E$340)</formula>
    </cfRule>
  </conditionalFormatting>
  <conditionalFormatting sqref="E341:E371">
    <cfRule type="cellIs" dxfId="12" priority="11" stopIfTrue="1" operator="equal">
      <formula>MAX($E$341:$E$371)</formula>
    </cfRule>
  </conditionalFormatting>
  <pageMargins left="0.25" right="0.25" top="1" bottom="1" header="0.5" footer="0.5"/>
  <pageSetup paperSize="5" scale="38" fitToHeight="6" orientation="landscape"/>
  <headerFooter>
    <oddHeader>&amp;C&amp;"Arial,Bold"&amp;14ISO New England -  &amp;A Forecast vs. Actual Daily Peaks&amp;"Arial,Regular"&amp;10 &amp;"Arial,Italic"(preliminary - Based on the Morning Report)</oddHeader>
    <oddFooter>&amp;L&amp;9&amp;A Capacity Analysis Spreadsheet&amp;CISO-NE Public&amp;R&amp;D</oddFooter>
  </headerFooter>
  <rowBreaks count="5" manualBreakCount="5">
    <brk id="65" max="16383" man="1"/>
    <brk id="126" max="16383" man="1"/>
    <brk id="187" max="16383" man="1"/>
    <brk id="249" max="16383" man="1"/>
    <brk id="310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374"/>
  <sheetViews>
    <sheetView zoomScale="85" zoomScaleNormal="85" zoomScaleSheetLayoutView="100" workbookViewId="0">
      <pane xSplit="6" ySplit="6" topLeftCell="R161" activePane="bottomRight" state="frozen"/>
      <selection activeCell="G371" sqref="G371"/>
      <selection pane="topRight" activeCell="G371" sqref="G371"/>
      <selection pane="bottomLeft" activeCell="G371" sqref="G371"/>
      <selection pane="bottomRight" activeCell="D193" sqref="D193"/>
    </sheetView>
  </sheetViews>
  <sheetFormatPr baseColWidth="10" defaultColWidth="9.1640625" defaultRowHeight="14" x14ac:dyDescent="0.15"/>
  <cols>
    <col min="1" max="1" width="8.1640625" style="69" bestFit="1" customWidth="1"/>
    <col min="2" max="2" width="11.5" style="69" bestFit="1" customWidth="1"/>
    <col min="3" max="3" width="5.1640625" style="4" bestFit="1" customWidth="1"/>
    <col min="4" max="4" width="17.5" style="46" bestFit="1" customWidth="1"/>
    <col min="5" max="5" width="14.5" style="46" bestFit="1" customWidth="1"/>
    <col min="6" max="6" width="14" style="4" customWidth="1"/>
    <col min="7" max="7" width="12.83203125" style="4" customWidth="1"/>
    <col min="8" max="8" width="16.5" style="4" bestFit="1" customWidth="1"/>
    <col min="9" max="9" width="14.5" style="3" bestFit="1" customWidth="1"/>
    <col min="10" max="10" width="14.1640625" style="3" customWidth="1"/>
    <col min="11" max="14" width="9.1640625" style="3"/>
    <col min="15" max="15" width="17.5" style="3" bestFit="1" customWidth="1"/>
    <col min="16" max="16" width="14.83203125" style="3" bestFit="1" customWidth="1"/>
    <col min="17" max="17" width="20.5" style="46" bestFit="1" customWidth="1"/>
    <col min="18" max="18" width="13.5" style="46" bestFit="1" customWidth="1"/>
    <col min="19" max="19" width="13.83203125" style="4" bestFit="1" customWidth="1"/>
    <col min="20" max="20" width="13.83203125" style="4" customWidth="1"/>
    <col min="21" max="21" width="12.5" style="4" bestFit="1" customWidth="1"/>
    <col min="22" max="22" width="16.1640625" style="4" bestFit="1" customWidth="1"/>
    <col min="23" max="23" width="11.5" style="4" bestFit="1" customWidth="1"/>
    <col min="24" max="24" width="13.83203125" style="4" bestFit="1" customWidth="1"/>
    <col min="25" max="25" width="11.5" style="4" bestFit="1" customWidth="1"/>
    <col min="26" max="26" width="13.83203125" style="4" bestFit="1" customWidth="1"/>
    <col min="27" max="27" width="11.5" style="4" bestFit="1" customWidth="1"/>
    <col min="28" max="28" width="13.83203125" style="4" bestFit="1" customWidth="1"/>
    <col min="29" max="29" width="11.5" style="4" bestFit="1" customWidth="1"/>
    <col min="30" max="30" width="13.83203125" style="4" bestFit="1" customWidth="1"/>
    <col min="31" max="31" width="17.5" style="4" bestFit="1" customWidth="1"/>
    <col min="32" max="32" width="8.83203125" style="4" customWidth="1"/>
    <col min="33" max="33" width="7.83203125" style="4" bestFit="1" customWidth="1"/>
    <col min="34" max="34" width="17.5" style="4" bestFit="1" customWidth="1"/>
    <col min="35" max="35" width="7.5" style="4" bestFit="1" customWidth="1"/>
    <col min="36" max="36" width="7.83203125" style="4" bestFit="1" customWidth="1"/>
    <col min="37" max="16384" width="9.1640625" style="4"/>
  </cols>
  <sheetData>
    <row r="1" spans="1:37" ht="20.5" customHeight="1" x14ac:dyDescent="0.25">
      <c r="A1" s="79">
        <v>1</v>
      </c>
      <c r="B1" s="80"/>
      <c r="C1" s="81"/>
      <c r="D1" s="82">
        <v>2</v>
      </c>
      <c r="E1" s="83"/>
      <c r="F1" s="84" t="s">
        <v>241</v>
      </c>
      <c r="G1" s="84" t="s">
        <v>242</v>
      </c>
      <c r="H1" s="84" t="s">
        <v>243</v>
      </c>
      <c r="I1" s="85" t="s">
        <v>244</v>
      </c>
      <c r="J1" s="85" t="s">
        <v>245</v>
      </c>
      <c r="K1" s="82" t="s">
        <v>264</v>
      </c>
      <c r="L1" s="133"/>
      <c r="M1" s="86"/>
      <c r="N1" s="86"/>
      <c r="O1" s="81"/>
      <c r="P1" s="85" t="s">
        <v>263</v>
      </c>
      <c r="Q1" s="84" t="s">
        <v>262</v>
      </c>
      <c r="R1" s="87"/>
      <c r="S1" s="84" t="s">
        <v>261</v>
      </c>
      <c r="T1" s="84" t="s">
        <v>265</v>
      </c>
      <c r="U1" s="88">
        <v>5</v>
      </c>
      <c r="V1" s="89" t="s">
        <v>266</v>
      </c>
      <c r="W1" s="84">
        <v>7</v>
      </c>
      <c r="X1" s="84"/>
      <c r="Y1" s="84">
        <v>7</v>
      </c>
      <c r="Z1" s="84"/>
      <c r="AA1" s="84"/>
      <c r="AB1" s="84"/>
      <c r="AC1" s="84"/>
      <c r="AD1" s="84"/>
      <c r="AE1" s="84">
        <v>8</v>
      </c>
      <c r="AF1" s="84"/>
      <c r="AG1" s="84"/>
      <c r="AH1" s="84"/>
      <c r="AI1" s="84"/>
      <c r="AJ1" s="124"/>
    </row>
    <row r="2" spans="1:37" ht="17" x14ac:dyDescent="0.25">
      <c r="A2" s="49"/>
      <c r="B2" s="66"/>
      <c r="C2" s="55"/>
      <c r="D2" s="122"/>
      <c r="E2" s="123"/>
      <c r="F2" s="125" t="s">
        <v>293</v>
      </c>
      <c r="G2" s="125"/>
      <c r="H2" s="125"/>
      <c r="I2" s="125"/>
      <c r="J2" s="125"/>
      <c r="K2" s="125"/>
      <c r="L2" s="125"/>
      <c r="M2" s="125"/>
      <c r="N2" s="125"/>
      <c r="O2" s="125"/>
      <c r="P2" s="126"/>
      <c r="Q2" s="126"/>
      <c r="R2" s="125"/>
      <c r="S2" s="125"/>
      <c r="T2" s="125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8"/>
    </row>
    <row r="3" spans="1:37" ht="17" x14ac:dyDescent="0.25">
      <c r="A3" s="49"/>
      <c r="B3" s="66"/>
      <c r="C3" s="55"/>
      <c r="D3" s="122"/>
      <c r="E3" s="123"/>
      <c r="F3" s="7"/>
      <c r="G3" s="73" t="s">
        <v>39</v>
      </c>
      <c r="H3" s="7"/>
      <c r="I3" s="7"/>
      <c r="J3" s="73" t="s">
        <v>246</v>
      </c>
      <c r="K3" s="63"/>
      <c r="L3" s="57"/>
      <c r="M3" s="57"/>
      <c r="N3" s="57"/>
      <c r="O3" s="57"/>
      <c r="P3" s="73" t="s">
        <v>250</v>
      </c>
      <c r="Q3" s="59"/>
      <c r="R3" s="60"/>
      <c r="S3" s="7"/>
      <c r="T3" s="6" t="s">
        <v>301</v>
      </c>
      <c r="U3" s="7"/>
      <c r="V3" s="15"/>
      <c r="W3" s="64" t="s">
        <v>258</v>
      </c>
      <c r="X3" s="12"/>
      <c r="Y3" s="12"/>
      <c r="Z3" s="14"/>
      <c r="AA3" s="65" t="s">
        <v>318</v>
      </c>
      <c r="AB3" s="135"/>
      <c r="AC3" s="134" t="s">
        <v>82</v>
      </c>
      <c r="AD3" s="72"/>
      <c r="AE3" s="56" t="s">
        <v>38</v>
      </c>
      <c r="AF3" s="56"/>
      <c r="AG3" s="56"/>
      <c r="AH3" s="56"/>
      <c r="AI3" s="56"/>
      <c r="AJ3" s="58"/>
    </row>
    <row r="4" spans="1:37" ht="17" x14ac:dyDescent="0.25">
      <c r="A4" s="50"/>
      <c r="B4" s="67"/>
      <c r="C4" s="5"/>
      <c r="D4" s="78" t="s">
        <v>281</v>
      </c>
      <c r="E4" s="78"/>
      <c r="F4" s="6" t="s">
        <v>40</v>
      </c>
      <c r="G4" s="6" t="s">
        <v>235</v>
      </c>
      <c r="H4" s="15" t="s">
        <v>238</v>
      </c>
      <c r="I4" s="6" t="s">
        <v>2</v>
      </c>
      <c r="J4" s="6" t="s">
        <v>247</v>
      </c>
      <c r="K4" s="64" t="s">
        <v>84</v>
      </c>
      <c r="L4" s="12"/>
      <c r="M4" s="12"/>
      <c r="N4" s="12"/>
      <c r="O4" s="14"/>
      <c r="P4" s="6" t="s">
        <v>251</v>
      </c>
      <c r="Q4" s="61" t="s">
        <v>85</v>
      </c>
      <c r="R4" s="62"/>
      <c r="S4" s="15"/>
      <c r="T4" s="15" t="s">
        <v>300</v>
      </c>
      <c r="U4" s="6" t="s">
        <v>0</v>
      </c>
      <c r="V4" s="15" t="s">
        <v>220</v>
      </c>
      <c r="W4" s="64" t="s">
        <v>319</v>
      </c>
      <c r="X4" s="9"/>
      <c r="Y4" s="8" t="s">
        <v>317</v>
      </c>
      <c r="Z4" s="14"/>
      <c r="AA4" s="64" t="s">
        <v>259</v>
      </c>
      <c r="AB4" s="14"/>
      <c r="AC4" s="64" t="s">
        <v>260</v>
      </c>
      <c r="AD4" s="14"/>
      <c r="AE4" s="12" t="s">
        <v>7</v>
      </c>
      <c r="AF4" s="12"/>
      <c r="AG4" s="12"/>
      <c r="AH4" s="12"/>
      <c r="AI4" s="12"/>
      <c r="AJ4" s="13"/>
    </row>
    <row r="5" spans="1:37" x14ac:dyDescent="0.15">
      <c r="A5" s="90" t="s">
        <v>254</v>
      </c>
      <c r="B5" s="76"/>
      <c r="C5" s="9"/>
      <c r="D5" s="11"/>
      <c r="E5" s="10"/>
      <c r="F5" s="6" t="s">
        <v>41</v>
      </c>
      <c r="G5" s="6" t="s">
        <v>236</v>
      </c>
      <c r="H5" s="15" t="s">
        <v>239</v>
      </c>
      <c r="I5" s="6" t="s">
        <v>3</v>
      </c>
      <c r="J5" s="6" t="s">
        <v>248</v>
      </c>
      <c r="K5" s="134" t="s">
        <v>258</v>
      </c>
      <c r="L5" s="135"/>
      <c r="M5" s="16"/>
      <c r="N5" s="16"/>
      <c r="O5" s="16"/>
      <c r="P5" s="6" t="s">
        <v>39</v>
      </c>
      <c r="Q5" s="11"/>
      <c r="R5" s="75"/>
      <c r="S5" s="15" t="s">
        <v>5</v>
      </c>
      <c r="T5" s="15" t="s">
        <v>299</v>
      </c>
      <c r="U5" s="6" t="s">
        <v>13</v>
      </c>
      <c r="V5" s="15" t="s">
        <v>219</v>
      </c>
      <c r="W5" s="15" t="s">
        <v>255</v>
      </c>
      <c r="X5" s="15" t="s">
        <v>219</v>
      </c>
      <c r="Y5" s="15" t="s">
        <v>255</v>
      </c>
      <c r="Z5" s="15" t="s">
        <v>219</v>
      </c>
      <c r="AA5" s="15" t="s">
        <v>255</v>
      </c>
      <c r="AB5" s="15" t="s">
        <v>219</v>
      </c>
      <c r="AC5" s="15" t="s">
        <v>255</v>
      </c>
      <c r="AD5" s="15" t="s">
        <v>219</v>
      </c>
      <c r="AE5" s="17" t="s">
        <v>8</v>
      </c>
      <c r="AF5" s="17"/>
      <c r="AG5" s="9"/>
      <c r="AH5" s="8" t="s">
        <v>9</v>
      </c>
      <c r="AI5" s="17"/>
      <c r="AJ5" s="18"/>
      <c r="AK5" s="3"/>
    </row>
    <row r="6" spans="1:37" x14ac:dyDescent="0.15">
      <c r="A6" s="54" t="s">
        <v>37</v>
      </c>
      <c r="B6" s="68" t="s">
        <v>27</v>
      </c>
      <c r="C6" s="19" t="s">
        <v>253</v>
      </c>
      <c r="D6" s="20" t="s">
        <v>28</v>
      </c>
      <c r="E6" s="20" t="s">
        <v>292</v>
      </c>
      <c r="F6" s="19" t="s">
        <v>39</v>
      </c>
      <c r="G6" s="19" t="s">
        <v>237</v>
      </c>
      <c r="H6" s="21" t="s">
        <v>240</v>
      </c>
      <c r="I6" s="19" t="s">
        <v>4</v>
      </c>
      <c r="J6" s="6" t="s">
        <v>249</v>
      </c>
      <c r="K6" s="15" t="s">
        <v>80</v>
      </c>
      <c r="L6" s="15" t="s">
        <v>317</v>
      </c>
      <c r="M6" s="15" t="s">
        <v>81</v>
      </c>
      <c r="N6" s="15" t="s">
        <v>82</v>
      </c>
      <c r="O6" s="15" t="s">
        <v>83</v>
      </c>
      <c r="P6" s="74" t="s">
        <v>252</v>
      </c>
      <c r="Q6" s="20" t="s">
        <v>28</v>
      </c>
      <c r="R6" s="20" t="s">
        <v>292</v>
      </c>
      <c r="S6" s="21" t="s">
        <v>6</v>
      </c>
      <c r="T6" s="1" t="s">
        <v>298</v>
      </c>
      <c r="U6" s="19" t="s">
        <v>1</v>
      </c>
      <c r="V6" s="21" t="s">
        <v>14</v>
      </c>
      <c r="W6" s="21" t="s">
        <v>256</v>
      </c>
      <c r="X6" s="21" t="s">
        <v>257</v>
      </c>
      <c r="Y6" s="21" t="s">
        <v>256</v>
      </c>
      <c r="Z6" s="21" t="s">
        <v>257</v>
      </c>
      <c r="AA6" s="21" t="s">
        <v>256</v>
      </c>
      <c r="AB6" s="21" t="s">
        <v>257</v>
      </c>
      <c r="AC6" s="21" t="s">
        <v>256</v>
      </c>
      <c r="AD6" s="21" t="s">
        <v>257</v>
      </c>
      <c r="AE6" s="22" t="s">
        <v>10</v>
      </c>
      <c r="AF6" s="23" t="s">
        <v>11</v>
      </c>
      <c r="AG6" s="23" t="s">
        <v>12</v>
      </c>
      <c r="AH6" s="23" t="s">
        <v>10</v>
      </c>
      <c r="AI6" s="23" t="s">
        <v>11</v>
      </c>
      <c r="AJ6" s="24" t="s">
        <v>12</v>
      </c>
      <c r="AK6" s="25"/>
    </row>
    <row r="7" spans="1:37" x14ac:dyDescent="0.15">
      <c r="A7" s="51" t="s">
        <v>33</v>
      </c>
      <c r="B7" s="69" t="s">
        <v>15</v>
      </c>
      <c r="C7" s="26">
        <v>1</v>
      </c>
      <c r="D7" s="28">
        <v>37987.791666666664</v>
      </c>
      <c r="E7" s="31">
        <v>16371</v>
      </c>
      <c r="F7" s="29">
        <v>32733</v>
      </c>
      <c r="G7" s="30">
        <v>396</v>
      </c>
      <c r="H7" s="30">
        <v>0</v>
      </c>
      <c r="I7" s="29">
        <v>4292</v>
      </c>
      <c r="J7" s="29"/>
      <c r="K7" s="30">
        <v>-235</v>
      </c>
      <c r="L7" s="30"/>
      <c r="M7" s="30">
        <v>-100</v>
      </c>
      <c r="N7" s="30">
        <v>-298</v>
      </c>
      <c r="O7" s="30">
        <f t="shared" ref="O7:O38" si="0">SUM(K7:N7)</f>
        <v>-633</v>
      </c>
      <c r="P7" s="29">
        <f>+F7+G7+H7-I7-J7-O7</f>
        <v>29470</v>
      </c>
      <c r="Q7" s="28">
        <v>37987.791666666664</v>
      </c>
      <c r="R7" s="47">
        <v>17300</v>
      </c>
      <c r="S7" s="29">
        <v>19035</v>
      </c>
      <c r="T7" s="29">
        <f t="shared" ref="T7:T70" si="1">+P7-S7</f>
        <v>10435</v>
      </c>
      <c r="U7" s="29">
        <v>21279</v>
      </c>
      <c r="V7" s="29">
        <v>400</v>
      </c>
      <c r="W7" s="45"/>
      <c r="X7" s="29">
        <v>407.16666666666703</v>
      </c>
      <c r="Y7" s="45"/>
      <c r="Z7" s="29"/>
      <c r="AA7" s="45"/>
      <c r="AB7" s="29">
        <v>-1325</v>
      </c>
      <c r="AC7" s="45"/>
      <c r="AD7" s="29">
        <v>-298</v>
      </c>
      <c r="AE7" s="45" t="s">
        <v>169</v>
      </c>
      <c r="AF7" s="29" t="s">
        <v>97</v>
      </c>
      <c r="AG7" s="29">
        <v>37</v>
      </c>
      <c r="AH7" s="29" t="s">
        <v>42</v>
      </c>
      <c r="AI7" s="29" t="s">
        <v>150</v>
      </c>
      <c r="AJ7" s="32">
        <v>36</v>
      </c>
    </row>
    <row r="8" spans="1:37" x14ac:dyDescent="0.15">
      <c r="A8" s="51" t="s">
        <v>34</v>
      </c>
      <c r="B8" s="69" t="s">
        <v>15</v>
      </c>
      <c r="C8" s="26">
        <v>2</v>
      </c>
      <c r="D8" s="33">
        <v>37988.75</v>
      </c>
      <c r="E8" s="31">
        <v>18003</v>
      </c>
      <c r="F8" s="29">
        <v>32733</v>
      </c>
      <c r="G8" s="30">
        <v>403</v>
      </c>
      <c r="H8" s="30">
        <v>0</v>
      </c>
      <c r="I8" s="29">
        <v>4376</v>
      </c>
      <c r="J8" s="29"/>
      <c r="K8" s="30">
        <v>-162</v>
      </c>
      <c r="L8" s="30"/>
      <c r="M8" s="30">
        <v>-100</v>
      </c>
      <c r="N8" s="30">
        <v>-257</v>
      </c>
      <c r="O8" s="30">
        <f t="shared" si="0"/>
        <v>-519</v>
      </c>
      <c r="P8" s="29">
        <f t="shared" ref="P8:P70" si="2">+F8+G8+H8-I8-J8-O8</f>
        <v>29279</v>
      </c>
      <c r="Q8" s="33">
        <v>37988.75</v>
      </c>
      <c r="R8" s="47">
        <v>17850</v>
      </c>
      <c r="S8" s="30">
        <v>19585</v>
      </c>
      <c r="T8" s="30">
        <f t="shared" si="1"/>
        <v>9694</v>
      </c>
      <c r="U8" s="29">
        <v>21279</v>
      </c>
      <c r="V8" s="29">
        <v>400</v>
      </c>
      <c r="W8" s="29"/>
      <c r="X8" s="29">
        <v>-162</v>
      </c>
      <c r="Y8" s="29"/>
      <c r="Z8" s="29"/>
      <c r="AA8" s="29"/>
      <c r="AB8" s="29">
        <v>-100</v>
      </c>
      <c r="AC8" s="29"/>
      <c r="AD8" s="29">
        <v>-257</v>
      </c>
      <c r="AE8" s="29" t="s">
        <v>43</v>
      </c>
      <c r="AF8" s="29" t="s">
        <v>124</v>
      </c>
      <c r="AG8" s="29">
        <v>39</v>
      </c>
      <c r="AH8" s="29" t="s">
        <v>43</v>
      </c>
      <c r="AI8" s="29" t="s">
        <v>188</v>
      </c>
      <c r="AJ8" s="32">
        <v>35</v>
      </c>
    </row>
    <row r="9" spans="1:37" x14ac:dyDescent="0.15">
      <c r="A9" s="51" t="s">
        <v>35</v>
      </c>
      <c r="B9" s="69" t="s">
        <v>15</v>
      </c>
      <c r="C9" s="26">
        <v>3</v>
      </c>
      <c r="D9" s="33">
        <v>37989.75</v>
      </c>
      <c r="E9" s="31">
        <v>16598</v>
      </c>
      <c r="F9" s="29">
        <v>32733</v>
      </c>
      <c r="G9" s="30">
        <v>389</v>
      </c>
      <c r="H9" s="30">
        <v>0</v>
      </c>
      <c r="I9" s="29">
        <v>3918</v>
      </c>
      <c r="J9" s="29"/>
      <c r="K9" s="30">
        <v>-398</v>
      </c>
      <c r="L9" s="30"/>
      <c r="M9" s="30">
        <v>0</v>
      </c>
      <c r="N9" s="30">
        <v>-216</v>
      </c>
      <c r="O9" s="30">
        <f t="shared" si="0"/>
        <v>-614</v>
      </c>
      <c r="P9" s="29">
        <f t="shared" si="2"/>
        <v>29818</v>
      </c>
      <c r="Q9" s="33">
        <v>37989.75</v>
      </c>
      <c r="R9" s="47">
        <v>16500</v>
      </c>
      <c r="S9" s="29">
        <v>18235</v>
      </c>
      <c r="T9" s="29">
        <f t="shared" si="1"/>
        <v>11583</v>
      </c>
      <c r="U9" s="29">
        <v>21550</v>
      </c>
      <c r="V9" s="29">
        <v>400</v>
      </c>
      <c r="W9" s="29"/>
      <c r="X9" s="29">
        <v>364.66666666666703</v>
      </c>
      <c r="Y9" s="29"/>
      <c r="Z9" s="29"/>
      <c r="AA9" s="29"/>
      <c r="AB9" s="29">
        <v>-1250</v>
      </c>
      <c r="AC9" s="29"/>
      <c r="AD9" s="29">
        <v>-216</v>
      </c>
      <c r="AE9" s="29" t="s">
        <v>43</v>
      </c>
      <c r="AF9" s="29" t="s">
        <v>131</v>
      </c>
      <c r="AG9" s="29">
        <v>49</v>
      </c>
      <c r="AH9" s="29" t="s">
        <v>43</v>
      </c>
      <c r="AI9" s="29" t="s">
        <v>62</v>
      </c>
      <c r="AJ9" s="32">
        <v>49</v>
      </c>
    </row>
    <row r="10" spans="1:37" x14ac:dyDescent="0.15">
      <c r="A10" s="51" t="s">
        <v>36</v>
      </c>
      <c r="B10" s="69" t="s">
        <v>15</v>
      </c>
      <c r="C10" s="26">
        <v>4</v>
      </c>
      <c r="D10" s="33">
        <v>37990.75</v>
      </c>
      <c r="E10" s="31">
        <v>16921</v>
      </c>
      <c r="F10" s="29">
        <v>32733</v>
      </c>
      <c r="G10" s="30">
        <v>392</v>
      </c>
      <c r="H10" s="30">
        <v>0</v>
      </c>
      <c r="I10" s="29">
        <v>4300</v>
      </c>
      <c r="J10" s="29"/>
      <c r="K10" s="30">
        <v>-500</v>
      </c>
      <c r="L10" s="30"/>
      <c r="M10" s="30">
        <v>0</v>
      </c>
      <c r="N10" s="30">
        <v>-216</v>
      </c>
      <c r="O10" s="30">
        <f t="shared" si="0"/>
        <v>-716</v>
      </c>
      <c r="P10" s="29">
        <f t="shared" si="2"/>
        <v>29541</v>
      </c>
      <c r="Q10" s="33">
        <v>37990.75</v>
      </c>
      <c r="R10" s="47">
        <v>17000</v>
      </c>
      <c r="S10" s="29">
        <v>18735</v>
      </c>
      <c r="T10" s="29">
        <f t="shared" si="1"/>
        <v>10806</v>
      </c>
      <c r="U10" s="29">
        <v>21550</v>
      </c>
      <c r="V10" s="29">
        <v>400</v>
      </c>
      <c r="W10" s="29"/>
      <c r="X10" s="29">
        <v>322.16666666666703</v>
      </c>
      <c r="Y10" s="29"/>
      <c r="Z10" s="29"/>
      <c r="AA10" s="29"/>
      <c r="AB10" s="29">
        <v>-1175</v>
      </c>
      <c r="AC10" s="29"/>
      <c r="AD10" s="29">
        <v>-216</v>
      </c>
      <c r="AE10" s="29" t="s">
        <v>43</v>
      </c>
      <c r="AF10" s="29" t="s">
        <v>67</v>
      </c>
      <c r="AG10" s="29">
        <v>41</v>
      </c>
      <c r="AH10" s="29" t="s">
        <v>43</v>
      </c>
      <c r="AI10" s="29" t="s">
        <v>94</v>
      </c>
      <c r="AJ10" s="32">
        <v>39</v>
      </c>
    </row>
    <row r="11" spans="1:37" x14ac:dyDescent="0.15">
      <c r="A11" s="51" t="s">
        <v>30</v>
      </c>
      <c r="B11" s="69" t="s">
        <v>15</v>
      </c>
      <c r="C11" s="26">
        <v>5</v>
      </c>
      <c r="D11" s="33">
        <v>37991.75</v>
      </c>
      <c r="E11" s="31">
        <v>19508</v>
      </c>
      <c r="F11" s="29">
        <v>32733</v>
      </c>
      <c r="G11" s="30">
        <v>405</v>
      </c>
      <c r="H11" s="30">
        <v>0</v>
      </c>
      <c r="I11" s="29">
        <v>4282</v>
      </c>
      <c r="J11" s="29"/>
      <c r="K11" s="30">
        <v>-205</v>
      </c>
      <c r="L11" s="30"/>
      <c r="M11" s="30">
        <v>0</v>
      </c>
      <c r="N11" s="30">
        <v>-216</v>
      </c>
      <c r="O11" s="30">
        <f t="shared" si="0"/>
        <v>-421</v>
      </c>
      <c r="P11" s="29">
        <f t="shared" si="2"/>
        <v>29277</v>
      </c>
      <c r="Q11" s="33">
        <v>37991.75</v>
      </c>
      <c r="R11" s="47">
        <v>19450</v>
      </c>
      <c r="S11" s="29">
        <v>21185</v>
      </c>
      <c r="T11" s="29">
        <f t="shared" si="1"/>
        <v>8092</v>
      </c>
      <c r="U11" s="29">
        <v>21550</v>
      </c>
      <c r="V11" s="29">
        <v>400</v>
      </c>
      <c r="W11" s="29"/>
      <c r="X11" s="29">
        <v>279.66666666666703</v>
      </c>
      <c r="Y11" s="29"/>
      <c r="Z11" s="29"/>
      <c r="AA11" s="29"/>
      <c r="AB11" s="29">
        <v>-1100</v>
      </c>
      <c r="AC11" s="29"/>
      <c r="AD11" s="29">
        <v>-216</v>
      </c>
      <c r="AE11" s="29" t="s">
        <v>43</v>
      </c>
      <c r="AF11" s="29" t="s">
        <v>118</v>
      </c>
      <c r="AG11" s="29">
        <v>33</v>
      </c>
      <c r="AH11" s="29" t="s">
        <v>43</v>
      </c>
      <c r="AI11" s="29" t="s">
        <v>113</v>
      </c>
      <c r="AJ11" s="32">
        <v>30</v>
      </c>
    </row>
    <row r="12" spans="1:37" x14ac:dyDescent="0.15">
      <c r="A12" s="51" t="s">
        <v>32</v>
      </c>
      <c r="B12" s="69" t="s">
        <v>15</v>
      </c>
      <c r="C12" s="26">
        <v>6</v>
      </c>
      <c r="D12" s="33">
        <v>37992.75</v>
      </c>
      <c r="E12" s="31">
        <v>19532</v>
      </c>
      <c r="F12" s="29">
        <v>32735</v>
      </c>
      <c r="G12" s="30">
        <v>399</v>
      </c>
      <c r="H12" s="30">
        <v>0</v>
      </c>
      <c r="I12" s="29">
        <v>3155</v>
      </c>
      <c r="J12" s="29"/>
      <c r="K12" s="30">
        <v>-215</v>
      </c>
      <c r="L12" s="30"/>
      <c r="M12" s="30">
        <v>-100</v>
      </c>
      <c r="N12" s="30">
        <v>-465</v>
      </c>
      <c r="O12" s="30">
        <f t="shared" si="0"/>
        <v>-780</v>
      </c>
      <c r="P12" s="29">
        <f t="shared" si="2"/>
        <v>30759</v>
      </c>
      <c r="Q12" s="33">
        <v>37992.75</v>
      </c>
      <c r="R12" s="47">
        <v>19350</v>
      </c>
      <c r="S12" s="29">
        <v>21085</v>
      </c>
      <c r="T12" s="29">
        <f t="shared" si="1"/>
        <v>9674</v>
      </c>
      <c r="U12" s="29">
        <v>21550</v>
      </c>
      <c r="V12" s="29">
        <v>400</v>
      </c>
      <c r="W12" s="29"/>
      <c r="X12" s="29">
        <v>-215</v>
      </c>
      <c r="Y12" s="29"/>
      <c r="Z12" s="29"/>
      <c r="AA12" s="29"/>
      <c r="AB12" s="29">
        <v>-100</v>
      </c>
      <c r="AC12" s="29"/>
      <c r="AD12" s="29">
        <v>-465</v>
      </c>
      <c r="AE12" s="29" t="s">
        <v>204</v>
      </c>
      <c r="AF12" s="29" t="s">
        <v>48</v>
      </c>
      <c r="AG12" s="29">
        <v>31</v>
      </c>
      <c r="AH12" s="29" t="s">
        <v>204</v>
      </c>
      <c r="AI12" s="29" t="s">
        <v>61</v>
      </c>
      <c r="AJ12" s="32">
        <v>29</v>
      </c>
    </row>
    <row r="13" spans="1:37" x14ac:dyDescent="0.15">
      <c r="A13" s="51" t="s">
        <v>31</v>
      </c>
      <c r="B13" s="69" t="s">
        <v>15</v>
      </c>
      <c r="C13" s="26">
        <v>7</v>
      </c>
      <c r="D13" s="33">
        <v>37993.75</v>
      </c>
      <c r="E13" s="31">
        <v>20746</v>
      </c>
      <c r="F13" s="29">
        <v>32637</v>
      </c>
      <c r="G13" s="30">
        <v>755</v>
      </c>
      <c r="H13" s="30">
        <v>0</v>
      </c>
      <c r="I13" s="29">
        <v>3694</v>
      </c>
      <c r="J13" s="29"/>
      <c r="K13" s="30">
        <v>95</v>
      </c>
      <c r="L13" s="30"/>
      <c r="M13" s="30">
        <v>0</v>
      </c>
      <c r="N13" s="30">
        <v>-199</v>
      </c>
      <c r="O13" s="30">
        <f t="shared" si="0"/>
        <v>-104</v>
      </c>
      <c r="P13" s="29">
        <f t="shared" si="2"/>
        <v>29802</v>
      </c>
      <c r="Q13" s="33">
        <v>37993.75</v>
      </c>
      <c r="R13" s="47">
        <v>20450</v>
      </c>
      <c r="S13" s="29">
        <v>22185</v>
      </c>
      <c r="T13" s="29">
        <f t="shared" si="1"/>
        <v>7617</v>
      </c>
      <c r="U13" s="29">
        <v>21550</v>
      </c>
      <c r="V13" s="29">
        <v>400</v>
      </c>
      <c r="W13" s="29"/>
      <c r="X13" s="29">
        <v>237.166666666667</v>
      </c>
      <c r="Y13" s="29"/>
      <c r="Z13" s="29"/>
      <c r="AA13" s="29"/>
      <c r="AB13" s="29">
        <v>-1025</v>
      </c>
      <c r="AC13" s="29"/>
      <c r="AD13" s="29">
        <v>-199</v>
      </c>
      <c r="AE13" s="29" t="s">
        <v>100</v>
      </c>
      <c r="AF13" s="29" t="s">
        <v>161</v>
      </c>
      <c r="AG13" s="29">
        <v>23</v>
      </c>
      <c r="AH13" s="29" t="s">
        <v>100</v>
      </c>
      <c r="AI13" s="29" t="s">
        <v>47</v>
      </c>
      <c r="AJ13" s="32">
        <v>19</v>
      </c>
    </row>
    <row r="14" spans="1:37" x14ac:dyDescent="0.15">
      <c r="A14" s="51" t="s">
        <v>33</v>
      </c>
      <c r="B14" s="69" t="s">
        <v>15</v>
      </c>
      <c r="C14" s="26">
        <v>8</v>
      </c>
      <c r="D14" s="33">
        <v>37994.75</v>
      </c>
      <c r="E14" s="31">
        <v>20948</v>
      </c>
      <c r="F14" s="29">
        <v>32637</v>
      </c>
      <c r="G14" s="30">
        <v>771</v>
      </c>
      <c r="H14" s="30">
        <v>0</v>
      </c>
      <c r="I14" s="29">
        <v>3714</v>
      </c>
      <c r="J14" s="29"/>
      <c r="K14" s="30">
        <v>233</v>
      </c>
      <c r="L14" s="30"/>
      <c r="M14" s="30">
        <v>0</v>
      </c>
      <c r="N14" s="30">
        <v>-152</v>
      </c>
      <c r="O14" s="30">
        <f t="shared" si="0"/>
        <v>81</v>
      </c>
      <c r="P14" s="29">
        <f t="shared" si="2"/>
        <v>29613</v>
      </c>
      <c r="Q14" s="33">
        <v>37994.75</v>
      </c>
      <c r="R14" s="47">
        <v>21275</v>
      </c>
      <c r="S14" s="29">
        <v>23010</v>
      </c>
      <c r="T14" s="29">
        <f t="shared" si="1"/>
        <v>6603</v>
      </c>
      <c r="U14" s="29">
        <v>21550</v>
      </c>
      <c r="V14" s="29">
        <v>400</v>
      </c>
      <c r="W14" s="29"/>
      <c r="X14" s="29">
        <v>194.666666666667</v>
      </c>
      <c r="Y14" s="29"/>
      <c r="Z14" s="29"/>
      <c r="AA14" s="29"/>
      <c r="AB14" s="29">
        <v>-950</v>
      </c>
      <c r="AC14" s="29"/>
      <c r="AD14" s="29">
        <v>-152</v>
      </c>
      <c r="AE14" s="29" t="s">
        <v>42</v>
      </c>
      <c r="AF14" s="29" t="s">
        <v>143</v>
      </c>
      <c r="AG14" s="29">
        <v>15</v>
      </c>
      <c r="AH14" s="29" t="s">
        <v>42</v>
      </c>
      <c r="AI14" s="29" t="s">
        <v>97</v>
      </c>
      <c r="AJ14" s="32">
        <v>16</v>
      </c>
    </row>
    <row r="15" spans="1:37" x14ac:dyDescent="0.15">
      <c r="A15" s="51" t="s">
        <v>34</v>
      </c>
      <c r="B15" s="69" t="s">
        <v>15</v>
      </c>
      <c r="C15" s="26">
        <v>9</v>
      </c>
      <c r="D15" s="33">
        <v>37995.75</v>
      </c>
      <c r="E15" s="31">
        <v>21409</v>
      </c>
      <c r="F15" s="29">
        <v>32637</v>
      </c>
      <c r="G15" s="30">
        <v>690</v>
      </c>
      <c r="H15" s="30">
        <v>0</v>
      </c>
      <c r="I15" s="29">
        <v>4206</v>
      </c>
      <c r="J15" s="29"/>
      <c r="K15" s="30">
        <v>140</v>
      </c>
      <c r="L15" s="30"/>
      <c r="M15" s="30">
        <v>100</v>
      </c>
      <c r="N15" s="30">
        <v>-152</v>
      </c>
      <c r="O15" s="30">
        <f t="shared" si="0"/>
        <v>88</v>
      </c>
      <c r="P15" s="29">
        <f t="shared" si="2"/>
        <v>29033</v>
      </c>
      <c r="Q15" s="33">
        <v>37995.75</v>
      </c>
      <c r="R15" s="47">
        <v>20900</v>
      </c>
      <c r="S15" s="29">
        <v>22635</v>
      </c>
      <c r="T15" s="29">
        <f t="shared" si="1"/>
        <v>6398</v>
      </c>
      <c r="U15" s="29">
        <v>21550</v>
      </c>
      <c r="V15" s="29">
        <v>400</v>
      </c>
      <c r="W15" s="29"/>
      <c r="X15" s="29">
        <v>152.166666666667</v>
      </c>
      <c r="Y15" s="29"/>
      <c r="Z15" s="29"/>
      <c r="AA15" s="29"/>
      <c r="AB15" s="29">
        <v>-875</v>
      </c>
      <c r="AC15" s="29"/>
      <c r="AD15" s="29">
        <v>-152</v>
      </c>
      <c r="AE15" s="29" t="s">
        <v>42</v>
      </c>
      <c r="AF15" s="29" t="s">
        <v>106</v>
      </c>
      <c r="AG15" s="29">
        <v>6</v>
      </c>
      <c r="AH15" s="29" t="s">
        <v>42</v>
      </c>
      <c r="AI15" s="29" t="s">
        <v>116</v>
      </c>
      <c r="AJ15" s="32">
        <v>7</v>
      </c>
    </row>
    <row r="16" spans="1:37" x14ac:dyDescent="0.15">
      <c r="A16" s="51" t="s">
        <v>35</v>
      </c>
      <c r="B16" s="69" t="s">
        <v>15</v>
      </c>
      <c r="C16" s="26">
        <v>10</v>
      </c>
      <c r="D16" s="33">
        <v>37996.75</v>
      </c>
      <c r="E16" s="31">
        <v>20524</v>
      </c>
      <c r="F16" s="29">
        <v>32637</v>
      </c>
      <c r="G16" s="30">
        <v>447</v>
      </c>
      <c r="H16" s="30">
        <v>0</v>
      </c>
      <c r="I16" s="29">
        <v>5166</v>
      </c>
      <c r="J16" s="29"/>
      <c r="K16" s="30">
        <v>-10</v>
      </c>
      <c r="L16" s="30"/>
      <c r="M16" s="30">
        <v>0</v>
      </c>
      <c r="N16" s="30">
        <v>-197</v>
      </c>
      <c r="O16" s="30">
        <f t="shared" si="0"/>
        <v>-207</v>
      </c>
      <c r="P16" s="29">
        <f t="shared" si="2"/>
        <v>28125</v>
      </c>
      <c r="Q16" s="33">
        <v>37996.75</v>
      </c>
      <c r="R16" s="47">
        <v>20075</v>
      </c>
      <c r="S16" s="29">
        <v>21810</v>
      </c>
      <c r="T16" s="29">
        <f t="shared" si="1"/>
        <v>6315</v>
      </c>
      <c r="U16" s="29">
        <v>22010</v>
      </c>
      <c r="V16" s="29">
        <v>400</v>
      </c>
      <c r="W16" s="29"/>
      <c r="X16" s="29">
        <v>-10</v>
      </c>
      <c r="Y16" s="29"/>
      <c r="Z16" s="29"/>
      <c r="AA16" s="29"/>
      <c r="AB16" s="29">
        <v>0</v>
      </c>
      <c r="AC16" s="29"/>
      <c r="AD16" s="29">
        <v>-197</v>
      </c>
      <c r="AE16" s="29" t="s">
        <v>42</v>
      </c>
      <c r="AF16" s="29" t="s">
        <v>106</v>
      </c>
      <c r="AG16" s="29">
        <v>8</v>
      </c>
      <c r="AH16" s="29" t="s">
        <v>42</v>
      </c>
      <c r="AI16" s="29" t="s">
        <v>59</v>
      </c>
      <c r="AJ16" s="32">
        <v>5</v>
      </c>
    </row>
    <row r="17" spans="1:36" x14ac:dyDescent="0.15">
      <c r="A17" s="51" t="s">
        <v>36</v>
      </c>
      <c r="B17" s="69" t="s">
        <v>15</v>
      </c>
      <c r="C17" s="26">
        <v>11</v>
      </c>
      <c r="D17" s="33">
        <v>37997.75</v>
      </c>
      <c r="E17" s="31">
        <v>19953</v>
      </c>
      <c r="F17" s="29">
        <v>32637</v>
      </c>
      <c r="G17" s="30">
        <v>439</v>
      </c>
      <c r="H17" s="30">
        <v>0</v>
      </c>
      <c r="I17" s="29">
        <v>5705</v>
      </c>
      <c r="J17" s="29"/>
      <c r="K17" s="30">
        <v>219</v>
      </c>
      <c r="L17" s="30"/>
      <c r="M17" s="30">
        <v>0</v>
      </c>
      <c r="N17" s="30">
        <v>-216</v>
      </c>
      <c r="O17" s="30">
        <f t="shared" si="0"/>
        <v>3</v>
      </c>
      <c r="P17" s="29">
        <f t="shared" si="2"/>
        <v>27368</v>
      </c>
      <c r="Q17" s="33">
        <v>37997.75</v>
      </c>
      <c r="R17" s="47">
        <v>20200</v>
      </c>
      <c r="S17" s="29">
        <v>21935</v>
      </c>
      <c r="T17" s="29">
        <f t="shared" si="1"/>
        <v>5433</v>
      </c>
      <c r="U17" s="29">
        <v>22101</v>
      </c>
      <c r="V17" s="29">
        <v>400</v>
      </c>
      <c r="W17" s="29"/>
      <c r="X17" s="29">
        <v>109.666666666667</v>
      </c>
      <c r="Y17" s="29"/>
      <c r="Z17" s="29"/>
      <c r="AA17" s="29"/>
      <c r="AB17" s="29">
        <v>-800</v>
      </c>
      <c r="AC17" s="29"/>
      <c r="AD17" s="29">
        <v>-216</v>
      </c>
      <c r="AE17" s="29" t="s">
        <v>100</v>
      </c>
      <c r="AF17" s="29" t="s">
        <v>131</v>
      </c>
      <c r="AG17" s="29">
        <v>19</v>
      </c>
      <c r="AH17" s="29" t="s">
        <v>100</v>
      </c>
      <c r="AI17" s="29" t="s">
        <v>62</v>
      </c>
      <c r="AJ17" s="32">
        <v>20</v>
      </c>
    </row>
    <row r="18" spans="1:36" x14ac:dyDescent="0.15">
      <c r="A18" s="51" t="s">
        <v>30</v>
      </c>
      <c r="B18" s="69" t="s">
        <v>15</v>
      </c>
      <c r="C18" s="26">
        <v>12</v>
      </c>
      <c r="D18" s="33">
        <v>37998.75</v>
      </c>
      <c r="E18" s="31">
        <v>20239</v>
      </c>
      <c r="F18" s="29">
        <v>32637</v>
      </c>
      <c r="G18" s="30">
        <v>400</v>
      </c>
      <c r="H18" s="30">
        <v>0</v>
      </c>
      <c r="I18" s="29">
        <v>5168</v>
      </c>
      <c r="J18" s="29"/>
      <c r="K18" s="30">
        <v>50</v>
      </c>
      <c r="L18" s="30"/>
      <c r="M18" s="30">
        <v>0</v>
      </c>
      <c r="N18" s="30">
        <v>-465</v>
      </c>
      <c r="O18" s="30">
        <f t="shared" si="0"/>
        <v>-415</v>
      </c>
      <c r="P18" s="29">
        <f t="shared" si="2"/>
        <v>28284</v>
      </c>
      <c r="Q18" s="33">
        <v>37998.75</v>
      </c>
      <c r="R18" s="47">
        <v>19900</v>
      </c>
      <c r="S18" s="29">
        <v>21635</v>
      </c>
      <c r="T18" s="29">
        <f t="shared" si="1"/>
        <v>6649</v>
      </c>
      <c r="U18" s="29">
        <v>22010</v>
      </c>
      <c r="V18" s="29">
        <v>400</v>
      </c>
      <c r="W18" s="29"/>
      <c r="X18" s="29">
        <v>67.1666666666666</v>
      </c>
      <c r="Y18" s="29"/>
      <c r="Z18" s="29"/>
      <c r="AA18" s="29"/>
      <c r="AB18" s="29">
        <v>-725</v>
      </c>
      <c r="AC18" s="29"/>
      <c r="AD18" s="29">
        <v>-465</v>
      </c>
      <c r="AE18" s="29" t="s">
        <v>204</v>
      </c>
      <c r="AF18" s="29" t="s">
        <v>135</v>
      </c>
      <c r="AG18" s="29">
        <v>33</v>
      </c>
      <c r="AH18" s="29" t="s">
        <v>204</v>
      </c>
      <c r="AI18" s="29" t="s">
        <v>202</v>
      </c>
      <c r="AJ18" s="32">
        <v>31</v>
      </c>
    </row>
    <row r="19" spans="1:36" x14ac:dyDescent="0.15">
      <c r="A19" s="51" t="s">
        <v>32</v>
      </c>
      <c r="B19" s="69" t="s">
        <v>15</v>
      </c>
      <c r="C19" s="26">
        <v>13</v>
      </c>
      <c r="D19" s="33">
        <v>37999.791666666664</v>
      </c>
      <c r="E19" s="31">
        <v>20649</v>
      </c>
      <c r="F19" s="29">
        <v>32637</v>
      </c>
      <c r="G19" s="30">
        <v>400</v>
      </c>
      <c r="H19" s="30">
        <v>0</v>
      </c>
      <c r="I19" s="29">
        <v>4855</v>
      </c>
      <c r="J19" s="29"/>
      <c r="K19" s="30">
        <v>110</v>
      </c>
      <c r="L19" s="30"/>
      <c r="M19" s="30">
        <v>231</v>
      </c>
      <c r="N19" s="30">
        <v>-199</v>
      </c>
      <c r="O19" s="30">
        <f t="shared" si="0"/>
        <v>142</v>
      </c>
      <c r="P19" s="29">
        <f t="shared" si="2"/>
        <v>28040</v>
      </c>
      <c r="Q19" s="33">
        <v>37999.791666666664</v>
      </c>
      <c r="R19" s="47">
        <v>20250</v>
      </c>
      <c r="S19" s="29">
        <v>21985</v>
      </c>
      <c r="T19" s="29">
        <f t="shared" si="1"/>
        <v>6055</v>
      </c>
      <c r="U19" s="29">
        <v>22010</v>
      </c>
      <c r="V19" s="29">
        <v>400</v>
      </c>
      <c r="W19" s="29"/>
      <c r="X19" s="29">
        <v>24.6666666666666</v>
      </c>
      <c r="Y19" s="29"/>
      <c r="Z19" s="29"/>
      <c r="AA19" s="29"/>
      <c r="AB19" s="29">
        <v>-650</v>
      </c>
      <c r="AC19" s="29"/>
      <c r="AD19" s="29">
        <v>-199</v>
      </c>
      <c r="AE19" s="29" t="s">
        <v>43</v>
      </c>
      <c r="AF19" s="29" t="s">
        <v>160</v>
      </c>
      <c r="AG19" s="29">
        <v>19</v>
      </c>
      <c r="AH19" s="29" t="s">
        <v>43</v>
      </c>
      <c r="AI19" s="29" t="s">
        <v>209</v>
      </c>
      <c r="AJ19" s="32">
        <v>23</v>
      </c>
    </row>
    <row r="20" spans="1:36" x14ac:dyDescent="0.15">
      <c r="A20" s="51" t="s">
        <v>31</v>
      </c>
      <c r="B20" s="69" t="s">
        <v>15</v>
      </c>
      <c r="C20" s="26">
        <v>14</v>
      </c>
      <c r="D20" s="33">
        <v>38000.791666666664</v>
      </c>
      <c r="E20" s="31">
        <v>22450</v>
      </c>
      <c r="F20" s="29">
        <v>32637</v>
      </c>
      <c r="G20" s="30">
        <v>423</v>
      </c>
      <c r="H20" s="30">
        <v>0</v>
      </c>
      <c r="I20" s="29">
        <v>8439</v>
      </c>
      <c r="J20" s="29"/>
      <c r="K20" s="30">
        <v>136</v>
      </c>
      <c r="L20" s="30"/>
      <c r="M20" s="30">
        <v>100</v>
      </c>
      <c r="N20" s="30">
        <v>-199</v>
      </c>
      <c r="O20" s="30">
        <f t="shared" si="0"/>
        <v>37</v>
      </c>
      <c r="P20" s="29">
        <f t="shared" si="2"/>
        <v>24584</v>
      </c>
      <c r="Q20" s="33">
        <v>38000.791666666664</v>
      </c>
      <c r="R20" s="47">
        <v>21975</v>
      </c>
      <c r="S20" s="29">
        <v>21710</v>
      </c>
      <c r="T20" s="29">
        <f t="shared" si="1"/>
        <v>2874</v>
      </c>
      <c r="U20" s="29">
        <v>22010</v>
      </c>
      <c r="V20" s="29">
        <v>400</v>
      </c>
      <c r="W20" s="29"/>
      <c r="X20" s="29">
        <v>136</v>
      </c>
      <c r="Y20" s="29"/>
      <c r="Z20" s="29"/>
      <c r="AA20" s="29"/>
      <c r="AB20" s="29">
        <v>100</v>
      </c>
      <c r="AC20" s="29"/>
      <c r="AD20" s="29">
        <v>-199</v>
      </c>
      <c r="AE20" s="29" t="s">
        <v>43</v>
      </c>
      <c r="AF20" s="29" t="s">
        <v>48</v>
      </c>
      <c r="AG20" s="29">
        <v>8</v>
      </c>
      <c r="AH20" s="29" t="s">
        <v>43</v>
      </c>
      <c r="AI20" s="29" t="s">
        <v>75</v>
      </c>
      <c r="AJ20" s="32">
        <v>5</v>
      </c>
    </row>
    <row r="21" spans="1:36" x14ac:dyDescent="0.15">
      <c r="A21" s="51" t="s">
        <v>33</v>
      </c>
      <c r="B21" s="69" t="s">
        <v>15</v>
      </c>
      <c r="C21" s="26">
        <v>15</v>
      </c>
      <c r="D21" s="33">
        <v>38001.791666666664</v>
      </c>
      <c r="E21" s="31">
        <v>22727</v>
      </c>
      <c r="F21" s="29">
        <v>32637</v>
      </c>
      <c r="G21" s="30">
        <v>350</v>
      </c>
      <c r="H21" s="30">
        <v>0</v>
      </c>
      <c r="I21" s="29">
        <v>7972</v>
      </c>
      <c r="J21" s="29"/>
      <c r="K21" s="30">
        <v>-400</v>
      </c>
      <c r="L21" s="30"/>
      <c r="M21" s="30">
        <v>100</v>
      </c>
      <c r="N21" s="30">
        <v>-100</v>
      </c>
      <c r="O21" s="30">
        <f t="shared" si="0"/>
        <v>-400</v>
      </c>
      <c r="P21" s="29">
        <f t="shared" si="2"/>
        <v>25415</v>
      </c>
      <c r="Q21" s="33">
        <v>38001.791666666664</v>
      </c>
      <c r="R21" s="47">
        <v>22625</v>
      </c>
      <c r="S21" s="29">
        <v>24638</v>
      </c>
      <c r="T21" s="29">
        <f t="shared" si="1"/>
        <v>777</v>
      </c>
      <c r="U21" s="29">
        <v>22010</v>
      </c>
      <c r="V21" s="29">
        <v>400</v>
      </c>
      <c r="W21" s="29"/>
      <c r="X21" s="29">
        <v>-17.8333333333334</v>
      </c>
      <c r="Y21" s="29"/>
      <c r="Z21" s="29"/>
      <c r="AA21" s="29"/>
      <c r="AB21" s="29">
        <v>-575</v>
      </c>
      <c r="AC21" s="29"/>
      <c r="AD21" s="29">
        <v>-100</v>
      </c>
      <c r="AE21" s="29" t="s">
        <v>43</v>
      </c>
      <c r="AF21" s="29" t="s">
        <v>209</v>
      </c>
      <c r="AG21" s="29">
        <v>5</v>
      </c>
      <c r="AH21" s="29" t="s">
        <v>43</v>
      </c>
      <c r="AI21" s="29" t="s">
        <v>156</v>
      </c>
      <c r="AJ21" s="32">
        <v>3</v>
      </c>
    </row>
    <row r="22" spans="1:36" x14ac:dyDescent="0.15">
      <c r="A22" s="51" t="s">
        <v>34</v>
      </c>
      <c r="B22" s="69" t="s">
        <v>15</v>
      </c>
      <c r="C22" s="26">
        <v>16</v>
      </c>
      <c r="D22" s="33">
        <v>38002.75</v>
      </c>
      <c r="E22" s="31">
        <v>21928</v>
      </c>
      <c r="F22" s="29">
        <v>32637</v>
      </c>
      <c r="G22" s="30">
        <v>85</v>
      </c>
      <c r="H22" s="30">
        <v>0</v>
      </c>
      <c r="I22" s="29">
        <v>8128</v>
      </c>
      <c r="J22" s="29"/>
      <c r="K22" s="30">
        <v>-600</v>
      </c>
      <c r="L22" s="30"/>
      <c r="M22" s="30">
        <v>-57</v>
      </c>
      <c r="N22" s="30">
        <v>0</v>
      </c>
      <c r="O22" s="30">
        <f t="shared" si="0"/>
        <v>-657</v>
      </c>
      <c r="P22" s="29">
        <f t="shared" si="2"/>
        <v>25251</v>
      </c>
      <c r="Q22" s="33">
        <v>38002.75</v>
      </c>
      <c r="R22" s="47">
        <v>22800</v>
      </c>
      <c r="S22" s="29">
        <v>24535</v>
      </c>
      <c r="T22" s="29">
        <f t="shared" si="1"/>
        <v>716</v>
      </c>
      <c r="U22" s="29">
        <v>22010</v>
      </c>
      <c r="V22" s="29">
        <v>400</v>
      </c>
      <c r="W22" s="29"/>
      <c r="X22" s="29">
        <v>-60.3333333333334</v>
      </c>
      <c r="Y22" s="29"/>
      <c r="Z22" s="29"/>
      <c r="AA22" s="29"/>
      <c r="AB22" s="29">
        <v>-500</v>
      </c>
      <c r="AC22" s="29"/>
      <c r="AD22" s="29">
        <v>0</v>
      </c>
      <c r="AE22" s="29" t="s">
        <v>169</v>
      </c>
      <c r="AF22" s="29" t="s">
        <v>145</v>
      </c>
      <c r="AG22" s="29">
        <v>7</v>
      </c>
      <c r="AH22" s="29" t="s">
        <v>169</v>
      </c>
      <c r="AI22" s="29" t="s">
        <v>174</v>
      </c>
      <c r="AJ22" s="32">
        <v>10</v>
      </c>
    </row>
    <row r="23" spans="1:36" x14ac:dyDescent="0.15">
      <c r="A23" s="51" t="s">
        <v>35</v>
      </c>
      <c r="B23" s="69" t="s">
        <v>15</v>
      </c>
      <c r="C23" s="26">
        <v>17</v>
      </c>
      <c r="D23" s="33">
        <v>38003.75</v>
      </c>
      <c r="E23" s="31">
        <v>18731</v>
      </c>
      <c r="F23" s="29">
        <v>32637</v>
      </c>
      <c r="G23" s="30">
        <v>60</v>
      </c>
      <c r="H23" s="30">
        <v>0</v>
      </c>
      <c r="I23" s="29">
        <v>6206</v>
      </c>
      <c r="J23" s="29"/>
      <c r="K23" s="30">
        <v>-748</v>
      </c>
      <c r="L23" s="30"/>
      <c r="M23" s="30">
        <v>0</v>
      </c>
      <c r="N23" s="30">
        <v>-433</v>
      </c>
      <c r="O23" s="30">
        <f t="shared" si="0"/>
        <v>-1181</v>
      </c>
      <c r="P23" s="29">
        <f t="shared" si="2"/>
        <v>27672</v>
      </c>
      <c r="Q23" s="33">
        <v>38003.75</v>
      </c>
      <c r="R23" s="47">
        <v>19300</v>
      </c>
      <c r="S23" s="29">
        <v>21035</v>
      </c>
      <c r="T23" s="29">
        <f t="shared" si="1"/>
        <v>6637</v>
      </c>
      <c r="U23" s="29">
        <v>22010</v>
      </c>
      <c r="V23" s="29">
        <v>600</v>
      </c>
      <c r="W23" s="29"/>
      <c r="X23" s="29">
        <v>-102.833333333333</v>
      </c>
      <c r="Y23" s="29"/>
      <c r="Z23" s="29"/>
      <c r="AA23" s="29"/>
      <c r="AB23" s="29">
        <v>-425</v>
      </c>
      <c r="AC23" s="29"/>
      <c r="AD23" s="29">
        <v>-433</v>
      </c>
      <c r="AE23" s="29" t="s">
        <v>42</v>
      </c>
      <c r="AF23" s="29" t="s">
        <v>106</v>
      </c>
      <c r="AG23" s="29">
        <v>30</v>
      </c>
      <c r="AH23" s="29" t="s">
        <v>42</v>
      </c>
      <c r="AI23" s="29" t="s">
        <v>150</v>
      </c>
      <c r="AJ23" s="32">
        <v>28</v>
      </c>
    </row>
    <row r="24" spans="1:36" x14ac:dyDescent="0.15">
      <c r="A24" s="51" t="s">
        <v>36</v>
      </c>
      <c r="B24" s="69" t="s">
        <v>15</v>
      </c>
      <c r="C24" s="26">
        <v>18</v>
      </c>
      <c r="D24" s="33">
        <v>38004.75</v>
      </c>
      <c r="E24" s="31">
        <v>17945</v>
      </c>
      <c r="F24" s="29">
        <v>32637</v>
      </c>
      <c r="G24" s="30">
        <v>329</v>
      </c>
      <c r="H24" s="30">
        <v>0</v>
      </c>
      <c r="I24" s="29">
        <v>6721</v>
      </c>
      <c r="J24" s="29"/>
      <c r="K24" s="30">
        <v>-199</v>
      </c>
      <c r="L24" s="30"/>
      <c r="M24" s="30">
        <v>0</v>
      </c>
      <c r="N24" s="30">
        <v>-452</v>
      </c>
      <c r="O24" s="30">
        <f t="shared" si="0"/>
        <v>-651</v>
      </c>
      <c r="P24" s="29">
        <f t="shared" si="2"/>
        <v>26896</v>
      </c>
      <c r="Q24" s="33">
        <v>38004.75</v>
      </c>
      <c r="R24" s="47">
        <v>18750</v>
      </c>
      <c r="S24" s="29">
        <v>20485</v>
      </c>
      <c r="T24" s="29">
        <f t="shared" si="1"/>
        <v>6411</v>
      </c>
      <c r="U24" s="29">
        <v>22010</v>
      </c>
      <c r="V24" s="29">
        <v>600</v>
      </c>
      <c r="W24" s="29"/>
      <c r="X24" s="29">
        <v>-199</v>
      </c>
      <c r="Y24" s="29"/>
      <c r="Z24" s="29"/>
      <c r="AA24" s="29"/>
      <c r="AB24" s="29">
        <v>0</v>
      </c>
      <c r="AC24" s="29"/>
      <c r="AD24" s="29">
        <v>-452</v>
      </c>
      <c r="AE24" s="29" t="s">
        <v>86</v>
      </c>
      <c r="AF24" s="29" t="s">
        <v>102</v>
      </c>
      <c r="AG24" s="29">
        <v>30</v>
      </c>
      <c r="AH24" s="29" t="s">
        <v>86</v>
      </c>
      <c r="AI24" s="29" t="s">
        <v>192</v>
      </c>
      <c r="AJ24" s="32">
        <v>29</v>
      </c>
    </row>
    <row r="25" spans="1:36" x14ac:dyDescent="0.15">
      <c r="A25" s="51" t="s">
        <v>30</v>
      </c>
      <c r="B25" s="69" t="s">
        <v>15</v>
      </c>
      <c r="C25" s="26">
        <v>19</v>
      </c>
      <c r="D25" s="33">
        <v>38005.75</v>
      </c>
      <c r="E25" s="31">
        <v>20754</v>
      </c>
      <c r="F25" s="29">
        <v>32923</v>
      </c>
      <c r="G25" s="30">
        <v>56</v>
      </c>
      <c r="H25" s="30">
        <v>0</v>
      </c>
      <c r="I25" s="29">
        <v>5479</v>
      </c>
      <c r="J25" s="29"/>
      <c r="K25" s="30">
        <v>-164</v>
      </c>
      <c r="L25" s="30"/>
      <c r="M25" s="30">
        <v>52</v>
      </c>
      <c r="N25" s="30">
        <v>-474</v>
      </c>
      <c r="O25" s="30">
        <f t="shared" si="0"/>
        <v>-586</v>
      </c>
      <c r="P25" s="29">
        <f t="shared" si="2"/>
        <v>28086</v>
      </c>
      <c r="Q25" s="33">
        <v>38005.75</v>
      </c>
      <c r="R25" s="47">
        <v>20600</v>
      </c>
      <c r="S25" s="29">
        <v>22335</v>
      </c>
      <c r="T25" s="29">
        <f t="shared" si="1"/>
        <v>5751</v>
      </c>
      <c r="U25" s="29">
        <v>22010</v>
      </c>
      <c r="V25" s="29">
        <v>600</v>
      </c>
      <c r="W25" s="29"/>
      <c r="X25" s="29">
        <v>-145.333333333333</v>
      </c>
      <c r="Y25" s="29"/>
      <c r="Z25" s="29"/>
      <c r="AA25" s="29"/>
      <c r="AB25" s="29">
        <v>-350</v>
      </c>
      <c r="AC25" s="29"/>
      <c r="AD25" s="29">
        <v>-474</v>
      </c>
      <c r="AE25" s="29" t="s">
        <v>169</v>
      </c>
      <c r="AF25" s="29" t="s">
        <v>57</v>
      </c>
      <c r="AG25" s="29">
        <v>23</v>
      </c>
      <c r="AH25" s="29" t="s">
        <v>169</v>
      </c>
      <c r="AI25" s="29" t="s">
        <v>108</v>
      </c>
      <c r="AJ25" s="32">
        <v>19</v>
      </c>
    </row>
    <row r="26" spans="1:36" x14ac:dyDescent="0.15">
      <c r="A26" s="51" t="s">
        <v>32</v>
      </c>
      <c r="B26" s="69" t="s">
        <v>15</v>
      </c>
      <c r="C26" s="26">
        <v>20</v>
      </c>
      <c r="D26" s="33">
        <v>38006.791666666664</v>
      </c>
      <c r="E26" s="31">
        <v>21074</v>
      </c>
      <c r="F26" s="29">
        <v>32922</v>
      </c>
      <c r="G26" s="30">
        <v>58</v>
      </c>
      <c r="H26" s="30">
        <v>0</v>
      </c>
      <c r="I26" s="29">
        <v>7101</v>
      </c>
      <c r="J26" s="29"/>
      <c r="K26" s="30">
        <v>-364</v>
      </c>
      <c r="L26" s="30"/>
      <c r="M26" s="30">
        <v>-200</v>
      </c>
      <c r="N26" s="30">
        <v>-841</v>
      </c>
      <c r="O26" s="30">
        <f t="shared" si="0"/>
        <v>-1405</v>
      </c>
      <c r="P26" s="29">
        <f t="shared" si="2"/>
        <v>27284</v>
      </c>
      <c r="Q26" s="33">
        <v>38006.791666666664</v>
      </c>
      <c r="R26" s="47">
        <v>20725</v>
      </c>
      <c r="S26" s="29">
        <v>22460</v>
      </c>
      <c r="T26" s="29">
        <f t="shared" si="1"/>
        <v>4824</v>
      </c>
      <c r="U26" s="29">
        <v>22010</v>
      </c>
      <c r="V26" s="29">
        <v>600</v>
      </c>
      <c r="W26" s="29"/>
      <c r="X26" s="29">
        <v>-187.833333333333</v>
      </c>
      <c r="Y26" s="29"/>
      <c r="Z26" s="29"/>
      <c r="AA26" s="29"/>
      <c r="AB26" s="29">
        <v>-275</v>
      </c>
      <c r="AC26" s="29"/>
      <c r="AD26" s="29">
        <v>-841</v>
      </c>
      <c r="AE26" s="29" t="s">
        <v>146</v>
      </c>
      <c r="AF26" s="29" t="s">
        <v>230</v>
      </c>
      <c r="AG26" s="29">
        <v>19</v>
      </c>
      <c r="AH26" s="29" t="s">
        <v>146</v>
      </c>
      <c r="AI26" s="29" t="s">
        <v>106</v>
      </c>
      <c r="AJ26" s="32">
        <v>18</v>
      </c>
    </row>
    <row r="27" spans="1:36" x14ac:dyDescent="0.15">
      <c r="A27" s="51" t="s">
        <v>31</v>
      </c>
      <c r="B27" s="69" t="s">
        <v>15</v>
      </c>
      <c r="C27" s="26">
        <v>21</v>
      </c>
      <c r="D27" s="33">
        <v>38007.791666666664</v>
      </c>
      <c r="E27" s="31">
        <v>20613</v>
      </c>
      <c r="F27" s="29">
        <v>32922</v>
      </c>
      <c r="G27" s="30">
        <v>56</v>
      </c>
      <c r="H27" s="30">
        <v>0</v>
      </c>
      <c r="I27" s="29">
        <v>5949</v>
      </c>
      <c r="J27" s="29"/>
      <c r="K27" s="30">
        <v>-430</v>
      </c>
      <c r="L27" s="30"/>
      <c r="M27" s="30">
        <v>-100</v>
      </c>
      <c r="N27" s="30">
        <v>-880</v>
      </c>
      <c r="O27" s="30">
        <f t="shared" si="0"/>
        <v>-1410</v>
      </c>
      <c r="P27" s="29">
        <f t="shared" si="2"/>
        <v>28439</v>
      </c>
      <c r="Q27" s="33">
        <v>38007.791666666664</v>
      </c>
      <c r="R27" s="47">
        <v>20950</v>
      </c>
      <c r="S27" s="29">
        <v>22685</v>
      </c>
      <c r="T27" s="29">
        <f t="shared" si="1"/>
        <v>5754</v>
      </c>
      <c r="U27" s="29">
        <v>22010</v>
      </c>
      <c r="V27" s="29">
        <v>600</v>
      </c>
      <c r="W27" s="29"/>
      <c r="X27" s="29">
        <v>-230.333333333333</v>
      </c>
      <c r="Y27" s="29"/>
      <c r="Z27" s="29"/>
      <c r="AA27" s="29"/>
      <c r="AB27" s="29">
        <v>-200</v>
      </c>
      <c r="AC27" s="29"/>
      <c r="AD27" s="29">
        <v>-880</v>
      </c>
      <c r="AE27" s="29" t="s">
        <v>42</v>
      </c>
      <c r="AF27" s="29" t="s">
        <v>150</v>
      </c>
      <c r="AG27" s="29">
        <v>22</v>
      </c>
      <c r="AH27" s="29" t="s">
        <v>42</v>
      </c>
      <c r="AI27" s="29" t="s">
        <v>75</v>
      </c>
      <c r="AJ27" s="32">
        <v>20</v>
      </c>
    </row>
    <row r="28" spans="1:36" x14ac:dyDescent="0.15">
      <c r="A28" s="51" t="s">
        <v>33</v>
      </c>
      <c r="B28" s="69" t="s">
        <v>15</v>
      </c>
      <c r="C28" s="26">
        <v>22</v>
      </c>
      <c r="D28" s="33">
        <v>38008.791666666664</v>
      </c>
      <c r="E28" s="31">
        <v>20106</v>
      </c>
      <c r="F28" s="29">
        <v>32918</v>
      </c>
      <c r="G28" s="30">
        <v>86</v>
      </c>
      <c r="H28" s="30">
        <v>0</v>
      </c>
      <c r="I28" s="29">
        <v>6195</v>
      </c>
      <c r="J28" s="29"/>
      <c r="K28" s="30">
        <v>-364</v>
      </c>
      <c r="L28" s="30"/>
      <c r="M28" s="30">
        <v>0</v>
      </c>
      <c r="N28" s="30">
        <v>-932</v>
      </c>
      <c r="O28" s="30">
        <f t="shared" si="0"/>
        <v>-1296</v>
      </c>
      <c r="P28" s="29">
        <f t="shared" si="2"/>
        <v>28105</v>
      </c>
      <c r="Q28" s="33">
        <v>38008.791666666664</v>
      </c>
      <c r="R28" s="47">
        <v>20400</v>
      </c>
      <c r="S28" s="29">
        <v>22135</v>
      </c>
      <c r="T28" s="29">
        <f t="shared" si="1"/>
        <v>5970</v>
      </c>
      <c r="U28" s="29">
        <v>22010</v>
      </c>
      <c r="V28" s="29">
        <v>600</v>
      </c>
      <c r="W28" s="29"/>
      <c r="X28" s="29">
        <f>+K28</f>
        <v>-364</v>
      </c>
      <c r="Y28" s="29"/>
      <c r="Z28" s="29"/>
      <c r="AA28" s="29"/>
      <c r="AB28" s="29">
        <f>+M28</f>
        <v>0</v>
      </c>
      <c r="AC28" s="29"/>
      <c r="AD28" s="29">
        <v>-932</v>
      </c>
      <c r="AE28" s="29" t="s">
        <v>43</v>
      </c>
      <c r="AF28" s="29" t="s">
        <v>166</v>
      </c>
      <c r="AG28" s="29">
        <v>30</v>
      </c>
      <c r="AH28" s="29" t="s">
        <v>43</v>
      </c>
      <c r="AI28" s="29" t="s">
        <v>48</v>
      </c>
      <c r="AJ28" s="32">
        <v>29</v>
      </c>
    </row>
    <row r="29" spans="1:36" x14ac:dyDescent="0.15">
      <c r="A29" s="51" t="s">
        <v>34</v>
      </c>
      <c r="B29" s="69" t="s">
        <v>15</v>
      </c>
      <c r="C29" s="26">
        <v>23</v>
      </c>
      <c r="D29" s="33">
        <v>38009.791666666664</v>
      </c>
      <c r="E29" s="31">
        <v>20720</v>
      </c>
      <c r="F29" s="29">
        <v>32918</v>
      </c>
      <c r="G29" s="30">
        <v>97</v>
      </c>
      <c r="H29" s="30">
        <v>0</v>
      </c>
      <c r="I29" s="29">
        <v>6500</v>
      </c>
      <c r="J29" s="29">
        <v>2762</v>
      </c>
      <c r="K29" s="30">
        <v>-214</v>
      </c>
      <c r="L29" s="30"/>
      <c r="M29" s="30">
        <v>-150</v>
      </c>
      <c r="N29" s="30">
        <v>-805</v>
      </c>
      <c r="O29" s="30">
        <f t="shared" si="0"/>
        <v>-1169</v>
      </c>
      <c r="P29" s="29">
        <f t="shared" si="2"/>
        <v>24922</v>
      </c>
      <c r="Q29" s="33">
        <v>38009.791666666664</v>
      </c>
      <c r="R29" s="47">
        <v>20675</v>
      </c>
      <c r="S29" s="29">
        <v>22410</v>
      </c>
      <c r="T29" s="29">
        <f t="shared" si="1"/>
        <v>2512</v>
      </c>
      <c r="U29" s="29">
        <v>22010</v>
      </c>
      <c r="V29" s="29">
        <v>600</v>
      </c>
      <c r="W29" s="29">
        <v>-1400</v>
      </c>
      <c r="X29" s="29">
        <v>-214</v>
      </c>
      <c r="Y29" s="29"/>
      <c r="Z29" s="29"/>
      <c r="AA29" s="29">
        <v>-700</v>
      </c>
      <c r="AB29" s="29">
        <v>-150</v>
      </c>
      <c r="AC29" s="29">
        <v>-2225</v>
      </c>
      <c r="AD29" s="29">
        <v>-805</v>
      </c>
      <c r="AE29" s="29" t="s">
        <v>169</v>
      </c>
      <c r="AF29" s="29" t="s">
        <v>161</v>
      </c>
      <c r="AG29" s="29">
        <v>16</v>
      </c>
      <c r="AH29" s="29" t="s">
        <v>169</v>
      </c>
      <c r="AI29" s="29" t="s">
        <v>106</v>
      </c>
      <c r="AJ29" s="32">
        <v>15</v>
      </c>
    </row>
    <row r="30" spans="1:36" x14ac:dyDescent="0.15">
      <c r="A30" s="51" t="s">
        <v>35</v>
      </c>
      <c r="B30" s="69" t="s">
        <v>15</v>
      </c>
      <c r="C30" s="26">
        <v>24</v>
      </c>
      <c r="D30" s="33">
        <v>38010.791666666664</v>
      </c>
      <c r="E30" s="31">
        <v>19886</v>
      </c>
      <c r="F30" s="29">
        <v>32918</v>
      </c>
      <c r="G30" s="30">
        <v>74</v>
      </c>
      <c r="H30" s="30">
        <v>0</v>
      </c>
      <c r="I30" s="29">
        <v>6429</v>
      </c>
      <c r="J30" s="29">
        <v>3069</v>
      </c>
      <c r="K30" s="30">
        <v>-433</v>
      </c>
      <c r="L30" s="30"/>
      <c r="M30" s="30">
        <v>0</v>
      </c>
      <c r="N30" s="30">
        <v>-532</v>
      </c>
      <c r="O30" s="30">
        <f t="shared" si="0"/>
        <v>-965</v>
      </c>
      <c r="P30" s="29">
        <f t="shared" si="2"/>
        <v>24459</v>
      </c>
      <c r="Q30" s="33">
        <v>38010.791666666664</v>
      </c>
      <c r="R30" s="47">
        <v>20150</v>
      </c>
      <c r="S30" s="29">
        <v>21885</v>
      </c>
      <c r="T30" s="29">
        <f t="shared" si="1"/>
        <v>2574</v>
      </c>
      <c r="U30" s="29">
        <v>22010</v>
      </c>
      <c r="V30" s="29">
        <v>300</v>
      </c>
      <c r="W30" s="29">
        <v>-1400</v>
      </c>
      <c r="X30" s="29">
        <v>-433</v>
      </c>
      <c r="Y30" s="29"/>
      <c r="Z30" s="29"/>
      <c r="AA30" s="29">
        <v>-700</v>
      </c>
      <c r="AB30" s="29">
        <v>0</v>
      </c>
      <c r="AC30" s="29">
        <v>-2225</v>
      </c>
      <c r="AD30" s="29">
        <v>-532</v>
      </c>
      <c r="AE30" s="29" t="s">
        <v>43</v>
      </c>
      <c r="AF30" s="29" t="s">
        <v>226</v>
      </c>
      <c r="AG30" s="29">
        <v>10</v>
      </c>
      <c r="AH30" s="29" t="s">
        <v>43</v>
      </c>
      <c r="AI30" s="29" t="s">
        <v>156</v>
      </c>
      <c r="AJ30" s="32">
        <v>10</v>
      </c>
    </row>
    <row r="31" spans="1:36" x14ac:dyDescent="0.15">
      <c r="A31" s="51" t="s">
        <v>36</v>
      </c>
      <c r="B31" s="69" t="s">
        <v>15</v>
      </c>
      <c r="C31" s="26">
        <v>25</v>
      </c>
      <c r="D31" s="33">
        <v>38011.791666666664</v>
      </c>
      <c r="E31" s="31">
        <v>20520</v>
      </c>
      <c r="F31" s="29">
        <v>32918</v>
      </c>
      <c r="G31" s="30">
        <v>102</v>
      </c>
      <c r="H31" s="30">
        <v>0</v>
      </c>
      <c r="I31" s="29">
        <v>5169</v>
      </c>
      <c r="J31" s="29">
        <v>4151</v>
      </c>
      <c r="K31" s="30">
        <v>-299</v>
      </c>
      <c r="L31" s="30"/>
      <c r="M31" s="30">
        <v>0</v>
      </c>
      <c r="N31" s="30">
        <v>-464</v>
      </c>
      <c r="O31" s="30">
        <f t="shared" si="0"/>
        <v>-763</v>
      </c>
      <c r="P31" s="29">
        <f t="shared" si="2"/>
        <v>24463</v>
      </c>
      <c r="Q31" s="33">
        <v>38011.791666666664</v>
      </c>
      <c r="R31" s="47">
        <v>20175</v>
      </c>
      <c r="S31" s="29">
        <v>21910</v>
      </c>
      <c r="T31" s="29">
        <f t="shared" si="1"/>
        <v>2553</v>
      </c>
      <c r="U31" s="29">
        <v>22010</v>
      </c>
      <c r="V31" s="29">
        <v>300</v>
      </c>
      <c r="W31" s="29">
        <v>-1400</v>
      </c>
      <c r="X31" s="29">
        <v>-299</v>
      </c>
      <c r="Y31" s="29"/>
      <c r="Z31" s="29"/>
      <c r="AA31" s="29">
        <v>-700</v>
      </c>
      <c r="AB31" s="29">
        <v>0</v>
      </c>
      <c r="AC31" s="29">
        <v>-2225</v>
      </c>
      <c r="AD31" s="29">
        <v>-464</v>
      </c>
      <c r="AE31" s="29" t="s">
        <v>42</v>
      </c>
      <c r="AF31" s="29" t="s">
        <v>97</v>
      </c>
      <c r="AG31" s="29">
        <v>15</v>
      </c>
      <c r="AH31" s="29" t="s">
        <v>42</v>
      </c>
      <c r="AI31" s="29" t="s">
        <v>192</v>
      </c>
      <c r="AJ31" s="32">
        <v>13</v>
      </c>
    </row>
    <row r="32" spans="1:36" x14ac:dyDescent="0.15">
      <c r="A32" s="51" t="s">
        <v>30</v>
      </c>
      <c r="B32" s="69" t="s">
        <v>15</v>
      </c>
      <c r="C32" s="26">
        <v>26</v>
      </c>
      <c r="D32" s="33">
        <v>38012.791666666664</v>
      </c>
      <c r="E32" s="31">
        <v>21624</v>
      </c>
      <c r="F32" s="29">
        <v>32918</v>
      </c>
      <c r="G32" s="30">
        <v>86</v>
      </c>
      <c r="H32" s="30">
        <v>0</v>
      </c>
      <c r="I32" s="29">
        <v>5006</v>
      </c>
      <c r="J32" s="29">
        <v>3315</v>
      </c>
      <c r="K32" s="30">
        <v>36</v>
      </c>
      <c r="L32" s="30"/>
      <c r="M32" s="30">
        <v>200</v>
      </c>
      <c r="N32" s="30">
        <v>-457</v>
      </c>
      <c r="O32" s="30">
        <f t="shared" si="0"/>
        <v>-221</v>
      </c>
      <c r="P32" s="29">
        <f t="shared" si="2"/>
        <v>24904</v>
      </c>
      <c r="Q32" s="33">
        <v>38012.791666666664</v>
      </c>
      <c r="R32" s="47">
        <v>21750</v>
      </c>
      <c r="S32" s="29">
        <v>23485</v>
      </c>
      <c r="T32" s="29">
        <f t="shared" si="1"/>
        <v>1419</v>
      </c>
      <c r="U32" s="29">
        <v>22010</v>
      </c>
      <c r="V32" s="29">
        <v>300</v>
      </c>
      <c r="W32" s="29">
        <v>-1400</v>
      </c>
      <c r="X32" s="29">
        <v>36</v>
      </c>
      <c r="Y32" s="29"/>
      <c r="Z32" s="29"/>
      <c r="AA32" s="29">
        <v>285</v>
      </c>
      <c r="AB32" s="29">
        <v>200</v>
      </c>
      <c r="AC32" s="29">
        <v>-2225</v>
      </c>
      <c r="AD32" s="29">
        <v>-457</v>
      </c>
      <c r="AE32" s="29" t="s">
        <v>169</v>
      </c>
      <c r="AF32" s="29" t="s">
        <v>59</v>
      </c>
      <c r="AG32" s="29">
        <v>16</v>
      </c>
      <c r="AH32" s="29" t="s">
        <v>43</v>
      </c>
      <c r="AI32" s="29" t="s">
        <v>79</v>
      </c>
      <c r="AJ32" s="32">
        <v>15</v>
      </c>
    </row>
    <row r="33" spans="1:36" x14ac:dyDescent="0.15">
      <c r="A33" s="51" t="s">
        <v>32</v>
      </c>
      <c r="B33" s="69" t="s">
        <v>15</v>
      </c>
      <c r="C33" s="26">
        <v>27</v>
      </c>
      <c r="D33" s="33">
        <v>38013.75</v>
      </c>
      <c r="E33" s="31">
        <v>20954</v>
      </c>
      <c r="F33" s="29">
        <v>32918</v>
      </c>
      <c r="G33" s="30">
        <v>84</v>
      </c>
      <c r="H33" s="30">
        <v>0</v>
      </c>
      <c r="I33" s="29">
        <v>6619</v>
      </c>
      <c r="J33" s="29">
        <v>1870</v>
      </c>
      <c r="K33" s="30">
        <v>-267</v>
      </c>
      <c r="L33" s="30"/>
      <c r="M33" s="30">
        <v>100</v>
      </c>
      <c r="N33" s="30">
        <v>-457</v>
      </c>
      <c r="O33" s="30">
        <f t="shared" si="0"/>
        <v>-624</v>
      </c>
      <c r="P33" s="29">
        <f t="shared" si="2"/>
        <v>25137</v>
      </c>
      <c r="Q33" s="33">
        <v>38013.75</v>
      </c>
      <c r="R33" s="47">
        <v>21325</v>
      </c>
      <c r="S33" s="29">
        <v>23060</v>
      </c>
      <c r="T33" s="29">
        <f t="shared" si="1"/>
        <v>2077</v>
      </c>
      <c r="U33" s="29">
        <v>22010</v>
      </c>
      <c r="V33" s="29">
        <v>300</v>
      </c>
      <c r="W33" s="29">
        <v>-1400</v>
      </c>
      <c r="X33" s="29">
        <v>-267</v>
      </c>
      <c r="Y33" s="29"/>
      <c r="Z33" s="29"/>
      <c r="AA33" s="29">
        <v>285</v>
      </c>
      <c r="AB33" s="29">
        <v>100</v>
      </c>
      <c r="AC33" s="29">
        <v>-2225</v>
      </c>
      <c r="AD33" s="29">
        <v>-457</v>
      </c>
      <c r="AE33" s="29" t="s">
        <v>43</v>
      </c>
      <c r="AF33" s="29" t="s">
        <v>141</v>
      </c>
      <c r="AG33" s="29">
        <v>23</v>
      </c>
      <c r="AH33" s="29" t="s">
        <v>43</v>
      </c>
      <c r="AI33" s="29" t="s">
        <v>208</v>
      </c>
      <c r="AJ33" s="32">
        <v>20</v>
      </c>
    </row>
    <row r="34" spans="1:36" x14ac:dyDescent="0.15">
      <c r="A34" s="51" t="s">
        <v>31</v>
      </c>
      <c r="B34" s="69" t="s">
        <v>15</v>
      </c>
      <c r="C34" s="26">
        <v>28</v>
      </c>
      <c r="D34" s="33">
        <v>38014.75</v>
      </c>
      <c r="E34" s="31">
        <v>20628</v>
      </c>
      <c r="F34" s="29">
        <v>32918</v>
      </c>
      <c r="G34" s="30">
        <v>94</v>
      </c>
      <c r="H34" s="30">
        <v>0</v>
      </c>
      <c r="I34" s="29">
        <v>5045</v>
      </c>
      <c r="J34" s="29">
        <v>3458</v>
      </c>
      <c r="K34" s="30">
        <v>-168</v>
      </c>
      <c r="L34" s="30"/>
      <c r="M34" s="30">
        <v>95</v>
      </c>
      <c r="N34" s="30">
        <v>-975</v>
      </c>
      <c r="O34" s="30">
        <f t="shared" si="0"/>
        <v>-1048</v>
      </c>
      <c r="P34" s="29">
        <f t="shared" si="2"/>
        <v>25557</v>
      </c>
      <c r="Q34" s="33">
        <v>38014.75</v>
      </c>
      <c r="R34" s="47">
        <v>20850</v>
      </c>
      <c r="S34" s="29">
        <v>22585</v>
      </c>
      <c r="T34" s="29">
        <f t="shared" si="1"/>
        <v>2972</v>
      </c>
      <c r="U34" s="29">
        <v>22010</v>
      </c>
      <c r="V34" s="29">
        <v>300</v>
      </c>
      <c r="W34" s="29">
        <v>-1400</v>
      </c>
      <c r="X34" s="29">
        <v>-168</v>
      </c>
      <c r="Y34" s="29"/>
      <c r="Z34" s="29"/>
      <c r="AA34" s="29">
        <v>285</v>
      </c>
      <c r="AB34" s="29">
        <v>95</v>
      </c>
      <c r="AC34" s="29">
        <v>-2225</v>
      </c>
      <c r="AD34" s="29">
        <v>-975</v>
      </c>
      <c r="AE34" s="29" t="s">
        <v>43</v>
      </c>
      <c r="AF34" s="29" t="s">
        <v>106</v>
      </c>
      <c r="AG34" s="29">
        <v>23</v>
      </c>
      <c r="AH34" s="29" t="s">
        <v>43</v>
      </c>
      <c r="AI34" s="29" t="s">
        <v>98</v>
      </c>
      <c r="AJ34" s="32">
        <v>22</v>
      </c>
    </row>
    <row r="35" spans="1:36" x14ac:dyDescent="0.15">
      <c r="A35" s="51" t="s">
        <v>33</v>
      </c>
      <c r="B35" s="69" t="s">
        <v>15</v>
      </c>
      <c r="C35" s="26">
        <v>29</v>
      </c>
      <c r="D35" s="33">
        <v>38015.75</v>
      </c>
      <c r="E35" s="31">
        <v>20854</v>
      </c>
      <c r="F35" s="29">
        <v>33182</v>
      </c>
      <c r="G35" s="30">
        <v>78</v>
      </c>
      <c r="H35" s="30">
        <v>0</v>
      </c>
      <c r="I35" s="29">
        <v>4992</v>
      </c>
      <c r="J35" s="29">
        <v>4244</v>
      </c>
      <c r="K35" s="30">
        <v>-264</v>
      </c>
      <c r="L35" s="30"/>
      <c r="M35" s="30">
        <v>67</v>
      </c>
      <c r="N35" s="30">
        <v>-949</v>
      </c>
      <c r="O35" s="30">
        <f t="shared" si="0"/>
        <v>-1146</v>
      </c>
      <c r="P35" s="29">
        <f t="shared" si="2"/>
        <v>25170</v>
      </c>
      <c r="Q35" s="33">
        <v>38015.75</v>
      </c>
      <c r="R35" s="47">
        <v>20700</v>
      </c>
      <c r="S35" s="29">
        <v>22435</v>
      </c>
      <c r="T35" s="29">
        <f t="shared" si="1"/>
        <v>2735</v>
      </c>
      <c r="U35" s="29">
        <v>22010</v>
      </c>
      <c r="V35" s="29">
        <v>300</v>
      </c>
      <c r="W35" s="29">
        <v>-1400</v>
      </c>
      <c r="X35" s="29">
        <v>-264</v>
      </c>
      <c r="Y35" s="29"/>
      <c r="Z35" s="29"/>
      <c r="AA35" s="29">
        <v>270</v>
      </c>
      <c r="AB35" s="29">
        <v>67</v>
      </c>
      <c r="AC35" s="29">
        <v>-2225</v>
      </c>
      <c r="AD35" s="29">
        <v>-949</v>
      </c>
      <c r="AE35" s="29" t="s">
        <v>43</v>
      </c>
      <c r="AF35" s="29" t="s">
        <v>160</v>
      </c>
      <c r="AG35" s="29">
        <v>21</v>
      </c>
      <c r="AH35" s="29" t="s">
        <v>43</v>
      </c>
      <c r="AI35" s="29" t="s">
        <v>161</v>
      </c>
      <c r="AJ35" s="32">
        <v>19</v>
      </c>
    </row>
    <row r="36" spans="1:36" x14ac:dyDescent="0.15">
      <c r="A36" s="51" t="s">
        <v>34</v>
      </c>
      <c r="B36" s="69" t="s">
        <v>15</v>
      </c>
      <c r="C36" s="26">
        <v>30</v>
      </c>
      <c r="D36" s="33">
        <v>38016.791666666664</v>
      </c>
      <c r="E36" s="31">
        <v>19991</v>
      </c>
      <c r="F36" s="29">
        <v>32907</v>
      </c>
      <c r="G36" s="30">
        <v>84</v>
      </c>
      <c r="H36" s="30">
        <v>0</v>
      </c>
      <c r="I36" s="29">
        <v>5011</v>
      </c>
      <c r="J36" s="29">
        <v>4635</v>
      </c>
      <c r="K36" s="30">
        <v>-714</v>
      </c>
      <c r="L36" s="30"/>
      <c r="M36" s="30">
        <v>0</v>
      </c>
      <c r="N36" s="30">
        <v>-1030</v>
      </c>
      <c r="O36" s="30">
        <f t="shared" si="0"/>
        <v>-1744</v>
      </c>
      <c r="P36" s="29">
        <f t="shared" si="2"/>
        <v>25089</v>
      </c>
      <c r="Q36" s="33">
        <v>38016.791666666664</v>
      </c>
      <c r="R36" s="47">
        <v>20250</v>
      </c>
      <c r="S36" s="29">
        <v>21985</v>
      </c>
      <c r="T36" s="29">
        <f t="shared" si="1"/>
        <v>3104</v>
      </c>
      <c r="U36" s="29">
        <v>22010</v>
      </c>
      <c r="V36" s="29">
        <v>300</v>
      </c>
      <c r="W36" s="29">
        <v>-1400</v>
      </c>
      <c r="X36" s="29">
        <v>-714</v>
      </c>
      <c r="Y36" s="29"/>
      <c r="Z36" s="29"/>
      <c r="AA36" s="29">
        <v>-700</v>
      </c>
      <c r="AB36" s="29">
        <v>0</v>
      </c>
      <c r="AC36" s="29">
        <v>-2225</v>
      </c>
      <c r="AD36" s="29">
        <v>-1030</v>
      </c>
      <c r="AE36" s="29" t="s">
        <v>146</v>
      </c>
      <c r="AF36" s="29" t="s">
        <v>88</v>
      </c>
      <c r="AG36" s="29">
        <v>22</v>
      </c>
      <c r="AH36" s="29" t="s">
        <v>146</v>
      </c>
      <c r="AI36" s="29" t="s">
        <v>61</v>
      </c>
      <c r="AJ36" s="32">
        <v>18</v>
      </c>
    </row>
    <row r="37" spans="1:36" x14ac:dyDescent="0.15">
      <c r="A37" s="52" t="s">
        <v>35</v>
      </c>
      <c r="B37" s="70" t="s">
        <v>15</v>
      </c>
      <c r="C37" s="34">
        <v>31</v>
      </c>
      <c r="D37" s="37">
        <v>38017.791666666664</v>
      </c>
      <c r="E37" s="39">
        <v>18790</v>
      </c>
      <c r="F37" s="35">
        <v>32907</v>
      </c>
      <c r="G37" s="35">
        <v>84</v>
      </c>
      <c r="H37" s="35">
        <v>0</v>
      </c>
      <c r="I37" s="35">
        <v>4670</v>
      </c>
      <c r="J37" s="35">
        <v>4934</v>
      </c>
      <c r="K37" s="35">
        <v>-148</v>
      </c>
      <c r="L37" s="35"/>
      <c r="M37" s="35">
        <v>0</v>
      </c>
      <c r="N37" s="35">
        <v>-762</v>
      </c>
      <c r="O37" s="38">
        <f t="shared" si="0"/>
        <v>-910</v>
      </c>
      <c r="P37" s="35">
        <f t="shared" si="2"/>
        <v>24297</v>
      </c>
      <c r="Q37" s="37">
        <v>38017.791666666664</v>
      </c>
      <c r="R37" s="48">
        <v>19100</v>
      </c>
      <c r="S37" s="35">
        <v>20835</v>
      </c>
      <c r="T37" s="35">
        <f t="shared" si="1"/>
        <v>3462</v>
      </c>
      <c r="U37" s="35">
        <v>21790</v>
      </c>
      <c r="V37" s="29">
        <v>600</v>
      </c>
      <c r="W37" s="35">
        <v>-1400</v>
      </c>
      <c r="X37" s="35">
        <v>-148</v>
      </c>
      <c r="Y37" s="35"/>
      <c r="Z37" s="35"/>
      <c r="AA37" s="35">
        <v>-700</v>
      </c>
      <c r="AB37" s="35">
        <v>0</v>
      </c>
      <c r="AC37" s="35">
        <v>-2225</v>
      </c>
      <c r="AD37" s="35">
        <v>-762</v>
      </c>
      <c r="AE37" s="35" t="s">
        <v>169</v>
      </c>
      <c r="AF37" s="35" t="s">
        <v>156</v>
      </c>
      <c r="AG37" s="35">
        <v>20</v>
      </c>
      <c r="AH37" s="35" t="s">
        <v>169</v>
      </c>
      <c r="AI37" s="35" t="s">
        <v>71</v>
      </c>
      <c r="AJ37" s="40">
        <v>17</v>
      </c>
    </row>
    <row r="38" spans="1:36" x14ac:dyDescent="0.15">
      <c r="A38" s="53" t="s">
        <v>36</v>
      </c>
      <c r="B38" s="71" t="s">
        <v>16</v>
      </c>
      <c r="C38" s="41">
        <v>1</v>
      </c>
      <c r="D38" s="33">
        <v>38018.791666666664</v>
      </c>
      <c r="E38" s="31">
        <v>18151</v>
      </c>
      <c r="F38" s="45">
        <v>32909</v>
      </c>
      <c r="G38" s="45">
        <v>97</v>
      </c>
      <c r="H38" s="45">
        <v>0</v>
      </c>
      <c r="I38" s="45">
        <v>4543</v>
      </c>
      <c r="J38" s="45">
        <v>6916</v>
      </c>
      <c r="K38" s="45">
        <v>-127</v>
      </c>
      <c r="L38" s="45"/>
      <c r="M38" s="45">
        <v>-200</v>
      </c>
      <c r="N38" s="45">
        <v>-1037</v>
      </c>
      <c r="O38" s="30">
        <f t="shared" si="0"/>
        <v>-1364</v>
      </c>
      <c r="P38" s="45">
        <f t="shared" si="2"/>
        <v>22911</v>
      </c>
      <c r="Q38" s="28">
        <v>38018.791666666664</v>
      </c>
      <c r="R38" s="77">
        <v>18600</v>
      </c>
      <c r="S38" s="45">
        <v>20335</v>
      </c>
      <c r="T38" s="45">
        <f t="shared" si="1"/>
        <v>2576</v>
      </c>
      <c r="U38" s="45">
        <v>21790</v>
      </c>
      <c r="V38" s="29">
        <v>600</v>
      </c>
      <c r="W38" s="45">
        <v>-1400</v>
      </c>
      <c r="X38" s="45">
        <v>-127</v>
      </c>
      <c r="Y38" s="45"/>
      <c r="Z38" s="45"/>
      <c r="AA38" s="45">
        <v>-700</v>
      </c>
      <c r="AB38" s="45">
        <v>-200</v>
      </c>
      <c r="AC38" s="45">
        <v>-2225</v>
      </c>
      <c r="AD38" s="45">
        <v>-1037</v>
      </c>
      <c r="AE38" s="45" t="s">
        <v>42</v>
      </c>
      <c r="AF38" s="45" t="s">
        <v>178</v>
      </c>
      <c r="AG38" s="45">
        <v>29</v>
      </c>
      <c r="AH38" s="45" t="s">
        <v>42</v>
      </c>
      <c r="AI38" s="45" t="s">
        <v>67</v>
      </c>
      <c r="AJ38" s="42">
        <v>26</v>
      </c>
    </row>
    <row r="39" spans="1:36" x14ac:dyDescent="0.15">
      <c r="A39" s="51" t="s">
        <v>30</v>
      </c>
      <c r="B39" s="69" t="s">
        <v>16</v>
      </c>
      <c r="C39" s="26">
        <v>2</v>
      </c>
      <c r="D39" s="33">
        <v>38019.791666666664</v>
      </c>
      <c r="E39" s="31">
        <v>19685</v>
      </c>
      <c r="F39" s="29">
        <v>32909</v>
      </c>
      <c r="G39" s="30">
        <v>150</v>
      </c>
      <c r="H39" s="30">
        <v>0</v>
      </c>
      <c r="I39" s="29">
        <v>4118</v>
      </c>
      <c r="J39" s="29">
        <v>5897</v>
      </c>
      <c r="K39" s="30">
        <v>7</v>
      </c>
      <c r="L39" s="30"/>
      <c r="M39" s="30">
        <v>-200</v>
      </c>
      <c r="N39" s="30">
        <v>-1032</v>
      </c>
      <c r="O39" s="30">
        <f t="shared" ref="O39:O71" si="3">SUM(K39:N39)</f>
        <v>-1225</v>
      </c>
      <c r="P39" s="29">
        <f t="shared" si="2"/>
        <v>24269</v>
      </c>
      <c r="Q39" s="33">
        <v>38019.791666666664</v>
      </c>
      <c r="R39" s="47">
        <v>19800</v>
      </c>
      <c r="S39" s="29">
        <v>21535</v>
      </c>
      <c r="T39" s="29">
        <f t="shared" si="1"/>
        <v>2734</v>
      </c>
      <c r="U39" s="29">
        <v>21790</v>
      </c>
      <c r="V39" s="29">
        <v>600</v>
      </c>
      <c r="W39" s="29">
        <v>1200</v>
      </c>
      <c r="X39" s="29">
        <v>7</v>
      </c>
      <c r="Y39" s="29"/>
      <c r="Z39" s="29"/>
      <c r="AA39" s="29">
        <v>-700</v>
      </c>
      <c r="AB39" s="29">
        <v>-200</v>
      </c>
      <c r="AC39" s="29">
        <v>-2225</v>
      </c>
      <c r="AD39" s="29">
        <v>-1032</v>
      </c>
      <c r="AE39" s="29" t="s">
        <v>42</v>
      </c>
      <c r="AF39" s="29" t="s">
        <v>205</v>
      </c>
      <c r="AG39" s="29">
        <v>34</v>
      </c>
      <c r="AH39" s="29" t="s">
        <v>42</v>
      </c>
      <c r="AI39" s="29" t="s">
        <v>113</v>
      </c>
      <c r="AJ39" s="32">
        <v>30</v>
      </c>
    </row>
    <row r="40" spans="1:36" x14ac:dyDescent="0.15">
      <c r="A40" s="51" t="s">
        <v>32</v>
      </c>
      <c r="B40" s="69" t="s">
        <v>16</v>
      </c>
      <c r="C40" s="26">
        <v>3</v>
      </c>
      <c r="D40" s="33">
        <v>38020.791666666664</v>
      </c>
      <c r="E40" s="31">
        <v>20013</v>
      </c>
      <c r="F40" s="29">
        <v>32909</v>
      </c>
      <c r="G40" s="30">
        <v>137</v>
      </c>
      <c r="H40" s="30">
        <v>0</v>
      </c>
      <c r="I40" s="29">
        <v>4091</v>
      </c>
      <c r="J40" s="29">
        <v>5664</v>
      </c>
      <c r="K40" s="30">
        <v>-93</v>
      </c>
      <c r="L40" s="30"/>
      <c r="M40" s="30">
        <v>-200</v>
      </c>
      <c r="N40" s="30">
        <v>-933</v>
      </c>
      <c r="O40" s="30">
        <f t="shared" si="3"/>
        <v>-1226</v>
      </c>
      <c r="P40" s="29">
        <f t="shared" si="2"/>
        <v>24517</v>
      </c>
      <c r="Q40" s="33">
        <v>38020.791666666664</v>
      </c>
      <c r="R40" s="47">
        <v>19600</v>
      </c>
      <c r="S40" s="29">
        <v>21335</v>
      </c>
      <c r="T40" s="29">
        <f t="shared" si="1"/>
        <v>3182</v>
      </c>
      <c r="U40" s="29">
        <v>21790</v>
      </c>
      <c r="V40" s="29">
        <v>600</v>
      </c>
      <c r="W40" s="29">
        <v>-1400</v>
      </c>
      <c r="X40" s="29">
        <v>-93</v>
      </c>
      <c r="Y40" s="29"/>
      <c r="Z40" s="29"/>
      <c r="AA40" s="29">
        <v>-700</v>
      </c>
      <c r="AB40" s="29">
        <v>-200</v>
      </c>
      <c r="AC40" s="29">
        <v>-2225</v>
      </c>
      <c r="AD40" s="29">
        <v>-933</v>
      </c>
      <c r="AE40" s="29" t="s">
        <v>43</v>
      </c>
      <c r="AF40" s="29" t="s">
        <v>229</v>
      </c>
      <c r="AG40" s="29">
        <v>35</v>
      </c>
      <c r="AH40" s="29" t="s">
        <v>43</v>
      </c>
      <c r="AI40" s="29" t="s">
        <v>125</v>
      </c>
      <c r="AJ40" s="32">
        <v>36</v>
      </c>
    </row>
    <row r="41" spans="1:36" x14ac:dyDescent="0.15">
      <c r="A41" s="51" t="s">
        <v>31</v>
      </c>
      <c r="B41" s="69" t="s">
        <v>16</v>
      </c>
      <c r="C41" s="26">
        <v>4</v>
      </c>
      <c r="D41" s="33">
        <v>38021.791666666664</v>
      </c>
      <c r="E41" s="31">
        <v>19357</v>
      </c>
      <c r="F41" s="29">
        <v>32909</v>
      </c>
      <c r="G41" s="30">
        <v>128</v>
      </c>
      <c r="H41" s="30">
        <v>0</v>
      </c>
      <c r="I41" s="29">
        <v>3960</v>
      </c>
      <c r="J41" s="29">
        <v>6352</v>
      </c>
      <c r="K41" s="30">
        <v>236</v>
      </c>
      <c r="L41" s="30"/>
      <c r="M41" s="30">
        <v>-200</v>
      </c>
      <c r="N41" s="30">
        <v>-1032</v>
      </c>
      <c r="O41" s="30">
        <f t="shared" si="3"/>
        <v>-996</v>
      </c>
      <c r="P41" s="29">
        <f t="shared" si="2"/>
        <v>23721</v>
      </c>
      <c r="Q41" s="33">
        <v>38021.791666666664</v>
      </c>
      <c r="R41" s="47">
        <v>19150</v>
      </c>
      <c r="S41" s="29">
        <v>20885</v>
      </c>
      <c r="T41" s="29">
        <f t="shared" si="1"/>
        <v>2836</v>
      </c>
      <c r="U41" s="29">
        <v>21790</v>
      </c>
      <c r="V41" s="29">
        <v>600</v>
      </c>
      <c r="W41" s="29">
        <v>1400</v>
      </c>
      <c r="X41" s="29">
        <v>263</v>
      </c>
      <c r="Y41" s="29"/>
      <c r="Z41" s="29"/>
      <c r="AA41" s="29">
        <v>-700</v>
      </c>
      <c r="AB41" s="29">
        <v>-200</v>
      </c>
      <c r="AC41" s="29">
        <v>-1225</v>
      </c>
      <c r="AD41" s="29">
        <v>-1032</v>
      </c>
      <c r="AE41" s="29" t="s">
        <v>42</v>
      </c>
      <c r="AF41" s="29" t="s">
        <v>143</v>
      </c>
      <c r="AG41" s="29">
        <v>36</v>
      </c>
      <c r="AH41" s="29" t="s">
        <v>42</v>
      </c>
      <c r="AI41" s="29" t="s">
        <v>108</v>
      </c>
      <c r="AJ41" s="32">
        <v>32</v>
      </c>
    </row>
    <row r="42" spans="1:36" x14ac:dyDescent="0.15">
      <c r="A42" s="51" t="s">
        <v>33</v>
      </c>
      <c r="B42" s="69" t="s">
        <v>16</v>
      </c>
      <c r="C42" s="26">
        <v>5</v>
      </c>
      <c r="D42" s="33">
        <v>38022.791666666664</v>
      </c>
      <c r="E42" s="31">
        <v>19600</v>
      </c>
      <c r="F42" s="29">
        <v>32908</v>
      </c>
      <c r="G42" s="30">
        <v>128</v>
      </c>
      <c r="H42" s="30">
        <v>0</v>
      </c>
      <c r="I42" s="29">
        <v>4322</v>
      </c>
      <c r="J42" s="29">
        <v>6211</v>
      </c>
      <c r="K42" s="30">
        <v>207</v>
      </c>
      <c r="L42" s="30"/>
      <c r="M42" s="30">
        <v>-100</v>
      </c>
      <c r="N42" s="30">
        <v>-1032</v>
      </c>
      <c r="O42" s="30">
        <f t="shared" si="3"/>
        <v>-925</v>
      </c>
      <c r="P42" s="29">
        <f t="shared" si="2"/>
        <v>23428</v>
      </c>
      <c r="Q42" s="33">
        <v>38022.791666666664</v>
      </c>
      <c r="R42" s="47">
        <v>19650</v>
      </c>
      <c r="S42" s="29">
        <v>21385</v>
      </c>
      <c r="T42" s="29">
        <f t="shared" si="1"/>
        <v>2043</v>
      </c>
      <c r="U42" s="29">
        <v>21790</v>
      </c>
      <c r="V42" s="29">
        <v>600</v>
      </c>
      <c r="W42" s="29">
        <v>1400</v>
      </c>
      <c r="X42" s="29">
        <v>207</v>
      </c>
      <c r="Y42" s="29"/>
      <c r="Z42" s="29"/>
      <c r="AA42" s="29">
        <v>-700</v>
      </c>
      <c r="AB42" s="29">
        <v>-100</v>
      </c>
      <c r="AC42" s="29">
        <v>-1225</v>
      </c>
      <c r="AD42" s="29">
        <v>-1032</v>
      </c>
      <c r="AE42" s="29" t="s">
        <v>42</v>
      </c>
      <c r="AF42" s="29" t="s">
        <v>92</v>
      </c>
      <c r="AG42" s="29">
        <v>29</v>
      </c>
      <c r="AH42" s="29" t="s">
        <v>42</v>
      </c>
      <c r="AI42" s="29" t="s">
        <v>150</v>
      </c>
      <c r="AJ42" s="32">
        <v>29</v>
      </c>
    </row>
    <row r="43" spans="1:36" x14ac:dyDescent="0.15">
      <c r="A43" s="51" t="s">
        <v>34</v>
      </c>
      <c r="B43" s="69" t="s">
        <v>16</v>
      </c>
      <c r="C43" s="26">
        <v>6</v>
      </c>
      <c r="D43" s="33">
        <v>38023.791666666664</v>
      </c>
      <c r="E43" s="31">
        <v>19514</v>
      </c>
      <c r="F43" s="29">
        <v>32908</v>
      </c>
      <c r="G43" s="30">
        <v>125</v>
      </c>
      <c r="H43" s="30">
        <v>0</v>
      </c>
      <c r="I43" s="29">
        <v>3850</v>
      </c>
      <c r="J43" s="29">
        <v>6269</v>
      </c>
      <c r="K43" s="30">
        <v>157</v>
      </c>
      <c r="L43" s="30"/>
      <c r="M43" s="30">
        <v>0</v>
      </c>
      <c r="N43" s="30">
        <v>-1023</v>
      </c>
      <c r="O43" s="30">
        <f t="shared" si="3"/>
        <v>-866</v>
      </c>
      <c r="P43" s="29">
        <f t="shared" si="2"/>
        <v>23780</v>
      </c>
      <c r="Q43" s="33">
        <v>38023.791666666664</v>
      </c>
      <c r="R43" s="47">
        <v>19150</v>
      </c>
      <c r="S43" s="29">
        <v>20885</v>
      </c>
      <c r="T43" s="29">
        <f t="shared" si="1"/>
        <v>2895</v>
      </c>
      <c r="U43" s="29">
        <v>21790</v>
      </c>
      <c r="V43" s="29">
        <v>600</v>
      </c>
      <c r="W43" s="29">
        <v>1400</v>
      </c>
      <c r="X43" s="29">
        <v>157</v>
      </c>
      <c r="Y43" s="29"/>
      <c r="Z43" s="29"/>
      <c r="AA43" s="29">
        <v>-700</v>
      </c>
      <c r="AB43" s="29">
        <v>0</v>
      </c>
      <c r="AC43" s="29">
        <v>-1225</v>
      </c>
      <c r="AD43" s="29">
        <v>-1023</v>
      </c>
      <c r="AE43" s="29" t="s">
        <v>42</v>
      </c>
      <c r="AF43" s="29" t="s">
        <v>213</v>
      </c>
      <c r="AG43" s="29">
        <v>32</v>
      </c>
      <c r="AH43" s="29" t="s">
        <v>42</v>
      </c>
      <c r="AI43" s="29" t="s">
        <v>138</v>
      </c>
      <c r="AJ43" s="32">
        <v>30</v>
      </c>
    </row>
    <row r="44" spans="1:36" x14ac:dyDescent="0.15">
      <c r="A44" s="51" t="s">
        <v>35</v>
      </c>
      <c r="B44" s="69" t="s">
        <v>16</v>
      </c>
      <c r="C44" s="26">
        <v>7</v>
      </c>
      <c r="D44" s="33">
        <v>38024.791666666664</v>
      </c>
      <c r="E44" s="31">
        <v>17361</v>
      </c>
      <c r="F44" s="29">
        <v>32908</v>
      </c>
      <c r="G44" s="30">
        <v>121</v>
      </c>
      <c r="H44" s="30">
        <v>0</v>
      </c>
      <c r="I44" s="29">
        <v>4289</v>
      </c>
      <c r="J44" s="29">
        <v>7092</v>
      </c>
      <c r="K44" s="30">
        <v>-180</v>
      </c>
      <c r="L44" s="30"/>
      <c r="M44" s="30">
        <v>-100</v>
      </c>
      <c r="N44" s="30">
        <v>-510</v>
      </c>
      <c r="O44" s="30">
        <f t="shared" si="3"/>
        <v>-790</v>
      </c>
      <c r="P44" s="29">
        <f t="shared" si="2"/>
        <v>22438</v>
      </c>
      <c r="Q44" s="33">
        <v>38024.791666666664</v>
      </c>
      <c r="R44" s="47">
        <v>17350</v>
      </c>
      <c r="S44" s="29">
        <v>19085</v>
      </c>
      <c r="T44" s="29">
        <f t="shared" si="1"/>
        <v>3353</v>
      </c>
      <c r="U44" s="29">
        <v>21526</v>
      </c>
      <c r="V44" s="29">
        <v>600</v>
      </c>
      <c r="W44" s="29">
        <v>-1400</v>
      </c>
      <c r="X44" s="29">
        <v>-180</v>
      </c>
      <c r="Y44" s="29"/>
      <c r="Z44" s="29"/>
      <c r="AA44" s="29">
        <v>-700</v>
      </c>
      <c r="AB44" s="29">
        <v>-100</v>
      </c>
      <c r="AC44" s="29">
        <v>-2225</v>
      </c>
      <c r="AD44" s="29">
        <v>-510</v>
      </c>
      <c r="AE44" s="29" t="s">
        <v>43</v>
      </c>
      <c r="AF44" s="29" t="s">
        <v>93</v>
      </c>
      <c r="AG44" s="29">
        <v>32</v>
      </c>
      <c r="AH44" s="29" t="s">
        <v>43</v>
      </c>
      <c r="AI44" s="29" t="s">
        <v>106</v>
      </c>
      <c r="AJ44" s="32">
        <v>29</v>
      </c>
    </row>
    <row r="45" spans="1:36" x14ac:dyDescent="0.15">
      <c r="A45" s="51" t="s">
        <v>36</v>
      </c>
      <c r="B45" s="69" t="s">
        <v>16</v>
      </c>
      <c r="C45" s="26">
        <v>8</v>
      </c>
      <c r="D45" s="33">
        <v>38025.791666666664</v>
      </c>
      <c r="E45" s="31">
        <v>18787</v>
      </c>
      <c r="F45" s="29">
        <v>32908</v>
      </c>
      <c r="G45" s="30">
        <v>128</v>
      </c>
      <c r="H45" s="30">
        <v>0</v>
      </c>
      <c r="I45" s="29">
        <v>3598</v>
      </c>
      <c r="J45" s="29">
        <v>6940</v>
      </c>
      <c r="K45" s="30">
        <v>23</v>
      </c>
      <c r="L45" s="30"/>
      <c r="M45" s="30">
        <v>-100</v>
      </c>
      <c r="N45" s="30">
        <v>-733</v>
      </c>
      <c r="O45" s="30">
        <f t="shared" si="3"/>
        <v>-810</v>
      </c>
      <c r="P45" s="29">
        <f t="shared" si="2"/>
        <v>23308</v>
      </c>
      <c r="Q45" s="33">
        <v>38025.791666666664</v>
      </c>
      <c r="R45" s="47">
        <v>18600</v>
      </c>
      <c r="S45" s="29">
        <v>20335</v>
      </c>
      <c r="T45" s="29">
        <f t="shared" si="1"/>
        <v>2973</v>
      </c>
      <c r="U45" s="29">
        <v>21526</v>
      </c>
      <c r="V45" s="29">
        <v>600</v>
      </c>
      <c r="W45" s="29">
        <v>1200</v>
      </c>
      <c r="X45" s="29">
        <v>23</v>
      </c>
      <c r="Y45" s="29"/>
      <c r="Z45" s="29"/>
      <c r="AA45" s="29">
        <v>-700</v>
      </c>
      <c r="AB45" s="29">
        <v>-100</v>
      </c>
      <c r="AC45" s="29">
        <v>-2225</v>
      </c>
      <c r="AD45" s="29">
        <v>-733</v>
      </c>
      <c r="AE45" s="29" t="s">
        <v>169</v>
      </c>
      <c r="AF45" s="29" t="s">
        <v>143</v>
      </c>
      <c r="AG45" s="29">
        <v>25</v>
      </c>
      <c r="AH45" s="29" t="s">
        <v>169</v>
      </c>
      <c r="AI45" s="29" t="s">
        <v>71</v>
      </c>
      <c r="AJ45" s="32">
        <v>22</v>
      </c>
    </row>
    <row r="46" spans="1:36" x14ac:dyDescent="0.15">
      <c r="A46" s="51" t="s">
        <v>30</v>
      </c>
      <c r="B46" s="69" t="s">
        <v>16</v>
      </c>
      <c r="C46" s="26">
        <v>9</v>
      </c>
      <c r="D46" s="33">
        <v>38026.791666666664</v>
      </c>
      <c r="E46" s="31">
        <v>19520</v>
      </c>
      <c r="F46" s="29">
        <v>32908</v>
      </c>
      <c r="G46" s="30">
        <v>142</v>
      </c>
      <c r="H46" s="30">
        <v>0</v>
      </c>
      <c r="I46" s="29">
        <v>4163</v>
      </c>
      <c r="J46" s="29">
        <v>6971</v>
      </c>
      <c r="K46" s="30">
        <v>57</v>
      </c>
      <c r="L46" s="30"/>
      <c r="M46" s="30">
        <v>0</v>
      </c>
      <c r="N46" s="30">
        <v>-1032</v>
      </c>
      <c r="O46" s="30">
        <f t="shared" si="3"/>
        <v>-975</v>
      </c>
      <c r="P46" s="29">
        <f t="shared" si="2"/>
        <v>22891</v>
      </c>
      <c r="Q46" s="33">
        <v>38026.791666666664</v>
      </c>
      <c r="R46" s="47">
        <v>19400</v>
      </c>
      <c r="S46" s="29">
        <v>21135</v>
      </c>
      <c r="T46" s="29">
        <f t="shared" si="1"/>
        <v>1756</v>
      </c>
      <c r="U46" s="29">
        <v>21526</v>
      </c>
      <c r="V46" s="29">
        <v>600</v>
      </c>
      <c r="W46" s="29">
        <v>1200</v>
      </c>
      <c r="X46" s="29">
        <v>57</v>
      </c>
      <c r="Y46" s="29"/>
      <c r="Z46" s="29"/>
      <c r="AA46" s="29">
        <v>-700</v>
      </c>
      <c r="AB46" s="29">
        <v>0</v>
      </c>
      <c r="AC46" s="29">
        <v>-2225</v>
      </c>
      <c r="AD46" s="29">
        <v>-1032</v>
      </c>
      <c r="AE46" s="29" t="s">
        <v>43</v>
      </c>
      <c r="AF46" s="29" t="s">
        <v>176</v>
      </c>
      <c r="AG46" s="29">
        <v>38</v>
      </c>
      <c r="AH46" s="29" t="s">
        <v>43</v>
      </c>
      <c r="AI46" s="29" t="s">
        <v>56</v>
      </c>
      <c r="AJ46" s="32">
        <v>37</v>
      </c>
    </row>
    <row r="47" spans="1:36" x14ac:dyDescent="0.15">
      <c r="A47" s="51" t="s">
        <v>32</v>
      </c>
      <c r="B47" s="69" t="s">
        <v>16</v>
      </c>
      <c r="C47" s="26">
        <v>10</v>
      </c>
      <c r="D47" s="33">
        <v>38027.791666666664</v>
      </c>
      <c r="E47" s="31">
        <v>18699</v>
      </c>
      <c r="F47" s="29">
        <v>32908</v>
      </c>
      <c r="G47" s="30">
        <v>129</v>
      </c>
      <c r="H47" s="30">
        <v>0</v>
      </c>
      <c r="I47" s="29">
        <v>3692</v>
      </c>
      <c r="J47" s="29">
        <v>6054</v>
      </c>
      <c r="K47" s="30">
        <v>107</v>
      </c>
      <c r="L47" s="30"/>
      <c r="M47" s="30">
        <v>-100</v>
      </c>
      <c r="N47" s="30">
        <v>-1032</v>
      </c>
      <c r="O47" s="30">
        <f t="shared" si="3"/>
        <v>-1025</v>
      </c>
      <c r="P47" s="29">
        <f t="shared" si="2"/>
        <v>24316</v>
      </c>
      <c r="Q47" s="33">
        <v>38027.791666666664</v>
      </c>
      <c r="R47" s="47">
        <v>19125</v>
      </c>
      <c r="S47" s="29">
        <v>20860</v>
      </c>
      <c r="T47" s="29">
        <f t="shared" si="1"/>
        <v>3456</v>
      </c>
      <c r="U47" s="29">
        <v>21526</v>
      </c>
      <c r="V47" s="29">
        <v>600</v>
      </c>
      <c r="W47" s="29">
        <v>1200</v>
      </c>
      <c r="X47" s="29">
        <v>107</v>
      </c>
      <c r="Y47" s="29"/>
      <c r="Z47" s="29"/>
      <c r="AA47" s="29">
        <v>-700</v>
      </c>
      <c r="AB47" s="29">
        <v>-100</v>
      </c>
      <c r="AC47" s="29">
        <v>-2225</v>
      </c>
      <c r="AD47" s="29">
        <v>-1032</v>
      </c>
      <c r="AE47" s="29" t="s">
        <v>146</v>
      </c>
      <c r="AF47" s="29" t="s">
        <v>51</v>
      </c>
      <c r="AG47" s="29">
        <v>39</v>
      </c>
      <c r="AH47" s="29" t="s">
        <v>43</v>
      </c>
      <c r="AI47" s="29" t="s">
        <v>66</v>
      </c>
      <c r="AJ47" s="32">
        <v>36</v>
      </c>
    </row>
    <row r="48" spans="1:36" x14ac:dyDescent="0.15">
      <c r="A48" s="51" t="s">
        <v>31</v>
      </c>
      <c r="B48" s="69" t="s">
        <v>16</v>
      </c>
      <c r="C48" s="26">
        <v>11</v>
      </c>
      <c r="D48" s="33">
        <v>38028.791666666664</v>
      </c>
      <c r="E48" s="31">
        <v>19318</v>
      </c>
      <c r="F48" s="29">
        <v>32908</v>
      </c>
      <c r="G48" s="30">
        <v>125</v>
      </c>
      <c r="H48" s="30">
        <v>0</v>
      </c>
      <c r="I48" s="29">
        <v>3452</v>
      </c>
      <c r="J48" s="29">
        <v>7507</v>
      </c>
      <c r="K48" s="30">
        <v>182</v>
      </c>
      <c r="L48" s="30"/>
      <c r="M48" s="30">
        <v>-100</v>
      </c>
      <c r="N48" s="30">
        <v>-1032</v>
      </c>
      <c r="O48" s="30">
        <f t="shared" si="3"/>
        <v>-950</v>
      </c>
      <c r="P48" s="29">
        <f t="shared" si="2"/>
        <v>23024</v>
      </c>
      <c r="Q48" s="33">
        <v>38028.791666666664</v>
      </c>
      <c r="R48" s="47">
        <v>19625</v>
      </c>
      <c r="S48" s="29">
        <v>21360</v>
      </c>
      <c r="T48" s="29">
        <f t="shared" si="1"/>
        <v>1664</v>
      </c>
      <c r="U48" s="29">
        <v>21526</v>
      </c>
      <c r="V48" s="29">
        <v>600</v>
      </c>
      <c r="W48" s="29">
        <v>1200</v>
      </c>
      <c r="X48" s="29">
        <v>182</v>
      </c>
      <c r="Y48" s="29"/>
      <c r="Z48" s="29"/>
      <c r="AA48" s="29">
        <v>-700</v>
      </c>
      <c r="AB48" s="29">
        <v>0</v>
      </c>
      <c r="AC48" s="29">
        <v>-2225</v>
      </c>
      <c r="AD48" s="29">
        <v>-1032</v>
      </c>
      <c r="AE48" s="29" t="s">
        <v>42</v>
      </c>
      <c r="AF48" s="29" t="s">
        <v>143</v>
      </c>
      <c r="AG48" s="29">
        <v>35</v>
      </c>
      <c r="AH48" s="29" t="s">
        <v>42</v>
      </c>
      <c r="AI48" s="29" t="s">
        <v>106</v>
      </c>
      <c r="AJ48" s="32">
        <v>32</v>
      </c>
    </row>
    <row r="49" spans="1:36" x14ac:dyDescent="0.15">
      <c r="A49" s="51" t="s">
        <v>33</v>
      </c>
      <c r="B49" s="69" t="s">
        <v>16</v>
      </c>
      <c r="C49" s="26">
        <v>12</v>
      </c>
      <c r="D49" s="33">
        <v>38029.791666666664</v>
      </c>
      <c r="E49" s="31">
        <v>19327</v>
      </c>
      <c r="F49" s="29">
        <v>33174</v>
      </c>
      <c r="G49" s="30">
        <v>119</v>
      </c>
      <c r="H49" s="30">
        <v>0</v>
      </c>
      <c r="I49" s="29">
        <v>4483</v>
      </c>
      <c r="J49" s="29">
        <v>7277</v>
      </c>
      <c r="K49" s="30">
        <v>207</v>
      </c>
      <c r="L49" s="30"/>
      <c r="M49" s="30">
        <v>0</v>
      </c>
      <c r="N49" s="30">
        <v>-1032</v>
      </c>
      <c r="O49" s="30">
        <f t="shared" si="3"/>
        <v>-825</v>
      </c>
      <c r="P49" s="29">
        <f t="shared" si="2"/>
        <v>22358</v>
      </c>
      <c r="Q49" s="33">
        <v>38029.791666666664</v>
      </c>
      <c r="R49" s="47">
        <v>19725</v>
      </c>
      <c r="S49" s="29">
        <v>21460</v>
      </c>
      <c r="T49" s="29">
        <f t="shared" si="1"/>
        <v>898</v>
      </c>
      <c r="U49" s="29">
        <v>21526</v>
      </c>
      <c r="V49" s="29">
        <v>600</v>
      </c>
      <c r="W49" s="29">
        <v>1200</v>
      </c>
      <c r="X49" s="29">
        <v>207</v>
      </c>
      <c r="Y49" s="29"/>
      <c r="Z49" s="29"/>
      <c r="AA49" s="29">
        <v>-700</v>
      </c>
      <c r="AB49" s="29">
        <v>0</v>
      </c>
      <c r="AC49" s="29">
        <v>-2225</v>
      </c>
      <c r="AD49" s="29">
        <v>-1032</v>
      </c>
      <c r="AE49" s="29" t="s">
        <v>43</v>
      </c>
      <c r="AF49" s="29" t="s">
        <v>65</v>
      </c>
      <c r="AG49" s="29">
        <v>33</v>
      </c>
      <c r="AH49" s="29" t="s">
        <v>43</v>
      </c>
      <c r="AI49" s="29" t="s">
        <v>103</v>
      </c>
      <c r="AJ49" s="32">
        <v>30</v>
      </c>
    </row>
    <row r="50" spans="1:36" x14ac:dyDescent="0.15">
      <c r="A50" s="51" t="s">
        <v>34</v>
      </c>
      <c r="B50" s="69" t="s">
        <v>16</v>
      </c>
      <c r="C50" s="26">
        <v>13</v>
      </c>
      <c r="D50" s="33">
        <v>38030.791666666664</v>
      </c>
      <c r="E50" s="31">
        <v>18017</v>
      </c>
      <c r="F50" s="29">
        <v>33174</v>
      </c>
      <c r="G50" s="30">
        <v>119</v>
      </c>
      <c r="H50" s="30">
        <v>0</v>
      </c>
      <c r="I50" s="29">
        <v>3442</v>
      </c>
      <c r="J50" s="29">
        <v>8351</v>
      </c>
      <c r="K50" s="29">
        <v>-93</v>
      </c>
      <c r="L50" s="29"/>
      <c r="M50" s="30">
        <v>0</v>
      </c>
      <c r="N50" s="30">
        <v>-1015</v>
      </c>
      <c r="O50" s="30">
        <f t="shared" si="3"/>
        <v>-1108</v>
      </c>
      <c r="P50" s="29">
        <f t="shared" si="2"/>
        <v>22608</v>
      </c>
      <c r="Q50" s="33">
        <v>38030.791666666664</v>
      </c>
      <c r="R50" s="47">
        <v>18675</v>
      </c>
      <c r="S50" s="29">
        <v>20410</v>
      </c>
      <c r="T50" s="29">
        <f t="shared" si="1"/>
        <v>2198</v>
      </c>
      <c r="U50" s="29">
        <v>21526</v>
      </c>
      <c r="V50" s="29">
        <v>600</v>
      </c>
      <c r="W50" s="29">
        <v>1200</v>
      </c>
      <c r="X50" s="29">
        <v>-93</v>
      </c>
      <c r="Y50" s="29"/>
      <c r="Z50" s="29"/>
      <c r="AA50" s="29">
        <v>-700</v>
      </c>
      <c r="AB50" s="29">
        <v>0</v>
      </c>
      <c r="AC50" s="29">
        <v>-2225</v>
      </c>
      <c r="AD50" s="29">
        <v>-1015</v>
      </c>
      <c r="AE50" s="29" t="s">
        <v>169</v>
      </c>
      <c r="AF50" s="29" t="s">
        <v>88</v>
      </c>
      <c r="AG50" s="29">
        <v>39</v>
      </c>
      <c r="AH50" s="29" t="s">
        <v>169</v>
      </c>
      <c r="AI50" s="29" t="s">
        <v>61</v>
      </c>
      <c r="AJ50" s="32">
        <v>36</v>
      </c>
    </row>
    <row r="51" spans="1:36" x14ac:dyDescent="0.15">
      <c r="A51" s="51" t="s">
        <v>35</v>
      </c>
      <c r="B51" s="69" t="s">
        <v>16</v>
      </c>
      <c r="C51" s="26">
        <v>14</v>
      </c>
      <c r="D51" s="33">
        <v>38031.791666666664</v>
      </c>
      <c r="E51" s="31">
        <v>16655</v>
      </c>
      <c r="F51" s="29">
        <v>33174</v>
      </c>
      <c r="G51" s="30">
        <v>138</v>
      </c>
      <c r="H51" s="30">
        <v>0</v>
      </c>
      <c r="I51" s="29">
        <v>3832</v>
      </c>
      <c r="J51" s="29">
        <v>9216</v>
      </c>
      <c r="K51" s="29">
        <v>-55</v>
      </c>
      <c r="L51" s="29"/>
      <c r="M51" s="30">
        <v>0</v>
      </c>
      <c r="N51" s="30">
        <v>-510</v>
      </c>
      <c r="O51" s="30">
        <f t="shared" si="3"/>
        <v>-565</v>
      </c>
      <c r="P51" s="29">
        <v>18785</v>
      </c>
      <c r="Q51" s="33">
        <v>38031.791666666664</v>
      </c>
      <c r="R51" s="47">
        <v>17050</v>
      </c>
      <c r="S51" s="29">
        <v>18785</v>
      </c>
      <c r="T51" s="29">
        <v>2044</v>
      </c>
      <c r="U51" s="29">
        <v>21497</v>
      </c>
      <c r="V51" s="29">
        <v>1400</v>
      </c>
      <c r="W51" s="29">
        <v>-1400</v>
      </c>
      <c r="X51" s="29">
        <v>-55</v>
      </c>
      <c r="Y51" s="29"/>
      <c r="Z51" s="29"/>
      <c r="AA51" s="29">
        <v>-700</v>
      </c>
      <c r="AB51" s="29">
        <v>-200</v>
      </c>
      <c r="AC51" s="29">
        <v>-2225</v>
      </c>
      <c r="AD51" s="29">
        <v>-510</v>
      </c>
      <c r="AE51" s="29" t="s">
        <v>100</v>
      </c>
      <c r="AF51" s="29" t="s">
        <v>88</v>
      </c>
      <c r="AG51" s="29">
        <v>39</v>
      </c>
      <c r="AH51" s="29" t="s">
        <v>100</v>
      </c>
      <c r="AI51" s="29" t="s">
        <v>51</v>
      </c>
      <c r="AJ51" s="32">
        <v>38</v>
      </c>
    </row>
    <row r="52" spans="1:36" x14ac:dyDescent="0.15">
      <c r="A52" s="51" t="s">
        <v>36</v>
      </c>
      <c r="B52" s="69" t="s">
        <v>16</v>
      </c>
      <c r="C52" s="26">
        <v>15</v>
      </c>
      <c r="D52" s="33">
        <v>38032.791666666664</v>
      </c>
      <c r="E52" s="31">
        <v>18189</v>
      </c>
      <c r="F52" s="29">
        <v>33174</v>
      </c>
      <c r="G52" s="30">
        <v>150</v>
      </c>
      <c r="H52" s="30">
        <v>0</v>
      </c>
      <c r="I52" s="29">
        <v>4354</v>
      </c>
      <c r="J52" s="29">
        <v>7029</v>
      </c>
      <c r="K52" s="29">
        <v>-127</v>
      </c>
      <c r="L52" s="29"/>
      <c r="M52" s="30">
        <v>0</v>
      </c>
      <c r="N52" s="30">
        <v>-1016</v>
      </c>
      <c r="O52" s="30">
        <f t="shared" si="3"/>
        <v>-1143</v>
      </c>
      <c r="P52" s="29">
        <f t="shared" si="2"/>
        <v>23084</v>
      </c>
      <c r="Q52" s="33">
        <v>38032.791666666664</v>
      </c>
      <c r="R52" s="47">
        <v>19025</v>
      </c>
      <c r="S52" s="29">
        <v>20760</v>
      </c>
      <c r="T52" s="29">
        <v>2324</v>
      </c>
      <c r="U52" s="29">
        <v>21237</v>
      </c>
      <c r="V52" s="29">
        <v>1400</v>
      </c>
      <c r="W52" s="29">
        <v>-1400</v>
      </c>
      <c r="X52" s="29">
        <v>-127</v>
      </c>
      <c r="Y52" s="29"/>
      <c r="Z52" s="29"/>
      <c r="AA52" s="29">
        <v>-700</v>
      </c>
      <c r="AB52" s="29">
        <v>0</v>
      </c>
      <c r="AC52" s="29">
        <v>-2225</v>
      </c>
      <c r="AD52" s="29">
        <v>-1016</v>
      </c>
      <c r="AE52" s="29" t="s">
        <v>42</v>
      </c>
      <c r="AF52" s="29" t="s">
        <v>184</v>
      </c>
      <c r="AG52" s="29">
        <v>13</v>
      </c>
      <c r="AH52" s="29" t="s">
        <v>42</v>
      </c>
      <c r="AI52" s="29" t="s">
        <v>67</v>
      </c>
      <c r="AJ52" s="32">
        <v>9</v>
      </c>
    </row>
    <row r="53" spans="1:36" x14ac:dyDescent="0.15">
      <c r="A53" s="51" t="s">
        <v>30</v>
      </c>
      <c r="B53" s="69" t="s">
        <v>16</v>
      </c>
      <c r="C53" s="26">
        <v>16</v>
      </c>
      <c r="D53" s="33">
        <v>38033.791666666664</v>
      </c>
      <c r="E53" s="31">
        <v>19324</v>
      </c>
      <c r="F53" s="29">
        <v>33174</v>
      </c>
      <c r="G53" s="30">
        <v>135</v>
      </c>
      <c r="H53" s="30">
        <v>0</v>
      </c>
      <c r="I53" s="29">
        <v>3956</v>
      </c>
      <c r="J53" s="29">
        <v>6162</v>
      </c>
      <c r="K53" s="29">
        <v>-190</v>
      </c>
      <c r="L53" s="29"/>
      <c r="M53" s="30">
        <v>0</v>
      </c>
      <c r="N53" s="30">
        <v>-992</v>
      </c>
      <c r="O53" s="30">
        <f t="shared" si="3"/>
        <v>-1182</v>
      </c>
      <c r="P53" s="29">
        <f t="shared" si="2"/>
        <v>24373</v>
      </c>
      <c r="Q53" s="33">
        <v>38033.791666666664</v>
      </c>
      <c r="R53" s="47">
        <v>20000</v>
      </c>
      <c r="S53" s="29">
        <v>21735</v>
      </c>
      <c r="T53" s="29">
        <f t="shared" si="1"/>
        <v>2638</v>
      </c>
      <c r="U53" s="29">
        <v>21237</v>
      </c>
      <c r="V53" s="29">
        <v>1400</v>
      </c>
      <c r="W53" s="29">
        <v>-1400</v>
      </c>
      <c r="X53" s="29">
        <v>-190</v>
      </c>
      <c r="Y53" s="29"/>
      <c r="Z53" s="29"/>
      <c r="AA53" s="29">
        <v>-700</v>
      </c>
      <c r="AB53" s="29">
        <v>0</v>
      </c>
      <c r="AC53" s="29">
        <v>-2225</v>
      </c>
      <c r="AD53" s="29">
        <v>-992</v>
      </c>
      <c r="AE53" s="29" t="s">
        <v>42</v>
      </c>
      <c r="AF53" s="29" t="s">
        <v>98</v>
      </c>
      <c r="AG53" s="29">
        <v>23</v>
      </c>
      <c r="AH53" s="29" t="s">
        <v>42</v>
      </c>
      <c r="AI53" s="29" t="s">
        <v>58</v>
      </c>
      <c r="AJ53" s="32">
        <v>21</v>
      </c>
    </row>
    <row r="54" spans="1:36" x14ac:dyDescent="0.15">
      <c r="A54" s="51" t="s">
        <v>32</v>
      </c>
      <c r="B54" s="69" t="s">
        <v>16</v>
      </c>
      <c r="C54" s="26">
        <v>17</v>
      </c>
      <c r="D54" s="33">
        <v>38034.791666666664</v>
      </c>
      <c r="E54" s="31">
        <v>19492</v>
      </c>
      <c r="F54" s="29">
        <v>33174</v>
      </c>
      <c r="G54" s="30">
        <v>132</v>
      </c>
      <c r="H54" s="30">
        <v>0</v>
      </c>
      <c r="I54" s="29">
        <v>4198</v>
      </c>
      <c r="J54" s="29">
        <v>7954</v>
      </c>
      <c r="K54" s="29">
        <v>-193</v>
      </c>
      <c r="L54" s="29"/>
      <c r="M54" s="30">
        <v>31</v>
      </c>
      <c r="N54" s="30">
        <v>-992</v>
      </c>
      <c r="O54" s="30">
        <f t="shared" si="3"/>
        <v>-1154</v>
      </c>
      <c r="P54" s="29">
        <f t="shared" si="2"/>
        <v>22308</v>
      </c>
      <c r="Q54" s="33">
        <v>38034.791666666664</v>
      </c>
      <c r="R54" s="47">
        <v>19450</v>
      </c>
      <c r="S54" s="29">
        <v>21185</v>
      </c>
      <c r="T54" s="29">
        <f t="shared" si="1"/>
        <v>1123</v>
      </c>
      <c r="U54" s="29">
        <v>21497</v>
      </c>
      <c r="V54" s="29">
        <v>1400</v>
      </c>
      <c r="W54" s="29">
        <v>-1400</v>
      </c>
      <c r="X54" s="29">
        <v>-193</v>
      </c>
      <c r="Y54" s="29"/>
      <c r="Z54" s="29"/>
      <c r="AA54" s="29">
        <v>-700</v>
      </c>
      <c r="AB54" s="29">
        <v>31</v>
      </c>
      <c r="AC54" s="29">
        <v>-2225</v>
      </c>
      <c r="AD54" s="29">
        <v>-992</v>
      </c>
      <c r="AE54" s="29" t="s">
        <v>43</v>
      </c>
      <c r="AF54" s="29" t="s">
        <v>173</v>
      </c>
      <c r="AG54" s="29">
        <v>32</v>
      </c>
      <c r="AH54" s="29" t="s">
        <v>43</v>
      </c>
      <c r="AI54" s="29" t="s">
        <v>172</v>
      </c>
      <c r="AJ54" s="32">
        <v>30</v>
      </c>
    </row>
    <row r="55" spans="1:36" x14ac:dyDescent="0.15">
      <c r="A55" s="51" t="s">
        <v>31</v>
      </c>
      <c r="B55" s="69" t="s">
        <v>16</v>
      </c>
      <c r="C55" s="26">
        <v>18</v>
      </c>
      <c r="D55" s="33">
        <v>38035.791666666664</v>
      </c>
      <c r="E55" s="31">
        <v>19205</v>
      </c>
      <c r="F55" s="29">
        <v>33169</v>
      </c>
      <c r="G55" s="30">
        <v>132</v>
      </c>
      <c r="H55" s="30">
        <v>0</v>
      </c>
      <c r="I55" s="29">
        <v>4578</v>
      </c>
      <c r="J55" s="29">
        <v>7309</v>
      </c>
      <c r="K55" s="29">
        <v>57</v>
      </c>
      <c r="L55" s="29"/>
      <c r="M55" s="30">
        <v>0</v>
      </c>
      <c r="N55" s="30">
        <v>-1032</v>
      </c>
      <c r="O55" s="30">
        <f t="shared" si="3"/>
        <v>-975</v>
      </c>
      <c r="P55" s="29">
        <v>22389</v>
      </c>
      <c r="Q55" s="33">
        <v>38035.791666666664</v>
      </c>
      <c r="R55" s="47">
        <v>18925</v>
      </c>
      <c r="S55" s="29">
        <v>20660</v>
      </c>
      <c r="T55" s="29">
        <f t="shared" si="1"/>
        <v>1729</v>
      </c>
      <c r="U55" s="29">
        <v>21497</v>
      </c>
      <c r="V55" s="29">
        <v>1400</v>
      </c>
      <c r="W55" s="29">
        <v>1200</v>
      </c>
      <c r="X55" s="29">
        <v>57</v>
      </c>
      <c r="Y55" s="29"/>
      <c r="Z55" s="29"/>
      <c r="AA55" s="29">
        <v>-700</v>
      </c>
      <c r="AB55" s="29">
        <v>0</v>
      </c>
      <c r="AC55" s="29">
        <v>-2225</v>
      </c>
      <c r="AD55" s="29">
        <v>-1032</v>
      </c>
      <c r="AE55" s="29" t="s">
        <v>86</v>
      </c>
      <c r="AF55" s="29" t="s">
        <v>110</v>
      </c>
      <c r="AG55" s="29">
        <v>33</v>
      </c>
      <c r="AH55" s="29" t="s">
        <v>86</v>
      </c>
      <c r="AI55" s="29" t="s">
        <v>59</v>
      </c>
      <c r="AJ55" s="32">
        <v>35</v>
      </c>
    </row>
    <row r="56" spans="1:36" x14ac:dyDescent="0.15">
      <c r="A56" s="51" t="s">
        <v>33</v>
      </c>
      <c r="B56" s="69" t="s">
        <v>16</v>
      </c>
      <c r="C56" s="26">
        <v>19</v>
      </c>
      <c r="D56" s="33">
        <v>38036.791666666664</v>
      </c>
      <c r="E56" s="31">
        <v>18779</v>
      </c>
      <c r="F56" s="29">
        <v>33169</v>
      </c>
      <c r="G56" s="30">
        <v>129</v>
      </c>
      <c r="H56" s="30">
        <v>0</v>
      </c>
      <c r="I56" s="29">
        <v>4641</v>
      </c>
      <c r="J56" s="29">
        <v>7009</v>
      </c>
      <c r="K56" s="29">
        <v>-18</v>
      </c>
      <c r="L56" s="29"/>
      <c r="M56" s="30">
        <v>-69</v>
      </c>
      <c r="N56" s="30">
        <v>-1032</v>
      </c>
      <c r="O56" s="30">
        <f t="shared" si="3"/>
        <v>-1119</v>
      </c>
      <c r="P56" s="29">
        <v>22767</v>
      </c>
      <c r="Q56" s="33">
        <v>38036.791666666664</v>
      </c>
      <c r="R56" s="47">
        <v>18725</v>
      </c>
      <c r="S56" s="29">
        <v>20460</v>
      </c>
      <c r="T56" s="29">
        <f t="shared" si="1"/>
        <v>2307</v>
      </c>
      <c r="U56" s="29">
        <v>21497</v>
      </c>
      <c r="V56" s="29">
        <v>1400</v>
      </c>
      <c r="W56" s="29">
        <v>1400</v>
      </c>
      <c r="X56" s="29">
        <v>-18</v>
      </c>
      <c r="Y56" s="29"/>
      <c r="Z56" s="29"/>
      <c r="AA56" s="29">
        <v>-700</v>
      </c>
      <c r="AB56" s="29">
        <v>-69</v>
      </c>
      <c r="AC56" s="29">
        <v>-2225</v>
      </c>
      <c r="AD56" s="29">
        <v>-1015</v>
      </c>
      <c r="AE56" s="29" t="s">
        <v>42</v>
      </c>
      <c r="AF56" s="29" t="s">
        <v>230</v>
      </c>
      <c r="AG56" s="29">
        <v>35</v>
      </c>
      <c r="AH56" s="29" t="s">
        <v>42</v>
      </c>
      <c r="AI56" s="29" t="s">
        <v>71</v>
      </c>
      <c r="AJ56" s="32">
        <v>36</v>
      </c>
    </row>
    <row r="57" spans="1:36" x14ac:dyDescent="0.15">
      <c r="A57" s="51" t="s">
        <v>34</v>
      </c>
      <c r="B57" s="69" t="s">
        <v>16</v>
      </c>
      <c r="C57" s="26">
        <v>20</v>
      </c>
      <c r="D57" s="33">
        <v>38037.791666666664</v>
      </c>
      <c r="E57" s="31">
        <v>17999</v>
      </c>
      <c r="F57" s="29">
        <v>33169</v>
      </c>
      <c r="G57" s="30">
        <v>104</v>
      </c>
      <c r="H57" s="30">
        <v>0</v>
      </c>
      <c r="I57" s="29">
        <v>5938</v>
      </c>
      <c r="J57" s="29">
        <v>7564</v>
      </c>
      <c r="K57" s="29">
        <v>-43</v>
      </c>
      <c r="L57" s="29"/>
      <c r="M57" s="30">
        <v>31</v>
      </c>
      <c r="N57" s="30">
        <v>-847</v>
      </c>
      <c r="O57" s="30">
        <f t="shared" si="3"/>
        <v>-859</v>
      </c>
      <c r="P57" s="29">
        <v>20630</v>
      </c>
      <c r="Q57" s="33">
        <v>38037.791666666664</v>
      </c>
      <c r="R57" s="47">
        <v>18100</v>
      </c>
      <c r="S57" s="29">
        <v>19835</v>
      </c>
      <c r="T57" s="29">
        <f t="shared" si="1"/>
        <v>795</v>
      </c>
      <c r="U57" s="29">
        <v>21497</v>
      </c>
      <c r="V57" s="29">
        <v>1400</v>
      </c>
      <c r="W57" s="29">
        <v>-1400</v>
      </c>
      <c r="X57" s="29">
        <v>-43</v>
      </c>
      <c r="Y57" s="29"/>
      <c r="Z57" s="29"/>
      <c r="AA57" s="29">
        <v>280</v>
      </c>
      <c r="AB57" s="29">
        <v>31</v>
      </c>
      <c r="AC57" s="29">
        <v>-2225</v>
      </c>
      <c r="AD57" s="29">
        <v>-847</v>
      </c>
      <c r="AE57" s="29" t="s">
        <v>43</v>
      </c>
      <c r="AF57" s="29" t="s">
        <v>124</v>
      </c>
      <c r="AG57" s="29">
        <v>37</v>
      </c>
      <c r="AH57" s="29" t="s">
        <v>43</v>
      </c>
      <c r="AI57" s="29" t="s">
        <v>172</v>
      </c>
      <c r="AJ57" s="32">
        <v>36</v>
      </c>
    </row>
    <row r="58" spans="1:36" x14ac:dyDescent="0.15">
      <c r="A58" s="51" t="s">
        <v>35</v>
      </c>
      <c r="B58" s="69" t="s">
        <v>16</v>
      </c>
      <c r="C58" s="26">
        <v>21</v>
      </c>
      <c r="D58" s="33">
        <v>38038.791666666664</v>
      </c>
      <c r="E58" s="31">
        <v>16740</v>
      </c>
      <c r="F58" s="29">
        <v>33169</v>
      </c>
      <c r="G58" s="30">
        <v>125</v>
      </c>
      <c r="H58" s="30">
        <v>0</v>
      </c>
      <c r="I58" s="29">
        <v>4545</v>
      </c>
      <c r="J58" s="29">
        <v>8989</v>
      </c>
      <c r="K58" s="29">
        <v>70</v>
      </c>
      <c r="L58" s="29"/>
      <c r="M58" s="30">
        <v>31</v>
      </c>
      <c r="N58" s="30">
        <v>-510</v>
      </c>
      <c r="O58" s="30">
        <f t="shared" si="3"/>
        <v>-409</v>
      </c>
      <c r="P58" s="29">
        <f t="shared" si="2"/>
        <v>20169</v>
      </c>
      <c r="Q58" s="33">
        <v>38038.791666666664</v>
      </c>
      <c r="R58" s="47">
        <v>16750</v>
      </c>
      <c r="S58" s="29">
        <v>18485</v>
      </c>
      <c r="T58" s="29">
        <f t="shared" si="1"/>
        <v>1684</v>
      </c>
      <c r="U58" s="29">
        <v>21237</v>
      </c>
      <c r="V58" s="29">
        <v>1900</v>
      </c>
      <c r="W58" s="29">
        <v>-1400</v>
      </c>
      <c r="X58" s="29">
        <v>70</v>
      </c>
      <c r="Y58" s="29"/>
      <c r="Z58" s="29"/>
      <c r="AA58" s="29">
        <v>280</v>
      </c>
      <c r="AB58" s="29">
        <v>31</v>
      </c>
      <c r="AC58" s="29">
        <v>-2225</v>
      </c>
      <c r="AD58" s="29">
        <v>-510</v>
      </c>
      <c r="AE58" s="29" t="s">
        <v>43</v>
      </c>
      <c r="AF58" s="29" t="s">
        <v>61</v>
      </c>
      <c r="AG58" s="29">
        <v>38</v>
      </c>
      <c r="AH58" s="29" t="s">
        <v>43</v>
      </c>
      <c r="AI58" s="29" t="s">
        <v>51</v>
      </c>
      <c r="AJ58" s="32">
        <v>36</v>
      </c>
    </row>
    <row r="59" spans="1:36" x14ac:dyDescent="0.15">
      <c r="A59" s="51" t="s">
        <v>36</v>
      </c>
      <c r="B59" s="69" t="s">
        <v>16</v>
      </c>
      <c r="C59" s="26">
        <v>22</v>
      </c>
      <c r="D59" s="33">
        <v>38039.791666666664</v>
      </c>
      <c r="E59" s="31">
        <v>17063</v>
      </c>
      <c r="F59" s="29">
        <v>33169</v>
      </c>
      <c r="G59" s="30">
        <v>129</v>
      </c>
      <c r="H59" s="30">
        <v>0</v>
      </c>
      <c r="I59" s="29">
        <v>3802</v>
      </c>
      <c r="J59" s="29">
        <v>9281</v>
      </c>
      <c r="K59" s="29">
        <v>-202</v>
      </c>
      <c r="L59" s="29"/>
      <c r="M59" s="30">
        <v>31</v>
      </c>
      <c r="N59" s="30">
        <v>-511</v>
      </c>
      <c r="O59" s="30">
        <f t="shared" si="3"/>
        <v>-682</v>
      </c>
      <c r="P59" s="29">
        <f t="shared" si="2"/>
        <v>20897</v>
      </c>
      <c r="Q59" s="33">
        <v>38039.791666666664</v>
      </c>
      <c r="R59" s="47">
        <v>17175</v>
      </c>
      <c r="S59" s="29">
        <v>18910</v>
      </c>
      <c r="T59" s="29">
        <f t="shared" si="1"/>
        <v>1987</v>
      </c>
      <c r="U59" s="29">
        <v>21237</v>
      </c>
      <c r="V59" s="29">
        <v>1900</v>
      </c>
      <c r="W59" s="29">
        <v>-1400</v>
      </c>
      <c r="X59" s="29">
        <v>-202</v>
      </c>
      <c r="Y59" s="29"/>
      <c r="Z59" s="29"/>
      <c r="AA59" s="29">
        <v>280</v>
      </c>
      <c r="AB59" s="29">
        <v>31</v>
      </c>
      <c r="AC59" s="29">
        <v>-2225</v>
      </c>
      <c r="AD59" s="29">
        <v>-511</v>
      </c>
      <c r="AE59" s="29" t="s">
        <v>43</v>
      </c>
      <c r="AF59" s="29" t="s">
        <v>156</v>
      </c>
      <c r="AG59" s="29">
        <v>38</v>
      </c>
      <c r="AH59" s="29" t="s">
        <v>169</v>
      </c>
      <c r="AI59" s="29" t="s">
        <v>106</v>
      </c>
      <c r="AJ59" s="32">
        <v>37</v>
      </c>
    </row>
    <row r="60" spans="1:36" x14ac:dyDescent="0.15">
      <c r="A60" s="51" t="s">
        <v>30</v>
      </c>
      <c r="B60" s="69" t="s">
        <v>16</v>
      </c>
      <c r="C60" s="26">
        <v>23</v>
      </c>
      <c r="D60" s="33">
        <v>38040.791666666664</v>
      </c>
      <c r="E60" s="31">
        <v>18663</v>
      </c>
      <c r="F60" s="29">
        <v>33169</v>
      </c>
      <c r="G60" s="30">
        <v>140</v>
      </c>
      <c r="H60" s="30">
        <v>0</v>
      </c>
      <c r="I60" s="29">
        <v>4170</v>
      </c>
      <c r="J60" s="29">
        <v>7358</v>
      </c>
      <c r="K60" s="29">
        <v>107</v>
      </c>
      <c r="L60" s="29"/>
      <c r="M60" s="30">
        <v>31</v>
      </c>
      <c r="N60" s="30">
        <v>-476</v>
      </c>
      <c r="O60" s="30">
        <f t="shared" si="3"/>
        <v>-338</v>
      </c>
      <c r="P60" s="29">
        <f t="shared" si="2"/>
        <v>22119</v>
      </c>
      <c r="Q60" s="33">
        <v>38040.791666666664</v>
      </c>
      <c r="R60" s="47">
        <v>19225</v>
      </c>
      <c r="S60" s="29">
        <v>20960</v>
      </c>
      <c r="T60" s="29">
        <f t="shared" si="1"/>
        <v>1159</v>
      </c>
      <c r="U60" s="29">
        <v>21237</v>
      </c>
      <c r="V60" s="29">
        <v>1900</v>
      </c>
      <c r="W60" s="29">
        <v>-1400</v>
      </c>
      <c r="X60" s="29">
        <v>107</v>
      </c>
      <c r="Y60" s="29"/>
      <c r="Z60" s="29"/>
      <c r="AA60" s="29">
        <v>280</v>
      </c>
      <c r="AB60" s="29">
        <v>31</v>
      </c>
      <c r="AC60" s="29">
        <v>-2225</v>
      </c>
      <c r="AD60" s="29">
        <v>-476</v>
      </c>
      <c r="AE60" s="29" t="s">
        <v>42</v>
      </c>
      <c r="AF60" s="29" t="s">
        <v>97</v>
      </c>
      <c r="AG60" s="29">
        <v>37</v>
      </c>
      <c r="AH60" s="29" t="s">
        <v>42</v>
      </c>
      <c r="AI60" s="29" t="s">
        <v>50</v>
      </c>
      <c r="AJ60" s="32">
        <v>37</v>
      </c>
    </row>
    <row r="61" spans="1:36" x14ac:dyDescent="0.15">
      <c r="A61" s="51" t="s">
        <v>32</v>
      </c>
      <c r="B61" s="69" t="s">
        <v>16</v>
      </c>
      <c r="C61" s="26">
        <v>24</v>
      </c>
      <c r="D61" s="33">
        <v>38041.791666666664</v>
      </c>
      <c r="E61" s="31">
        <v>19107</v>
      </c>
      <c r="F61" s="29">
        <v>33163</v>
      </c>
      <c r="G61" s="30">
        <v>149</v>
      </c>
      <c r="H61" s="30">
        <v>0</v>
      </c>
      <c r="I61" s="29">
        <v>4556</v>
      </c>
      <c r="J61" s="29">
        <v>7075</v>
      </c>
      <c r="K61" s="29">
        <v>157</v>
      </c>
      <c r="L61" s="29"/>
      <c r="M61" s="30">
        <v>31</v>
      </c>
      <c r="N61" s="30">
        <v>-1032</v>
      </c>
      <c r="O61" s="30">
        <f t="shared" si="3"/>
        <v>-844</v>
      </c>
      <c r="P61" s="29">
        <f t="shared" si="2"/>
        <v>22525</v>
      </c>
      <c r="Q61" s="33">
        <v>38041.791666666664</v>
      </c>
      <c r="R61" s="47">
        <v>19150</v>
      </c>
      <c r="S61" s="29">
        <v>20885</v>
      </c>
      <c r="T61" s="29">
        <f t="shared" si="1"/>
        <v>1640</v>
      </c>
      <c r="U61" s="29">
        <v>21237</v>
      </c>
      <c r="V61" s="29">
        <v>1900</v>
      </c>
      <c r="W61" s="29">
        <v>1200</v>
      </c>
      <c r="X61" s="29">
        <v>157</v>
      </c>
      <c r="Y61" s="29"/>
      <c r="Z61" s="29"/>
      <c r="AA61" s="29">
        <v>280</v>
      </c>
      <c r="AB61" s="29">
        <v>31</v>
      </c>
      <c r="AC61" s="29">
        <v>-2225</v>
      </c>
      <c r="AD61" s="29">
        <f>+-1032</f>
        <v>-1032</v>
      </c>
      <c r="AE61" s="29" t="s">
        <v>100</v>
      </c>
      <c r="AF61" s="29" t="s">
        <v>150</v>
      </c>
      <c r="AG61" s="29">
        <v>36</v>
      </c>
      <c r="AH61" s="29" t="s">
        <v>100</v>
      </c>
      <c r="AI61" s="29" t="s">
        <v>104</v>
      </c>
      <c r="AJ61" s="32">
        <v>32</v>
      </c>
    </row>
    <row r="62" spans="1:36" x14ac:dyDescent="0.15">
      <c r="A62" s="51" t="s">
        <v>31</v>
      </c>
      <c r="B62" s="69" t="s">
        <v>16</v>
      </c>
      <c r="C62" s="26">
        <v>25</v>
      </c>
      <c r="D62" s="33">
        <v>38042.791666666664</v>
      </c>
      <c r="E62" s="31">
        <v>18794</v>
      </c>
      <c r="F62" s="29">
        <v>33163</v>
      </c>
      <c r="G62" s="30">
        <v>139</v>
      </c>
      <c r="H62" s="30">
        <v>0</v>
      </c>
      <c r="I62" s="29">
        <v>4811</v>
      </c>
      <c r="J62" s="29">
        <v>7041</v>
      </c>
      <c r="K62" s="29">
        <v>157</v>
      </c>
      <c r="L62" s="29"/>
      <c r="M62" s="30">
        <v>-19</v>
      </c>
      <c r="N62" s="30">
        <v>-1032</v>
      </c>
      <c r="O62" s="30">
        <f t="shared" si="3"/>
        <v>-894</v>
      </c>
      <c r="P62" s="29">
        <f t="shared" si="2"/>
        <v>22344</v>
      </c>
      <c r="Q62" s="33">
        <v>38042.791666666664</v>
      </c>
      <c r="R62" s="47">
        <v>19175</v>
      </c>
      <c r="S62" s="29">
        <v>20910</v>
      </c>
      <c r="T62" s="29">
        <f t="shared" si="1"/>
        <v>1434</v>
      </c>
      <c r="U62" s="29">
        <v>21237</v>
      </c>
      <c r="V62" s="29">
        <v>1900</v>
      </c>
      <c r="W62" s="29">
        <v>1200</v>
      </c>
      <c r="X62" s="29">
        <v>157</v>
      </c>
      <c r="Y62" s="29"/>
      <c r="Z62" s="29"/>
      <c r="AA62" s="29">
        <v>-700</v>
      </c>
      <c r="AB62" s="29">
        <v>-19</v>
      </c>
      <c r="AC62" s="29">
        <v>-2225</v>
      </c>
      <c r="AD62" s="29">
        <v>-1032</v>
      </c>
      <c r="AE62" s="29" t="s">
        <v>42</v>
      </c>
      <c r="AF62" s="29" t="s">
        <v>147</v>
      </c>
      <c r="AG62" s="29">
        <v>33</v>
      </c>
      <c r="AH62" s="29" t="s">
        <v>42</v>
      </c>
      <c r="AI62" s="29" t="s">
        <v>154</v>
      </c>
      <c r="AJ62" s="32">
        <v>32</v>
      </c>
    </row>
    <row r="63" spans="1:36" x14ac:dyDescent="0.15">
      <c r="A63" s="51" t="s">
        <v>33</v>
      </c>
      <c r="B63" s="69" t="s">
        <v>16</v>
      </c>
      <c r="C63" s="26">
        <v>26</v>
      </c>
      <c r="D63" s="33">
        <v>38043.791666666664</v>
      </c>
      <c r="E63" s="31">
        <v>18633</v>
      </c>
      <c r="F63" s="29">
        <v>33163</v>
      </c>
      <c r="G63" s="30">
        <v>145</v>
      </c>
      <c r="H63" s="30">
        <v>0</v>
      </c>
      <c r="I63" s="29">
        <v>4797</v>
      </c>
      <c r="J63" s="29">
        <v>6939</v>
      </c>
      <c r="K63" s="29">
        <v>157</v>
      </c>
      <c r="L63" s="29"/>
      <c r="M63" s="30">
        <v>0</v>
      </c>
      <c r="N63" s="30">
        <v>-1032</v>
      </c>
      <c r="O63" s="30">
        <f t="shared" si="3"/>
        <v>-875</v>
      </c>
      <c r="P63" s="29">
        <f t="shared" si="2"/>
        <v>22447</v>
      </c>
      <c r="Q63" s="33">
        <v>38043.791666666664</v>
      </c>
      <c r="R63" s="47">
        <v>19000</v>
      </c>
      <c r="S63" s="29">
        <v>20735</v>
      </c>
      <c r="T63" s="29">
        <f t="shared" si="1"/>
        <v>1712</v>
      </c>
      <c r="U63" s="29">
        <v>21237</v>
      </c>
      <c r="V63" s="29">
        <v>1900</v>
      </c>
      <c r="W63" s="29">
        <v>1200</v>
      </c>
      <c r="X63" s="29">
        <v>157</v>
      </c>
      <c r="Y63" s="29"/>
      <c r="Z63" s="29"/>
      <c r="AA63" s="29">
        <v>-700</v>
      </c>
      <c r="AB63" s="29">
        <v>0</v>
      </c>
      <c r="AC63" s="29">
        <v>-2225</v>
      </c>
      <c r="AD63" s="29">
        <v>-1032</v>
      </c>
      <c r="AE63" s="29" t="s">
        <v>42</v>
      </c>
      <c r="AF63" s="29" t="s">
        <v>147</v>
      </c>
      <c r="AG63" s="29">
        <v>38</v>
      </c>
      <c r="AH63" s="29" t="s">
        <v>42</v>
      </c>
      <c r="AI63" s="29" t="s">
        <v>59</v>
      </c>
      <c r="AJ63" s="32">
        <v>35</v>
      </c>
    </row>
    <row r="64" spans="1:36" x14ac:dyDescent="0.15">
      <c r="A64" s="51" t="s">
        <v>34</v>
      </c>
      <c r="B64" s="69" t="s">
        <v>16</v>
      </c>
      <c r="C64" s="26">
        <v>27</v>
      </c>
      <c r="D64" s="33">
        <v>38044.791666666664</v>
      </c>
      <c r="E64" s="31">
        <v>17722</v>
      </c>
      <c r="F64" s="29">
        <v>33163</v>
      </c>
      <c r="G64" s="30">
        <v>145</v>
      </c>
      <c r="H64" s="30">
        <v>0</v>
      </c>
      <c r="I64" s="29">
        <v>4820</v>
      </c>
      <c r="J64" s="29">
        <v>7990</v>
      </c>
      <c r="K64" s="29">
        <v>107</v>
      </c>
      <c r="L64" s="29"/>
      <c r="M64" s="30">
        <v>0</v>
      </c>
      <c r="N64" s="30">
        <v>-1032</v>
      </c>
      <c r="O64" s="30">
        <f t="shared" si="3"/>
        <v>-925</v>
      </c>
      <c r="P64" s="29">
        <f t="shared" si="2"/>
        <v>21423</v>
      </c>
      <c r="Q64" s="33">
        <v>38044.791666666664</v>
      </c>
      <c r="R64" s="47">
        <v>17850</v>
      </c>
      <c r="S64" s="29">
        <v>19585</v>
      </c>
      <c r="T64" s="29">
        <f t="shared" si="1"/>
        <v>1838</v>
      </c>
      <c r="U64" s="29">
        <v>21237</v>
      </c>
      <c r="V64" s="29">
        <v>1900</v>
      </c>
      <c r="W64" s="29">
        <v>1200</v>
      </c>
      <c r="X64" s="29">
        <v>107</v>
      </c>
      <c r="Y64" s="29"/>
      <c r="Z64" s="29"/>
      <c r="AA64" s="29">
        <v>-700</v>
      </c>
      <c r="AB64" s="29">
        <v>0</v>
      </c>
      <c r="AC64" s="29">
        <v>-2225</v>
      </c>
      <c r="AD64" s="29">
        <v>-1032</v>
      </c>
      <c r="AE64" s="29" t="s">
        <v>42</v>
      </c>
      <c r="AF64" s="29" t="s">
        <v>147</v>
      </c>
      <c r="AG64" s="29">
        <v>35</v>
      </c>
      <c r="AH64" s="29" t="s">
        <v>42</v>
      </c>
      <c r="AI64" s="29" t="s">
        <v>53</v>
      </c>
      <c r="AJ64" s="32">
        <v>32</v>
      </c>
    </row>
    <row r="65" spans="1:36" x14ac:dyDescent="0.15">
      <c r="A65" s="51" t="s">
        <v>35</v>
      </c>
      <c r="B65" s="69" t="s">
        <v>16</v>
      </c>
      <c r="C65" s="26">
        <v>28</v>
      </c>
      <c r="D65" s="33">
        <v>38045.791666666664</v>
      </c>
      <c r="E65" s="31">
        <v>15993</v>
      </c>
      <c r="F65" s="29">
        <v>33163</v>
      </c>
      <c r="G65" s="30">
        <v>134</v>
      </c>
      <c r="H65" s="30">
        <v>0</v>
      </c>
      <c r="I65" s="29">
        <v>5665</v>
      </c>
      <c r="J65" s="29">
        <v>8897</v>
      </c>
      <c r="K65" s="30">
        <v>-30</v>
      </c>
      <c r="L65" s="30"/>
      <c r="M65" s="30">
        <v>78</v>
      </c>
      <c r="N65" s="30">
        <v>-195</v>
      </c>
      <c r="O65" s="30">
        <f t="shared" si="3"/>
        <v>-147</v>
      </c>
      <c r="P65" s="29">
        <v>18888</v>
      </c>
      <c r="Q65" s="33">
        <v>38045.791666666664</v>
      </c>
      <c r="R65" s="47">
        <v>16425</v>
      </c>
      <c r="S65" s="29">
        <v>18160</v>
      </c>
      <c r="T65" s="29">
        <f t="shared" si="1"/>
        <v>728</v>
      </c>
      <c r="U65" s="29">
        <v>21237</v>
      </c>
      <c r="V65" s="29">
        <v>1900</v>
      </c>
      <c r="W65" s="29">
        <v>-1400</v>
      </c>
      <c r="X65" s="29">
        <v>-30</v>
      </c>
      <c r="Y65" s="29"/>
      <c r="Z65" s="29"/>
      <c r="AA65" s="29">
        <v>-700</v>
      </c>
      <c r="AB65" s="29">
        <v>78</v>
      </c>
      <c r="AC65" s="29">
        <v>-2225</v>
      </c>
      <c r="AD65" s="29">
        <v>-195</v>
      </c>
      <c r="AE65" s="29" t="s">
        <v>146</v>
      </c>
      <c r="AF65" s="29" t="s">
        <v>184</v>
      </c>
      <c r="AG65" s="29">
        <v>41</v>
      </c>
      <c r="AH65" s="29" t="s">
        <v>146</v>
      </c>
      <c r="AI65" s="29" t="s">
        <v>184</v>
      </c>
      <c r="AJ65" s="32">
        <v>41</v>
      </c>
    </row>
    <row r="66" spans="1:36" x14ac:dyDescent="0.15">
      <c r="A66" s="52" t="s">
        <v>35</v>
      </c>
      <c r="B66" s="70" t="s">
        <v>16</v>
      </c>
      <c r="C66" s="43">
        <v>29</v>
      </c>
      <c r="D66" s="37">
        <v>38046.791666666664</v>
      </c>
      <c r="E66" s="39">
        <v>16432</v>
      </c>
      <c r="F66" s="29">
        <v>33163</v>
      </c>
      <c r="G66" s="30">
        <v>128</v>
      </c>
      <c r="H66" s="30">
        <v>0</v>
      </c>
      <c r="I66" s="29">
        <v>5764</v>
      </c>
      <c r="J66" s="29">
        <v>9063</v>
      </c>
      <c r="K66" s="30">
        <v>48</v>
      </c>
      <c r="L66" s="30"/>
      <c r="M66" s="30">
        <v>0</v>
      </c>
      <c r="N66" s="30">
        <v>-693</v>
      </c>
      <c r="O66" s="38">
        <f t="shared" si="3"/>
        <v>-645</v>
      </c>
      <c r="P66" s="35">
        <f t="shared" si="2"/>
        <v>19109</v>
      </c>
      <c r="Q66" s="37">
        <v>38046.791666666664</v>
      </c>
      <c r="R66" s="48">
        <v>16400</v>
      </c>
      <c r="S66" s="29">
        <v>18135</v>
      </c>
      <c r="T66" s="29">
        <f t="shared" si="1"/>
        <v>974</v>
      </c>
      <c r="U66" s="35">
        <v>20260</v>
      </c>
      <c r="V66" s="35">
        <v>1900</v>
      </c>
      <c r="W66" s="29">
        <v>-1400</v>
      </c>
      <c r="X66" s="29">
        <v>48</v>
      </c>
      <c r="Y66" s="29"/>
      <c r="Z66" s="29"/>
      <c r="AA66" s="29">
        <v>-700</v>
      </c>
      <c r="AB66" s="29">
        <v>0</v>
      </c>
      <c r="AC66" s="29">
        <v>-2225</v>
      </c>
      <c r="AD66" s="29">
        <v>-693</v>
      </c>
      <c r="AE66" s="29" t="s">
        <v>43</v>
      </c>
      <c r="AF66" s="29" t="s">
        <v>65</v>
      </c>
      <c r="AG66" s="29">
        <v>46</v>
      </c>
      <c r="AH66" s="29" t="s">
        <v>169</v>
      </c>
      <c r="AI66" s="29" t="s">
        <v>51</v>
      </c>
      <c r="AJ66" s="32">
        <v>48</v>
      </c>
    </row>
    <row r="67" spans="1:36" x14ac:dyDescent="0.15">
      <c r="A67" s="53" t="s">
        <v>36</v>
      </c>
      <c r="B67" s="71" t="s">
        <v>17</v>
      </c>
      <c r="C67" s="44">
        <v>1</v>
      </c>
      <c r="D67" s="33">
        <v>38047.791666666664</v>
      </c>
      <c r="E67" s="31">
        <v>17727</v>
      </c>
      <c r="F67" s="45">
        <v>33158</v>
      </c>
      <c r="G67" s="16">
        <v>128</v>
      </c>
      <c r="H67" s="16">
        <v>0</v>
      </c>
      <c r="I67" s="45">
        <v>5245</v>
      </c>
      <c r="J67" s="45">
        <v>7641</v>
      </c>
      <c r="K67" s="16">
        <v>254</v>
      </c>
      <c r="L67" s="16"/>
      <c r="M67" s="16">
        <v>100</v>
      </c>
      <c r="N67" s="16">
        <v>-1219</v>
      </c>
      <c r="O67" s="16">
        <f t="shared" si="3"/>
        <v>-865</v>
      </c>
      <c r="P67" s="45">
        <f t="shared" si="2"/>
        <v>21265</v>
      </c>
      <c r="Q67" s="33">
        <v>38047.791666666664</v>
      </c>
      <c r="R67" s="47">
        <v>17975</v>
      </c>
      <c r="S67" s="45">
        <v>19710</v>
      </c>
      <c r="T67" s="45">
        <f t="shared" si="1"/>
        <v>1555</v>
      </c>
      <c r="U67" s="45">
        <v>20260</v>
      </c>
      <c r="V67" s="29">
        <v>1900</v>
      </c>
      <c r="W67" s="45">
        <v>1200</v>
      </c>
      <c r="X67" s="45">
        <v>254</v>
      </c>
      <c r="Y67" s="45"/>
      <c r="Z67" s="45"/>
      <c r="AA67" s="45">
        <v>295</v>
      </c>
      <c r="AB67" s="45">
        <v>100</v>
      </c>
      <c r="AC67" s="45">
        <v>-2225</v>
      </c>
      <c r="AD67" s="45">
        <v>-1219</v>
      </c>
      <c r="AE67" s="45" t="s">
        <v>43</v>
      </c>
      <c r="AF67" s="45" t="s">
        <v>124</v>
      </c>
      <c r="AG67" s="45">
        <v>40</v>
      </c>
      <c r="AH67" s="45" t="s">
        <v>169</v>
      </c>
      <c r="AI67" s="45" t="s">
        <v>197</v>
      </c>
      <c r="AJ67" s="42">
        <v>48</v>
      </c>
    </row>
    <row r="68" spans="1:36" x14ac:dyDescent="0.15">
      <c r="A68" s="51" t="s">
        <v>30</v>
      </c>
      <c r="B68" s="69" t="s">
        <v>17</v>
      </c>
      <c r="C68" s="26">
        <v>2</v>
      </c>
      <c r="D68" s="33">
        <v>38048.791666666664</v>
      </c>
      <c r="E68" s="31">
        <v>17656</v>
      </c>
      <c r="F68" s="29">
        <v>33159</v>
      </c>
      <c r="G68" s="30">
        <v>129</v>
      </c>
      <c r="H68" s="30">
        <v>0</v>
      </c>
      <c r="I68" s="29">
        <v>4002</v>
      </c>
      <c r="J68" s="29">
        <v>7497</v>
      </c>
      <c r="K68" s="30">
        <v>254</v>
      </c>
      <c r="L68" s="30"/>
      <c r="M68" s="30">
        <v>0</v>
      </c>
      <c r="N68" s="30">
        <v>-748</v>
      </c>
      <c r="O68" s="30">
        <f t="shared" si="3"/>
        <v>-494</v>
      </c>
      <c r="P68" s="29">
        <f t="shared" si="2"/>
        <v>22283</v>
      </c>
      <c r="Q68" s="33">
        <v>38048.791666666664</v>
      </c>
      <c r="R68" s="47">
        <v>17725</v>
      </c>
      <c r="S68" s="29">
        <v>19460</v>
      </c>
      <c r="T68" s="29">
        <f t="shared" si="1"/>
        <v>2823</v>
      </c>
      <c r="U68" s="29">
        <v>20260</v>
      </c>
      <c r="V68" s="29">
        <v>1900</v>
      </c>
      <c r="W68" s="29">
        <v>1200</v>
      </c>
      <c r="X68" s="29">
        <v>254</v>
      </c>
      <c r="Y68" s="29"/>
      <c r="Z68" s="29"/>
      <c r="AA68" s="29">
        <v>-700</v>
      </c>
      <c r="AB68" s="29">
        <v>0</v>
      </c>
      <c r="AC68" s="29">
        <v>-2225</v>
      </c>
      <c r="AD68" s="29">
        <v>-748</v>
      </c>
      <c r="AE68" s="29" t="s">
        <v>43</v>
      </c>
      <c r="AF68" s="29" t="s">
        <v>176</v>
      </c>
      <c r="AG68" s="29">
        <v>51</v>
      </c>
      <c r="AH68" s="29" t="s">
        <v>100</v>
      </c>
      <c r="AI68" s="29" t="s">
        <v>47</v>
      </c>
      <c r="AJ68" s="32">
        <v>52</v>
      </c>
    </row>
    <row r="69" spans="1:36" x14ac:dyDescent="0.15">
      <c r="A69" s="51" t="s">
        <v>32</v>
      </c>
      <c r="B69" s="69" t="s">
        <v>17</v>
      </c>
      <c r="C69" s="26">
        <v>3</v>
      </c>
      <c r="D69" s="33">
        <v>38049.791666666664</v>
      </c>
      <c r="E69" s="31">
        <v>17567</v>
      </c>
      <c r="F69" s="29">
        <v>33150</v>
      </c>
      <c r="G69" s="30">
        <v>136</v>
      </c>
      <c r="H69" s="30">
        <v>0</v>
      </c>
      <c r="I69" s="29">
        <v>5077</v>
      </c>
      <c r="J69" s="29">
        <v>7561</v>
      </c>
      <c r="K69" s="30">
        <v>234</v>
      </c>
      <c r="L69" s="30"/>
      <c r="M69" s="30">
        <v>0</v>
      </c>
      <c r="N69" s="30">
        <v>-448</v>
      </c>
      <c r="O69" s="30">
        <f t="shared" si="3"/>
        <v>-214</v>
      </c>
      <c r="P69" s="29">
        <f t="shared" si="2"/>
        <v>20862</v>
      </c>
      <c r="Q69" s="33">
        <v>38049.791666666664</v>
      </c>
      <c r="R69" s="47">
        <v>17550</v>
      </c>
      <c r="S69" s="29">
        <v>19285</v>
      </c>
      <c r="T69" s="29">
        <f t="shared" si="1"/>
        <v>1577</v>
      </c>
      <c r="U69" s="29">
        <v>20260</v>
      </c>
      <c r="V69" s="29">
        <v>1900</v>
      </c>
      <c r="W69" s="29">
        <v>1200</v>
      </c>
      <c r="X69" s="29">
        <v>234</v>
      </c>
      <c r="Y69" s="29"/>
      <c r="Z69" s="29"/>
      <c r="AA69" s="29">
        <v>-700</v>
      </c>
      <c r="AB69" s="29">
        <v>0</v>
      </c>
      <c r="AC69" s="29">
        <v>-2225</v>
      </c>
      <c r="AD69" s="29">
        <v>-448</v>
      </c>
      <c r="AE69" s="29" t="s">
        <v>42</v>
      </c>
      <c r="AF69" s="29" t="s">
        <v>48</v>
      </c>
      <c r="AG69" s="29">
        <v>48</v>
      </c>
      <c r="AH69" s="29" t="s">
        <v>169</v>
      </c>
      <c r="AI69" s="29" t="s">
        <v>184</v>
      </c>
      <c r="AJ69" s="32">
        <v>49</v>
      </c>
    </row>
    <row r="70" spans="1:36" x14ac:dyDescent="0.15">
      <c r="A70" s="51" t="s">
        <v>31</v>
      </c>
      <c r="B70" s="69" t="s">
        <v>17</v>
      </c>
      <c r="C70" s="26">
        <v>4</v>
      </c>
      <c r="D70" s="33">
        <v>38050.791666666664</v>
      </c>
      <c r="E70" s="31">
        <v>17752</v>
      </c>
      <c r="F70" s="29">
        <v>33147</v>
      </c>
      <c r="G70" s="30">
        <v>137</v>
      </c>
      <c r="H70" s="30">
        <v>0</v>
      </c>
      <c r="I70" s="29">
        <v>5459</v>
      </c>
      <c r="J70" s="29">
        <v>7084</v>
      </c>
      <c r="K70" s="30">
        <v>234</v>
      </c>
      <c r="L70" s="30"/>
      <c r="M70" s="30">
        <v>0</v>
      </c>
      <c r="N70" s="30">
        <v>-448</v>
      </c>
      <c r="O70" s="30">
        <f t="shared" si="3"/>
        <v>-214</v>
      </c>
      <c r="P70" s="29">
        <f t="shared" si="2"/>
        <v>20955</v>
      </c>
      <c r="Q70" s="33">
        <v>38050.791666666664</v>
      </c>
      <c r="R70" s="47">
        <v>17850</v>
      </c>
      <c r="S70" s="29">
        <v>19585</v>
      </c>
      <c r="T70" s="29">
        <f t="shared" si="1"/>
        <v>1370</v>
      </c>
      <c r="U70" s="29">
        <v>20260</v>
      </c>
      <c r="V70" s="29">
        <v>1900</v>
      </c>
      <c r="W70" s="29">
        <v>1200</v>
      </c>
      <c r="X70" s="29">
        <v>234</v>
      </c>
      <c r="Y70" s="29"/>
      <c r="Z70" s="29"/>
      <c r="AA70" s="29">
        <v>-700</v>
      </c>
      <c r="AB70" s="29">
        <v>0</v>
      </c>
      <c r="AC70" s="29">
        <v>-2225</v>
      </c>
      <c r="AD70" s="29">
        <v>-448</v>
      </c>
      <c r="AE70" s="29" t="s">
        <v>43</v>
      </c>
      <c r="AF70" s="29" t="s">
        <v>62</v>
      </c>
      <c r="AG70" s="29">
        <v>46</v>
      </c>
      <c r="AH70" s="29" t="s">
        <v>43</v>
      </c>
      <c r="AI70" s="29" t="s">
        <v>180</v>
      </c>
      <c r="AJ70" s="32">
        <v>46</v>
      </c>
    </row>
    <row r="71" spans="1:36" x14ac:dyDescent="0.15">
      <c r="A71" s="51" t="s">
        <v>33</v>
      </c>
      <c r="B71" s="69" t="s">
        <v>17</v>
      </c>
      <c r="C71" s="26">
        <v>5</v>
      </c>
      <c r="D71" s="33">
        <v>38051.791666666664</v>
      </c>
      <c r="E71" s="31">
        <v>17354</v>
      </c>
      <c r="F71" s="29">
        <v>33147</v>
      </c>
      <c r="G71" s="30">
        <v>137</v>
      </c>
      <c r="H71" s="30">
        <v>0</v>
      </c>
      <c r="I71" s="29">
        <v>5499</v>
      </c>
      <c r="J71" s="29">
        <v>7276</v>
      </c>
      <c r="K71" s="30">
        <v>234</v>
      </c>
      <c r="L71" s="30"/>
      <c r="M71" s="30">
        <v>0</v>
      </c>
      <c r="N71" s="30">
        <v>-748</v>
      </c>
      <c r="O71" s="30">
        <f t="shared" si="3"/>
        <v>-514</v>
      </c>
      <c r="P71" s="29">
        <v>21023</v>
      </c>
      <c r="Q71" s="33">
        <v>38051.791666666664</v>
      </c>
      <c r="R71" s="47">
        <v>17150</v>
      </c>
      <c r="S71" s="29">
        <v>18885</v>
      </c>
      <c r="T71" s="29">
        <f t="shared" ref="T71:T132" si="4">+P71-S71</f>
        <v>2138</v>
      </c>
      <c r="U71" s="29">
        <v>20260</v>
      </c>
      <c r="V71" s="29">
        <v>1900</v>
      </c>
      <c r="W71" s="29">
        <v>1200</v>
      </c>
      <c r="X71" s="29">
        <v>234</v>
      </c>
      <c r="Y71" s="29"/>
      <c r="Z71" s="29"/>
      <c r="AA71" s="29">
        <v>-700</v>
      </c>
      <c r="AB71" s="29">
        <v>0</v>
      </c>
      <c r="AC71" s="29">
        <v>-2225</v>
      </c>
      <c r="AD71" s="29">
        <v>-748</v>
      </c>
      <c r="AE71" s="29" t="s">
        <v>43</v>
      </c>
      <c r="AF71" s="29" t="s">
        <v>149</v>
      </c>
      <c r="AG71" s="29">
        <v>46</v>
      </c>
      <c r="AH71" s="29" t="s">
        <v>43</v>
      </c>
      <c r="AI71" s="29" t="s">
        <v>91</v>
      </c>
      <c r="AJ71" s="32">
        <v>43</v>
      </c>
    </row>
    <row r="72" spans="1:36" x14ac:dyDescent="0.15">
      <c r="A72" s="51" t="s">
        <v>34</v>
      </c>
      <c r="B72" s="69" t="s">
        <v>17</v>
      </c>
      <c r="C72" s="26">
        <v>6</v>
      </c>
      <c r="D72" s="33">
        <v>38052.791666666664</v>
      </c>
      <c r="E72" s="31">
        <v>15443</v>
      </c>
      <c r="F72" s="29">
        <v>33147</v>
      </c>
      <c r="G72" s="30">
        <v>132</v>
      </c>
      <c r="H72" s="30">
        <v>0</v>
      </c>
      <c r="I72" s="29">
        <v>6012</v>
      </c>
      <c r="J72" s="29">
        <v>8197</v>
      </c>
      <c r="K72" s="30">
        <v>-49</v>
      </c>
      <c r="L72" s="30"/>
      <c r="M72" s="30">
        <v>0</v>
      </c>
      <c r="N72" s="30">
        <v>-151</v>
      </c>
      <c r="O72" s="30">
        <f t="shared" ref="O72:O97" si="5">SUM(K72:N72)</f>
        <v>-200</v>
      </c>
      <c r="P72" s="29">
        <f t="shared" ref="P72:P135" si="6">+F72+G72+H72-I72-J72-O72</f>
        <v>19270</v>
      </c>
      <c r="Q72" s="33">
        <v>38052.791666666664</v>
      </c>
      <c r="R72" s="47">
        <v>15350</v>
      </c>
      <c r="S72" s="29">
        <v>17085</v>
      </c>
      <c r="T72" s="29">
        <f t="shared" si="4"/>
        <v>2185</v>
      </c>
      <c r="U72" s="29">
        <v>19915</v>
      </c>
      <c r="V72" s="29">
        <v>1500</v>
      </c>
      <c r="W72" s="29">
        <v>-1400</v>
      </c>
      <c r="X72" s="29">
        <v>-49</v>
      </c>
      <c r="Y72" s="29"/>
      <c r="Z72" s="29"/>
      <c r="AA72" s="29">
        <v>-700</v>
      </c>
      <c r="AB72" s="29">
        <v>0</v>
      </c>
      <c r="AC72" s="29">
        <v>-2225</v>
      </c>
      <c r="AD72" s="29">
        <v>-151</v>
      </c>
      <c r="AE72" s="29" t="s">
        <v>43</v>
      </c>
      <c r="AF72" s="29" t="s">
        <v>166</v>
      </c>
      <c r="AG72" s="29">
        <v>54</v>
      </c>
      <c r="AH72" s="29" t="s">
        <v>43</v>
      </c>
      <c r="AI72" s="29" t="s">
        <v>47</v>
      </c>
      <c r="AJ72" s="32">
        <v>53</v>
      </c>
    </row>
    <row r="73" spans="1:36" x14ac:dyDescent="0.15">
      <c r="A73" s="51" t="s">
        <v>35</v>
      </c>
      <c r="B73" s="69" t="s">
        <v>17</v>
      </c>
      <c r="C73" s="26">
        <v>7</v>
      </c>
      <c r="D73" s="33">
        <v>38053.791666666664</v>
      </c>
      <c r="E73" s="31">
        <v>16096</v>
      </c>
      <c r="F73" s="29">
        <v>33147</v>
      </c>
      <c r="G73" s="30">
        <v>132</v>
      </c>
      <c r="H73" s="30">
        <v>0</v>
      </c>
      <c r="I73" s="29">
        <v>5979</v>
      </c>
      <c r="J73" s="29">
        <v>7992</v>
      </c>
      <c r="K73" s="30">
        <v>-24</v>
      </c>
      <c r="L73" s="30"/>
      <c r="M73" s="30">
        <v>0</v>
      </c>
      <c r="N73" s="30">
        <v>-151</v>
      </c>
      <c r="O73" s="30">
        <f t="shared" si="5"/>
        <v>-175</v>
      </c>
      <c r="P73" s="29">
        <f t="shared" si="6"/>
        <v>19483</v>
      </c>
      <c r="Q73" s="33">
        <v>38053.791666666664</v>
      </c>
      <c r="R73" s="47">
        <v>15975</v>
      </c>
      <c r="S73" s="29">
        <v>17710</v>
      </c>
      <c r="T73" s="29">
        <f t="shared" si="4"/>
        <v>1773</v>
      </c>
      <c r="U73" s="29">
        <v>19915</v>
      </c>
      <c r="V73" s="29">
        <v>1500</v>
      </c>
      <c r="W73" s="29">
        <v>-1400</v>
      </c>
      <c r="X73" s="29">
        <v>-24</v>
      </c>
      <c r="Y73" s="29"/>
      <c r="Z73" s="29"/>
      <c r="AA73" s="29">
        <v>-700</v>
      </c>
      <c r="AB73" s="29">
        <v>0</v>
      </c>
      <c r="AC73" s="29">
        <v>-2225</v>
      </c>
      <c r="AD73" s="29">
        <v>-151</v>
      </c>
      <c r="AE73" s="29" t="s">
        <v>169</v>
      </c>
      <c r="AF73" s="29" t="s">
        <v>126</v>
      </c>
      <c r="AG73" s="29">
        <v>43</v>
      </c>
      <c r="AH73" s="29" t="s">
        <v>169</v>
      </c>
      <c r="AI73" s="29" t="s">
        <v>77</v>
      </c>
      <c r="AJ73" s="32">
        <v>42</v>
      </c>
    </row>
    <row r="74" spans="1:36" x14ac:dyDescent="0.15">
      <c r="A74" s="51" t="s">
        <v>36</v>
      </c>
      <c r="B74" s="69" t="s">
        <v>17</v>
      </c>
      <c r="C74" s="26">
        <v>8</v>
      </c>
      <c r="D74" s="33">
        <v>38054.791666666664</v>
      </c>
      <c r="E74" s="31">
        <v>18772</v>
      </c>
      <c r="F74" s="29">
        <v>33147</v>
      </c>
      <c r="G74" s="30">
        <v>135</v>
      </c>
      <c r="H74" s="30">
        <v>0</v>
      </c>
      <c r="I74" s="29">
        <v>5337</v>
      </c>
      <c r="J74" s="29">
        <v>7007</v>
      </c>
      <c r="K74" s="30">
        <v>129</v>
      </c>
      <c r="L74" s="30"/>
      <c r="M74" s="30">
        <v>0</v>
      </c>
      <c r="N74" s="30">
        <v>-748</v>
      </c>
      <c r="O74" s="30">
        <f t="shared" si="5"/>
        <v>-619</v>
      </c>
      <c r="P74" s="29">
        <f t="shared" si="6"/>
        <v>21557</v>
      </c>
      <c r="Q74" s="33">
        <v>38054.791666666664</v>
      </c>
      <c r="R74" s="47">
        <v>18425</v>
      </c>
      <c r="S74" s="29">
        <v>20160</v>
      </c>
      <c r="T74" s="29">
        <f t="shared" si="4"/>
        <v>1397</v>
      </c>
      <c r="U74" s="29">
        <v>19915</v>
      </c>
      <c r="V74" s="29">
        <v>1500</v>
      </c>
      <c r="W74" s="29">
        <v>1200</v>
      </c>
      <c r="X74" s="29">
        <v>129</v>
      </c>
      <c r="Y74" s="29"/>
      <c r="Z74" s="29"/>
      <c r="AA74" s="29">
        <v>-700</v>
      </c>
      <c r="AB74" s="29">
        <v>0</v>
      </c>
      <c r="AC74" s="29">
        <v>-2225</v>
      </c>
      <c r="AD74" s="29">
        <v>-748</v>
      </c>
      <c r="AE74" s="29" t="s">
        <v>43</v>
      </c>
      <c r="AF74" s="29" t="s">
        <v>60</v>
      </c>
      <c r="AG74" s="29">
        <v>33</v>
      </c>
      <c r="AH74" s="29" t="s">
        <v>43</v>
      </c>
      <c r="AI74" s="29" t="s">
        <v>67</v>
      </c>
      <c r="AJ74" s="32">
        <v>34</v>
      </c>
    </row>
    <row r="75" spans="1:36" x14ac:dyDescent="0.15">
      <c r="A75" s="51" t="s">
        <v>30</v>
      </c>
      <c r="B75" s="69" t="s">
        <v>17</v>
      </c>
      <c r="C75" s="26">
        <v>9</v>
      </c>
      <c r="D75" s="33">
        <v>38055.791666666664</v>
      </c>
      <c r="E75" s="31">
        <v>18649</v>
      </c>
      <c r="F75" s="29">
        <v>33146</v>
      </c>
      <c r="G75" s="30">
        <v>135</v>
      </c>
      <c r="H75" s="30">
        <v>0</v>
      </c>
      <c r="I75" s="29">
        <v>4355</v>
      </c>
      <c r="J75" s="29">
        <v>6938</v>
      </c>
      <c r="K75" s="30">
        <v>154</v>
      </c>
      <c r="L75" s="30"/>
      <c r="M75" s="30">
        <v>0</v>
      </c>
      <c r="N75" s="30">
        <v>-748</v>
      </c>
      <c r="O75" s="30">
        <f t="shared" si="5"/>
        <v>-594</v>
      </c>
      <c r="P75" s="29">
        <f t="shared" si="6"/>
        <v>22582</v>
      </c>
      <c r="Q75" s="33">
        <v>38055.791666666664</v>
      </c>
      <c r="R75" s="47">
        <v>18600</v>
      </c>
      <c r="S75" s="29">
        <v>20335</v>
      </c>
      <c r="T75" s="29">
        <v>2247</v>
      </c>
      <c r="U75" s="29">
        <v>19915</v>
      </c>
      <c r="V75" s="29">
        <v>1500</v>
      </c>
      <c r="W75" s="29">
        <v>1200</v>
      </c>
      <c r="X75" s="29">
        <v>154</v>
      </c>
      <c r="Y75" s="29"/>
      <c r="Z75" s="29"/>
      <c r="AA75" s="29">
        <v>-770</v>
      </c>
      <c r="AB75" s="29">
        <v>0</v>
      </c>
      <c r="AC75" s="29">
        <v>-2225</v>
      </c>
      <c r="AD75" s="29">
        <v>-748</v>
      </c>
      <c r="AE75" s="29" t="s">
        <v>43</v>
      </c>
      <c r="AF75" s="29" t="s">
        <v>159</v>
      </c>
      <c r="AG75" s="29">
        <v>36</v>
      </c>
      <c r="AH75" s="29" t="s">
        <v>43</v>
      </c>
      <c r="AI75" s="29" t="s">
        <v>197</v>
      </c>
      <c r="AJ75" s="32">
        <v>37</v>
      </c>
    </row>
    <row r="76" spans="1:36" x14ac:dyDescent="0.15">
      <c r="A76" s="51" t="s">
        <v>32</v>
      </c>
      <c r="B76" s="69" t="s">
        <v>17</v>
      </c>
      <c r="C76" s="26">
        <v>10</v>
      </c>
      <c r="D76" s="33">
        <v>38056.791666666664</v>
      </c>
      <c r="E76" s="31">
        <v>18143</v>
      </c>
      <c r="F76" s="29">
        <v>33148</v>
      </c>
      <c r="G76" s="30">
        <v>141</v>
      </c>
      <c r="H76" s="30">
        <v>0</v>
      </c>
      <c r="I76" s="29">
        <v>4516</v>
      </c>
      <c r="J76" s="29">
        <v>7368</v>
      </c>
      <c r="K76" s="30">
        <v>204</v>
      </c>
      <c r="L76" s="30"/>
      <c r="M76" s="30">
        <v>0</v>
      </c>
      <c r="N76" s="30">
        <v>-448</v>
      </c>
      <c r="O76" s="30">
        <f t="shared" si="5"/>
        <v>-244</v>
      </c>
      <c r="P76" s="29">
        <f t="shared" si="6"/>
        <v>21649</v>
      </c>
      <c r="Q76" s="33">
        <v>38056.791666666664</v>
      </c>
      <c r="R76" s="47">
        <v>18150</v>
      </c>
      <c r="S76" s="29">
        <v>19885</v>
      </c>
      <c r="T76" s="29">
        <v>1764</v>
      </c>
      <c r="U76" s="29">
        <v>19915</v>
      </c>
      <c r="V76" s="29">
        <v>1500</v>
      </c>
      <c r="W76" s="29">
        <v>1200</v>
      </c>
      <c r="X76" s="29">
        <v>204</v>
      </c>
      <c r="Y76" s="29"/>
      <c r="Z76" s="29"/>
      <c r="AA76" s="29">
        <v>-700</v>
      </c>
      <c r="AB76" s="29">
        <v>0</v>
      </c>
      <c r="AC76" s="29">
        <v>-2225</v>
      </c>
      <c r="AD76" s="29">
        <v>-448</v>
      </c>
      <c r="AE76" s="29" t="s">
        <v>43</v>
      </c>
      <c r="AF76" s="29" t="s">
        <v>221</v>
      </c>
      <c r="AG76" s="29">
        <v>34</v>
      </c>
      <c r="AH76" s="29" t="s">
        <v>43</v>
      </c>
      <c r="AI76" s="29" t="s">
        <v>110</v>
      </c>
      <c r="AJ76" s="32">
        <v>39</v>
      </c>
    </row>
    <row r="77" spans="1:36" x14ac:dyDescent="0.15">
      <c r="A77" s="51" t="s">
        <v>31</v>
      </c>
      <c r="B77" s="69" t="s">
        <v>17</v>
      </c>
      <c r="C77" s="26">
        <v>11</v>
      </c>
      <c r="D77" s="33">
        <v>38057.791666666664</v>
      </c>
      <c r="E77" s="31">
        <v>17595</v>
      </c>
      <c r="F77" s="29">
        <v>33148</v>
      </c>
      <c r="G77" s="30">
        <v>139</v>
      </c>
      <c r="H77" s="30">
        <v>0</v>
      </c>
      <c r="I77" s="29">
        <v>4736</v>
      </c>
      <c r="J77" s="29">
        <v>8033</v>
      </c>
      <c r="K77" s="30">
        <v>54</v>
      </c>
      <c r="L77" s="30"/>
      <c r="M77" s="30">
        <v>0</v>
      </c>
      <c r="N77" s="30">
        <v>-448</v>
      </c>
      <c r="O77" s="30">
        <f t="shared" si="5"/>
        <v>-394</v>
      </c>
      <c r="P77" s="29">
        <f t="shared" si="6"/>
        <v>20912</v>
      </c>
      <c r="Q77" s="33">
        <v>38057.791666666664</v>
      </c>
      <c r="R77" s="47">
        <v>18000</v>
      </c>
      <c r="S77" s="29">
        <v>19735</v>
      </c>
      <c r="T77" s="29">
        <v>1177</v>
      </c>
      <c r="U77" s="29">
        <v>19915</v>
      </c>
      <c r="V77" s="29">
        <v>1500</v>
      </c>
      <c r="W77" s="29">
        <v>1200</v>
      </c>
      <c r="X77" s="29">
        <v>54</v>
      </c>
      <c r="Y77" s="29"/>
      <c r="Z77" s="29"/>
      <c r="AA77" s="29">
        <v>-700</v>
      </c>
      <c r="AB77" s="29">
        <v>0</v>
      </c>
      <c r="AC77" s="29">
        <v>-2225</v>
      </c>
      <c r="AD77" s="29">
        <v>-448</v>
      </c>
      <c r="AE77" s="29" t="s">
        <v>43</v>
      </c>
      <c r="AF77" s="29" t="s">
        <v>183</v>
      </c>
      <c r="AG77" s="29">
        <v>39</v>
      </c>
      <c r="AH77" s="29" t="s">
        <v>43</v>
      </c>
      <c r="AI77" s="29" t="s">
        <v>126</v>
      </c>
      <c r="AJ77" s="32">
        <v>45</v>
      </c>
    </row>
    <row r="78" spans="1:36" x14ac:dyDescent="0.15">
      <c r="A78" s="51" t="s">
        <v>33</v>
      </c>
      <c r="B78" s="69" t="s">
        <v>17</v>
      </c>
      <c r="C78" s="26">
        <v>12</v>
      </c>
      <c r="D78" s="33">
        <v>38058.791666666664</v>
      </c>
      <c r="E78" s="31">
        <v>17613</v>
      </c>
      <c r="F78" s="29">
        <v>33148</v>
      </c>
      <c r="G78" s="30">
        <v>138</v>
      </c>
      <c r="H78" s="30">
        <v>0</v>
      </c>
      <c r="I78" s="29">
        <v>3873</v>
      </c>
      <c r="J78" s="29">
        <v>9239</v>
      </c>
      <c r="K78" s="30">
        <v>104</v>
      </c>
      <c r="L78" s="30"/>
      <c r="M78" s="30">
        <v>-150</v>
      </c>
      <c r="N78" s="30">
        <v>-748</v>
      </c>
      <c r="O78" s="30">
        <f t="shared" si="5"/>
        <v>-794</v>
      </c>
      <c r="P78" s="29">
        <f t="shared" si="6"/>
        <v>20968</v>
      </c>
      <c r="Q78" s="33">
        <v>38058.791666666664</v>
      </c>
      <c r="R78" s="47">
        <v>18025</v>
      </c>
      <c r="S78" s="29">
        <v>19760</v>
      </c>
      <c r="T78" s="29">
        <v>1208</v>
      </c>
      <c r="U78" s="29">
        <v>19915</v>
      </c>
      <c r="V78" s="29">
        <v>1500</v>
      </c>
      <c r="W78" s="29">
        <v>1200</v>
      </c>
      <c r="X78" s="29">
        <v>104</v>
      </c>
      <c r="Y78" s="29"/>
      <c r="Z78" s="29"/>
      <c r="AA78" s="29">
        <v>-700</v>
      </c>
      <c r="AB78" s="29">
        <v>-150</v>
      </c>
      <c r="AC78" s="29">
        <v>-2225</v>
      </c>
      <c r="AD78" s="29">
        <v>-748</v>
      </c>
      <c r="AE78" s="29" t="s">
        <v>43</v>
      </c>
      <c r="AF78" s="29" t="s">
        <v>57</v>
      </c>
      <c r="AG78" s="29">
        <v>41</v>
      </c>
      <c r="AH78" s="29" t="s">
        <v>43</v>
      </c>
      <c r="AI78" s="29" t="s">
        <v>161</v>
      </c>
      <c r="AJ78" s="32">
        <v>36</v>
      </c>
    </row>
    <row r="79" spans="1:36" x14ac:dyDescent="0.15">
      <c r="A79" s="51" t="s">
        <v>34</v>
      </c>
      <c r="B79" s="69" t="s">
        <v>17</v>
      </c>
      <c r="C79" s="26">
        <v>13</v>
      </c>
      <c r="D79" s="33">
        <v>38059.791666666664</v>
      </c>
      <c r="E79" s="31">
        <v>16213</v>
      </c>
      <c r="F79" s="29">
        <v>33148</v>
      </c>
      <c r="G79" s="30">
        <v>132</v>
      </c>
      <c r="H79" s="30">
        <v>0</v>
      </c>
      <c r="I79" s="29">
        <v>3862</v>
      </c>
      <c r="J79" s="29">
        <v>9562</v>
      </c>
      <c r="K79" s="30">
        <v>-99</v>
      </c>
      <c r="L79" s="30"/>
      <c r="M79" s="30">
        <v>51</v>
      </c>
      <c r="N79" s="30">
        <v>-151</v>
      </c>
      <c r="O79" s="30">
        <f t="shared" si="5"/>
        <v>-199</v>
      </c>
      <c r="P79" s="29">
        <f t="shared" si="6"/>
        <v>20055</v>
      </c>
      <c r="Q79" s="33">
        <v>38059.791666666664</v>
      </c>
      <c r="R79" s="47">
        <v>16025</v>
      </c>
      <c r="S79" s="29">
        <v>17750</v>
      </c>
      <c r="T79" s="29">
        <v>2305</v>
      </c>
      <c r="U79" s="29">
        <v>19721</v>
      </c>
      <c r="V79" s="29">
        <v>1200</v>
      </c>
      <c r="W79" s="29">
        <v>-1000</v>
      </c>
      <c r="X79" s="29">
        <v>-99</v>
      </c>
      <c r="Y79" s="29"/>
      <c r="Z79" s="29"/>
      <c r="AA79" s="29">
        <v>280</v>
      </c>
      <c r="AB79" s="29">
        <v>51</v>
      </c>
      <c r="AC79" s="29">
        <v>-2225</v>
      </c>
      <c r="AD79" s="29">
        <v>-151</v>
      </c>
      <c r="AE79" s="29" t="s">
        <v>42</v>
      </c>
      <c r="AF79" s="29" t="s">
        <v>226</v>
      </c>
      <c r="AG79" s="29">
        <v>40</v>
      </c>
      <c r="AH79" s="29" t="s">
        <v>42</v>
      </c>
      <c r="AI79" s="29" t="s">
        <v>174</v>
      </c>
      <c r="AJ79" s="32">
        <v>39</v>
      </c>
    </row>
    <row r="80" spans="1:36" x14ac:dyDescent="0.15">
      <c r="A80" s="51" t="s">
        <v>35</v>
      </c>
      <c r="B80" s="69" t="s">
        <v>17</v>
      </c>
      <c r="C80" s="26">
        <v>14</v>
      </c>
      <c r="D80" s="33">
        <v>38060.791666666664</v>
      </c>
      <c r="E80" s="31">
        <v>16691</v>
      </c>
      <c r="F80" s="29">
        <v>33148</v>
      </c>
      <c r="G80" s="30">
        <v>132</v>
      </c>
      <c r="H80" s="30">
        <v>0</v>
      </c>
      <c r="I80" s="29">
        <v>3421</v>
      </c>
      <c r="J80" s="29">
        <v>10534</v>
      </c>
      <c r="K80" s="30">
        <v>-99</v>
      </c>
      <c r="L80" s="30"/>
      <c r="M80" s="30">
        <v>0</v>
      </c>
      <c r="N80" s="30">
        <v>-123</v>
      </c>
      <c r="O80" s="30">
        <f t="shared" si="5"/>
        <v>-222</v>
      </c>
      <c r="P80" s="29">
        <f t="shared" si="6"/>
        <v>19547</v>
      </c>
      <c r="Q80" s="33">
        <v>38060.791666666664</v>
      </c>
      <c r="R80" s="47">
        <v>16250</v>
      </c>
      <c r="S80" s="29">
        <v>17970</v>
      </c>
      <c r="T80" s="29">
        <v>1577</v>
      </c>
      <c r="U80" s="29">
        <v>19721</v>
      </c>
      <c r="V80" s="29">
        <v>1200</v>
      </c>
      <c r="W80" s="29">
        <v>-1400</v>
      </c>
      <c r="X80" s="29">
        <v>-99</v>
      </c>
      <c r="Y80" s="29"/>
      <c r="Z80" s="29"/>
      <c r="AA80" s="29">
        <v>-700</v>
      </c>
      <c r="AB80" s="29">
        <v>0</v>
      </c>
      <c r="AC80" s="29">
        <v>-2225</v>
      </c>
      <c r="AD80" s="29">
        <v>-123</v>
      </c>
      <c r="AE80" s="29" t="s">
        <v>43</v>
      </c>
      <c r="AF80" s="29" t="s">
        <v>120</v>
      </c>
      <c r="AG80" s="29">
        <v>37</v>
      </c>
      <c r="AH80" s="29" t="s">
        <v>43</v>
      </c>
      <c r="AI80" s="29" t="s">
        <v>99</v>
      </c>
      <c r="AJ80" s="32">
        <v>40</v>
      </c>
    </row>
    <row r="81" spans="1:36" x14ac:dyDescent="0.15">
      <c r="A81" s="51" t="s">
        <v>36</v>
      </c>
      <c r="B81" s="69" t="s">
        <v>17</v>
      </c>
      <c r="C81" s="26">
        <v>15</v>
      </c>
      <c r="D81" s="33">
        <v>38061.791666666664</v>
      </c>
      <c r="E81" s="31">
        <v>17578</v>
      </c>
      <c r="F81" s="29">
        <v>33148</v>
      </c>
      <c r="G81" s="30">
        <v>127</v>
      </c>
      <c r="H81" s="30">
        <v>0</v>
      </c>
      <c r="I81" s="29">
        <v>3506</v>
      </c>
      <c r="J81" s="29">
        <v>9469</v>
      </c>
      <c r="K81" s="30">
        <v>204</v>
      </c>
      <c r="L81" s="30"/>
      <c r="M81" s="30">
        <v>-150</v>
      </c>
      <c r="N81" s="30">
        <v>-374</v>
      </c>
      <c r="O81" s="30">
        <f t="shared" si="5"/>
        <v>-320</v>
      </c>
      <c r="P81" s="29">
        <f t="shared" si="6"/>
        <v>20620</v>
      </c>
      <c r="Q81" s="33">
        <v>38061.791666666664</v>
      </c>
      <c r="R81" s="47">
        <v>17875</v>
      </c>
      <c r="S81" s="29">
        <v>19595</v>
      </c>
      <c r="T81" s="29">
        <v>1025</v>
      </c>
      <c r="U81" s="29">
        <v>19721</v>
      </c>
      <c r="V81" s="29">
        <v>1200</v>
      </c>
      <c r="W81" s="29">
        <v>1200</v>
      </c>
      <c r="X81" s="29">
        <v>204</v>
      </c>
      <c r="Y81" s="29"/>
      <c r="Z81" s="29"/>
      <c r="AA81" s="29">
        <v>-700</v>
      </c>
      <c r="AB81" s="29">
        <v>-150</v>
      </c>
      <c r="AC81" s="29">
        <v>-2225</v>
      </c>
      <c r="AD81" s="29">
        <v>-374</v>
      </c>
      <c r="AE81" s="29" t="s">
        <v>42</v>
      </c>
      <c r="AF81" s="29" t="s">
        <v>48</v>
      </c>
      <c r="AG81" s="29">
        <v>46</v>
      </c>
      <c r="AH81" s="29" t="s">
        <v>169</v>
      </c>
      <c r="AI81" s="29" t="s">
        <v>49</v>
      </c>
      <c r="AJ81" s="32">
        <v>42</v>
      </c>
    </row>
    <row r="82" spans="1:36" x14ac:dyDescent="0.15">
      <c r="A82" s="51" t="s">
        <v>30</v>
      </c>
      <c r="B82" s="69" t="s">
        <v>17</v>
      </c>
      <c r="C82" s="26">
        <v>16</v>
      </c>
      <c r="D82" s="33">
        <v>38062.791666666664</v>
      </c>
      <c r="E82" s="31">
        <v>19233</v>
      </c>
      <c r="F82" s="29">
        <v>33144</v>
      </c>
      <c r="G82" s="30">
        <v>151</v>
      </c>
      <c r="H82" s="30">
        <v>0</v>
      </c>
      <c r="I82" s="29">
        <v>4675</v>
      </c>
      <c r="J82" s="29">
        <v>7456</v>
      </c>
      <c r="K82" s="30">
        <v>204</v>
      </c>
      <c r="L82" s="30"/>
      <c r="M82" s="30">
        <v>0</v>
      </c>
      <c r="N82" s="30">
        <v>-574</v>
      </c>
      <c r="O82" s="30">
        <f t="shared" si="5"/>
        <v>-370</v>
      </c>
      <c r="P82" s="29">
        <f t="shared" si="6"/>
        <v>21534</v>
      </c>
      <c r="Q82" s="33">
        <v>38062.791666666664</v>
      </c>
      <c r="R82" s="47">
        <v>18550</v>
      </c>
      <c r="S82" s="29">
        <v>20265</v>
      </c>
      <c r="T82" s="29">
        <v>1269</v>
      </c>
      <c r="U82" s="29">
        <v>19721</v>
      </c>
      <c r="V82" s="29">
        <v>1200</v>
      </c>
      <c r="W82" s="29">
        <v>1200</v>
      </c>
      <c r="X82" s="29">
        <v>204</v>
      </c>
      <c r="Y82" s="29"/>
      <c r="Z82" s="29"/>
      <c r="AA82" s="29">
        <v>-700</v>
      </c>
      <c r="AB82" s="29">
        <v>-150</v>
      </c>
      <c r="AC82" s="29">
        <v>-2225</v>
      </c>
      <c r="AD82" s="29">
        <v>-574</v>
      </c>
      <c r="AE82" s="29" t="s">
        <v>43</v>
      </c>
      <c r="AF82" s="29" t="s">
        <v>163</v>
      </c>
      <c r="AG82" s="29">
        <v>31</v>
      </c>
      <c r="AH82" s="29" t="s">
        <v>43</v>
      </c>
      <c r="AI82" s="29" t="s">
        <v>185</v>
      </c>
      <c r="AJ82" s="32">
        <v>30</v>
      </c>
    </row>
    <row r="83" spans="1:36" x14ac:dyDescent="0.15">
      <c r="A83" s="51" t="s">
        <v>32</v>
      </c>
      <c r="B83" s="69" t="s">
        <v>17</v>
      </c>
      <c r="C83" s="26">
        <v>17</v>
      </c>
      <c r="D83" s="33">
        <v>38063.791666666664</v>
      </c>
      <c r="E83" s="31">
        <v>18896</v>
      </c>
      <c r="F83" s="29">
        <v>33144</v>
      </c>
      <c r="G83" s="30">
        <v>138</v>
      </c>
      <c r="H83" s="30">
        <v>0</v>
      </c>
      <c r="I83" s="29">
        <v>4740</v>
      </c>
      <c r="J83" s="29">
        <v>7020</v>
      </c>
      <c r="K83" s="30">
        <v>331</v>
      </c>
      <c r="L83" s="30"/>
      <c r="M83" s="30">
        <v>0</v>
      </c>
      <c r="N83" s="30">
        <v>-721</v>
      </c>
      <c r="O83" s="30">
        <f t="shared" si="5"/>
        <v>-390</v>
      </c>
      <c r="P83" s="29">
        <f t="shared" si="6"/>
        <v>21912</v>
      </c>
      <c r="Q83" s="33">
        <v>38063.791666666664</v>
      </c>
      <c r="R83" s="47">
        <v>19300</v>
      </c>
      <c r="S83" s="29">
        <v>21015</v>
      </c>
      <c r="T83" s="29">
        <v>897</v>
      </c>
      <c r="U83" s="29">
        <v>19721</v>
      </c>
      <c r="V83" s="29">
        <v>1200</v>
      </c>
      <c r="W83" s="29">
        <v>1200</v>
      </c>
      <c r="X83" s="29">
        <v>331</v>
      </c>
      <c r="Y83" s="29"/>
      <c r="Z83" s="29"/>
      <c r="AA83" s="29">
        <v>-700</v>
      </c>
      <c r="AB83" s="29">
        <v>0</v>
      </c>
      <c r="AC83" s="29">
        <v>-2225</v>
      </c>
      <c r="AD83" s="29">
        <v>-721</v>
      </c>
      <c r="AE83" s="29" t="s">
        <v>43</v>
      </c>
      <c r="AF83" s="29" t="s">
        <v>110</v>
      </c>
      <c r="AG83" s="29">
        <v>28</v>
      </c>
      <c r="AH83" s="29" t="s">
        <v>43</v>
      </c>
      <c r="AI83" s="29" t="s">
        <v>59</v>
      </c>
      <c r="AJ83" s="32">
        <v>28</v>
      </c>
    </row>
    <row r="84" spans="1:36" x14ac:dyDescent="0.15">
      <c r="A84" s="51" t="s">
        <v>31</v>
      </c>
      <c r="B84" s="69" t="s">
        <v>17</v>
      </c>
      <c r="C84" s="26">
        <v>18</v>
      </c>
      <c r="D84" s="33">
        <v>38064.791666666664</v>
      </c>
      <c r="E84" s="31">
        <v>18437</v>
      </c>
      <c r="F84" s="29">
        <v>33126</v>
      </c>
      <c r="G84" s="30">
        <v>154</v>
      </c>
      <c r="H84" s="30">
        <v>0</v>
      </c>
      <c r="I84" s="29">
        <v>4660</v>
      </c>
      <c r="J84" s="29">
        <v>6354</v>
      </c>
      <c r="K84" s="30">
        <v>250</v>
      </c>
      <c r="L84" s="30"/>
      <c r="M84" s="30">
        <v>47</v>
      </c>
      <c r="N84" s="30">
        <v>-721</v>
      </c>
      <c r="O84" s="30">
        <f t="shared" si="5"/>
        <v>-424</v>
      </c>
      <c r="P84" s="29">
        <f t="shared" si="6"/>
        <v>22690</v>
      </c>
      <c r="Q84" s="33">
        <v>38064.791666666664</v>
      </c>
      <c r="R84" s="47">
        <v>19075</v>
      </c>
      <c r="S84" s="29">
        <v>20781</v>
      </c>
      <c r="T84" s="29">
        <v>1909</v>
      </c>
      <c r="U84" s="29">
        <v>19721</v>
      </c>
      <c r="V84" s="29">
        <v>1200</v>
      </c>
      <c r="W84" s="29">
        <v>1200</v>
      </c>
      <c r="X84" s="29">
        <v>250</v>
      </c>
      <c r="Y84" s="29"/>
      <c r="Z84" s="29"/>
      <c r="AA84" s="29">
        <v>296</v>
      </c>
      <c r="AB84" s="29">
        <v>47</v>
      </c>
      <c r="AC84" s="29">
        <v>-2225</v>
      </c>
      <c r="AD84" s="29">
        <v>-721</v>
      </c>
      <c r="AE84" s="29" t="s">
        <v>43</v>
      </c>
      <c r="AF84" s="29" t="s">
        <v>141</v>
      </c>
      <c r="AG84" s="29">
        <v>29</v>
      </c>
      <c r="AH84" s="29" t="s">
        <v>43</v>
      </c>
      <c r="AI84" s="29" t="s">
        <v>216</v>
      </c>
      <c r="AJ84" s="32">
        <v>30</v>
      </c>
    </row>
    <row r="85" spans="1:36" x14ac:dyDescent="0.15">
      <c r="A85" s="51" t="s">
        <v>33</v>
      </c>
      <c r="B85" s="69" t="s">
        <v>17</v>
      </c>
      <c r="C85" s="26">
        <v>19</v>
      </c>
      <c r="D85" s="33">
        <v>38065.791666666664</v>
      </c>
      <c r="E85" s="31">
        <v>17667</v>
      </c>
      <c r="F85" s="29">
        <v>33126</v>
      </c>
      <c r="G85" s="30">
        <v>125</v>
      </c>
      <c r="H85" s="30">
        <v>0</v>
      </c>
      <c r="I85" s="29">
        <v>4524</v>
      </c>
      <c r="J85" s="29">
        <v>7022</v>
      </c>
      <c r="K85" s="30">
        <v>200</v>
      </c>
      <c r="L85" s="30"/>
      <c r="M85" s="30">
        <v>62</v>
      </c>
      <c r="N85" s="30">
        <v>-703</v>
      </c>
      <c r="O85" s="30">
        <f t="shared" si="5"/>
        <v>-441</v>
      </c>
      <c r="P85" s="29">
        <f t="shared" si="6"/>
        <v>22146</v>
      </c>
      <c r="Q85" s="33">
        <v>38065.791666666664</v>
      </c>
      <c r="R85" s="47">
        <v>17900</v>
      </c>
      <c r="S85" s="29">
        <v>19606</v>
      </c>
      <c r="T85" s="29">
        <v>2540</v>
      </c>
      <c r="U85" s="29">
        <v>19721</v>
      </c>
      <c r="V85" s="29">
        <v>1200</v>
      </c>
      <c r="W85" s="29">
        <v>1200</v>
      </c>
      <c r="X85" s="29">
        <v>200</v>
      </c>
      <c r="Y85" s="29"/>
      <c r="Z85" s="29"/>
      <c r="AA85" s="29">
        <v>296</v>
      </c>
      <c r="AB85" s="29">
        <v>62</v>
      </c>
      <c r="AC85" s="29">
        <v>-2225</v>
      </c>
      <c r="AD85" s="29">
        <v>-703</v>
      </c>
      <c r="AE85" s="29" t="s">
        <v>43</v>
      </c>
      <c r="AF85" s="29" t="s">
        <v>60</v>
      </c>
      <c r="AG85" s="29">
        <v>31</v>
      </c>
      <c r="AH85" s="29" t="s">
        <v>43</v>
      </c>
      <c r="AI85" s="29" t="s">
        <v>154</v>
      </c>
      <c r="AJ85" s="32">
        <v>31</v>
      </c>
    </row>
    <row r="86" spans="1:36" x14ac:dyDescent="0.15">
      <c r="A86" s="51" t="s">
        <v>34</v>
      </c>
      <c r="B86" s="69" t="s">
        <v>17</v>
      </c>
      <c r="C86" s="26">
        <v>20</v>
      </c>
      <c r="D86" s="33">
        <v>38066.791666666664</v>
      </c>
      <c r="E86" s="31">
        <v>16220</v>
      </c>
      <c r="F86" s="29">
        <v>33126</v>
      </c>
      <c r="G86" s="30">
        <v>150</v>
      </c>
      <c r="H86" s="30">
        <v>0</v>
      </c>
      <c r="I86" s="29">
        <v>4927</v>
      </c>
      <c r="J86" s="29">
        <v>7749</v>
      </c>
      <c r="K86" s="30">
        <v>22</v>
      </c>
      <c r="L86" s="30"/>
      <c r="M86" s="30">
        <v>0</v>
      </c>
      <c r="N86" s="30">
        <v>-198</v>
      </c>
      <c r="O86" s="30">
        <f t="shared" si="5"/>
        <v>-176</v>
      </c>
      <c r="P86" s="29">
        <f t="shared" si="6"/>
        <v>20776</v>
      </c>
      <c r="Q86" s="33">
        <v>38066.791666666664</v>
      </c>
      <c r="R86" s="47">
        <v>16150</v>
      </c>
      <c r="S86" s="29">
        <v>17854</v>
      </c>
      <c r="T86" s="29">
        <v>2922</v>
      </c>
      <c r="U86" s="29">
        <v>19360</v>
      </c>
      <c r="V86" s="29">
        <v>2400</v>
      </c>
      <c r="W86" s="29">
        <v>1200</v>
      </c>
      <c r="X86" s="29">
        <v>22</v>
      </c>
      <c r="Y86" s="29"/>
      <c r="Z86" s="29"/>
      <c r="AA86" s="29">
        <v>-700</v>
      </c>
      <c r="AB86" s="29">
        <v>0</v>
      </c>
      <c r="AC86" s="29">
        <v>-2225</v>
      </c>
      <c r="AD86" s="29">
        <v>-198</v>
      </c>
      <c r="AE86" s="29" t="s">
        <v>43</v>
      </c>
      <c r="AF86" s="29" t="s">
        <v>149</v>
      </c>
      <c r="AG86" s="29">
        <v>38</v>
      </c>
      <c r="AH86" s="29" t="s">
        <v>43</v>
      </c>
      <c r="AI86" s="29" t="s">
        <v>129</v>
      </c>
      <c r="AJ86" s="32">
        <v>40</v>
      </c>
    </row>
    <row r="87" spans="1:36" x14ac:dyDescent="0.15">
      <c r="A87" s="51" t="s">
        <v>35</v>
      </c>
      <c r="B87" s="69" t="s">
        <v>17</v>
      </c>
      <c r="C87" s="26">
        <v>21</v>
      </c>
      <c r="D87" s="33">
        <v>38067.791666666664</v>
      </c>
      <c r="E87" s="31">
        <v>16388</v>
      </c>
      <c r="F87" s="29">
        <v>33126</v>
      </c>
      <c r="G87" s="30">
        <v>160</v>
      </c>
      <c r="H87" s="30">
        <v>0</v>
      </c>
      <c r="I87" s="29">
        <v>5023</v>
      </c>
      <c r="J87" s="29">
        <v>7904</v>
      </c>
      <c r="K87" s="30">
        <v>22</v>
      </c>
      <c r="L87" s="30"/>
      <c r="M87" s="30">
        <v>0</v>
      </c>
      <c r="N87" s="30">
        <v>-198</v>
      </c>
      <c r="O87" s="30">
        <f t="shared" si="5"/>
        <v>-176</v>
      </c>
      <c r="P87" s="29">
        <f t="shared" si="6"/>
        <v>20535</v>
      </c>
      <c r="Q87" s="33">
        <v>38067.833333333336</v>
      </c>
      <c r="R87" s="47">
        <v>16050</v>
      </c>
      <c r="S87" s="29">
        <v>17759</v>
      </c>
      <c r="T87" s="29">
        <v>2776</v>
      </c>
      <c r="U87" s="29">
        <v>19360</v>
      </c>
      <c r="V87" s="29">
        <v>2400</v>
      </c>
      <c r="W87" s="29">
        <v>1200</v>
      </c>
      <c r="X87" s="29">
        <v>22</v>
      </c>
      <c r="Y87" s="29"/>
      <c r="Z87" s="29"/>
      <c r="AA87" s="29">
        <v>-700</v>
      </c>
      <c r="AB87" s="29">
        <v>0</v>
      </c>
      <c r="AC87" s="29">
        <v>-2225</v>
      </c>
      <c r="AD87" s="29">
        <v>-198</v>
      </c>
      <c r="AE87" s="29" t="s">
        <v>43</v>
      </c>
      <c r="AF87" s="29" t="s">
        <v>93</v>
      </c>
      <c r="AG87" s="29">
        <v>38</v>
      </c>
      <c r="AH87" s="29" t="s">
        <v>43</v>
      </c>
      <c r="AI87" s="29" t="s">
        <v>73</v>
      </c>
      <c r="AJ87" s="32">
        <v>36</v>
      </c>
    </row>
    <row r="88" spans="1:36" x14ac:dyDescent="0.15">
      <c r="A88" s="51" t="s">
        <v>36</v>
      </c>
      <c r="B88" s="69" t="s">
        <v>17</v>
      </c>
      <c r="C88" s="26">
        <v>22</v>
      </c>
      <c r="D88" s="33">
        <v>38068.791666666664</v>
      </c>
      <c r="E88" s="31">
        <v>18832</v>
      </c>
      <c r="F88" s="29">
        <v>33126</v>
      </c>
      <c r="G88" s="30">
        <v>150</v>
      </c>
      <c r="H88" s="30">
        <v>0</v>
      </c>
      <c r="I88" s="29">
        <v>6007</v>
      </c>
      <c r="J88" s="29">
        <v>6371</v>
      </c>
      <c r="K88" s="30">
        <v>300</v>
      </c>
      <c r="L88" s="30"/>
      <c r="M88" s="30">
        <v>0</v>
      </c>
      <c r="N88" s="30">
        <v>-730</v>
      </c>
      <c r="O88" s="30">
        <f t="shared" si="5"/>
        <v>-430</v>
      </c>
      <c r="P88" s="29">
        <f t="shared" si="6"/>
        <v>21328</v>
      </c>
      <c r="Q88" s="33">
        <v>38068.833333333336</v>
      </c>
      <c r="R88" s="47">
        <v>18500</v>
      </c>
      <c r="S88" s="29">
        <v>20402</v>
      </c>
      <c r="T88" s="29">
        <v>926</v>
      </c>
      <c r="U88" s="29">
        <v>19360</v>
      </c>
      <c r="V88" s="29">
        <v>2400</v>
      </c>
      <c r="W88" s="29">
        <v>1200</v>
      </c>
      <c r="X88" s="29">
        <v>300</v>
      </c>
      <c r="Y88" s="29"/>
      <c r="Z88" s="29"/>
      <c r="AA88" s="29">
        <v>-700</v>
      </c>
      <c r="AB88" s="29">
        <v>0</v>
      </c>
      <c r="AC88" s="29">
        <v>-2225</v>
      </c>
      <c r="AD88" s="29">
        <v>-730</v>
      </c>
      <c r="AE88" s="29" t="s">
        <v>42</v>
      </c>
      <c r="AF88" s="29" t="s">
        <v>108</v>
      </c>
      <c r="AG88" s="29">
        <v>31</v>
      </c>
      <c r="AH88" s="29" t="s">
        <v>42</v>
      </c>
      <c r="AI88" s="29" t="s">
        <v>106</v>
      </c>
      <c r="AJ88" s="32">
        <v>29</v>
      </c>
    </row>
    <row r="89" spans="1:36" x14ac:dyDescent="0.15">
      <c r="A89" s="51" t="s">
        <v>30</v>
      </c>
      <c r="B89" s="69" t="s">
        <v>17</v>
      </c>
      <c r="C89" s="26">
        <v>23</v>
      </c>
      <c r="D89" s="33">
        <v>38069.791666666664</v>
      </c>
      <c r="E89" s="31">
        <v>18240</v>
      </c>
      <c r="F89" s="29">
        <v>33128</v>
      </c>
      <c r="G89" s="30">
        <v>134</v>
      </c>
      <c r="H89" s="30">
        <v>0</v>
      </c>
      <c r="I89" s="29">
        <v>6579</v>
      </c>
      <c r="J89" s="29">
        <v>5556</v>
      </c>
      <c r="K89" s="30">
        <v>200</v>
      </c>
      <c r="L89" s="30"/>
      <c r="M89" s="30">
        <v>31</v>
      </c>
      <c r="N89" s="30">
        <v>-730</v>
      </c>
      <c r="O89" s="30">
        <f t="shared" si="5"/>
        <v>-499</v>
      </c>
      <c r="P89" s="29">
        <f t="shared" si="6"/>
        <v>21626</v>
      </c>
      <c r="Q89" s="33">
        <v>38069.791666666664</v>
      </c>
      <c r="R89" s="47">
        <v>18475</v>
      </c>
      <c r="S89" s="29">
        <v>20399</v>
      </c>
      <c r="T89" s="29">
        <v>1227</v>
      </c>
      <c r="U89" s="29">
        <v>19360</v>
      </c>
      <c r="V89" s="29">
        <v>2400</v>
      </c>
      <c r="W89" s="29">
        <v>1200</v>
      </c>
      <c r="X89" s="29">
        <v>200</v>
      </c>
      <c r="Y89" s="29"/>
      <c r="Z89" s="29"/>
      <c r="AA89" s="29">
        <v>280</v>
      </c>
      <c r="AB89" s="29">
        <v>31</v>
      </c>
      <c r="AC89" s="29">
        <v>-2225</v>
      </c>
      <c r="AD89" s="29">
        <v>-730</v>
      </c>
      <c r="AE89" s="29" t="s">
        <v>169</v>
      </c>
      <c r="AF89" s="29" t="s">
        <v>109</v>
      </c>
      <c r="AG89" s="29">
        <v>37</v>
      </c>
      <c r="AH89" s="29" t="s">
        <v>169</v>
      </c>
      <c r="AI89" s="29" t="s">
        <v>56</v>
      </c>
      <c r="AJ89" s="32">
        <v>38</v>
      </c>
    </row>
    <row r="90" spans="1:36" x14ac:dyDescent="0.15">
      <c r="A90" s="51" t="s">
        <v>32</v>
      </c>
      <c r="B90" s="69" t="s">
        <v>17</v>
      </c>
      <c r="C90" s="26">
        <v>24</v>
      </c>
      <c r="D90" s="33">
        <v>38070.791666666664</v>
      </c>
      <c r="E90" s="31">
        <v>17335</v>
      </c>
      <c r="F90" s="29">
        <v>33128</v>
      </c>
      <c r="G90" s="30">
        <v>161</v>
      </c>
      <c r="H90" s="30">
        <v>0</v>
      </c>
      <c r="I90" s="29">
        <v>6413</v>
      </c>
      <c r="J90" s="29">
        <v>6144</v>
      </c>
      <c r="K90" s="30">
        <v>250</v>
      </c>
      <c r="L90" s="30"/>
      <c r="M90" s="30">
        <v>0</v>
      </c>
      <c r="N90" s="30">
        <v>-730</v>
      </c>
      <c r="O90" s="30">
        <f t="shared" si="5"/>
        <v>-480</v>
      </c>
      <c r="P90" s="29">
        <f t="shared" si="6"/>
        <v>21212</v>
      </c>
      <c r="Q90" s="33">
        <v>38070.833333333336</v>
      </c>
      <c r="R90" s="47">
        <v>17600</v>
      </c>
      <c r="S90" s="29">
        <v>19216</v>
      </c>
      <c r="T90" s="29">
        <v>1996</v>
      </c>
      <c r="U90" s="29">
        <v>19360</v>
      </c>
      <c r="V90" s="29">
        <v>2400</v>
      </c>
      <c r="W90" s="29">
        <v>1200</v>
      </c>
      <c r="X90" s="29">
        <v>250</v>
      </c>
      <c r="Y90" s="29"/>
      <c r="Z90" s="29"/>
      <c r="AA90" s="29">
        <v>280</v>
      </c>
      <c r="AB90" s="29">
        <v>0</v>
      </c>
      <c r="AC90" s="29">
        <v>-2225</v>
      </c>
      <c r="AD90" s="29">
        <v>-730</v>
      </c>
      <c r="AE90" s="29" t="s">
        <v>169</v>
      </c>
      <c r="AF90" s="29" t="s">
        <v>90</v>
      </c>
      <c r="AG90" s="29">
        <v>41</v>
      </c>
      <c r="AH90" s="29" t="s">
        <v>169</v>
      </c>
      <c r="AI90" s="29" t="s">
        <v>90</v>
      </c>
      <c r="AJ90" s="32">
        <v>46</v>
      </c>
    </row>
    <row r="91" spans="1:36" x14ac:dyDescent="0.15">
      <c r="A91" s="51" t="s">
        <v>31</v>
      </c>
      <c r="B91" s="69" t="s">
        <v>17</v>
      </c>
      <c r="C91" s="26">
        <v>25</v>
      </c>
      <c r="D91" s="33">
        <v>38071.791666666664</v>
      </c>
      <c r="E91" s="31">
        <v>17594</v>
      </c>
      <c r="F91" s="29">
        <v>33128</v>
      </c>
      <c r="G91" s="30">
        <v>151</v>
      </c>
      <c r="H91" s="30">
        <v>0</v>
      </c>
      <c r="I91" s="29">
        <v>5092</v>
      </c>
      <c r="J91" s="29">
        <v>6855</v>
      </c>
      <c r="K91" s="30">
        <v>150</v>
      </c>
      <c r="L91" s="30"/>
      <c r="M91" s="30">
        <v>-75</v>
      </c>
      <c r="N91" s="30">
        <v>-383</v>
      </c>
      <c r="O91" s="30">
        <f t="shared" si="5"/>
        <v>-308</v>
      </c>
      <c r="P91" s="29">
        <f t="shared" si="6"/>
        <v>21640</v>
      </c>
      <c r="Q91" s="33">
        <v>38071.791666666664</v>
      </c>
      <c r="R91" s="47">
        <v>17200</v>
      </c>
      <c r="S91" s="29">
        <v>18886</v>
      </c>
      <c r="T91" s="29">
        <v>2754</v>
      </c>
      <c r="U91" s="29">
        <v>19360</v>
      </c>
      <c r="V91" s="29">
        <v>2400</v>
      </c>
      <c r="W91" s="29">
        <v>1200</v>
      </c>
      <c r="X91" s="29">
        <v>150</v>
      </c>
      <c r="Y91" s="29"/>
      <c r="Z91" s="29"/>
      <c r="AA91" s="29">
        <v>-700</v>
      </c>
      <c r="AB91" s="29">
        <v>-75</v>
      </c>
      <c r="AC91" s="29">
        <v>-2225</v>
      </c>
      <c r="AD91" s="29">
        <v>-383</v>
      </c>
      <c r="AE91" s="29" t="s">
        <v>132</v>
      </c>
      <c r="AF91" s="29" t="s">
        <v>120</v>
      </c>
      <c r="AG91" s="29">
        <v>47</v>
      </c>
      <c r="AH91" s="29" t="s">
        <v>132</v>
      </c>
      <c r="AI91" s="29" t="s">
        <v>99</v>
      </c>
      <c r="AJ91" s="32">
        <v>48</v>
      </c>
    </row>
    <row r="92" spans="1:36" x14ac:dyDescent="0.15">
      <c r="A92" s="51" t="s">
        <v>33</v>
      </c>
      <c r="B92" s="69" t="s">
        <v>17</v>
      </c>
      <c r="C92" s="26">
        <v>26</v>
      </c>
      <c r="D92" s="33">
        <v>38072.791666666664</v>
      </c>
      <c r="E92" s="31">
        <v>16153</v>
      </c>
      <c r="F92" s="29">
        <v>33128</v>
      </c>
      <c r="G92" s="30">
        <v>180</v>
      </c>
      <c r="H92" s="30">
        <v>0</v>
      </c>
      <c r="I92" s="29">
        <v>4568</v>
      </c>
      <c r="J92" s="29">
        <v>7952</v>
      </c>
      <c r="K92" s="30">
        <v>0</v>
      </c>
      <c r="L92" s="30"/>
      <c r="M92" s="30">
        <v>0</v>
      </c>
      <c r="N92" s="30">
        <v>-383</v>
      </c>
      <c r="O92" s="30">
        <f t="shared" si="5"/>
        <v>-383</v>
      </c>
      <c r="P92" s="29">
        <f t="shared" si="6"/>
        <v>21171</v>
      </c>
      <c r="Q92" s="33">
        <v>38072.791666666664</v>
      </c>
      <c r="R92" s="47">
        <v>16450</v>
      </c>
      <c r="S92" s="29">
        <v>18133</v>
      </c>
      <c r="T92" s="29">
        <f t="shared" si="4"/>
        <v>3038</v>
      </c>
      <c r="U92" s="29">
        <v>19360</v>
      </c>
      <c r="V92" s="29">
        <v>2400</v>
      </c>
      <c r="W92" s="29">
        <v>1200</v>
      </c>
      <c r="X92" s="29">
        <v>0</v>
      </c>
      <c r="Y92" s="29"/>
      <c r="Z92" s="29"/>
      <c r="AA92" s="29">
        <v>-700</v>
      </c>
      <c r="AB92" s="29">
        <v>0</v>
      </c>
      <c r="AC92" s="29">
        <v>-2225</v>
      </c>
      <c r="AD92" s="29">
        <v>-383</v>
      </c>
      <c r="AE92" s="29" t="s">
        <v>132</v>
      </c>
      <c r="AF92" s="29" t="s">
        <v>120</v>
      </c>
      <c r="AG92" s="29">
        <v>47</v>
      </c>
      <c r="AH92" s="29" t="s">
        <v>132</v>
      </c>
      <c r="AI92" s="29" t="s">
        <v>99</v>
      </c>
      <c r="AJ92" s="32">
        <v>48</v>
      </c>
    </row>
    <row r="93" spans="1:36" x14ac:dyDescent="0.15">
      <c r="A93" s="51" t="s">
        <v>34</v>
      </c>
      <c r="B93" s="69" t="s">
        <v>17</v>
      </c>
      <c r="C93" s="26">
        <v>27</v>
      </c>
      <c r="D93" s="33">
        <v>38073.791666666664</v>
      </c>
      <c r="E93" s="31">
        <v>14934</v>
      </c>
      <c r="F93" s="29">
        <v>33128</v>
      </c>
      <c r="G93" s="30">
        <v>116</v>
      </c>
      <c r="H93" s="30">
        <v>0</v>
      </c>
      <c r="I93" s="29">
        <v>6904</v>
      </c>
      <c r="J93" s="29">
        <v>8420</v>
      </c>
      <c r="K93" s="30">
        <v>422</v>
      </c>
      <c r="L93" s="30"/>
      <c r="M93" s="30">
        <v>31</v>
      </c>
      <c r="N93" s="30">
        <v>-173</v>
      </c>
      <c r="O93" s="30">
        <f t="shared" si="5"/>
        <v>280</v>
      </c>
      <c r="P93" s="29">
        <v>17640</v>
      </c>
      <c r="Q93" s="33">
        <v>38073.791666666664</v>
      </c>
      <c r="R93" s="47">
        <v>15175</v>
      </c>
      <c r="S93" s="29">
        <v>16855</v>
      </c>
      <c r="T93" s="29">
        <v>785</v>
      </c>
      <c r="U93" s="29">
        <v>18801</v>
      </c>
      <c r="V93" s="29">
        <v>3500</v>
      </c>
      <c r="W93" s="29">
        <v>1200</v>
      </c>
      <c r="X93" s="29">
        <v>422</v>
      </c>
      <c r="Y93" s="29"/>
      <c r="Z93" s="29"/>
      <c r="AA93" s="29">
        <v>150</v>
      </c>
      <c r="AB93" s="29">
        <v>31</v>
      </c>
      <c r="AC93" s="29">
        <v>-2225</v>
      </c>
      <c r="AD93" s="29">
        <v>-173</v>
      </c>
      <c r="AE93" s="29" t="s">
        <v>43</v>
      </c>
      <c r="AF93" s="29" t="s">
        <v>148</v>
      </c>
      <c r="AG93" s="29">
        <v>47</v>
      </c>
      <c r="AH93" s="29" t="s">
        <v>146</v>
      </c>
      <c r="AI93" s="29" t="s">
        <v>177</v>
      </c>
      <c r="AJ93" s="32">
        <v>52</v>
      </c>
    </row>
    <row r="94" spans="1:36" x14ac:dyDescent="0.15">
      <c r="A94" s="51" t="s">
        <v>35</v>
      </c>
      <c r="B94" s="69" t="s">
        <v>17</v>
      </c>
      <c r="C94" s="26">
        <v>28</v>
      </c>
      <c r="D94" s="33">
        <v>38074.791666666664</v>
      </c>
      <c r="E94" s="31">
        <v>15781</v>
      </c>
      <c r="F94" s="29">
        <v>33128</v>
      </c>
      <c r="G94" s="30">
        <v>115</v>
      </c>
      <c r="H94" s="30">
        <v>0</v>
      </c>
      <c r="I94" s="29">
        <v>5781</v>
      </c>
      <c r="J94" s="29">
        <v>9300</v>
      </c>
      <c r="K94" s="30">
        <v>122</v>
      </c>
      <c r="L94" s="30"/>
      <c r="M94" s="30">
        <v>31</v>
      </c>
      <c r="N94" s="30">
        <v>-256</v>
      </c>
      <c r="O94" s="30">
        <f t="shared" si="5"/>
        <v>-103</v>
      </c>
      <c r="P94" s="29">
        <v>18265</v>
      </c>
      <c r="Q94" s="33">
        <v>38074.833333333336</v>
      </c>
      <c r="R94" s="47">
        <v>15825</v>
      </c>
      <c r="S94" s="29">
        <v>17228</v>
      </c>
      <c r="T94" s="29">
        <f t="shared" si="4"/>
        <v>1037</v>
      </c>
      <c r="U94" s="29">
        <v>18801</v>
      </c>
      <c r="V94" s="29">
        <v>3500</v>
      </c>
      <c r="W94" s="29">
        <v>1200</v>
      </c>
      <c r="X94" s="29">
        <v>122</v>
      </c>
      <c r="Y94" s="29"/>
      <c r="Z94" s="29"/>
      <c r="AA94" s="29">
        <v>150</v>
      </c>
      <c r="AB94" s="29">
        <v>31</v>
      </c>
      <c r="AC94" s="29">
        <v>-2225</v>
      </c>
      <c r="AD94" s="29">
        <v>-256</v>
      </c>
      <c r="AE94" s="29" t="s">
        <v>146</v>
      </c>
      <c r="AF94" s="29" t="s">
        <v>155</v>
      </c>
      <c r="AG94" s="29">
        <v>38</v>
      </c>
      <c r="AH94" s="29" t="s">
        <v>146</v>
      </c>
      <c r="AI94" s="29" t="s">
        <v>60</v>
      </c>
      <c r="AJ94" s="32">
        <v>46</v>
      </c>
    </row>
    <row r="95" spans="1:36" x14ac:dyDescent="0.15">
      <c r="A95" s="51" t="s">
        <v>36</v>
      </c>
      <c r="B95" s="69" t="s">
        <v>17</v>
      </c>
      <c r="C95" s="26">
        <v>29</v>
      </c>
      <c r="D95" s="33">
        <v>38075.791666666664</v>
      </c>
      <c r="E95" s="31">
        <v>17301</v>
      </c>
      <c r="F95" s="29">
        <v>33127</v>
      </c>
      <c r="G95" s="30">
        <v>119</v>
      </c>
      <c r="H95" s="30">
        <v>0</v>
      </c>
      <c r="I95" s="29">
        <v>6019</v>
      </c>
      <c r="J95" s="29">
        <v>6942</v>
      </c>
      <c r="K95" s="30">
        <v>150</v>
      </c>
      <c r="L95" s="30"/>
      <c r="M95" s="30">
        <v>31</v>
      </c>
      <c r="N95" s="30">
        <v>-383</v>
      </c>
      <c r="O95" s="30">
        <f t="shared" si="5"/>
        <v>-202</v>
      </c>
      <c r="P95" s="29">
        <f t="shared" si="6"/>
        <v>20487</v>
      </c>
      <c r="Q95" s="33">
        <v>38075.833333333336</v>
      </c>
      <c r="R95" s="47">
        <v>17325</v>
      </c>
      <c r="S95" s="29">
        <v>19092</v>
      </c>
      <c r="T95" s="29">
        <v>1395</v>
      </c>
      <c r="U95" s="29">
        <v>18801</v>
      </c>
      <c r="V95" s="29">
        <v>3500</v>
      </c>
      <c r="W95" s="29">
        <v>1200</v>
      </c>
      <c r="X95" s="29">
        <v>150</v>
      </c>
      <c r="Y95" s="29"/>
      <c r="Z95" s="29"/>
      <c r="AA95" s="29">
        <v>150</v>
      </c>
      <c r="AB95" s="29">
        <v>31</v>
      </c>
      <c r="AC95" s="29">
        <v>-2150</v>
      </c>
      <c r="AD95" s="29">
        <v>-383</v>
      </c>
      <c r="AE95" s="29" t="s">
        <v>42</v>
      </c>
      <c r="AF95" s="29" t="s">
        <v>140</v>
      </c>
      <c r="AG95" s="29">
        <v>40</v>
      </c>
      <c r="AH95" s="29" t="s">
        <v>42</v>
      </c>
      <c r="AI95" s="29" t="s">
        <v>123</v>
      </c>
      <c r="AJ95" s="32">
        <v>50</v>
      </c>
    </row>
    <row r="96" spans="1:36" x14ac:dyDescent="0.15">
      <c r="A96" s="51" t="s">
        <v>30</v>
      </c>
      <c r="B96" s="69" t="s">
        <v>17</v>
      </c>
      <c r="C96" s="26">
        <v>30</v>
      </c>
      <c r="D96" s="33">
        <v>38076.791666666664</v>
      </c>
      <c r="E96" s="31">
        <v>17501</v>
      </c>
      <c r="F96" s="29">
        <v>33127</v>
      </c>
      <c r="G96" s="30">
        <v>156</v>
      </c>
      <c r="H96" s="30">
        <v>0</v>
      </c>
      <c r="I96" s="29">
        <v>6405</v>
      </c>
      <c r="J96" s="29">
        <v>6790</v>
      </c>
      <c r="K96" s="30">
        <v>50</v>
      </c>
      <c r="L96" s="30"/>
      <c r="M96" s="30">
        <v>0</v>
      </c>
      <c r="N96" s="30">
        <v>-440</v>
      </c>
      <c r="O96" s="30">
        <f t="shared" si="5"/>
        <v>-390</v>
      </c>
      <c r="P96" s="29">
        <f t="shared" si="6"/>
        <v>20478</v>
      </c>
      <c r="Q96" s="33">
        <v>38076.833333333336</v>
      </c>
      <c r="R96" s="47">
        <v>17100</v>
      </c>
      <c r="S96" s="29">
        <v>18860</v>
      </c>
      <c r="T96" s="29">
        <v>1618</v>
      </c>
      <c r="U96" s="29">
        <v>18801</v>
      </c>
      <c r="V96" s="29">
        <v>3500</v>
      </c>
      <c r="W96" s="29">
        <v>1200</v>
      </c>
      <c r="X96" s="29">
        <v>50</v>
      </c>
      <c r="Y96" s="29"/>
      <c r="Z96" s="29"/>
      <c r="AA96" s="29">
        <v>-700</v>
      </c>
      <c r="AB96" s="29">
        <v>0</v>
      </c>
      <c r="AC96" s="29">
        <v>-2150</v>
      </c>
      <c r="AD96" s="29">
        <v>-440</v>
      </c>
      <c r="AE96" s="29" t="s">
        <v>169</v>
      </c>
      <c r="AF96" s="29" t="s">
        <v>117</v>
      </c>
      <c r="AG96" s="29">
        <v>38</v>
      </c>
      <c r="AH96" s="29" t="s">
        <v>169</v>
      </c>
      <c r="AI96" s="29" t="s">
        <v>127</v>
      </c>
      <c r="AJ96" s="32">
        <v>53</v>
      </c>
    </row>
    <row r="97" spans="1:36" x14ac:dyDescent="0.15">
      <c r="A97" s="52" t="s">
        <v>32</v>
      </c>
      <c r="B97" s="70" t="s">
        <v>17</v>
      </c>
      <c r="C97" s="43">
        <v>31</v>
      </c>
      <c r="D97" s="37">
        <v>38077.791666666664</v>
      </c>
      <c r="E97" s="39">
        <v>17945</v>
      </c>
      <c r="F97" s="35">
        <v>33126</v>
      </c>
      <c r="G97" s="38">
        <v>156</v>
      </c>
      <c r="H97" s="38">
        <v>0</v>
      </c>
      <c r="I97" s="35">
        <v>6354</v>
      </c>
      <c r="J97" s="35">
        <v>7173</v>
      </c>
      <c r="K97" s="38">
        <v>400</v>
      </c>
      <c r="L97" s="38"/>
      <c r="M97" s="38">
        <v>-100</v>
      </c>
      <c r="N97" s="38">
        <v>-783</v>
      </c>
      <c r="O97" s="38">
        <f t="shared" si="5"/>
        <v>-483</v>
      </c>
      <c r="P97" s="35">
        <f t="shared" si="6"/>
        <v>20238</v>
      </c>
      <c r="Q97" s="37">
        <v>38077.791666666664</v>
      </c>
      <c r="R97" s="48">
        <v>17350</v>
      </c>
      <c r="S97" s="35">
        <v>19018</v>
      </c>
      <c r="T97" s="35">
        <f t="shared" si="4"/>
        <v>1220</v>
      </c>
      <c r="U97" s="35">
        <v>18801</v>
      </c>
      <c r="V97" s="29">
        <v>3500</v>
      </c>
      <c r="W97" s="35">
        <v>1200</v>
      </c>
      <c r="X97" s="35">
        <v>400</v>
      </c>
      <c r="Y97" s="35"/>
      <c r="Z97" s="35"/>
      <c r="AA97" s="35">
        <v>-700</v>
      </c>
      <c r="AB97" s="35">
        <v>-100</v>
      </c>
      <c r="AC97" s="35">
        <v>-2150</v>
      </c>
      <c r="AD97" s="35">
        <v>-783</v>
      </c>
      <c r="AE97" s="35" t="s">
        <v>87</v>
      </c>
      <c r="AF97" s="35" t="s">
        <v>125</v>
      </c>
      <c r="AG97" s="35">
        <v>40</v>
      </c>
      <c r="AH97" s="35" t="s">
        <v>132</v>
      </c>
      <c r="AI97" s="35" t="s">
        <v>189</v>
      </c>
      <c r="AJ97" s="40">
        <v>42</v>
      </c>
    </row>
    <row r="98" spans="1:36" x14ac:dyDescent="0.15">
      <c r="A98" s="51" t="s">
        <v>31</v>
      </c>
      <c r="B98" s="69" t="s">
        <v>18</v>
      </c>
      <c r="C98" s="26">
        <v>1</v>
      </c>
      <c r="D98" s="33">
        <v>38078.791666666664</v>
      </c>
      <c r="E98" s="31">
        <v>17881</v>
      </c>
      <c r="F98" s="29">
        <v>33119</v>
      </c>
      <c r="G98" s="30">
        <v>135</v>
      </c>
      <c r="H98" s="30">
        <v>0</v>
      </c>
      <c r="I98" s="29">
        <v>6204</v>
      </c>
      <c r="J98" s="29">
        <v>7088</v>
      </c>
      <c r="K98" s="30">
        <v>274</v>
      </c>
      <c r="L98" s="30"/>
      <c r="M98" s="30">
        <v>-224</v>
      </c>
      <c r="N98" s="30">
        <v>-266</v>
      </c>
      <c r="O98" s="30">
        <f t="shared" ref="O98:O134" si="7">SUM(K98:N98)</f>
        <v>-216</v>
      </c>
      <c r="P98" s="45">
        <f t="shared" si="6"/>
        <v>20178</v>
      </c>
      <c r="Q98" s="33">
        <v>38078.833333333336</v>
      </c>
      <c r="R98" s="47">
        <v>17525</v>
      </c>
      <c r="S98" s="29">
        <v>19286</v>
      </c>
      <c r="T98" s="29">
        <v>892</v>
      </c>
      <c r="U98" s="29">
        <v>18801</v>
      </c>
      <c r="V98" s="29">
        <v>3500</v>
      </c>
      <c r="W98" s="29">
        <v>1200</v>
      </c>
      <c r="X98" s="29">
        <v>274</v>
      </c>
      <c r="Y98" s="29"/>
      <c r="Z98" s="29"/>
      <c r="AA98" s="29">
        <v>-700</v>
      </c>
      <c r="AB98" s="29">
        <v>-224</v>
      </c>
      <c r="AC98" s="29">
        <v>-2150</v>
      </c>
      <c r="AD98" s="29">
        <v>-266</v>
      </c>
      <c r="AE98" s="29" t="s">
        <v>132</v>
      </c>
      <c r="AF98" s="29" t="s">
        <v>304</v>
      </c>
      <c r="AG98" s="29">
        <v>40</v>
      </c>
      <c r="AH98" s="29" t="s">
        <v>132</v>
      </c>
      <c r="AI98" s="29" t="s">
        <v>110</v>
      </c>
      <c r="AJ98" s="32">
        <v>42</v>
      </c>
    </row>
    <row r="99" spans="1:36" x14ac:dyDescent="0.15">
      <c r="A99" s="51" t="s">
        <v>33</v>
      </c>
      <c r="B99" s="69" t="s">
        <v>18</v>
      </c>
      <c r="C99" s="26">
        <v>2</v>
      </c>
      <c r="D99" s="33">
        <v>38079.791666666664</v>
      </c>
      <c r="E99" s="31">
        <v>17238</v>
      </c>
      <c r="F99" s="29">
        <v>33119</v>
      </c>
      <c r="G99" s="30">
        <v>135</v>
      </c>
      <c r="H99" s="30">
        <v>0</v>
      </c>
      <c r="I99" s="29">
        <v>5733</v>
      </c>
      <c r="J99" s="29">
        <v>7070</v>
      </c>
      <c r="K99" s="30">
        <v>99</v>
      </c>
      <c r="L99" s="30"/>
      <c r="M99" s="30">
        <v>-224</v>
      </c>
      <c r="N99" s="30">
        <v>-266</v>
      </c>
      <c r="O99" s="30">
        <f t="shared" si="7"/>
        <v>-391</v>
      </c>
      <c r="P99" s="29">
        <f t="shared" si="6"/>
        <v>20842</v>
      </c>
      <c r="Q99" s="33">
        <v>38079.791666666664</v>
      </c>
      <c r="R99" s="47">
        <v>17000</v>
      </c>
      <c r="S99" s="29">
        <v>18599</v>
      </c>
      <c r="T99" s="29">
        <v>2243</v>
      </c>
      <c r="U99" s="29">
        <v>18801</v>
      </c>
      <c r="V99" s="29">
        <v>3500</v>
      </c>
      <c r="W99" s="29">
        <v>1200</v>
      </c>
      <c r="X99" s="29">
        <v>99</v>
      </c>
      <c r="Y99" s="29"/>
      <c r="Z99" s="29"/>
      <c r="AA99" s="29">
        <v>-700</v>
      </c>
      <c r="AB99" s="29">
        <v>-224</v>
      </c>
      <c r="AC99" s="29">
        <v>-2225</v>
      </c>
      <c r="AD99" s="29">
        <v>-266</v>
      </c>
      <c r="AE99" s="29" t="s">
        <v>132</v>
      </c>
      <c r="AF99" s="29" t="s">
        <v>189</v>
      </c>
      <c r="AG99" s="29">
        <v>39</v>
      </c>
      <c r="AH99" s="29" t="s">
        <v>132</v>
      </c>
      <c r="AI99" s="29" t="s">
        <v>189</v>
      </c>
      <c r="AJ99" s="32">
        <v>44</v>
      </c>
    </row>
    <row r="100" spans="1:36" x14ac:dyDescent="0.15">
      <c r="A100" s="51" t="s">
        <v>34</v>
      </c>
      <c r="B100" s="69" t="s">
        <v>18</v>
      </c>
      <c r="C100" s="26">
        <v>3</v>
      </c>
      <c r="D100" s="33">
        <v>38080.833333333336</v>
      </c>
      <c r="E100" s="31">
        <v>15770</v>
      </c>
      <c r="F100" s="29">
        <v>33119</v>
      </c>
      <c r="G100" s="30">
        <v>110</v>
      </c>
      <c r="H100" s="30">
        <v>0</v>
      </c>
      <c r="I100" s="29">
        <v>6843</v>
      </c>
      <c r="J100" s="29">
        <v>7585</v>
      </c>
      <c r="K100" s="30">
        <v>-17</v>
      </c>
      <c r="L100" s="30"/>
      <c r="M100" s="30">
        <v>0</v>
      </c>
      <c r="N100" s="30">
        <v>-123</v>
      </c>
      <c r="O100" s="30">
        <f t="shared" si="7"/>
        <v>-140</v>
      </c>
      <c r="P100" s="29">
        <f t="shared" si="6"/>
        <v>18941</v>
      </c>
      <c r="Q100" s="33">
        <v>38080.791666666664</v>
      </c>
      <c r="R100" s="47">
        <v>15450</v>
      </c>
      <c r="S100" s="29">
        <v>17049</v>
      </c>
      <c r="T100" s="29">
        <v>1892</v>
      </c>
      <c r="U100" s="29">
        <v>18312</v>
      </c>
      <c r="V100" s="29">
        <v>5200</v>
      </c>
      <c r="W100" s="29">
        <v>-1400</v>
      </c>
      <c r="X100" s="29">
        <v>-17</v>
      </c>
      <c r="Y100" s="29"/>
      <c r="Z100" s="29"/>
      <c r="AA100" s="29">
        <v>-700</v>
      </c>
      <c r="AB100" s="29">
        <v>0</v>
      </c>
      <c r="AC100" s="29">
        <v>-2225</v>
      </c>
      <c r="AD100" s="29">
        <v>-123</v>
      </c>
      <c r="AE100" s="29" t="s">
        <v>132</v>
      </c>
      <c r="AF100" s="29" t="s">
        <v>138</v>
      </c>
      <c r="AG100" s="29">
        <v>42</v>
      </c>
      <c r="AH100" s="29" t="s">
        <v>132</v>
      </c>
      <c r="AI100" s="29" t="s">
        <v>104</v>
      </c>
      <c r="AJ100" s="32">
        <v>47</v>
      </c>
    </row>
    <row r="101" spans="1:36" x14ac:dyDescent="0.15">
      <c r="A101" s="51" t="s">
        <v>35</v>
      </c>
      <c r="B101" s="69" t="s">
        <v>18</v>
      </c>
      <c r="C101" s="26">
        <v>4</v>
      </c>
      <c r="D101" s="33">
        <v>38081.833333333336</v>
      </c>
      <c r="E101" s="31">
        <v>15769</v>
      </c>
      <c r="F101" s="29">
        <v>33119</v>
      </c>
      <c r="G101" s="30">
        <v>108</v>
      </c>
      <c r="H101" s="30">
        <v>0</v>
      </c>
      <c r="I101" s="29">
        <v>8004</v>
      </c>
      <c r="J101" s="29">
        <v>7412</v>
      </c>
      <c r="K101" s="30">
        <v>-173</v>
      </c>
      <c r="L101" s="30"/>
      <c r="M101" s="30">
        <v>0</v>
      </c>
      <c r="N101" s="30">
        <v>-103</v>
      </c>
      <c r="O101" s="30">
        <f t="shared" si="7"/>
        <v>-276</v>
      </c>
      <c r="P101" s="29">
        <f t="shared" si="6"/>
        <v>18087</v>
      </c>
      <c r="Q101" s="33">
        <v>38081.833333333336</v>
      </c>
      <c r="R101" s="47">
        <v>14900</v>
      </c>
      <c r="S101" s="29">
        <v>16949</v>
      </c>
      <c r="T101" s="29">
        <f t="shared" si="4"/>
        <v>1138</v>
      </c>
      <c r="U101" s="29">
        <v>18312</v>
      </c>
      <c r="V101" s="29">
        <v>5200</v>
      </c>
      <c r="W101" s="29">
        <v>-1400</v>
      </c>
      <c r="X101" s="29">
        <v>-173</v>
      </c>
      <c r="Y101" s="29"/>
      <c r="Z101" s="29"/>
      <c r="AA101" s="29">
        <v>-700</v>
      </c>
      <c r="AB101" s="29">
        <v>0</v>
      </c>
      <c r="AC101" s="29">
        <v>-2225</v>
      </c>
      <c r="AD101" s="29">
        <v>-103</v>
      </c>
      <c r="AE101" s="29" t="s">
        <v>132</v>
      </c>
      <c r="AF101" s="29" t="s">
        <v>189</v>
      </c>
      <c r="AG101" s="29">
        <v>40</v>
      </c>
      <c r="AH101" s="29" t="s">
        <v>132</v>
      </c>
      <c r="AI101" s="29" t="s">
        <v>148</v>
      </c>
      <c r="AJ101" s="32">
        <v>38</v>
      </c>
    </row>
    <row r="102" spans="1:36" x14ac:dyDescent="0.15">
      <c r="A102" s="51" t="s">
        <v>36</v>
      </c>
      <c r="B102" s="69" t="s">
        <v>18</v>
      </c>
      <c r="C102" s="26">
        <v>5</v>
      </c>
      <c r="D102" s="33">
        <v>38082.833333333336</v>
      </c>
      <c r="E102" s="31">
        <v>17672</v>
      </c>
      <c r="F102" s="29">
        <v>33119</v>
      </c>
      <c r="G102" s="30">
        <v>120</v>
      </c>
      <c r="H102" s="30">
        <v>0</v>
      </c>
      <c r="I102" s="29">
        <v>7716</v>
      </c>
      <c r="J102" s="29">
        <v>4983</v>
      </c>
      <c r="K102" s="30">
        <v>54</v>
      </c>
      <c r="L102" s="30"/>
      <c r="M102" s="30">
        <v>0</v>
      </c>
      <c r="N102" s="30">
        <v>-505</v>
      </c>
      <c r="O102" s="30">
        <f t="shared" si="7"/>
        <v>-451</v>
      </c>
      <c r="P102" s="29">
        <f t="shared" si="6"/>
        <v>20991</v>
      </c>
      <c r="Q102" s="33">
        <v>38082.875</v>
      </c>
      <c r="R102" s="47">
        <v>17800</v>
      </c>
      <c r="S102" s="29">
        <v>19549</v>
      </c>
      <c r="T102" s="29">
        <f t="shared" si="4"/>
        <v>1442</v>
      </c>
      <c r="U102" s="29">
        <v>18312</v>
      </c>
      <c r="V102" s="29">
        <v>5200</v>
      </c>
      <c r="W102" s="29">
        <v>-1400</v>
      </c>
      <c r="X102" s="29">
        <v>54</v>
      </c>
      <c r="Y102" s="29"/>
      <c r="Z102" s="29"/>
      <c r="AA102" s="29">
        <v>-700</v>
      </c>
      <c r="AB102" s="29">
        <v>0</v>
      </c>
      <c r="AC102" s="29">
        <v>-2150</v>
      </c>
      <c r="AD102" s="29">
        <v>-505</v>
      </c>
      <c r="AE102" s="29" t="s">
        <v>43</v>
      </c>
      <c r="AF102" s="29" t="s">
        <v>305</v>
      </c>
      <c r="AG102" s="29">
        <v>38</v>
      </c>
      <c r="AH102" s="29" t="s">
        <v>43</v>
      </c>
      <c r="AI102" s="29" t="s">
        <v>186</v>
      </c>
      <c r="AJ102" s="32">
        <v>34</v>
      </c>
    </row>
    <row r="103" spans="1:36" x14ac:dyDescent="0.15">
      <c r="A103" s="51" t="s">
        <v>30</v>
      </c>
      <c r="B103" s="69" t="s">
        <v>18</v>
      </c>
      <c r="C103" s="26">
        <v>6</v>
      </c>
      <c r="D103" s="33">
        <v>38083.833333333336</v>
      </c>
      <c r="E103" s="31">
        <v>16664</v>
      </c>
      <c r="F103" s="29">
        <v>33098</v>
      </c>
      <c r="G103" s="30">
        <v>132</v>
      </c>
      <c r="H103" s="30">
        <v>0</v>
      </c>
      <c r="I103" s="29">
        <v>7272</v>
      </c>
      <c r="J103" s="29">
        <v>5178</v>
      </c>
      <c r="K103" s="30">
        <v>-146</v>
      </c>
      <c r="L103" s="30"/>
      <c r="M103" s="30">
        <v>0</v>
      </c>
      <c r="N103" s="30">
        <v>-510</v>
      </c>
      <c r="O103" s="30">
        <f t="shared" si="7"/>
        <v>-656</v>
      </c>
      <c r="P103" s="29">
        <f t="shared" si="6"/>
        <v>21436</v>
      </c>
      <c r="Q103" s="33">
        <v>38083.416666666664</v>
      </c>
      <c r="R103" s="47">
        <v>16875</v>
      </c>
      <c r="S103" s="29">
        <v>19380</v>
      </c>
      <c r="T103" s="29">
        <v>2056</v>
      </c>
      <c r="U103" s="29">
        <v>18312</v>
      </c>
      <c r="V103" s="29">
        <v>5200</v>
      </c>
      <c r="W103" s="29">
        <v>-1400</v>
      </c>
      <c r="X103" s="29">
        <v>-146</v>
      </c>
      <c r="Y103" s="29"/>
      <c r="Z103" s="29"/>
      <c r="AA103" s="29">
        <v>-700</v>
      </c>
      <c r="AB103" s="29">
        <v>0</v>
      </c>
      <c r="AC103" s="29">
        <v>-850</v>
      </c>
      <c r="AD103" s="29">
        <v>-510</v>
      </c>
      <c r="AE103" s="29" t="s">
        <v>100</v>
      </c>
      <c r="AF103" s="29" t="s">
        <v>73</v>
      </c>
      <c r="AG103" s="29">
        <v>45</v>
      </c>
      <c r="AH103" s="29" t="s">
        <v>169</v>
      </c>
      <c r="AI103" s="29" t="s">
        <v>108</v>
      </c>
      <c r="AJ103" s="32">
        <v>44</v>
      </c>
    </row>
    <row r="104" spans="1:36" x14ac:dyDescent="0.15">
      <c r="A104" s="51" t="s">
        <v>32</v>
      </c>
      <c r="B104" s="69" t="s">
        <v>18</v>
      </c>
      <c r="C104" s="26">
        <v>7</v>
      </c>
      <c r="D104" s="33">
        <v>38084.833333333336</v>
      </c>
      <c r="E104" s="31">
        <v>16470</v>
      </c>
      <c r="F104" s="29">
        <v>33098</v>
      </c>
      <c r="G104" s="30">
        <v>139</v>
      </c>
      <c r="H104" s="30">
        <v>0</v>
      </c>
      <c r="I104" s="29">
        <v>8146</v>
      </c>
      <c r="J104" s="29">
        <v>6166</v>
      </c>
      <c r="K104" s="30">
        <v>-96</v>
      </c>
      <c r="L104" s="30"/>
      <c r="M104" s="30">
        <v>31</v>
      </c>
      <c r="N104" s="30">
        <v>-515</v>
      </c>
      <c r="O104" s="30">
        <f t="shared" si="7"/>
        <v>-580</v>
      </c>
      <c r="P104" s="29">
        <f t="shared" si="6"/>
        <v>19505</v>
      </c>
      <c r="Q104" s="33">
        <v>38084.875</v>
      </c>
      <c r="R104" s="47">
        <v>16400</v>
      </c>
      <c r="S104" s="29">
        <v>18049</v>
      </c>
      <c r="T104" s="29">
        <v>1456</v>
      </c>
      <c r="U104" s="29">
        <v>18312</v>
      </c>
      <c r="V104" s="29">
        <v>5200</v>
      </c>
      <c r="W104" s="29">
        <v>-1400</v>
      </c>
      <c r="X104" s="29">
        <v>-96</v>
      </c>
      <c r="Y104" s="29"/>
      <c r="Z104" s="29"/>
      <c r="AA104" s="29">
        <v>-700</v>
      </c>
      <c r="AB104" s="29">
        <v>31</v>
      </c>
      <c r="AC104" s="29">
        <v>-925</v>
      </c>
      <c r="AD104" s="29">
        <v>-515</v>
      </c>
      <c r="AE104" s="29" t="s">
        <v>100</v>
      </c>
      <c r="AF104" s="29" t="s">
        <v>51</v>
      </c>
      <c r="AG104" s="29">
        <v>52</v>
      </c>
      <c r="AH104" s="29" t="s">
        <v>100</v>
      </c>
      <c r="AI104" s="29" t="s">
        <v>98</v>
      </c>
      <c r="AJ104" s="32">
        <v>50</v>
      </c>
    </row>
    <row r="105" spans="1:36" x14ac:dyDescent="0.15">
      <c r="A105" s="51" t="s">
        <v>31</v>
      </c>
      <c r="B105" s="69" t="s">
        <v>18</v>
      </c>
      <c r="C105" s="26">
        <v>8</v>
      </c>
      <c r="D105" s="33">
        <v>38085.833333333336</v>
      </c>
      <c r="E105" s="31">
        <v>16235</v>
      </c>
      <c r="F105" s="29">
        <v>33098</v>
      </c>
      <c r="G105" s="30">
        <v>125</v>
      </c>
      <c r="H105" s="30">
        <v>0</v>
      </c>
      <c r="I105" s="29">
        <v>8427</v>
      </c>
      <c r="J105" s="29">
        <v>5480</v>
      </c>
      <c r="K105" s="30">
        <v>-71</v>
      </c>
      <c r="L105" s="30"/>
      <c r="M105" s="30">
        <v>31</v>
      </c>
      <c r="N105" s="30">
        <v>-515</v>
      </c>
      <c r="O105" s="30">
        <f t="shared" si="7"/>
        <v>-555</v>
      </c>
      <c r="P105" s="29">
        <f t="shared" si="6"/>
        <v>19871</v>
      </c>
      <c r="Q105" s="33">
        <v>38085.875</v>
      </c>
      <c r="R105" s="47">
        <v>16150</v>
      </c>
      <c r="S105" s="29">
        <v>17774</v>
      </c>
      <c r="T105" s="29">
        <f t="shared" si="4"/>
        <v>2097</v>
      </c>
      <c r="U105" s="29">
        <v>18312</v>
      </c>
      <c r="V105" s="29">
        <v>5200</v>
      </c>
      <c r="W105" s="29">
        <v>-1400</v>
      </c>
      <c r="X105" s="29">
        <v>-71</v>
      </c>
      <c r="Y105" s="29"/>
      <c r="Z105" s="29"/>
      <c r="AA105" s="29">
        <v>290</v>
      </c>
      <c r="AB105" s="29">
        <v>31</v>
      </c>
      <c r="AC105" s="29">
        <v>-925</v>
      </c>
      <c r="AD105" s="29">
        <v>-515</v>
      </c>
      <c r="AE105" s="29" t="s">
        <v>43</v>
      </c>
      <c r="AF105" s="29" t="s">
        <v>127</v>
      </c>
      <c r="AG105" s="29">
        <v>48</v>
      </c>
      <c r="AH105" s="29" t="s">
        <v>43</v>
      </c>
      <c r="AI105" s="29" t="s">
        <v>89</v>
      </c>
      <c r="AJ105" s="32">
        <v>53</v>
      </c>
    </row>
    <row r="106" spans="1:36" x14ac:dyDescent="0.15">
      <c r="A106" s="51" t="s">
        <v>33</v>
      </c>
      <c r="B106" s="69" t="s">
        <v>18</v>
      </c>
      <c r="C106" s="26">
        <v>9</v>
      </c>
      <c r="D106" s="33">
        <v>38086.5</v>
      </c>
      <c r="E106" s="31">
        <v>15255</v>
      </c>
      <c r="F106" s="29">
        <v>33098</v>
      </c>
      <c r="G106" s="30">
        <v>133</v>
      </c>
      <c r="H106" s="30">
        <v>0</v>
      </c>
      <c r="I106" s="29">
        <v>8617</v>
      </c>
      <c r="J106" s="29">
        <v>5589</v>
      </c>
      <c r="K106" s="30">
        <v>-161</v>
      </c>
      <c r="L106" s="30"/>
      <c r="M106" s="30">
        <v>0</v>
      </c>
      <c r="N106" s="30">
        <v>-515</v>
      </c>
      <c r="O106" s="30">
        <f t="shared" si="7"/>
        <v>-676</v>
      </c>
      <c r="P106" s="29">
        <f t="shared" si="6"/>
        <v>19701</v>
      </c>
      <c r="Q106" s="33">
        <v>38086.458333333336</v>
      </c>
      <c r="R106" s="47">
        <v>16075</v>
      </c>
      <c r="S106" s="29">
        <v>17524</v>
      </c>
      <c r="T106" s="29">
        <f t="shared" si="4"/>
        <v>2177</v>
      </c>
      <c r="U106" s="29">
        <v>18312</v>
      </c>
      <c r="V106" s="29">
        <v>5200</v>
      </c>
      <c r="W106" s="29">
        <v>-1400</v>
      </c>
      <c r="X106" s="29">
        <v>-161</v>
      </c>
      <c r="Y106" s="29"/>
      <c r="Z106" s="29"/>
      <c r="AA106" s="29">
        <v>290</v>
      </c>
      <c r="AB106" s="29">
        <v>0</v>
      </c>
      <c r="AC106" s="29">
        <v>-925</v>
      </c>
      <c r="AD106" s="29">
        <v>-515</v>
      </c>
      <c r="AE106" s="29" t="s">
        <v>100</v>
      </c>
      <c r="AF106" s="29" t="s">
        <v>97</v>
      </c>
      <c r="AG106" s="29">
        <v>46</v>
      </c>
      <c r="AH106" s="29" t="s">
        <v>100</v>
      </c>
      <c r="AI106" s="29" t="s">
        <v>71</v>
      </c>
      <c r="AJ106" s="32">
        <v>50</v>
      </c>
    </row>
    <row r="107" spans="1:36" x14ac:dyDescent="0.15">
      <c r="A107" s="51" t="s">
        <v>34</v>
      </c>
      <c r="B107" s="69" t="s">
        <v>18</v>
      </c>
      <c r="C107" s="26">
        <v>10</v>
      </c>
      <c r="D107" s="33">
        <v>38087.875</v>
      </c>
      <c r="E107" s="31">
        <v>14417</v>
      </c>
      <c r="F107" s="29">
        <v>33098</v>
      </c>
      <c r="G107" s="30">
        <v>117</v>
      </c>
      <c r="H107" s="30">
        <v>0</v>
      </c>
      <c r="I107" s="29">
        <v>8661</v>
      </c>
      <c r="J107" s="29">
        <v>6265</v>
      </c>
      <c r="K107" s="30">
        <v>-177</v>
      </c>
      <c r="L107" s="30"/>
      <c r="M107" s="30">
        <v>0</v>
      </c>
      <c r="N107" s="30">
        <v>-186</v>
      </c>
      <c r="O107" s="30">
        <f t="shared" si="7"/>
        <v>-363</v>
      </c>
      <c r="P107" s="29">
        <f t="shared" si="6"/>
        <v>18652</v>
      </c>
      <c r="Q107" s="33">
        <v>38087.875</v>
      </c>
      <c r="R107" s="47">
        <v>14375</v>
      </c>
      <c r="S107" s="29">
        <v>15974</v>
      </c>
      <c r="T107" s="29">
        <v>2678</v>
      </c>
      <c r="U107" s="29">
        <v>18064</v>
      </c>
      <c r="V107" s="29">
        <v>6200</v>
      </c>
      <c r="W107" s="29">
        <v>-1400</v>
      </c>
      <c r="X107" s="29">
        <v>-177</v>
      </c>
      <c r="Y107" s="29"/>
      <c r="Z107" s="29"/>
      <c r="AA107" s="29">
        <v>290</v>
      </c>
      <c r="AB107" s="29">
        <v>0</v>
      </c>
      <c r="AC107" s="29">
        <v>-925</v>
      </c>
      <c r="AD107" s="29">
        <v>-186</v>
      </c>
      <c r="AE107" s="29" t="s">
        <v>169</v>
      </c>
      <c r="AF107" s="29" t="s">
        <v>61</v>
      </c>
      <c r="AG107" s="29">
        <v>50</v>
      </c>
      <c r="AH107" s="29" t="s">
        <v>100</v>
      </c>
      <c r="AI107" s="29" t="s">
        <v>50</v>
      </c>
      <c r="AJ107" s="32">
        <v>49</v>
      </c>
    </row>
    <row r="108" spans="1:36" x14ac:dyDescent="0.15">
      <c r="A108" s="51" t="s">
        <v>35</v>
      </c>
      <c r="B108" s="69" t="s">
        <v>18</v>
      </c>
      <c r="C108" s="26">
        <v>11</v>
      </c>
      <c r="D108" s="33">
        <v>38088.875</v>
      </c>
      <c r="E108" s="31">
        <v>14247</v>
      </c>
      <c r="F108" s="29">
        <v>33098</v>
      </c>
      <c r="G108" s="30">
        <v>126</v>
      </c>
      <c r="H108" s="30">
        <v>0</v>
      </c>
      <c r="I108" s="29">
        <v>8897</v>
      </c>
      <c r="J108" s="29">
        <v>6386</v>
      </c>
      <c r="K108" s="30">
        <v>-179</v>
      </c>
      <c r="L108" s="30"/>
      <c r="M108" s="30">
        <v>0</v>
      </c>
      <c r="N108" s="30">
        <v>-186</v>
      </c>
      <c r="O108" s="30">
        <f t="shared" si="7"/>
        <v>-365</v>
      </c>
      <c r="P108" s="29">
        <f t="shared" si="6"/>
        <v>18306</v>
      </c>
      <c r="Q108" s="33">
        <v>38088.875</v>
      </c>
      <c r="R108" s="47">
        <v>14025</v>
      </c>
      <c r="S108" s="29">
        <v>15624</v>
      </c>
      <c r="T108" s="29">
        <f t="shared" si="4"/>
        <v>2682</v>
      </c>
      <c r="U108" s="29">
        <v>18064</v>
      </c>
      <c r="V108" s="29">
        <v>6200</v>
      </c>
      <c r="W108" s="29">
        <v>-1400</v>
      </c>
      <c r="X108" s="29">
        <v>-179</v>
      </c>
      <c r="Y108" s="29"/>
      <c r="Z108" s="29"/>
      <c r="AA108" s="29">
        <v>290</v>
      </c>
      <c r="AB108" s="29">
        <v>0</v>
      </c>
      <c r="AC108" s="29">
        <v>-925</v>
      </c>
      <c r="AD108" s="29">
        <v>-186</v>
      </c>
      <c r="AE108" s="29" t="s">
        <v>87</v>
      </c>
      <c r="AF108" s="29" t="s">
        <v>175</v>
      </c>
      <c r="AG108" s="29">
        <v>45</v>
      </c>
      <c r="AH108" s="29" t="s">
        <v>43</v>
      </c>
      <c r="AI108" s="29" t="s">
        <v>141</v>
      </c>
      <c r="AJ108" s="32">
        <v>43</v>
      </c>
    </row>
    <row r="109" spans="1:36" x14ac:dyDescent="0.15">
      <c r="A109" s="51" t="s">
        <v>36</v>
      </c>
      <c r="B109" s="69" t="s">
        <v>18</v>
      </c>
      <c r="C109" s="26">
        <v>12</v>
      </c>
      <c r="D109" s="33">
        <v>38089.875</v>
      </c>
      <c r="E109" s="31">
        <v>16394</v>
      </c>
      <c r="F109" s="29">
        <v>33072</v>
      </c>
      <c r="G109" s="30">
        <v>136</v>
      </c>
      <c r="H109" s="30">
        <v>0</v>
      </c>
      <c r="I109" s="29">
        <v>8991</v>
      </c>
      <c r="J109" s="29">
        <v>5517</v>
      </c>
      <c r="K109" s="30">
        <v>-171</v>
      </c>
      <c r="L109" s="30"/>
      <c r="M109" s="30">
        <v>0</v>
      </c>
      <c r="N109" s="30">
        <v>-515</v>
      </c>
      <c r="O109" s="30">
        <f t="shared" si="7"/>
        <v>-686</v>
      </c>
      <c r="P109" s="29">
        <f t="shared" si="6"/>
        <v>19386</v>
      </c>
      <c r="Q109" s="33">
        <v>38089.833333333336</v>
      </c>
      <c r="R109" s="47">
        <v>16250</v>
      </c>
      <c r="S109" s="29">
        <v>17999</v>
      </c>
      <c r="T109" s="29">
        <f t="shared" si="4"/>
        <v>1387</v>
      </c>
      <c r="U109" s="29">
        <v>18064</v>
      </c>
      <c r="V109" s="29">
        <v>6200</v>
      </c>
      <c r="W109" s="29">
        <v>-1400</v>
      </c>
      <c r="X109" s="29">
        <v>-171</v>
      </c>
      <c r="Y109" s="29"/>
      <c r="Z109" s="29"/>
      <c r="AA109" s="29">
        <v>-700</v>
      </c>
      <c r="AB109" s="29">
        <v>0</v>
      </c>
      <c r="AC109" s="29">
        <v>-925</v>
      </c>
      <c r="AD109" s="29">
        <v>-515</v>
      </c>
      <c r="AE109" s="29" t="s">
        <v>87</v>
      </c>
      <c r="AF109" s="29" t="s">
        <v>212</v>
      </c>
      <c r="AG109" s="29">
        <v>42</v>
      </c>
      <c r="AH109" s="29" t="s">
        <v>87</v>
      </c>
      <c r="AI109" s="29" t="s">
        <v>167</v>
      </c>
      <c r="AJ109" s="32">
        <v>46</v>
      </c>
    </row>
    <row r="110" spans="1:36" x14ac:dyDescent="0.15">
      <c r="A110" s="51" t="s">
        <v>30</v>
      </c>
      <c r="B110" s="69" t="s">
        <v>18</v>
      </c>
      <c r="C110" s="26">
        <v>13</v>
      </c>
      <c r="D110" s="33">
        <v>38090.458333333336</v>
      </c>
      <c r="E110" s="31">
        <v>17263</v>
      </c>
      <c r="F110" s="29">
        <v>33071</v>
      </c>
      <c r="G110" s="30">
        <v>135</v>
      </c>
      <c r="H110" s="30">
        <v>0</v>
      </c>
      <c r="I110" s="29">
        <v>8413</v>
      </c>
      <c r="J110" s="29">
        <v>5516</v>
      </c>
      <c r="K110" s="30">
        <v>-163</v>
      </c>
      <c r="L110" s="30"/>
      <c r="M110" s="30">
        <v>0</v>
      </c>
      <c r="N110" s="30">
        <v>-515</v>
      </c>
      <c r="O110" s="30">
        <f t="shared" si="7"/>
        <v>-678</v>
      </c>
      <c r="P110" s="29">
        <f t="shared" si="6"/>
        <v>19955</v>
      </c>
      <c r="Q110" s="33">
        <v>38090.833333333336</v>
      </c>
      <c r="R110" s="47">
        <v>15850</v>
      </c>
      <c r="S110" s="29">
        <v>17674</v>
      </c>
      <c r="T110" s="29">
        <f t="shared" si="4"/>
        <v>2281</v>
      </c>
      <c r="U110" s="29">
        <v>18064</v>
      </c>
      <c r="V110" s="29">
        <v>6200</v>
      </c>
      <c r="W110" s="29">
        <v>-1400</v>
      </c>
      <c r="X110" s="29">
        <v>-163</v>
      </c>
      <c r="Y110" s="29"/>
      <c r="Z110" s="29"/>
      <c r="AA110" s="29">
        <v>-700</v>
      </c>
      <c r="AB110" s="29">
        <v>0</v>
      </c>
      <c r="AC110" s="29">
        <v>-925</v>
      </c>
      <c r="AD110" s="29">
        <v>-515</v>
      </c>
      <c r="AE110" s="29" t="s">
        <v>46</v>
      </c>
      <c r="AF110" s="29" t="s">
        <v>140</v>
      </c>
      <c r="AG110" s="29">
        <v>43</v>
      </c>
      <c r="AH110" s="29" t="s">
        <v>46</v>
      </c>
      <c r="AI110" s="29" t="s">
        <v>189</v>
      </c>
      <c r="AJ110" s="32">
        <v>44</v>
      </c>
    </row>
    <row r="111" spans="1:36" x14ac:dyDescent="0.15">
      <c r="A111" s="51" t="s">
        <v>32</v>
      </c>
      <c r="B111" s="69" t="s">
        <v>18</v>
      </c>
      <c r="C111" s="26">
        <v>14</v>
      </c>
      <c r="D111" s="33">
        <v>38091.875</v>
      </c>
      <c r="E111" s="31">
        <v>16477</v>
      </c>
      <c r="F111" s="29">
        <v>33071</v>
      </c>
      <c r="G111" s="30">
        <v>126</v>
      </c>
      <c r="H111" s="30">
        <v>0</v>
      </c>
      <c r="I111" s="29">
        <v>9093</v>
      </c>
      <c r="J111" s="29">
        <v>5071</v>
      </c>
      <c r="K111" s="30">
        <v>-96</v>
      </c>
      <c r="L111" s="30"/>
      <c r="M111" s="30">
        <v>0</v>
      </c>
      <c r="N111" s="30">
        <v>-515</v>
      </c>
      <c r="O111" s="30">
        <f t="shared" si="7"/>
        <v>-611</v>
      </c>
      <c r="P111" s="29">
        <f t="shared" si="6"/>
        <v>19644</v>
      </c>
      <c r="Q111" s="33">
        <v>38091.833333333336</v>
      </c>
      <c r="R111" s="47">
        <v>15950</v>
      </c>
      <c r="S111" s="29">
        <v>17674</v>
      </c>
      <c r="T111" s="29">
        <v>1970</v>
      </c>
      <c r="U111" s="29">
        <v>18064</v>
      </c>
      <c r="V111" s="29">
        <v>6200</v>
      </c>
      <c r="W111" s="29">
        <v>-1400</v>
      </c>
      <c r="X111" s="29">
        <v>-96</v>
      </c>
      <c r="Y111" s="29"/>
      <c r="Z111" s="29"/>
      <c r="AA111" s="29">
        <v>-700</v>
      </c>
      <c r="AB111" s="29">
        <v>0</v>
      </c>
      <c r="AC111" s="29">
        <v>-925</v>
      </c>
      <c r="AD111" s="29">
        <v>-515</v>
      </c>
      <c r="AE111" s="29" t="s">
        <v>46</v>
      </c>
      <c r="AF111" s="29" t="s">
        <v>99</v>
      </c>
      <c r="AG111" s="29">
        <v>52</v>
      </c>
      <c r="AH111" s="29" t="s">
        <v>46</v>
      </c>
      <c r="AI111" s="29" t="s">
        <v>59</v>
      </c>
      <c r="AJ111" s="32">
        <v>54</v>
      </c>
    </row>
    <row r="112" spans="1:36" x14ac:dyDescent="0.15">
      <c r="A112" s="51" t="s">
        <v>31</v>
      </c>
      <c r="B112" s="69" t="s">
        <v>18</v>
      </c>
      <c r="C112" s="26">
        <v>15</v>
      </c>
      <c r="D112" s="33">
        <v>38092.833333333336</v>
      </c>
      <c r="E112" s="31">
        <v>16419</v>
      </c>
      <c r="F112" s="29">
        <v>33071</v>
      </c>
      <c r="G112" s="30">
        <v>122</v>
      </c>
      <c r="H112" s="30">
        <v>0</v>
      </c>
      <c r="I112" s="29">
        <v>8797</v>
      </c>
      <c r="J112" s="29">
        <v>4352</v>
      </c>
      <c r="K112" s="30">
        <v>-96</v>
      </c>
      <c r="L112" s="30"/>
      <c r="M112" s="30">
        <v>0</v>
      </c>
      <c r="N112" s="30">
        <v>-515</v>
      </c>
      <c r="O112" s="30">
        <f t="shared" si="7"/>
        <v>-611</v>
      </c>
      <c r="P112" s="29">
        <f t="shared" si="6"/>
        <v>20655</v>
      </c>
      <c r="Q112" s="33">
        <v>38092.458333333336</v>
      </c>
      <c r="R112" s="47">
        <v>16175</v>
      </c>
      <c r="S112" s="29">
        <v>17874</v>
      </c>
      <c r="T112" s="29">
        <f t="shared" si="4"/>
        <v>2781</v>
      </c>
      <c r="U112" s="29">
        <v>18064</v>
      </c>
      <c r="V112" s="29">
        <v>6200</v>
      </c>
      <c r="W112" s="29">
        <v>-1400</v>
      </c>
      <c r="X112" s="29">
        <v>-96</v>
      </c>
      <c r="Y112" s="29"/>
      <c r="Z112" s="29"/>
      <c r="AA112" s="29">
        <v>-700</v>
      </c>
      <c r="AB112" s="29">
        <v>0</v>
      </c>
      <c r="AC112" s="29">
        <v>-925</v>
      </c>
      <c r="AD112" s="29">
        <v>-515</v>
      </c>
      <c r="AE112" s="29" t="s">
        <v>100</v>
      </c>
      <c r="AF112" s="29" t="s">
        <v>137</v>
      </c>
      <c r="AG112" s="29">
        <v>46</v>
      </c>
      <c r="AH112" s="29" t="s">
        <v>100</v>
      </c>
      <c r="AI112" s="29" t="s">
        <v>148</v>
      </c>
      <c r="AJ112" s="32">
        <v>52</v>
      </c>
    </row>
    <row r="113" spans="1:36" x14ac:dyDescent="0.15">
      <c r="A113" s="51" t="s">
        <v>33</v>
      </c>
      <c r="B113" s="69" t="s">
        <v>18</v>
      </c>
      <c r="C113" s="26">
        <v>16</v>
      </c>
      <c r="D113" s="33">
        <v>38093.416666666664</v>
      </c>
      <c r="E113" s="31">
        <v>15892</v>
      </c>
      <c r="F113" s="29">
        <v>33071</v>
      </c>
      <c r="G113" s="30">
        <v>365</v>
      </c>
      <c r="H113" s="30">
        <v>0</v>
      </c>
      <c r="I113" s="29">
        <v>9270</v>
      </c>
      <c r="J113" s="29">
        <v>4521</v>
      </c>
      <c r="K113" s="30">
        <v>-92</v>
      </c>
      <c r="L113" s="30"/>
      <c r="M113" s="30">
        <v>0</v>
      </c>
      <c r="N113" s="30">
        <v>-265</v>
      </c>
      <c r="O113" s="30">
        <f t="shared" si="7"/>
        <v>-357</v>
      </c>
      <c r="P113" s="29">
        <v>20002</v>
      </c>
      <c r="Q113" s="33">
        <v>38093.458333333336</v>
      </c>
      <c r="R113" s="47">
        <v>16000</v>
      </c>
      <c r="S113" s="29">
        <v>17699</v>
      </c>
      <c r="T113" s="29">
        <f t="shared" si="4"/>
        <v>2303</v>
      </c>
      <c r="U113" s="29">
        <v>18064</v>
      </c>
      <c r="V113" s="29">
        <v>6200</v>
      </c>
      <c r="W113" s="29">
        <v>-1400</v>
      </c>
      <c r="X113" s="29">
        <v>-92</v>
      </c>
      <c r="Y113" s="29"/>
      <c r="Z113" s="29"/>
      <c r="AA113" s="29">
        <v>-700</v>
      </c>
      <c r="AB113" s="29">
        <v>0</v>
      </c>
      <c r="AC113" s="29">
        <v>-925</v>
      </c>
      <c r="AD113" s="29">
        <v>-265</v>
      </c>
      <c r="AE113" s="29" t="s">
        <v>169</v>
      </c>
      <c r="AF113" s="29" t="s">
        <v>306</v>
      </c>
      <c r="AG113" s="29">
        <v>42</v>
      </c>
      <c r="AH113" s="29" t="s">
        <v>42</v>
      </c>
      <c r="AI113" s="29" t="s">
        <v>147</v>
      </c>
      <c r="AJ113" s="32">
        <v>43</v>
      </c>
    </row>
    <row r="114" spans="1:36" x14ac:dyDescent="0.15">
      <c r="A114" s="51" t="s">
        <v>34</v>
      </c>
      <c r="B114" s="69" t="s">
        <v>18</v>
      </c>
      <c r="C114" s="26">
        <v>17</v>
      </c>
      <c r="D114" s="33">
        <v>38094.458333333336</v>
      </c>
      <c r="E114" s="31">
        <v>13943</v>
      </c>
      <c r="F114" s="29">
        <v>33071</v>
      </c>
      <c r="G114" s="30">
        <v>120</v>
      </c>
      <c r="H114" s="30">
        <v>0</v>
      </c>
      <c r="I114" s="29">
        <v>11544</v>
      </c>
      <c r="J114" s="29">
        <v>4373</v>
      </c>
      <c r="K114" s="30">
        <v>-179</v>
      </c>
      <c r="L114" s="30"/>
      <c r="M114" s="30">
        <v>-90</v>
      </c>
      <c r="N114" s="30">
        <v>461</v>
      </c>
      <c r="O114" s="30">
        <f t="shared" si="7"/>
        <v>192</v>
      </c>
      <c r="P114" s="29">
        <f t="shared" si="6"/>
        <v>17082</v>
      </c>
      <c r="Q114" s="33">
        <v>38094.875</v>
      </c>
      <c r="R114" s="47">
        <v>13875</v>
      </c>
      <c r="S114" s="29">
        <v>15874</v>
      </c>
      <c r="T114" s="29">
        <f t="shared" si="4"/>
        <v>1208</v>
      </c>
      <c r="U114" s="29">
        <v>17560</v>
      </c>
      <c r="V114" s="29">
        <v>6000</v>
      </c>
      <c r="W114" s="29">
        <v>-1400</v>
      </c>
      <c r="X114" s="29">
        <v>-179</v>
      </c>
      <c r="Y114" s="29"/>
      <c r="Z114" s="29"/>
      <c r="AA114" s="29">
        <v>-700</v>
      </c>
      <c r="AB114" s="29">
        <v>-90</v>
      </c>
      <c r="AC114" s="29">
        <v>1300</v>
      </c>
      <c r="AD114" s="29">
        <v>461</v>
      </c>
      <c r="AE114" s="29" t="s">
        <v>169</v>
      </c>
      <c r="AF114" s="29" t="s">
        <v>62</v>
      </c>
      <c r="AG114" s="29">
        <v>51</v>
      </c>
      <c r="AH114" s="29" t="s">
        <v>42</v>
      </c>
      <c r="AI114" s="29" t="s">
        <v>102</v>
      </c>
      <c r="AJ114" s="32">
        <v>52</v>
      </c>
    </row>
    <row r="115" spans="1:36" x14ac:dyDescent="0.15">
      <c r="A115" s="51" t="s">
        <v>35</v>
      </c>
      <c r="B115" s="69" t="s">
        <v>18</v>
      </c>
      <c r="C115" s="26">
        <v>18</v>
      </c>
      <c r="D115" s="33">
        <v>38095.875</v>
      </c>
      <c r="E115" s="31">
        <v>13968</v>
      </c>
      <c r="F115" s="29">
        <v>33071</v>
      </c>
      <c r="G115" s="30">
        <v>125</v>
      </c>
      <c r="H115" s="30">
        <v>0</v>
      </c>
      <c r="I115" s="29">
        <v>10687</v>
      </c>
      <c r="J115" s="29">
        <v>5426</v>
      </c>
      <c r="K115" s="30">
        <v>-228</v>
      </c>
      <c r="L115" s="30"/>
      <c r="M115" s="30">
        <v>-90</v>
      </c>
      <c r="N115" s="30">
        <v>481</v>
      </c>
      <c r="O115" s="30">
        <f t="shared" si="7"/>
        <v>163</v>
      </c>
      <c r="P115" s="29">
        <f t="shared" si="6"/>
        <v>16920</v>
      </c>
      <c r="Q115" s="33">
        <v>38095.875</v>
      </c>
      <c r="R115" s="47">
        <v>14000</v>
      </c>
      <c r="S115" s="29">
        <v>15599</v>
      </c>
      <c r="T115" s="29">
        <f t="shared" si="4"/>
        <v>1321</v>
      </c>
      <c r="U115" s="29">
        <v>17560</v>
      </c>
      <c r="V115" s="29">
        <v>6000</v>
      </c>
      <c r="W115" s="29">
        <v>-1400</v>
      </c>
      <c r="X115" s="29">
        <v>-228</v>
      </c>
      <c r="Y115" s="29"/>
      <c r="Z115" s="29"/>
      <c r="AA115" s="29">
        <v>-700</v>
      </c>
      <c r="AB115" s="29">
        <v>-90</v>
      </c>
      <c r="AC115" s="29">
        <v>1100</v>
      </c>
      <c r="AD115" s="29">
        <v>481</v>
      </c>
      <c r="AE115" s="29" t="s">
        <v>43</v>
      </c>
      <c r="AF115" s="29" t="s">
        <v>140</v>
      </c>
      <c r="AG115" s="29">
        <v>51</v>
      </c>
      <c r="AH115" s="29" t="s">
        <v>43</v>
      </c>
      <c r="AI115" s="29" t="s">
        <v>117</v>
      </c>
      <c r="AJ115" s="32">
        <v>63</v>
      </c>
    </row>
    <row r="116" spans="1:36" x14ac:dyDescent="0.15">
      <c r="A116" s="51" t="s">
        <v>36</v>
      </c>
      <c r="B116" s="69" t="s">
        <v>18</v>
      </c>
      <c r="C116" s="26">
        <v>19</v>
      </c>
      <c r="D116" s="33">
        <v>38096.708333333336</v>
      </c>
      <c r="E116" s="31">
        <v>15699</v>
      </c>
      <c r="F116" s="29">
        <v>33071</v>
      </c>
      <c r="G116" s="30">
        <v>134</v>
      </c>
      <c r="H116" s="30">
        <v>0</v>
      </c>
      <c r="I116" s="29">
        <v>9563</v>
      </c>
      <c r="J116" s="29">
        <v>3981</v>
      </c>
      <c r="K116" s="30">
        <v>222</v>
      </c>
      <c r="L116" s="30"/>
      <c r="M116" s="30">
        <v>-90</v>
      </c>
      <c r="N116" s="30">
        <v>-265</v>
      </c>
      <c r="O116" s="30">
        <f t="shared" si="7"/>
        <v>-133</v>
      </c>
      <c r="P116" s="29">
        <f t="shared" si="6"/>
        <v>19794</v>
      </c>
      <c r="Q116" s="33">
        <v>38096.875</v>
      </c>
      <c r="R116" s="47">
        <v>16775</v>
      </c>
      <c r="S116" s="29">
        <v>18399</v>
      </c>
      <c r="T116" s="29">
        <f t="shared" si="4"/>
        <v>1395</v>
      </c>
      <c r="U116" s="29">
        <v>17560</v>
      </c>
      <c r="V116" s="29">
        <v>6000</v>
      </c>
      <c r="W116" s="29">
        <v>1200</v>
      </c>
      <c r="X116" s="29">
        <v>222</v>
      </c>
      <c r="Y116" s="29"/>
      <c r="Z116" s="29"/>
      <c r="AA116" s="29">
        <v>-700</v>
      </c>
      <c r="AB116" s="29">
        <v>-90</v>
      </c>
      <c r="AC116" s="29">
        <v>-925</v>
      </c>
      <c r="AD116" s="29">
        <v>-265</v>
      </c>
      <c r="AE116" s="29" t="s">
        <v>169</v>
      </c>
      <c r="AF116" s="29" t="s">
        <v>63</v>
      </c>
      <c r="AG116" s="29">
        <v>85</v>
      </c>
      <c r="AH116" s="29" t="s">
        <v>162</v>
      </c>
      <c r="AI116" s="29" t="s">
        <v>307</v>
      </c>
      <c r="AJ116" s="32">
        <v>86</v>
      </c>
    </row>
    <row r="117" spans="1:36" x14ac:dyDescent="0.15">
      <c r="A117" s="51" t="s">
        <v>30</v>
      </c>
      <c r="B117" s="69" t="s">
        <v>18</v>
      </c>
      <c r="C117" s="26">
        <v>20</v>
      </c>
      <c r="D117" s="33">
        <v>38097.875</v>
      </c>
      <c r="E117" s="31">
        <v>15492</v>
      </c>
      <c r="F117" s="29">
        <v>33071</v>
      </c>
      <c r="G117" s="30">
        <v>126</v>
      </c>
      <c r="H117" s="30">
        <v>0</v>
      </c>
      <c r="I117" s="29">
        <v>9586</v>
      </c>
      <c r="J117" s="29">
        <v>4865</v>
      </c>
      <c r="K117" s="30">
        <v>50</v>
      </c>
      <c r="L117" s="30"/>
      <c r="M117" s="30">
        <v>-224</v>
      </c>
      <c r="N117" s="30">
        <v>-265</v>
      </c>
      <c r="O117" s="30">
        <f t="shared" si="7"/>
        <v>-439</v>
      </c>
      <c r="P117" s="29">
        <f t="shared" si="6"/>
        <v>19185</v>
      </c>
      <c r="Q117" s="33">
        <v>38097.5</v>
      </c>
      <c r="R117" s="47">
        <v>16150</v>
      </c>
      <c r="S117" s="29">
        <v>17597</v>
      </c>
      <c r="T117" s="29">
        <f t="shared" si="4"/>
        <v>1588</v>
      </c>
      <c r="U117" s="29">
        <v>17560</v>
      </c>
      <c r="V117" s="29">
        <v>6000</v>
      </c>
      <c r="W117" s="29">
        <v>1200</v>
      </c>
      <c r="X117" s="29">
        <v>50</v>
      </c>
      <c r="Y117" s="29"/>
      <c r="Z117" s="29"/>
      <c r="AA117" s="29">
        <v>-700</v>
      </c>
      <c r="AB117" s="29">
        <v>-224</v>
      </c>
      <c r="AC117" s="29">
        <v>-925</v>
      </c>
      <c r="AD117" s="29">
        <v>-265</v>
      </c>
      <c r="AE117" s="29" t="s">
        <v>42</v>
      </c>
      <c r="AF117" s="29" t="s">
        <v>171</v>
      </c>
      <c r="AG117" s="29">
        <v>59</v>
      </c>
      <c r="AH117" s="29" t="s">
        <v>42</v>
      </c>
      <c r="AI117" s="29" t="s">
        <v>94</v>
      </c>
      <c r="AJ117" s="32">
        <v>62</v>
      </c>
    </row>
    <row r="118" spans="1:36" x14ac:dyDescent="0.15">
      <c r="A118" s="51" t="s">
        <v>32</v>
      </c>
      <c r="B118" s="69" t="s">
        <v>18</v>
      </c>
      <c r="C118" s="26">
        <v>21</v>
      </c>
      <c r="D118" s="33">
        <v>38098.875</v>
      </c>
      <c r="E118" s="31">
        <v>15449</v>
      </c>
      <c r="F118" s="29">
        <v>33088</v>
      </c>
      <c r="G118" s="30">
        <v>117</v>
      </c>
      <c r="H118" s="30">
        <v>0</v>
      </c>
      <c r="I118" s="29">
        <v>8632</v>
      </c>
      <c r="J118" s="29">
        <v>5536</v>
      </c>
      <c r="K118" s="30">
        <v>98</v>
      </c>
      <c r="L118" s="30"/>
      <c r="M118" s="30">
        <v>0</v>
      </c>
      <c r="N118" s="30">
        <v>-146</v>
      </c>
      <c r="O118" s="30">
        <f t="shared" si="7"/>
        <v>-48</v>
      </c>
      <c r="P118" s="29">
        <f t="shared" si="6"/>
        <v>19085</v>
      </c>
      <c r="Q118" s="33">
        <v>38098.875</v>
      </c>
      <c r="R118" s="47">
        <v>16225</v>
      </c>
      <c r="S118" s="29">
        <v>17823</v>
      </c>
      <c r="T118" s="29">
        <f t="shared" si="4"/>
        <v>1262</v>
      </c>
      <c r="U118" s="29">
        <v>17560</v>
      </c>
      <c r="V118" s="29">
        <v>6000</v>
      </c>
      <c r="W118" s="29">
        <v>1200</v>
      </c>
      <c r="X118" s="29">
        <v>98</v>
      </c>
      <c r="Y118" s="29"/>
      <c r="Z118" s="29"/>
      <c r="AA118" s="29">
        <v>-700</v>
      </c>
      <c r="AB118" s="29">
        <v>0</v>
      </c>
      <c r="AC118" s="29">
        <v>-925</v>
      </c>
      <c r="AD118" s="29">
        <v>-265</v>
      </c>
      <c r="AE118" s="29" t="s">
        <v>43</v>
      </c>
      <c r="AF118" s="29" t="s">
        <v>229</v>
      </c>
      <c r="AG118" s="29">
        <v>49</v>
      </c>
      <c r="AH118" s="29" t="s">
        <v>43</v>
      </c>
      <c r="AI118" s="29" t="s">
        <v>120</v>
      </c>
      <c r="AJ118" s="32">
        <v>54</v>
      </c>
    </row>
    <row r="119" spans="1:36" x14ac:dyDescent="0.15">
      <c r="A119" s="51" t="s">
        <v>31</v>
      </c>
      <c r="B119" s="69" t="s">
        <v>18</v>
      </c>
      <c r="C119" s="26">
        <v>22</v>
      </c>
      <c r="D119" s="33">
        <v>38099.875</v>
      </c>
      <c r="E119" s="31">
        <v>15909</v>
      </c>
      <c r="F119" s="29">
        <v>33083</v>
      </c>
      <c r="G119" s="30">
        <v>122</v>
      </c>
      <c r="H119" s="30">
        <v>0</v>
      </c>
      <c r="I119" s="29">
        <v>9079</v>
      </c>
      <c r="J119" s="29">
        <v>5324</v>
      </c>
      <c r="K119" s="30">
        <v>44</v>
      </c>
      <c r="L119" s="30"/>
      <c r="M119" s="30">
        <v>-224</v>
      </c>
      <c r="N119" s="30">
        <v>-146</v>
      </c>
      <c r="O119" s="30">
        <f t="shared" si="7"/>
        <v>-326</v>
      </c>
      <c r="P119" s="29">
        <f t="shared" si="6"/>
        <v>19128</v>
      </c>
      <c r="Q119" s="33">
        <v>38099.583333333336</v>
      </c>
      <c r="R119" s="47">
        <v>15525</v>
      </c>
      <c r="S119" s="29">
        <v>17274</v>
      </c>
      <c r="T119" s="29">
        <f t="shared" si="4"/>
        <v>1854</v>
      </c>
      <c r="U119" s="29">
        <v>17560</v>
      </c>
      <c r="V119" s="29">
        <v>6000</v>
      </c>
      <c r="W119" s="29">
        <v>1200</v>
      </c>
      <c r="X119" s="29">
        <v>44</v>
      </c>
      <c r="Y119" s="29"/>
      <c r="Z119" s="29"/>
      <c r="AA119" s="29">
        <v>-700</v>
      </c>
      <c r="AB119" s="29">
        <v>-224</v>
      </c>
      <c r="AC119" s="29">
        <v>-925</v>
      </c>
      <c r="AD119" s="29">
        <v>-146</v>
      </c>
      <c r="AE119" s="29" t="s">
        <v>46</v>
      </c>
      <c r="AF119" s="29" t="s">
        <v>56</v>
      </c>
      <c r="AG119" s="29">
        <v>73</v>
      </c>
      <c r="AH119" s="29" t="s">
        <v>46</v>
      </c>
      <c r="AI119" s="29" t="s">
        <v>51</v>
      </c>
      <c r="AJ119" s="32">
        <v>69</v>
      </c>
    </row>
    <row r="120" spans="1:36" x14ac:dyDescent="0.15">
      <c r="A120" s="51" t="s">
        <v>33</v>
      </c>
      <c r="B120" s="69" t="s">
        <v>18</v>
      </c>
      <c r="C120" s="26">
        <v>23</v>
      </c>
      <c r="D120" s="33">
        <v>38100.458333333336</v>
      </c>
      <c r="E120" s="31">
        <v>15998</v>
      </c>
      <c r="F120" s="29">
        <v>33083</v>
      </c>
      <c r="G120" s="30">
        <v>121</v>
      </c>
      <c r="H120" s="30">
        <v>0</v>
      </c>
      <c r="I120" s="29">
        <v>8521</v>
      </c>
      <c r="J120" s="29">
        <v>5630</v>
      </c>
      <c r="K120" s="30">
        <v>107</v>
      </c>
      <c r="L120" s="30"/>
      <c r="M120" s="30">
        <v>-224</v>
      </c>
      <c r="N120" s="30">
        <v>-165</v>
      </c>
      <c r="O120" s="30">
        <f t="shared" si="7"/>
        <v>-282</v>
      </c>
      <c r="P120" s="29">
        <f t="shared" si="6"/>
        <v>19335</v>
      </c>
      <c r="Q120" s="33">
        <v>38100.5</v>
      </c>
      <c r="R120" s="47">
        <v>15575</v>
      </c>
      <c r="S120" s="29">
        <v>17174</v>
      </c>
      <c r="T120" s="29">
        <f t="shared" si="4"/>
        <v>2161</v>
      </c>
      <c r="U120" s="29">
        <v>17560</v>
      </c>
      <c r="V120" s="29">
        <v>6000</v>
      </c>
      <c r="W120" s="29">
        <v>1200</v>
      </c>
      <c r="X120" s="29">
        <v>107</v>
      </c>
      <c r="Y120" s="29"/>
      <c r="Z120" s="29"/>
      <c r="AA120" s="29">
        <v>-700</v>
      </c>
      <c r="AB120" s="29">
        <v>-224</v>
      </c>
      <c r="AC120" s="29">
        <v>-925</v>
      </c>
      <c r="AD120" s="29">
        <v>-165</v>
      </c>
      <c r="AE120" s="29" t="s">
        <v>46</v>
      </c>
      <c r="AF120" s="29" t="s">
        <v>60</v>
      </c>
      <c r="AG120" s="29">
        <v>49</v>
      </c>
      <c r="AH120" s="29" t="s">
        <v>46</v>
      </c>
      <c r="AI120" s="29" t="s">
        <v>116</v>
      </c>
      <c r="AJ120" s="32">
        <v>50</v>
      </c>
    </row>
    <row r="121" spans="1:36" x14ac:dyDescent="0.15">
      <c r="A121" s="51" t="s">
        <v>34</v>
      </c>
      <c r="B121" s="69" t="s">
        <v>18</v>
      </c>
      <c r="C121" s="26">
        <v>24</v>
      </c>
      <c r="D121" s="33">
        <v>38101.458333333336</v>
      </c>
      <c r="E121" s="31">
        <v>13723</v>
      </c>
      <c r="F121" s="29">
        <v>33083</v>
      </c>
      <c r="G121" s="30">
        <v>118</v>
      </c>
      <c r="H121" s="30">
        <v>0</v>
      </c>
      <c r="I121" s="29">
        <v>8958</v>
      </c>
      <c r="J121" s="29">
        <v>6200</v>
      </c>
      <c r="K121" s="30">
        <v>-77</v>
      </c>
      <c r="L121" s="30"/>
      <c r="M121" s="30">
        <v>0</v>
      </c>
      <c r="N121" s="30">
        <v>44</v>
      </c>
      <c r="O121" s="30">
        <f t="shared" si="7"/>
        <v>-33</v>
      </c>
      <c r="P121" s="29">
        <f t="shared" si="6"/>
        <v>18076</v>
      </c>
      <c r="Q121" s="33">
        <v>38101.458333333336</v>
      </c>
      <c r="R121" s="47">
        <v>13975</v>
      </c>
      <c r="S121" s="29">
        <v>15574</v>
      </c>
      <c r="T121" s="29">
        <f t="shared" si="4"/>
        <v>2502</v>
      </c>
      <c r="U121" s="29">
        <v>17298</v>
      </c>
      <c r="V121" s="29">
        <v>5300</v>
      </c>
      <c r="W121" s="29">
        <v>-1400</v>
      </c>
      <c r="X121" s="29">
        <v>-77</v>
      </c>
      <c r="Y121" s="29"/>
      <c r="Z121" s="29"/>
      <c r="AA121" s="29">
        <v>-700</v>
      </c>
      <c r="AB121" s="29">
        <v>0</v>
      </c>
      <c r="AC121" s="29">
        <v>1260</v>
      </c>
      <c r="AD121" s="29">
        <v>44</v>
      </c>
      <c r="AE121" s="29" t="s">
        <v>100</v>
      </c>
      <c r="AF121" s="29" t="s">
        <v>98</v>
      </c>
      <c r="AG121" s="29">
        <v>48</v>
      </c>
      <c r="AH121" s="29" t="s">
        <v>100</v>
      </c>
      <c r="AI121" s="29" t="s">
        <v>148</v>
      </c>
      <c r="AJ121" s="32">
        <v>49</v>
      </c>
    </row>
    <row r="122" spans="1:36" x14ac:dyDescent="0.15">
      <c r="A122" s="51" t="s">
        <v>35</v>
      </c>
      <c r="B122" s="69" t="s">
        <v>18</v>
      </c>
      <c r="C122" s="26">
        <v>25</v>
      </c>
      <c r="D122" s="33">
        <v>38102.875</v>
      </c>
      <c r="E122" s="31">
        <v>14649</v>
      </c>
      <c r="F122" s="29">
        <v>33083</v>
      </c>
      <c r="G122" s="30">
        <v>118</v>
      </c>
      <c r="H122" s="30">
        <v>0</v>
      </c>
      <c r="I122" s="29">
        <v>8888</v>
      </c>
      <c r="J122" s="29">
        <v>5835</v>
      </c>
      <c r="K122" s="30">
        <v>-79</v>
      </c>
      <c r="L122" s="30"/>
      <c r="M122" s="30">
        <v>0</v>
      </c>
      <c r="N122" s="30">
        <v>64</v>
      </c>
      <c r="O122" s="30">
        <f t="shared" si="7"/>
        <v>-15</v>
      </c>
      <c r="P122" s="29">
        <f t="shared" si="6"/>
        <v>18493</v>
      </c>
      <c r="Q122" s="33">
        <v>38102.875</v>
      </c>
      <c r="R122" s="47">
        <v>14025</v>
      </c>
      <c r="S122" s="29">
        <v>15624</v>
      </c>
      <c r="T122" s="29">
        <f t="shared" si="4"/>
        <v>2869</v>
      </c>
      <c r="U122" s="29">
        <v>17298</v>
      </c>
      <c r="V122" s="29">
        <v>5300</v>
      </c>
      <c r="W122" s="29">
        <v>-1400</v>
      </c>
      <c r="X122" s="29">
        <v>-79</v>
      </c>
      <c r="Y122" s="29"/>
      <c r="Z122" s="29"/>
      <c r="AA122" s="29">
        <v>-700</v>
      </c>
      <c r="AB122" s="29">
        <v>0</v>
      </c>
      <c r="AC122" s="29">
        <v>1260</v>
      </c>
      <c r="AD122" s="29">
        <v>64</v>
      </c>
      <c r="AE122" s="29" t="s">
        <v>43</v>
      </c>
      <c r="AF122" s="29" t="s">
        <v>136</v>
      </c>
      <c r="AG122" s="29">
        <v>45</v>
      </c>
      <c r="AH122" s="29" t="s">
        <v>43</v>
      </c>
      <c r="AI122" s="29" t="s">
        <v>99</v>
      </c>
      <c r="AJ122" s="32">
        <v>52</v>
      </c>
    </row>
    <row r="123" spans="1:36" x14ac:dyDescent="0.15">
      <c r="A123" s="51" t="s">
        <v>36</v>
      </c>
      <c r="B123" s="69" t="s">
        <v>18</v>
      </c>
      <c r="C123" s="26">
        <v>26</v>
      </c>
      <c r="D123" s="33">
        <v>38103.458333333336</v>
      </c>
      <c r="E123" s="31">
        <v>16412</v>
      </c>
      <c r="F123" s="29">
        <v>33079</v>
      </c>
      <c r="G123" s="30">
        <v>105</v>
      </c>
      <c r="H123" s="30">
        <v>0</v>
      </c>
      <c r="I123" s="29">
        <v>6865</v>
      </c>
      <c r="J123" s="29">
        <v>5741</v>
      </c>
      <c r="K123" s="30">
        <v>-93</v>
      </c>
      <c r="L123" s="30"/>
      <c r="M123" s="30">
        <v>0</v>
      </c>
      <c r="N123" s="30">
        <v>-205</v>
      </c>
      <c r="O123" s="30">
        <f t="shared" si="7"/>
        <v>-298</v>
      </c>
      <c r="P123" s="29">
        <f t="shared" si="6"/>
        <v>20876</v>
      </c>
      <c r="Q123" s="33">
        <v>38103.5</v>
      </c>
      <c r="R123" s="47">
        <v>16075</v>
      </c>
      <c r="S123" s="29">
        <v>17724</v>
      </c>
      <c r="T123" s="29">
        <f t="shared" si="4"/>
        <v>3152</v>
      </c>
      <c r="U123" s="29">
        <v>17298</v>
      </c>
      <c r="V123" s="29">
        <v>5300</v>
      </c>
      <c r="W123" s="29">
        <v>-1400</v>
      </c>
      <c r="X123" s="29">
        <v>-93</v>
      </c>
      <c r="Y123" s="29"/>
      <c r="Z123" s="29"/>
      <c r="AA123" s="29">
        <v>-700</v>
      </c>
      <c r="AB123" s="29">
        <v>0</v>
      </c>
      <c r="AC123" s="29">
        <v>-915</v>
      </c>
      <c r="AD123" s="29">
        <v>-205</v>
      </c>
      <c r="AE123" s="29" t="s">
        <v>46</v>
      </c>
      <c r="AF123" s="29" t="s">
        <v>213</v>
      </c>
      <c r="AG123" s="29">
        <v>44</v>
      </c>
      <c r="AH123" s="29" t="s">
        <v>46</v>
      </c>
      <c r="AI123" s="29" t="s">
        <v>70</v>
      </c>
      <c r="AJ123" s="32">
        <v>47</v>
      </c>
    </row>
    <row r="124" spans="1:36" x14ac:dyDescent="0.15">
      <c r="A124" s="51" t="s">
        <v>30</v>
      </c>
      <c r="B124" s="69" t="s">
        <v>18</v>
      </c>
      <c r="C124" s="26">
        <v>27</v>
      </c>
      <c r="D124" s="33">
        <v>38104.5</v>
      </c>
      <c r="E124" s="31">
        <v>15765</v>
      </c>
      <c r="F124" s="29">
        <v>33034</v>
      </c>
      <c r="G124" s="30">
        <v>105</v>
      </c>
      <c r="H124" s="30">
        <v>0</v>
      </c>
      <c r="I124" s="29">
        <v>8413</v>
      </c>
      <c r="J124" s="29">
        <v>5938</v>
      </c>
      <c r="K124" s="30">
        <v>-31</v>
      </c>
      <c r="L124" s="30"/>
      <c r="M124" s="30">
        <v>-224</v>
      </c>
      <c r="N124" s="30">
        <v>-205</v>
      </c>
      <c r="O124" s="30">
        <f t="shared" si="7"/>
        <v>-460</v>
      </c>
      <c r="P124" s="29">
        <f t="shared" si="6"/>
        <v>19248</v>
      </c>
      <c r="Q124" s="33">
        <v>38104.875</v>
      </c>
      <c r="R124" s="47">
        <v>15800</v>
      </c>
      <c r="S124" s="29">
        <v>17474</v>
      </c>
      <c r="T124" s="29">
        <f t="shared" si="4"/>
        <v>1774</v>
      </c>
      <c r="U124" s="29">
        <v>17298</v>
      </c>
      <c r="V124" s="29">
        <v>5300</v>
      </c>
      <c r="W124" s="29">
        <v>-1400</v>
      </c>
      <c r="X124" s="29">
        <v>-31</v>
      </c>
      <c r="Y124" s="29"/>
      <c r="Z124" s="29"/>
      <c r="AA124" s="29">
        <v>-700</v>
      </c>
      <c r="AB124" s="29">
        <v>-224</v>
      </c>
      <c r="AC124" s="29">
        <v>-225</v>
      </c>
      <c r="AD124" s="29">
        <v>-205</v>
      </c>
      <c r="AE124" s="29" t="s">
        <v>43</v>
      </c>
      <c r="AF124" s="29" t="s">
        <v>49</v>
      </c>
      <c r="AG124" s="29">
        <v>51</v>
      </c>
      <c r="AH124" s="29" t="s">
        <v>43</v>
      </c>
      <c r="AI124" s="29" t="s">
        <v>97</v>
      </c>
      <c r="AJ124" s="32">
        <v>57</v>
      </c>
    </row>
    <row r="125" spans="1:36" x14ac:dyDescent="0.15">
      <c r="A125" s="51" t="s">
        <v>32</v>
      </c>
      <c r="B125" s="69" t="s">
        <v>18</v>
      </c>
      <c r="C125" s="26">
        <v>28</v>
      </c>
      <c r="D125" s="33">
        <v>38105.458333333336</v>
      </c>
      <c r="E125" s="31">
        <v>15719</v>
      </c>
      <c r="F125" s="29">
        <v>33034</v>
      </c>
      <c r="G125" s="30">
        <v>105</v>
      </c>
      <c r="H125" s="30">
        <v>0</v>
      </c>
      <c r="I125" s="29">
        <v>8473</v>
      </c>
      <c r="J125" s="29">
        <v>4544</v>
      </c>
      <c r="K125" s="30">
        <v>7</v>
      </c>
      <c r="L125" s="30"/>
      <c r="M125" s="30">
        <v>-120</v>
      </c>
      <c r="N125" s="30">
        <v>-206</v>
      </c>
      <c r="O125" s="30">
        <f t="shared" si="7"/>
        <v>-319</v>
      </c>
      <c r="P125" s="29">
        <f t="shared" si="6"/>
        <v>20441</v>
      </c>
      <c r="Q125" s="33">
        <v>38105.875</v>
      </c>
      <c r="R125" s="47">
        <v>15550</v>
      </c>
      <c r="S125" s="29">
        <v>17373</v>
      </c>
      <c r="T125" s="29">
        <f t="shared" si="4"/>
        <v>3068</v>
      </c>
      <c r="U125" s="29">
        <v>17298</v>
      </c>
      <c r="V125" s="29">
        <v>5300</v>
      </c>
      <c r="W125" s="29">
        <v>1200</v>
      </c>
      <c r="X125" s="29">
        <v>7</v>
      </c>
      <c r="Y125" s="29"/>
      <c r="Z125" s="29"/>
      <c r="AA125" s="29">
        <v>-700</v>
      </c>
      <c r="AB125" s="29">
        <v>-120</v>
      </c>
      <c r="AC125" s="29">
        <v>-225</v>
      </c>
      <c r="AD125" s="29">
        <v>-206</v>
      </c>
      <c r="AE125" s="29" t="s">
        <v>43</v>
      </c>
      <c r="AF125" s="29" t="s">
        <v>174</v>
      </c>
      <c r="AG125" s="29">
        <v>50</v>
      </c>
      <c r="AH125" s="29" t="s">
        <v>43</v>
      </c>
      <c r="AI125" s="29" t="s">
        <v>156</v>
      </c>
      <c r="AJ125" s="32">
        <v>48</v>
      </c>
    </row>
    <row r="126" spans="1:36" x14ac:dyDescent="0.15">
      <c r="A126" s="51" t="s">
        <v>31</v>
      </c>
      <c r="B126" s="69" t="s">
        <v>18</v>
      </c>
      <c r="C126" s="26">
        <v>29</v>
      </c>
      <c r="D126" s="33">
        <v>38106.5</v>
      </c>
      <c r="E126" s="31">
        <v>15717</v>
      </c>
      <c r="F126" s="29">
        <v>33034</v>
      </c>
      <c r="G126" s="30">
        <v>105</v>
      </c>
      <c r="H126" s="30">
        <v>0</v>
      </c>
      <c r="I126" s="29">
        <v>8941</v>
      </c>
      <c r="J126" s="29">
        <v>4660</v>
      </c>
      <c r="K126" s="30">
        <v>109</v>
      </c>
      <c r="L126" s="30"/>
      <c r="M126" s="30">
        <v>-50</v>
      </c>
      <c r="N126" s="30">
        <v>-206</v>
      </c>
      <c r="O126" s="30">
        <f t="shared" si="7"/>
        <v>-147</v>
      </c>
      <c r="P126" s="29">
        <f t="shared" si="6"/>
        <v>19685</v>
      </c>
      <c r="Q126" s="33">
        <v>38106.875</v>
      </c>
      <c r="R126" s="47">
        <v>15525</v>
      </c>
      <c r="S126" s="29">
        <v>17548</v>
      </c>
      <c r="T126" s="29">
        <f t="shared" si="4"/>
        <v>2137</v>
      </c>
      <c r="U126" s="29">
        <v>17298</v>
      </c>
      <c r="V126" s="29">
        <v>5300</v>
      </c>
      <c r="W126" s="29">
        <v>1200</v>
      </c>
      <c r="X126" s="29">
        <v>109</v>
      </c>
      <c r="Y126" s="29"/>
      <c r="Z126" s="29"/>
      <c r="AA126" s="29">
        <v>-700</v>
      </c>
      <c r="AB126" s="29">
        <v>-50</v>
      </c>
      <c r="AC126" s="29">
        <v>-225</v>
      </c>
      <c r="AD126" s="29">
        <v>-206</v>
      </c>
      <c r="AE126" s="29" t="s">
        <v>146</v>
      </c>
      <c r="AF126" s="29" t="s">
        <v>109</v>
      </c>
      <c r="AG126" s="29">
        <v>60</v>
      </c>
      <c r="AH126" s="29" t="s">
        <v>146</v>
      </c>
      <c r="AI126" s="29" t="s">
        <v>129</v>
      </c>
      <c r="AJ126" s="32">
        <v>60</v>
      </c>
    </row>
    <row r="127" spans="1:36" x14ac:dyDescent="0.15">
      <c r="A127" s="52" t="s">
        <v>33</v>
      </c>
      <c r="B127" s="70" t="s">
        <v>18</v>
      </c>
      <c r="C127" s="43">
        <v>30</v>
      </c>
      <c r="D127" s="37">
        <v>38107.5</v>
      </c>
      <c r="E127" s="39">
        <v>16039</v>
      </c>
      <c r="F127" s="35">
        <v>33034</v>
      </c>
      <c r="G127" s="38">
        <v>77</v>
      </c>
      <c r="H127" s="38">
        <v>0</v>
      </c>
      <c r="I127" s="35">
        <v>8384</v>
      </c>
      <c r="J127" s="35">
        <v>4351</v>
      </c>
      <c r="K127" s="38">
        <v>31</v>
      </c>
      <c r="L127" s="38"/>
      <c r="M127" s="38">
        <v>-310</v>
      </c>
      <c r="N127" s="38">
        <v>-206</v>
      </c>
      <c r="O127" s="38">
        <f t="shared" si="7"/>
        <v>-485</v>
      </c>
      <c r="P127" s="35">
        <f t="shared" si="6"/>
        <v>20861</v>
      </c>
      <c r="Q127" s="37">
        <v>38107.583333333336</v>
      </c>
      <c r="R127" s="48">
        <v>15800</v>
      </c>
      <c r="S127" s="35">
        <v>17473</v>
      </c>
      <c r="T127" s="35">
        <f t="shared" si="4"/>
        <v>3388</v>
      </c>
      <c r="U127" s="35">
        <v>17298</v>
      </c>
      <c r="V127" s="29">
        <v>5300</v>
      </c>
      <c r="W127" s="35">
        <v>1200</v>
      </c>
      <c r="X127" s="35">
        <v>31</v>
      </c>
      <c r="Y127" s="35"/>
      <c r="Z127" s="35"/>
      <c r="AA127" s="35">
        <v>-700</v>
      </c>
      <c r="AB127" s="35">
        <v>-310</v>
      </c>
      <c r="AC127" s="35">
        <v>-225</v>
      </c>
      <c r="AD127" s="35">
        <v>-206</v>
      </c>
      <c r="AE127" s="35" t="s">
        <v>146</v>
      </c>
      <c r="AF127" s="35" t="s">
        <v>115</v>
      </c>
      <c r="AG127" s="35">
        <v>68</v>
      </c>
      <c r="AH127" s="35" t="s">
        <v>146</v>
      </c>
      <c r="AI127" s="35" t="s">
        <v>168</v>
      </c>
      <c r="AJ127" s="40">
        <v>66</v>
      </c>
    </row>
    <row r="128" spans="1:36" x14ac:dyDescent="0.15">
      <c r="A128" s="51" t="s">
        <v>34</v>
      </c>
      <c r="B128" s="69" t="s">
        <v>19</v>
      </c>
      <c r="C128" s="26">
        <v>1</v>
      </c>
      <c r="D128" s="33">
        <v>38108.5</v>
      </c>
      <c r="E128" s="31">
        <v>14386</v>
      </c>
      <c r="F128" s="29">
        <v>33040</v>
      </c>
      <c r="G128" s="30">
        <v>106</v>
      </c>
      <c r="H128" s="30">
        <v>0</v>
      </c>
      <c r="I128" s="29">
        <v>11561</v>
      </c>
      <c r="J128" s="29">
        <v>5189</v>
      </c>
      <c r="K128" s="30">
        <v>43</v>
      </c>
      <c r="L128" s="30"/>
      <c r="M128" s="30">
        <v>-43</v>
      </c>
      <c r="N128" s="30">
        <v>-156</v>
      </c>
      <c r="O128" s="30">
        <f t="shared" si="7"/>
        <v>-156</v>
      </c>
      <c r="P128" s="45">
        <f t="shared" si="6"/>
        <v>16552</v>
      </c>
      <c r="Q128" s="33">
        <v>38108.875</v>
      </c>
      <c r="R128" s="47">
        <v>13825</v>
      </c>
      <c r="S128" s="29">
        <v>15624</v>
      </c>
      <c r="T128" s="29">
        <f t="shared" si="4"/>
        <v>928</v>
      </c>
      <c r="U128" s="29">
        <v>17271</v>
      </c>
      <c r="V128" s="29">
        <v>4000</v>
      </c>
      <c r="W128" s="29">
        <v>1200</v>
      </c>
      <c r="X128" s="29">
        <v>43</v>
      </c>
      <c r="Y128" s="29"/>
      <c r="Z128" s="29"/>
      <c r="AA128" s="29">
        <v>-700</v>
      </c>
      <c r="AB128" s="29">
        <v>-43</v>
      </c>
      <c r="AC128" s="29">
        <v>-915</v>
      </c>
      <c r="AD128" s="29">
        <v>-156</v>
      </c>
      <c r="AE128" s="29" t="s">
        <v>43</v>
      </c>
      <c r="AF128" s="29" t="s">
        <v>56</v>
      </c>
      <c r="AG128" s="29">
        <v>72</v>
      </c>
      <c r="AH128" s="29" t="s">
        <v>43</v>
      </c>
      <c r="AI128" s="29" t="s">
        <v>70</v>
      </c>
      <c r="AJ128" s="32">
        <v>69</v>
      </c>
    </row>
    <row r="129" spans="1:36" x14ac:dyDescent="0.15">
      <c r="A129" s="51" t="s">
        <v>35</v>
      </c>
      <c r="B129" s="69" t="s">
        <v>19</v>
      </c>
      <c r="C129" s="26">
        <v>2</v>
      </c>
      <c r="D129" s="33">
        <v>38109.875</v>
      </c>
      <c r="E129" s="31">
        <v>14822</v>
      </c>
      <c r="F129" s="29">
        <v>33040</v>
      </c>
      <c r="G129" s="30">
        <v>102</v>
      </c>
      <c r="H129" s="30">
        <v>0</v>
      </c>
      <c r="I129" s="29">
        <v>9591</v>
      </c>
      <c r="J129" s="29">
        <v>5260</v>
      </c>
      <c r="K129" s="30">
        <v>-107</v>
      </c>
      <c r="L129" s="30"/>
      <c r="M129" s="30">
        <v>-193</v>
      </c>
      <c r="N129" s="30">
        <v>-156</v>
      </c>
      <c r="O129" s="30">
        <f t="shared" si="7"/>
        <v>-456</v>
      </c>
      <c r="P129" s="29">
        <f t="shared" si="6"/>
        <v>18747</v>
      </c>
      <c r="Q129" s="33">
        <v>38109.875</v>
      </c>
      <c r="R129" s="47">
        <v>14025</v>
      </c>
      <c r="S129" s="29">
        <v>15924</v>
      </c>
      <c r="T129" s="29">
        <f t="shared" si="4"/>
        <v>2823</v>
      </c>
      <c r="U129" s="29">
        <v>17271</v>
      </c>
      <c r="V129" s="29">
        <v>4000</v>
      </c>
      <c r="W129" s="29">
        <v>-1400</v>
      </c>
      <c r="X129" s="29">
        <v>-107</v>
      </c>
      <c r="Y129" s="29"/>
      <c r="Z129" s="29"/>
      <c r="AA129" s="29">
        <v>-700</v>
      </c>
      <c r="AB129" s="29">
        <v>-193</v>
      </c>
      <c r="AC129" s="29">
        <v>-915</v>
      </c>
      <c r="AD129" s="29">
        <v>-156</v>
      </c>
      <c r="AE129" s="29" t="s">
        <v>43</v>
      </c>
      <c r="AF129" s="29" t="s">
        <v>149</v>
      </c>
      <c r="AG129" s="29">
        <v>68</v>
      </c>
      <c r="AH129" s="29" t="s">
        <v>43</v>
      </c>
      <c r="AI129" s="29" t="s">
        <v>129</v>
      </c>
      <c r="AJ129" s="32">
        <v>65</v>
      </c>
    </row>
    <row r="130" spans="1:36" x14ac:dyDescent="0.15">
      <c r="A130" s="51" t="s">
        <v>36</v>
      </c>
      <c r="B130" s="69" t="s">
        <v>19</v>
      </c>
      <c r="C130" s="26">
        <v>3</v>
      </c>
      <c r="D130" s="33">
        <v>38110.5</v>
      </c>
      <c r="E130" s="31">
        <v>16283</v>
      </c>
      <c r="F130" s="29">
        <v>33329</v>
      </c>
      <c r="G130" s="30">
        <v>103</v>
      </c>
      <c r="H130" s="30">
        <v>0</v>
      </c>
      <c r="I130" s="29">
        <v>9518</v>
      </c>
      <c r="J130" s="29">
        <v>4454</v>
      </c>
      <c r="K130" s="30">
        <v>-110</v>
      </c>
      <c r="L130" s="30"/>
      <c r="M130" s="30">
        <v>-193</v>
      </c>
      <c r="N130" s="30">
        <v>-206</v>
      </c>
      <c r="O130" s="30">
        <f t="shared" si="7"/>
        <v>-509</v>
      </c>
      <c r="P130" s="29">
        <f t="shared" si="6"/>
        <v>19969</v>
      </c>
      <c r="Q130" s="33">
        <v>38110.5</v>
      </c>
      <c r="R130" s="47">
        <v>16500</v>
      </c>
      <c r="S130" s="29">
        <v>18099</v>
      </c>
      <c r="T130" s="29">
        <f t="shared" si="4"/>
        <v>1870</v>
      </c>
      <c r="U130" s="29">
        <v>17271</v>
      </c>
      <c r="V130" s="29">
        <v>4000</v>
      </c>
      <c r="W130" s="29">
        <v>-1400</v>
      </c>
      <c r="X130" s="29">
        <v>-110</v>
      </c>
      <c r="Y130" s="29"/>
      <c r="Z130" s="29"/>
      <c r="AA130" s="29">
        <v>-700</v>
      </c>
      <c r="AB130" s="29">
        <v>-193</v>
      </c>
      <c r="AC130" s="29">
        <v>-915</v>
      </c>
      <c r="AD130" s="29">
        <v>-206</v>
      </c>
      <c r="AE130" s="29" t="s">
        <v>43</v>
      </c>
      <c r="AF130" s="29" t="s">
        <v>99</v>
      </c>
      <c r="AG130" s="29">
        <v>63</v>
      </c>
      <c r="AH130" s="29" t="s">
        <v>43</v>
      </c>
      <c r="AI130" s="29" t="s">
        <v>90</v>
      </c>
      <c r="AJ130" s="32">
        <v>62</v>
      </c>
    </row>
    <row r="131" spans="1:36" x14ac:dyDescent="0.15">
      <c r="A131" s="51" t="s">
        <v>30</v>
      </c>
      <c r="B131" s="69" t="s">
        <v>19</v>
      </c>
      <c r="C131" s="26">
        <v>4</v>
      </c>
      <c r="D131" s="33">
        <v>38111.875</v>
      </c>
      <c r="E131" s="31">
        <v>15663</v>
      </c>
      <c r="F131" s="29">
        <v>33329</v>
      </c>
      <c r="G131" s="29">
        <v>122</v>
      </c>
      <c r="H131" s="29">
        <v>0</v>
      </c>
      <c r="I131" s="30">
        <v>8015</v>
      </c>
      <c r="J131" s="30">
        <v>5649</v>
      </c>
      <c r="K131" s="30">
        <v>8</v>
      </c>
      <c r="L131" s="30"/>
      <c r="M131" s="30">
        <v>-224</v>
      </c>
      <c r="N131" s="30">
        <v>-206</v>
      </c>
      <c r="O131" s="30">
        <f t="shared" si="7"/>
        <v>-422</v>
      </c>
      <c r="P131" s="29">
        <f t="shared" si="6"/>
        <v>20209</v>
      </c>
      <c r="Q131" s="33">
        <v>38111.875</v>
      </c>
      <c r="R131" s="47">
        <v>15700</v>
      </c>
      <c r="S131" s="29">
        <v>17299</v>
      </c>
      <c r="T131" s="29">
        <f t="shared" si="4"/>
        <v>2910</v>
      </c>
      <c r="U131" s="29">
        <v>17271</v>
      </c>
      <c r="V131" s="29">
        <v>4000</v>
      </c>
      <c r="W131" s="29">
        <v>1200</v>
      </c>
      <c r="X131" s="29">
        <v>8</v>
      </c>
      <c r="Y131" s="29"/>
      <c r="Z131" s="29"/>
      <c r="AA131" s="29">
        <v>-700</v>
      </c>
      <c r="AB131" s="29">
        <v>-224</v>
      </c>
      <c r="AC131" s="29">
        <v>-2225</v>
      </c>
      <c r="AD131" s="29">
        <v>-206</v>
      </c>
      <c r="AE131" s="29" t="s">
        <v>169</v>
      </c>
      <c r="AF131" s="29" t="s">
        <v>61</v>
      </c>
      <c r="AG131" s="29">
        <v>54</v>
      </c>
      <c r="AH131" s="29" t="s">
        <v>169</v>
      </c>
      <c r="AI131" s="29" t="s">
        <v>98</v>
      </c>
      <c r="AJ131" s="32">
        <v>55</v>
      </c>
    </row>
    <row r="132" spans="1:36" x14ac:dyDescent="0.15">
      <c r="A132" s="51" t="s">
        <v>32</v>
      </c>
      <c r="B132" s="69" t="s">
        <v>19</v>
      </c>
      <c r="C132" s="26">
        <v>5</v>
      </c>
      <c r="D132" s="33">
        <v>38112.875</v>
      </c>
      <c r="E132" s="31">
        <v>15780</v>
      </c>
      <c r="F132" s="29">
        <v>33329</v>
      </c>
      <c r="G132" s="30">
        <v>114</v>
      </c>
      <c r="H132" s="30">
        <v>0</v>
      </c>
      <c r="I132" s="29">
        <v>8455</v>
      </c>
      <c r="J132" s="29">
        <v>5141</v>
      </c>
      <c r="K132" s="30">
        <v>-96</v>
      </c>
      <c r="L132" s="30"/>
      <c r="M132" s="30">
        <v>-224</v>
      </c>
      <c r="N132" s="30">
        <v>-206</v>
      </c>
      <c r="O132" s="30">
        <f t="shared" si="7"/>
        <v>-526</v>
      </c>
      <c r="P132" s="29">
        <f t="shared" si="6"/>
        <v>20373</v>
      </c>
      <c r="Q132" s="33">
        <v>38112.875</v>
      </c>
      <c r="R132" s="47">
        <v>15800</v>
      </c>
      <c r="S132" s="29">
        <v>17399</v>
      </c>
      <c r="T132" s="29">
        <f t="shared" si="4"/>
        <v>2974</v>
      </c>
      <c r="U132" s="29">
        <v>17271</v>
      </c>
      <c r="V132" s="29">
        <v>4000</v>
      </c>
      <c r="W132" s="29">
        <v>-1400</v>
      </c>
      <c r="X132" s="29">
        <v>-96</v>
      </c>
      <c r="Y132" s="29"/>
      <c r="Z132" s="29"/>
      <c r="AA132" s="29">
        <v>-700</v>
      </c>
      <c r="AB132" s="29">
        <v>-224</v>
      </c>
      <c r="AC132" s="29">
        <v>-2225</v>
      </c>
      <c r="AD132" s="29">
        <v>-206</v>
      </c>
      <c r="AE132" s="29" t="s">
        <v>158</v>
      </c>
      <c r="AF132" s="29" t="s">
        <v>91</v>
      </c>
      <c r="AG132" s="29">
        <v>58</v>
      </c>
      <c r="AH132" s="29" t="s">
        <v>158</v>
      </c>
      <c r="AI132" s="29" t="s">
        <v>131</v>
      </c>
      <c r="AJ132" s="32">
        <v>55</v>
      </c>
    </row>
    <row r="133" spans="1:36" x14ac:dyDescent="0.15">
      <c r="A133" s="51" t="s">
        <v>31</v>
      </c>
      <c r="B133" s="69" t="s">
        <v>19</v>
      </c>
      <c r="C133" s="26">
        <v>6</v>
      </c>
      <c r="D133" s="33">
        <v>38113.5</v>
      </c>
      <c r="E133" s="31">
        <v>15703</v>
      </c>
      <c r="F133" s="29">
        <v>33329</v>
      </c>
      <c r="G133" s="30">
        <v>164</v>
      </c>
      <c r="H133" s="30">
        <v>0</v>
      </c>
      <c r="I133" s="29">
        <v>8297</v>
      </c>
      <c r="J133" s="29">
        <v>5746</v>
      </c>
      <c r="K133" s="30">
        <v>-254</v>
      </c>
      <c r="L133" s="30"/>
      <c r="M133" s="30">
        <v>-224</v>
      </c>
      <c r="N133" s="30">
        <v>-206</v>
      </c>
      <c r="O133" s="30">
        <f t="shared" si="7"/>
        <v>-684</v>
      </c>
      <c r="P133" s="29">
        <f t="shared" si="6"/>
        <v>20134</v>
      </c>
      <c r="Q133" s="33">
        <v>38113.875</v>
      </c>
      <c r="R133" s="47">
        <v>15600</v>
      </c>
      <c r="S133" s="29">
        <v>17373</v>
      </c>
      <c r="T133" s="29">
        <v>2761</v>
      </c>
      <c r="U133" s="29">
        <v>17271</v>
      </c>
      <c r="V133" s="29">
        <v>4000</v>
      </c>
      <c r="W133" s="29">
        <v>-1400</v>
      </c>
      <c r="X133" s="29">
        <v>254</v>
      </c>
      <c r="Y133" s="29"/>
      <c r="Z133" s="29"/>
      <c r="AA133" s="29">
        <v>-700</v>
      </c>
      <c r="AB133" s="29">
        <v>-224</v>
      </c>
      <c r="AC133" s="29">
        <v>-2225</v>
      </c>
      <c r="AD133" s="29">
        <v>-206</v>
      </c>
      <c r="AE133" s="29" t="s">
        <v>42</v>
      </c>
      <c r="AF133" s="29" t="s">
        <v>101</v>
      </c>
      <c r="AG133" s="29">
        <v>61</v>
      </c>
      <c r="AH133" s="132" t="s">
        <v>42</v>
      </c>
      <c r="AI133" s="132" t="s">
        <v>126</v>
      </c>
      <c r="AJ133" s="32">
        <v>63</v>
      </c>
    </row>
    <row r="134" spans="1:36" x14ac:dyDescent="0.15">
      <c r="A134" s="51" t="s">
        <v>33</v>
      </c>
      <c r="B134" s="69" t="s">
        <v>19</v>
      </c>
      <c r="C134" s="26">
        <v>7</v>
      </c>
      <c r="D134" s="33">
        <v>38114.583333333336</v>
      </c>
      <c r="E134" s="31">
        <v>16550</v>
      </c>
      <c r="F134" s="29">
        <v>33329</v>
      </c>
      <c r="G134" s="30">
        <v>148</v>
      </c>
      <c r="H134" s="30">
        <v>0</v>
      </c>
      <c r="I134" s="29">
        <v>8367</v>
      </c>
      <c r="J134" s="29">
        <v>5793</v>
      </c>
      <c r="K134" s="30">
        <v>-49</v>
      </c>
      <c r="L134" s="30"/>
      <c r="M134" s="30">
        <v>-224</v>
      </c>
      <c r="N134" s="30">
        <v>-206</v>
      </c>
      <c r="O134" s="30">
        <f t="shared" si="7"/>
        <v>-479</v>
      </c>
      <c r="P134" s="29">
        <f t="shared" si="6"/>
        <v>19796</v>
      </c>
      <c r="Q134" s="33">
        <v>38114.583333333336</v>
      </c>
      <c r="R134" s="47">
        <v>16025</v>
      </c>
      <c r="S134" s="29">
        <v>17623</v>
      </c>
      <c r="T134" s="29">
        <v>2173</v>
      </c>
      <c r="U134" s="29">
        <v>17271</v>
      </c>
      <c r="V134" s="29">
        <v>4000</v>
      </c>
      <c r="W134" s="29">
        <v>-1400</v>
      </c>
      <c r="X134" s="29">
        <v>-49</v>
      </c>
      <c r="Y134" s="29"/>
      <c r="Z134" s="29"/>
      <c r="AA134" s="29">
        <v>-700</v>
      </c>
      <c r="AB134" s="29">
        <v>-224</v>
      </c>
      <c r="AC134" s="29">
        <v>-2225</v>
      </c>
      <c r="AD134" s="29">
        <v>-206</v>
      </c>
      <c r="AE134" s="29" t="s">
        <v>43</v>
      </c>
      <c r="AF134" s="29" t="s">
        <v>47</v>
      </c>
      <c r="AG134" s="29">
        <v>67</v>
      </c>
      <c r="AH134" s="29" t="s">
        <v>43</v>
      </c>
      <c r="AI134" s="29" t="s">
        <v>153</v>
      </c>
      <c r="AJ134" s="32">
        <v>66</v>
      </c>
    </row>
    <row r="135" spans="1:36" x14ac:dyDescent="0.15">
      <c r="A135" s="51" t="s">
        <v>34</v>
      </c>
      <c r="B135" s="69" t="s">
        <v>19</v>
      </c>
      <c r="C135" s="26">
        <v>8</v>
      </c>
      <c r="D135" s="33">
        <v>38115.583333333336</v>
      </c>
      <c r="E135" s="31">
        <v>13673</v>
      </c>
      <c r="F135" s="29">
        <v>33329</v>
      </c>
      <c r="G135" s="30">
        <v>160</v>
      </c>
      <c r="H135" s="30">
        <v>0</v>
      </c>
      <c r="I135" s="29">
        <v>10292</v>
      </c>
      <c r="J135" s="29">
        <v>6730</v>
      </c>
      <c r="K135" s="30">
        <v>-416</v>
      </c>
      <c r="L135" s="30"/>
      <c r="M135" s="30">
        <v>-43</v>
      </c>
      <c r="N135" s="30">
        <v>-160</v>
      </c>
      <c r="O135" s="30">
        <f t="shared" ref="O135:O166" si="8">SUM(K135:N135)</f>
        <v>-619</v>
      </c>
      <c r="P135" s="29">
        <f t="shared" si="6"/>
        <v>17086</v>
      </c>
      <c r="Q135" s="33">
        <v>38115.875</v>
      </c>
      <c r="R135" s="47">
        <v>14075</v>
      </c>
      <c r="S135" s="29">
        <v>15748</v>
      </c>
      <c r="T135" s="29">
        <v>1338</v>
      </c>
      <c r="U135" s="29">
        <v>19409</v>
      </c>
      <c r="V135" s="29">
        <v>4400</v>
      </c>
      <c r="W135" s="29">
        <v>-1400</v>
      </c>
      <c r="X135" s="29">
        <v>-416</v>
      </c>
      <c r="Y135" s="29"/>
      <c r="Z135" s="29"/>
      <c r="AA135" s="29">
        <v>-700</v>
      </c>
      <c r="AB135" s="29">
        <v>-43</v>
      </c>
      <c r="AC135" s="29">
        <v>-2225</v>
      </c>
      <c r="AD135" s="29">
        <v>-160</v>
      </c>
      <c r="AE135" s="29" t="s">
        <v>43</v>
      </c>
      <c r="AF135" s="29" t="s">
        <v>70</v>
      </c>
      <c r="AG135" s="29">
        <v>50</v>
      </c>
      <c r="AH135" s="29" t="s">
        <v>43</v>
      </c>
      <c r="AI135" s="29" t="s">
        <v>102</v>
      </c>
      <c r="AJ135" s="32">
        <v>53</v>
      </c>
    </row>
    <row r="136" spans="1:36" x14ac:dyDescent="0.15">
      <c r="A136" s="51" t="s">
        <v>35</v>
      </c>
      <c r="B136" s="69" t="s">
        <v>19</v>
      </c>
      <c r="C136" s="26">
        <v>9</v>
      </c>
      <c r="D136" s="33">
        <v>38116.875</v>
      </c>
      <c r="E136" s="31">
        <v>14014</v>
      </c>
      <c r="F136" s="29">
        <v>33329</v>
      </c>
      <c r="G136" s="30">
        <v>170</v>
      </c>
      <c r="H136" s="30">
        <v>0</v>
      </c>
      <c r="I136" s="29">
        <v>9168</v>
      </c>
      <c r="J136" s="29">
        <v>7127</v>
      </c>
      <c r="K136" s="30">
        <v>-276</v>
      </c>
      <c r="L136" s="30"/>
      <c r="M136" s="30">
        <v>31</v>
      </c>
      <c r="N136" s="30">
        <v>-157</v>
      </c>
      <c r="O136" s="30">
        <f t="shared" si="8"/>
        <v>-402</v>
      </c>
      <c r="P136" s="29">
        <f t="shared" ref="P136:P199" si="9">+F136+G136+H136-I136-J136-O136</f>
        <v>17606</v>
      </c>
      <c r="Q136" s="33">
        <v>38116.875</v>
      </c>
      <c r="R136" s="47">
        <v>13850</v>
      </c>
      <c r="S136" s="29">
        <v>15523</v>
      </c>
      <c r="T136" s="29">
        <f t="shared" ref="T136:T198" si="10">+P136-S136</f>
        <v>2083</v>
      </c>
      <c r="U136" s="29">
        <v>19409</v>
      </c>
      <c r="V136" s="29">
        <v>4400</v>
      </c>
      <c r="W136" s="29">
        <v>-1400</v>
      </c>
      <c r="X136" s="29">
        <v>-276</v>
      </c>
      <c r="Y136" s="29"/>
      <c r="Z136" s="29"/>
      <c r="AA136" s="29">
        <v>280</v>
      </c>
      <c r="AB136" s="29">
        <v>31</v>
      </c>
      <c r="AC136" s="29">
        <v>-2000</v>
      </c>
      <c r="AD136" s="29">
        <v>-157</v>
      </c>
      <c r="AE136" s="29" t="s">
        <v>169</v>
      </c>
      <c r="AF136" s="29" t="s">
        <v>62</v>
      </c>
      <c r="AG136" s="29">
        <v>60</v>
      </c>
      <c r="AH136" s="29" t="s">
        <v>169</v>
      </c>
      <c r="AI136" s="29" t="s">
        <v>102</v>
      </c>
      <c r="AJ136" s="32">
        <v>65</v>
      </c>
    </row>
    <row r="137" spans="1:36" x14ac:dyDescent="0.15">
      <c r="A137" s="51" t="s">
        <v>36</v>
      </c>
      <c r="B137" s="69" t="s">
        <v>19</v>
      </c>
      <c r="C137" s="26">
        <v>10</v>
      </c>
      <c r="D137" s="33">
        <v>38117.5</v>
      </c>
      <c r="E137" s="31">
        <v>15871</v>
      </c>
      <c r="F137" s="29">
        <v>33329</v>
      </c>
      <c r="G137" s="30">
        <v>179</v>
      </c>
      <c r="H137" s="30">
        <v>0</v>
      </c>
      <c r="I137" s="29">
        <v>8395</v>
      </c>
      <c r="J137" s="29">
        <v>5693</v>
      </c>
      <c r="K137" s="30">
        <v>-104</v>
      </c>
      <c r="L137" s="30"/>
      <c r="M137" s="30">
        <v>31</v>
      </c>
      <c r="N137" s="30">
        <v>-217</v>
      </c>
      <c r="O137" s="30">
        <f t="shared" si="8"/>
        <v>-290</v>
      </c>
      <c r="P137" s="29">
        <f t="shared" si="9"/>
        <v>19710</v>
      </c>
      <c r="Q137" s="33">
        <v>38117.875</v>
      </c>
      <c r="R137" s="47">
        <v>15725</v>
      </c>
      <c r="S137" s="29">
        <v>17573</v>
      </c>
      <c r="T137" s="29">
        <v>2137</v>
      </c>
      <c r="U137" s="29">
        <v>19409</v>
      </c>
      <c r="V137" s="29">
        <v>4400</v>
      </c>
      <c r="W137" s="29">
        <v>-1400</v>
      </c>
      <c r="X137" s="29">
        <v>-104</v>
      </c>
      <c r="Y137" s="29"/>
      <c r="Z137" s="29"/>
      <c r="AA137" s="29">
        <v>280</v>
      </c>
      <c r="AB137" s="29">
        <v>-193</v>
      </c>
      <c r="AC137" s="29">
        <v>-2000</v>
      </c>
      <c r="AD137" s="29">
        <v>-217</v>
      </c>
      <c r="AE137" s="29" t="s">
        <v>43</v>
      </c>
      <c r="AF137" s="29" t="s">
        <v>125</v>
      </c>
      <c r="AG137" s="29">
        <v>60</v>
      </c>
      <c r="AH137" s="29" t="s">
        <v>43</v>
      </c>
      <c r="AI137" s="29" t="s">
        <v>159</v>
      </c>
      <c r="AJ137" s="32">
        <v>62</v>
      </c>
    </row>
    <row r="138" spans="1:36" x14ac:dyDescent="0.15">
      <c r="A138" s="51" t="s">
        <v>30</v>
      </c>
      <c r="B138" s="69" t="s">
        <v>19</v>
      </c>
      <c r="C138" s="26">
        <v>11</v>
      </c>
      <c r="D138" s="33">
        <v>38118.666666666664</v>
      </c>
      <c r="E138" s="31">
        <v>17350</v>
      </c>
      <c r="F138" s="29">
        <v>33329</v>
      </c>
      <c r="G138" s="30">
        <v>164</v>
      </c>
      <c r="H138" s="30">
        <v>0</v>
      </c>
      <c r="I138" s="29">
        <v>8831</v>
      </c>
      <c r="J138" s="29">
        <v>4039</v>
      </c>
      <c r="K138" s="30">
        <v>-77</v>
      </c>
      <c r="L138" s="30"/>
      <c r="M138" s="30">
        <v>-224</v>
      </c>
      <c r="N138" s="30">
        <v>-217</v>
      </c>
      <c r="O138" s="30">
        <f t="shared" si="8"/>
        <v>-518</v>
      </c>
      <c r="P138" s="29">
        <f t="shared" si="9"/>
        <v>21141</v>
      </c>
      <c r="Q138" s="33">
        <v>38118.708333333336</v>
      </c>
      <c r="R138" s="47">
        <v>17425</v>
      </c>
      <c r="S138" s="29">
        <v>19073</v>
      </c>
      <c r="T138" s="29">
        <f t="shared" si="10"/>
        <v>2068</v>
      </c>
      <c r="U138" s="29">
        <v>19409</v>
      </c>
      <c r="V138" s="29">
        <v>4400</v>
      </c>
      <c r="W138" s="29">
        <v>-1400</v>
      </c>
      <c r="X138" s="29">
        <v>-77</v>
      </c>
      <c r="Y138" s="29"/>
      <c r="Z138" s="29"/>
      <c r="AA138" s="29">
        <v>-700</v>
      </c>
      <c r="AB138" s="29">
        <v>-224</v>
      </c>
      <c r="AC138" s="29">
        <v>-2000</v>
      </c>
      <c r="AD138" s="29">
        <v>-217</v>
      </c>
      <c r="AE138" s="29" t="s">
        <v>100</v>
      </c>
      <c r="AF138" s="29" t="s">
        <v>49</v>
      </c>
      <c r="AG138" s="29">
        <v>86</v>
      </c>
      <c r="AH138" s="29" t="s">
        <v>43</v>
      </c>
      <c r="AI138" s="29" t="s">
        <v>54</v>
      </c>
      <c r="AJ138" s="32">
        <v>86</v>
      </c>
    </row>
    <row r="139" spans="1:36" x14ac:dyDescent="0.15">
      <c r="A139" s="51" t="s">
        <v>32</v>
      </c>
      <c r="B139" s="69" t="s">
        <v>19</v>
      </c>
      <c r="C139" s="26">
        <v>12</v>
      </c>
      <c r="D139" s="33">
        <v>38119.583333333336</v>
      </c>
      <c r="E139" s="31">
        <v>18218</v>
      </c>
      <c r="F139" s="29">
        <v>33329</v>
      </c>
      <c r="G139" s="30">
        <v>160</v>
      </c>
      <c r="H139" s="30">
        <v>0</v>
      </c>
      <c r="I139" s="29">
        <v>8864</v>
      </c>
      <c r="J139" s="29">
        <v>4566</v>
      </c>
      <c r="K139" s="30">
        <v>-146</v>
      </c>
      <c r="L139" s="30"/>
      <c r="M139" s="30">
        <v>-224</v>
      </c>
      <c r="N139" s="30">
        <v>-106</v>
      </c>
      <c r="O139" s="30">
        <f t="shared" si="8"/>
        <v>-476</v>
      </c>
      <c r="P139" s="29">
        <f t="shared" si="9"/>
        <v>20535</v>
      </c>
      <c r="Q139" s="33">
        <v>38119.666666666664</v>
      </c>
      <c r="R139" s="47">
        <v>16250</v>
      </c>
      <c r="S139" s="29">
        <v>18048</v>
      </c>
      <c r="T139" s="29">
        <f t="shared" si="10"/>
        <v>2487</v>
      </c>
      <c r="U139" s="29">
        <v>19409</v>
      </c>
      <c r="V139" s="29">
        <v>4400</v>
      </c>
      <c r="W139" s="29">
        <v>-1400</v>
      </c>
      <c r="X139" s="29">
        <v>-146</v>
      </c>
      <c r="Y139" s="29"/>
      <c r="Z139" s="29"/>
      <c r="AA139" s="29">
        <v>-700</v>
      </c>
      <c r="AB139" s="29">
        <v>-224</v>
      </c>
      <c r="AC139" s="29">
        <v>-2000</v>
      </c>
      <c r="AD139" s="29">
        <v>-106</v>
      </c>
      <c r="AE139" s="29" t="s">
        <v>169</v>
      </c>
      <c r="AF139" s="29" t="s">
        <v>118</v>
      </c>
      <c r="AG139" s="29">
        <v>66</v>
      </c>
      <c r="AH139" s="29" t="s">
        <v>169</v>
      </c>
      <c r="AI139" s="29" t="s">
        <v>181</v>
      </c>
      <c r="AJ139" s="32">
        <v>72</v>
      </c>
    </row>
    <row r="140" spans="1:36" x14ac:dyDescent="0.15">
      <c r="A140" s="51" t="s">
        <v>31</v>
      </c>
      <c r="B140" s="69" t="s">
        <v>19</v>
      </c>
      <c r="C140" s="26">
        <v>13</v>
      </c>
      <c r="D140" s="33">
        <v>38120.5</v>
      </c>
      <c r="E140" s="31">
        <v>17135</v>
      </c>
      <c r="F140" s="29">
        <v>33329</v>
      </c>
      <c r="G140" s="30">
        <v>160</v>
      </c>
      <c r="H140" s="30">
        <v>0</v>
      </c>
      <c r="I140" s="29">
        <v>8152</v>
      </c>
      <c r="J140" s="29">
        <v>4807</v>
      </c>
      <c r="K140" s="30">
        <v>-3</v>
      </c>
      <c r="L140" s="30"/>
      <c r="M140" s="30">
        <v>-224</v>
      </c>
      <c r="N140" s="30">
        <v>-712</v>
      </c>
      <c r="O140" s="30">
        <f t="shared" si="8"/>
        <v>-939</v>
      </c>
      <c r="P140" s="29">
        <f t="shared" si="9"/>
        <v>21469</v>
      </c>
      <c r="Q140" s="33">
        <v>38120.583333333336</v>
      </c>
      <c r="R140" s="47">
        <v>16500</v>
      </c>
      <c r="S140" s="29">
        <v>18448</v>
      </c>
      <c r="T140" s="29">
        <f t="shared" si="10"/>
        <v>3021</v>
      </c>
      <c r="U140" s="29">
        <v>19409</v>
      </c>
      <c r="V140" s="29">
        <v>4400</v>
      </c>
      <c r="W140" s="29">
        <v>-1400</v>
      </c>
      <c r="X140" s="29">
        <v>-3</v>
      </c>
      <c r="Y140" s="29"/>
      <c r="Z140" s="29"/>
      <c r="AA140" s="29">
        <v>-700</v>
      </c>
      <c r="AB140" s="29">
        <v>-224</v>
      </c>
      <c r="AC140" s="29">
        <v>-2225</v>
      </c>
      <c r="AD140" s="29">
        <v>-712</v>
      </c>
      <c r="AE140" s="29" t="s">
        <v>43</v>
      </c>
      <c r="AF140" s="29" t="s">
        <v>110</v>
      </c>
      <c r="AG140" s="29">
        <v>55</v>
      </c>
      <c r="AH140" s="29" t="s">
        <v>100</v>
      </c>
      <c r="AI140" s="29" t="s">
        <v>138</v>
      </c>
      <c r="AJ140" s="32">
        <v>76</v>
      </c>
    </row>
    <row r="141" spans="1:36" x14ac:dyDescent="0.15">
      <c r="A141" s="51" t="s">
        <v>33</v>
      </c>
      <c r="B141" s="69" t="s">
        <v>19</v>
      </c>
      <c r="C141" s="26">
        <v>14</v>
      </c>
      <c r="D141" s="33">
        <v>38121.583333333336</v>
      </c>
      <c r="E141" s="31">
        <v>16153</v>
      </c>
      <c r="F141" s="29">
        <v>33329</v>
      </c>
      <c r="G141" s="30">
        <v>135</v>
      </c>
      <c r="H141" s="30">
        <v>0</v>
      </c>
      <c r="I141" s="29">
        <v>7759</v>
      </c>
      <c r="J141" s="29">
        <v>4700</v>
      </c>
      <c r="K141" s="30">
        <v>226</v>
      </c>
      <c r="L141" s="30"/>
      <c r="M141" s="30">
        <v>-224</v>
      </c>
      <c r="N141" s="30">
        <v>-265</v>
      </c>
      <c r="O141" s="30">
        <f t="shared" si="8"/>
        <v>-263</v>
      </c>
      <c r="P141" s="29">
        <f t="shared" si="9"/>
        <v>21268</v>
      </c>
      <c r="Q141" s="33">
        <v>38121.625</v>
      </c>
      <c r="R141" s="47">
        <v>16525</v>
      </c>
      <c r="S141" s="29">
        <v>18314</v>
      </c>
      <c r="T141" s="29">
        <f t="shared" si="10"/>
        <v>2954</v>
      </c>
      <c r="U141" s="29">
        <v>19409</v>
      </c>
      <c r="V141" s="29">
        <v>4400</v>
      </c>
      <c r="W141" s="29">
        <v>1200</v>
      </c>
      <c r="X141" s="29">
        <v>226</v>
      </c>
      <c r="Y141" s="29"/>
      <c r="Z141" s="29"/>
      <c r="AA141" s="29">
        <v>-700</v>
      </c>
      <c r="AB141" s="29">
        <v>-224</v>
      </c>
      <c r="AC141" s="29">
        <v>-2225</v>
      </c>
      <c r="AD141" s="29">
        <v>-265</v>
      </c>
      <c r="AE141" s="29" t="s">
        <v>43</v>
      </c>
      <c r="AF141" s="29" t="s">
        <v>179</v>
      </c>
      <c r="AG141" s="29">
        <v>60</v>
      </c>
      <c r="AH141" s="29" t="s">
        <v>43</v>
      </c>
      <c r="AI141" s="29" t="s">
        <v>141</v>
      </c>
      <c r="AJ141" s="32">
        <v>79</v>
      </c>
    </row>
    <row r="142" spans="1:36" x14ac:dyDescent="0.15">
      <c r="A142" s="51" t="s">
        <v>34</v>
      </c>
      <c r="B142" s="69" t="s">
        <v>19</v>
      </c>
      <c r="C142" s="26">
        <v>15</v>
      </c>
      <c r="D142" s="33">
        <v>38122.541666666664</v>
      </c>
      <c r="E142" s="31">
        <v>16580</v>
      </c>
      <c r="F142" s="29">
        <v>33329</v>
      </c>
      <c r="G142" s="30">
        <v>123</v>
      </c>
      <c r="H142" s="30">
        <v>0</v>
      </c>
      <c r="I142" s="29">
        <v>7860</v>
      </c>
      <c r="J142" s="29">
        <v>5581</v>
      </c>
      <c r="K142" s="30">
        <v>-506</v>
      </c>
      <c r="L142" s="30"/>
      <c r="M142" s="30">
        <v>-268</v>
      </c>
      <c r="N142" s="30">
        <v>-182</v>
      </c>
      <c r="O142" s="30">
        <f t="shared" si="8"/>
        <v>-956</v>
      </c>
      <c r="P142" s="29">
        <f t="shared" si="9"/>
        <v>20967</v>
      </c>
      <c r="Q142" s="33">
        <v>38122.75</v>
      </c>
      <c r="R142" s="47">
        <v>15500</v>
      </c>
      <c r="S142" s="29">
        <v>17464</v>
      </c>
      <c r="T142" s="29">
        <f t="shared" si="10"/>
        <v>3503</v>
      </c>
      <c r="U142" s="29">
        <v>20311</v>
      </c>
      <c r="V142" s="29">
        <v>5000</v>
      </c>
      <c r="W142" s="29">
        <v>-1500</v>
      </c>
      <c r="X142" s="29">
        <v>-506</v>
      </c>
      <c r="Y142" s="29"/>
      <c r="Z142" s="29"/>
      <c r="AA142" s="29">
        <v>-700</v>
      </c>
      <c r="AB142" s="29">
        <v>-268</v>
      </c>
      <c r="AC142" s="29">
        <v>-2225</v>
      </c>
      <c r="AD142" s="29">
        <v>-182</v>
      </c>
      <c r="AE142" s="29" t="s">
        <v>169</v>
      </c>
      <c r="AF142" s="29" t="s">
        <v>56</v>
      </c>
      <c r="AG142" s="29">
        <v>84</v>
      </c>
      <c r="AH142" s="29" t="s">
        <v>169</v>
      </c>
      <c r="AI142" s="29" t="s">
        <v>69</v>
      </c>
      <c r="AJ142" s="32">
        <v>83</v>
      </c>
    </row>
    <row r="143" spans="1:36" x14ac:dyDescent="0.15">
      <c r="A143" s="51" t="s">
        <v>35</v>
      </c>
      <c r="B143" s="69" t="s">
        <v>19</v>
      </c>
      <c r="C143" s="26">
        <v>16</v>
      </c>
      <c r="D143" s="33">
        <v>38123.875</v>
      </c>
      <c r="E143" s="31">
        <v>14849</v>
      </c>
      <c r="F143" s="29">
        <v>33329</v>
      </c>
      <c r="G143" s="30">
        <v>134</v>
      </c>
      <c r="H143" s="30">
        <v>0</v>
      </c>
      <c r="I143" s="29">
        <v>7913</v>
      </c>
      <c r="J143" s="29">
        <v>7051</v>
      </c>
      <c r="K143" s="30">
        <v>-333</v>
      </c>
      <c r="L143" s="30"/>
      <c r="M143" s="30">
        <v>-268</v>
      </c>
      <c r="N143" s="30">
        <v>-181</v>
      </c>
      <c r="O143" s="30">
        <f t="shared" si="8"/>
        <v>-782</v>
      </c>
      <c r="P143" s="29">
        <f t="shared" si="9"/>
        <v>19281</v>
      </c>
      <c r="Q143" s="33">
        <v>38123.875</v>
      </c>
      <c r="R143" s="47">
        <v>14800</v>
      </c>
      <c r="S143" s="29">
        <v>16914</v>
      </c>
      <c r="T143" s="29">
        <f t="shared" si="10"/>
        <v>2367</v>
      </c>
      <c r="U143" s="29">
        <v>20311</v>
      </c>
      <c r="V143" s="29">
        <v>5000</v>
      </c>
      <c r="W143" s="29">
        <v>-1500</v>
      </c>
      <c r="X143" s="29">
        <v>-333</v>
      </c>
      <c r="Y143" s="29"/>
      <c r="Z143" s="29"/>
      <c r="AA143" s="29">
        <v>-700</v>
      </c>
      <c r="AB143" s="29">
        <v>-268</v>
      </c>
      <c r="AC143" s="29">
        <v>-2225</v>
      </c>
      <c r="AD143" s="29">
        <v>-181</v>
      </c>
      <c r="AE143" s="29" t="s">
        <v>169</v>
      </c>
      <c r="AF143" s="29" t="s">
        <v>118</v>
      </c>
      <c r="AG143" s="29">
        <v>58</v>
      </c>
      <c r="AH143" s="29" t="s">
        <v>169</v>
      </c>
      <c r="AI143" s="29" t="s">
        <v>228</v>
      </c>
      <c r="AJ143" s="32">
        <v>67</v>
      </c>
    </row>
    <row r="144" spans="1:36" x14ac:dyDescent="0.15">
      <c r="A144" s="51" t="s">
        <v>36</v>
      </c>
      <c r="B144" s="69" t="s">
        <v>19</v>
      </c>
      <c r="C144" s="26">
        <v>17</v>
      </c>
      <c r="D144" s="33">
        <v>38124.583333333336</v>
      </c>
      <c r="E144" s="31">
        <v>16584</v>
      </c>
      <c r="F144" s="29">
        <v>33329</v>
      </c>
      <c r="G144" s="30">
        <v>129</v>
      </c>
      <c r="H144" s="30">
        <v>0</v>
      </c>
      <c r="I144" s="29">
        <v>8024</v>
      </c>
      <c r="J144" s="29">
        <v>4750</v>
      </c>
      <c r="K144" s="30">
        <v>-57</v>
      </c>
      <c r="L144" s="30"/>
      <c r="M144" s="30">
        <v>-299</v>
      </c>
      <c r="N144" s="30">
        <v>-258</v>
      </c>
      <c r="O144" s="30">
        <f t="shared" si="8"/>
        <v>-614</v>
      </c>
      <c r="P144" s="29">
        <f t="shared" si="9"/>
        <v>21298</v>
      </c>
      <c r="Q144" s="33">
        <v>38124.583333333336</v>
      </c>
      <c r="R144" s="47">
        <v>16450</v>
      </c>
      <c r="S144" s="29">
        <v>18189</v>
      </c>
      <c r="T144" s="29">
        <v>3109</v>
      </c>
      <c r="U144" s="29">
        <v>20311</v>
      </c>
      <c r="V144" s="29">
        <v>5000</v>
      </c>
      <c r="W144" s="29">
        <v>-1400</v>
      </c>
      <c r="X144" s="29">
        <v>-27</v>
      </c>
      <c r="Y144" s="29"/>
      <c r="Z144" s="29"/>
      <c r="AA144" s="29">
        <v>-700</v>
      </c>
      <c r="AB144" s="29">
        <v>-299</v>
      </c>
      <c r="AC144" s="29">
        <v>-2150</v>
      </c>
      <c r="AD144" s="29">
        <v>-258</v>
      </c>
      <c r="AE144" s="29" t="s">
        <v>169</v>
      </c>
      <c r="AF144" s="29" t="s">
        <v>117</v>
      </c>
      <c r="AG144" s="29">
        <v>60</v>
      </c>
      <c r="AH144" s="29" t="s">
        <v>169</v>
      </c>
      <c r="AI144" s="29" t="s">
        <v>141</v>
      </c>
      <c r="AJ144" s="32">
        <v>72</v>
      </c>
    </row>
    <row r="145" spans="1:36" x14ac:dyDescent="0.15">
      <c r="A145" s="51" t="s">
        <v>30</v>
      </c>
      <c r="B145" s="69" t="s">
        <v>19</v>
      </c>
      <c r="C145" s="26">
        <v>18</v>
      </c>
      <c r="D145" s="33">
        <v>38125.708333333336</v>
      </c>
      <c r="E145" s="31">
        <v>17010</v>
      </c>
      <c r="F145" s="29">
        <v>33329</v>
      </c>
      <c r="G145" s="30">
        <v>118</v>
      </c>
      <c r="H145" s="30">
        <v>0</v>
      </c>
      <c r="I145" s="29">
        <v>8181</v>
      </c>
      <c r="J145" s="29">
        <v>4066</v>
      </c>
      <c r="K145" s="30">
        <v>-34</v>
      </c>
      <c r="L145" s="30"/>
      <c r="M145" s="30">
        <v>-224</v>
      </c>
      <c r="N145" s="30">
        <v>-138</v>
      </c>
      <c r="O145" s="30">
        <f t="shared" si="8"/>
        <v>-396</v>
      </c>
      <c r="P145" s="29">
        <f t="shared" si="9"/>
        <v>21596</v>
      </c>
      <c r="Q145" s="33">
        <v>38125.583333333336</v>
      </c>
      <c r="R145" s="47">
        <v>17050</v>
      </c>
      <c r="S145" s="29">
        <v>18885</v>
      </c>
      <c r="T145" s="29">
        <f t="shared" si="10"/>
        <v>2711</v>
      </c>
      <c r="U145" s="29">
        <v>20311</v>
      </c>
      <c r="V145" s="29">
        <v>5000</v>
      </c>
      <c r="W145" s="29">
        <v>-1400</v>
      </c>
      <c r="X145" s="29">
        <v>-34</v>
      </c>
      <c r="Y145" s="29"/>
      <c r="Z145" s="29"/>
      <c r="AA145" s="29">
        <v>-700</v>
      </c>
      <c r="AB145" s="29">
        <v>-224</v>
      </c>
      <c r="AC145" s="29">
        <v>-2150</v>
      </c>
      <c r="AD145" s="29">
        <v>-138</v>
      </c>
      <c r="AE145" s="29" t="s">
        <v>146</v>
      </c>
      <c r="AF145" s="29" t="s">
        <v>308</v>
      </c>
      <c r="AG145" s="29">
        <v>76</v>
      </c>
      <c r="AH145" s="29" t="s">
        <v>146</v>
      </c>
      <c r="AI145" s="29" t="s">
        <v>55</v>
      </c>
      <c r="AJ145" s="32">
        <v>80</v>
      </c>
    </row>
    <row r="146" spans="1:36" x14ac:dyDescent="0.15">
      <c r="A146" s="51" t="s">
        <v>32</v>
      </c>
      <c r="B146" s="69" t="s">
        <v>19</v>
      </c>
      <c r="C146" s="26">
        <v>19</v>
      </c>
      <c r="D146" s="33">
        <v>38126.583333333336</v>
      </c>
      <c r="E146" s="31">
        <v>16812</v>
      </c>
      <c r="F146" s="29">
        <v>33329</v>
      </c>
      <c r="G146" s="30">
        <v>118</v>
      </c>
      <c r="H146" s="30">
        <v>0</v>
      </c>
      <c r="I146" s="29">
        <v>7859</v>
      </c>
      <c r="J146" s="29">
        <v>4190</v>
      </c>
      <c r="K146" s="30">
        <v>-7</v>
      </c>
      <c r="L146" s="30"/>
      <c r="M146" s="30">
        <v>-74</v>
      </c>
      <c r="N146" s="30">
        <v>-138</v>
      </c>
      <c r="O146" s="30">
        <f t="shared" si="8"/>
        <v>-219</v>
      </c>
      <c r="P146" s="29">
        <f t="shared" si="9"/>
        <v>21617</v>
      </c>
      <c r="Q146" s="33">
        <v>38126.5</v>
      </c>
      <c r="R146" s="47">
        <v>16950</v>
      </c>
      <c r="S146" s="29">
        <v>19039</v>
      </c>
      <c r="T146" s="29">
        <f t="shared" si="10"/>
        <v>2578</v>
      </c>
      <c r="U146" s="29">
        <v>20311</v>
      </c>
      <c r="V146" s="29">
        <v>5000</v>
      </c>
      <c r="W146" s="29">
        <v>-1400</v>
      </c>
      <c r="X146" s="29">
        <v>-7</v>
      </c>
      <c r="Y146" s="29"/>
      <c r="Z146" s="29"/>
      <c r="AA146" s="29">
        <v>-700</v>
      </c>
      <c r="AB146" s="29">
        <v>-74</v>
      </c>
      <c r="AC146" s="29">
        <v>-150</v>
      </c>
      <c r="AD146" s="29">
        <v>-138</v>
      </c>
      <c r="AE146" s="29" t="s">
        <v>169</v>
      </c>
      <c r="AF146" s="29" t="s">
        <v>116</v>
      </c>
      <c r="AG146" s="29">
        <v>70</v>
      </c>
      <c r="AH146" s="29" t="s">
        <v>169</v>
      </c>
      <c r="AI146" s="29" t="s">
        <v>104</v>
      </c>
      <c r="AJ146" s="32">
        <v>72</v>
      </c>
    </row>
    <row r="147" spans="1:36" x14ac:dyDescent="0.15">
      <c r="A147" s="51" t="s">
        <v>31</v>
      </c>
      <c r="B147" s="69" t="s">
        <v>19</v>
      </c>
      <c r="C147" s="26">
        <v>20</v>
      </c>
      <c r="D147" s="33">
        <v>38127.583333333336</v>
      </c>
      <c r="E147" s="31">
        <v>16622</v>
      </c>
      <c r="F147" s="29">
        <v>33329</v>
      </c>
      <c r="G147" s="30">
        <v>144</v>
      </c>
      <c r="H147" s="30">
        <v>0</v>
      </c>
      <c r="I147" s="29">
        <v>8152</v>
      </c>
      <c r="J147" s="29">
        <v>4559</v>
      </c>
      <c r="K147" s="30">
        <v>93</v>
      </c>
      <c r="L147" s="30"/>
      <c r="M147" s="30">
        <v>-99</v>
      </c>
      <c r="N147" s="30">
        <v>-258</v>
      </c>
      <c r="O147" s="30">
        <f t="shared" si="8"/>
        <v>-264</v>
      </c>
      <c r="P147" s="29">
        <f t="shared" si="9"/>
        <v>21026</v>
      </c>
      <c r="Q147" s="33">
        <v>38127.583333333336</v>
      </c>
      <c r="R147" s="47">
        <v>16400</v>
      </c>
      <c r="S147" s="29">
        <v>18089</v>
      </c>
      <c r="T147" s="29">
        <f t="shared" si="10"/>
        <v>2937</v>
      </c>
      <c r="U147" s="29">
        <v>20311</v>
      </c>
      <c r="V147" s="29">
        <v>5000</v>
      </c>
      <c r="W147" s="29">
        <v>1200</v>
      </c>
      <c r="X147" s="29">
        <v>93</v>
      </c>
      <c r="Y147" s="29"/>
      <c r="Z147" s="29"/>
      <c r="AA147" s="29">
        <v>-700</v>
      </c>
      <c r="AB147" s="29">
        <v>-99</v>
      </c>
      <c r="AC147" s="29">
        <v>-2150</v>
      </c>
      <c r="AD147" s="29">
        <v>-258</v>
      </c>
      <c r="AE147" s="29" t="s">
        <v>42</v>
      </c>
      <c r="AF147" s="29" t="s">
        <v>213</v>
      </c>
      <c r="AG147" s="29">
        <v>63</v>
      </c>
      <c r="AH147" s="29" t="s">
        <v>42</v>
      </c>
      <c r="AI147" s="29" t="s">
        <v>168</v>
      </c>
      <c r="AJ147" s="32">
        <v>70</v>
      </c>
    </row>
    <row r="148" spans="1:36" x14ac:dyDescent="0.15">
      <c r="A148" s="51" t="s">
        <v>33</v>
      </c>
      <c r="B148" s="69" t="s">
        <v>19</v>
      </c>
      <c r="C148" s="26">
        <v>21</v>
      </c>
      <c r="D148" s="33">
        <v>38128.583333333336</v>
      </c>
      <c r="E148" s="31">
        <v>17136</v>
      </c>
      <c r="F148" s="29">
        <v>33329</v>
      </c>
      <c r="G148" s="30">
        <v>140</v>
      </c>
      <c r="H148" s="30">
        <v>0</v>
      </c>
      <c r="I148" s="29">
        <v>7816</v>
      </c>
      <c r="J148" s="29">
        <v>4340</v>
      </c>
      <c r="K148" s="30">
        <v>73</v>
      </c>
      <c r="L148" s="30"/>
      <c r="M148" s="30">
        <v>-149</v>
      </c>
      <c r="N148" s="30">
        <v>-138</v>
      </c>
      <c r="O148" s="30">
        <f t="shared" si="8"/>
        <v>-214</v>
      </c>
      <c r="P148" s="29">
        <f t="shared" si="9"/>
        <v>21527</v>
      </c>
      <c r="Q148" s="33">
        <v>38128.583333333336</v>
      </c>
      <c r="R148" s="47">
        <v>16800</v>
      </c>
      <c r="S148" s="29">
        <v>18539</v>
      </c>
      <c r="T148" s="29">
        <f t="shared" si="10"/>
        <v>2988</v>
      </c>
      <c r="U148" s="29">
        <v>20311</v>
      </c>
      <c r="V148" s="29">
        <v>5000</v>
      </c>
      <c r="W148" s="29">
        <v>1200</v>
      </c>
      <c r="X148" s="29">
        <v>73</v>
      </c>
      <c r="Y148" s="29"/>
      <c r="Z148" s="29"/>
      <c r="AA148" s="29">
        <v>-700</v>
      </c>
      <c r="AB148" s="29">
        <v>-149</v>
      </c>
      <c r="AC148" s="29">
        <v>-2150</v>
      </c>
      <c r="AD148" s="29">
        <v>-138</v>
      </c>
      <c r="AE148" s="29" t="s">
        <v>309</v>
      </c>
      <c r="AF148" s="29" t="s">
        <v>51</v>
      </c>
      <c r="AG148" s="29">
        <v>67</v>
      </c>
      <c r="AH148" s="29" t="s">
        <v>100</v>
      </c>
      <c r="AI148" s="29" t="s">
        <v>178</v>
      </c>
      <c r="AJ148" s="32">
        <v>75</v>
      </c>
    </row>
    <row r="149" spans="1:36" x14ac:dyDescent="0.15">
      <c r="A149" s="51" t="s">
        <v>34</v>
      </c>
      <c r="B149" s="69" t="s">
        <v>19</v>
      </c>
      <c r="C149" s="26">
        <v>22</v>
      </c>
      <c r="D149" s="33">
        <v>38129.541666666664</v>
      </c>
      <c r="E149" s="31">
        <v>14803</v>
      </c>
      <c r="F149" s="29">
        <v>33329</v>
      </c>
      <c r="G149" s="30">
        <v>129</v>
      </c>
      <c r="H149" s="30">
        <v>0</v>
      </c>
      <c r="I149" s="29">
        <v>11053</v>
      </c>
      <c r="J149" s="29">
        <v>4748</v>
      </c>
      <c r="K149" s="30">
        <v>-19</v>
      </c>
      <c r="L149" s="30"/>
      <c r="M149" s="30">
        <v>-174</v>
      </c>
      <c r="N149" s="30">
        <v>-142</v>
      </c>
      <c r="O149" s="30">
        <f t="shared" si="8"/>
        <v>-335</v>
      </c>
      <c r="P149" s="29">
        <f t="shared" si="9"/>
        <v>17992</v>
      </c>
      <c r="Q149" s="33">
        <v>38129.5</v>
      </c>
      <c r="R149" s="47">
        <v>14700</v>
      </c>
      <c r="S149" s="29">
        <v>16539</v>
      </c>
      <c r="T149" s="29">
        <f t="shared" si="10"/>
        <v>1453</v>
      </c>
      <c r="U149" s="29">
        <v>21148</v>
      </c>
      <c r="V149" s="29">
        <v>4200</v>
      </c>
      <c r="W149" s="29">
        <v>-1500</v>
      </c>
      <c r="X149" s="29">
        <v>-19</v>
      </c>
      <c r="Y149" s="29"/>
      <c r="Z149" s="29"/>
      <c r="AA149" s="29">
        <v>-700</v>
      </c>
      <c r="AB149" s="29">
        <v>-174</v>
      </c>
      <c r="AC149" s="29">
        <v>-2150</v>
      </c>
      <c r="AD149" s="29">
        <v>-142</v>
      </c>
      <c r="AE149" s="29" t="s">
        <v>217</v>
      </c>
      <c r="AF149" s="29" t="s">
        <v>138</v>
      </c>
      <c r="AG149" s="29">
        <v>65</v>
      </c>
      <c r="AH149" s="29" t="s">
        <v>217</v>
      </c>
      <c r="AI149" s="29" t="s">
        <v>124</v>
      </c>
      <c r="AJ149" s="32">
        <v>71</v>
      </c>
    </row>
    <row r="150" spans="1:36" x14ac:dyDescent="0.15">
      <c r="A150" s="51" t="s">
        <v>35</v>
      </c>
      <c r="B150" s="69" t="s">
        <v>19</v>
      </c>
      <c r="C150" s="26">
        <v>23</v>
      </c>
      <c r="D150" s="33">
        <v>38130.875</v>
      </c>
      <c r="E150" s="31">
        <v>14931</v>
      </c>
      <c r="F150" s="29">
        <v>33329</v>
      </c>
      <c r="G150" s="30">
        <v>132</v>
      </c>
      <c r="H150" s="30">
        <v>0</v>
      </c>
      <c r="I150" s="29">
        <v>9696</v>
      </c>
      <c r="J150" s="29">
        <v>4388</v>
      </c>
      <c r="K150" s="30">
        <v>92</v>
      </c>
      <c r="L150" s="30"/>
      <c r="M150" s="30">
        <v>-174</v>
      </c>
      <c r="N150" s="30">
        <v>-121</v>
      </c>
      <c r="O150" s="30">
        <f t="shared" si="8"/>
        <v>-203</v>
      </c>
      <c r="P150" s="29">
        <f t="shared" si="9"/>
        <v>19580</v>
      </c>
      <c r="Q150" s="33">
        <v>38130.875</v>
      </c>
      <c r="R150" s="47">
        <v>14950</v>
      </c>
      <c r="S150" s="29">
        <v>16689</v>
      </c>
      <c r="T150" s="29">
        <f t="shared" si="10"/>
        <v>2891</v>
      </c>
      <c r="U150" s="29">
        <v>21148</v>
      </c>
      <c r="V150" s="29">
        <v>4200</v>
      </c>
      <c r="W150" s="29">
        <v>1200</v>
      </c>
      <c r="X150" s="29">
        <v>92</v>
      </c>
      <c r="Y150" s="29"/>
      <c r="Z150" s="29"/>
      <c r="AA150" s="29">
        <v>-700</v>
      </c>
      <c r="AB150" s="29">
        <v>-174</v>
      </c>
      <c r="AC150" s="29">
        <v>-2150</v>
      </c>
      <c r="AD150" s="29">
        <v>-121</v>
      </c>
      <c r="AE150" s="29" t="s">
        <v>43</v>
      </c>
      <c r="AF150" s="29" t="s">
        <v>171</v>
      </c>
      <c r="AG150" s="29">
        <v>55</v>
      </c>
      <c r="AH150" s="29" t="s">
        <v>43</v>
      </c>
      <c r="AI150" s="29" t="s">
        <v>104</v>
      </c>
      <c r="AJ150" s="32">
        <v>64</v>
      </c>
    </row>
    <row r="151" spans="1:36" x14ac:dyDescent="0.15">
      <c r="A151" s="51" t="s">
        <v>36</v>
      </c>
      <c r="B151" s="69" t="s">
        <v>19</v>
      </c>
      <c r="C151" s="26">
        <v>24</v>
      </c>
      <c r="D151" s="33">
        <v>38131.583333333336</v>
      </c>
      <c r="E151" s="31">
        <v>16283</v>
      </c>
      <c r="F151" s="29">
        <v>33329</v>
      </c>
      <c r="G151" s="30">
        <v>140</v>
      </c>
      <c r="H151" s="30">
        <v>0</v>
      </c>
      <c r="I151" s="29">
        <v>8587</v>
      </c>
      <c r="J151" s="29">
        <v>3114</v>
      </c>
      <c r="K151" s="30">
        <v>568</v>
      </c>
      <c r="L151" s="30"/>
      <c r="M151" s="30">
        <v>-399</v>
      </c>
      <c r="N151" s="30">
        <v>-141</v>
      </c>
      <c r="O151" s="30">
        <f t="shared" si="8"/>
        <v>28</v>
      </c>
      <c r="P151" s="29">
        <f t="shared" si="9"/>
        <v>21740</v>
      </c>
      <c r="Q151" s="33">
        <v>38131.5</v>
      </c>
      <c r="R151" s="47">
        <v>16700</v>
      </c>
      <c r="S151" s="29">
        <v>18564</v>
      </c>
      <c r="T151" s="29">
        <v>3176</v>
      </c>
      <c r="U151" s="29">
        <v>21148</v>
      </c>
      <c r="V151" s="29">
        <v>4200</v>
      </c>
      <c r="W151" s="29">
        <v>1200</v>
      </c>
      <c r="X151" s="29">
        <v>568</v>
      </c>
      <c r="Y151" s="29"/>
      <c r="Z151" s="29"/>
      <c r="AA151" s="29">
        <v>-700</v>
      </c>
      <c r="AB151" s="29">
        <v>-399</v>
      </c>
      <c r="AC151" s="29">
        <v>-2150</v>
      </c>
      <c r="AD151" s="29">
        <v>-141</v>
      </c>
      <c r="AE151" s="29" t="s">
        <v>43</v>
      </c>
      <c r="AF151" s="29" t="s">
        <v>165</v>
      </c>
      <c r="AG151" s="29">
        <v>55</v>
      </c>
      <c r="AH151" s="29" t="s">
        <v>43</v>
      </c>
      <c r="AI151" s="29" t="s">
        <v>168</v>
      </c>
      <c r="AJ151" s="32">
        <v>69</v>
      </c>
    </row>
    <row r="152" spans="1:36" x14ac:dyDescent="0.15">
      <c r="A152" s="51" t="s">
        <v>30</v>
      </c>
      <c r="B152" s="69" t="s">
        <v>19</v>
      </c>
      <c r="C152" s="26">
        <v>25</v>
      </c>
      <c r="D152" s="33">
        <v>38132.583333333336</v>
      </c>
      <c r="E152" s="31">
        <v>16266</v>
      </c>
      <c r="F152" s="29">
        <v>33329</v>
      </c>
      <c r="G152" s="30">
        <v>140</v>
      </c>
      <c r="H152" s="30">
        <v>0</v>
      </c>
      <c r="I152" s="29">
        <v>7771</v>
      </c>
      <c r="J152" s="29">
        <v>4435</v>
      </c>
      <c r="K152" s="30">
        <v>-107</v>
      </c>
      <c r="L152" s="30"/>
      <c r="M152" s="30">
        <v>-149</v>
      </c>
      <c r="N152" s="30">
        <v>-144</v>
      </c>
      <c r="O152" s="30">
        <f t="shared" si="8"/>
        <v>-400</v>
      </c>
      <c r="P152" s="29">
        <f t="shared" si="9"/>
        <v>21663</v>
      </c>
      <c r="Q152" s="33">
        <v>38132.5</v>
      </c>
      <c r="R152" s="47">
        <v>16650</v>
      </c>
      <c r="S152" s="29">
        <v>18464</v>
      </c>
      <c r="T152" s="29">
        <v>3199</v>
      </c>
      <c r="U152" s="29">
        <v>21148</v>
      </c>
      <c r="V152" s="29">
        <v>4200</v>
      </c>
      <c r="W152" s="29">
        <v>-1400</v>
      </c>
      <c r="X152" s="29">
        <v>-107</v>
      </c>
      <c r="Y152" s="29"/>
      <c r="Z152" s="29"/>
      <c r="AA152" s="29">
        <v>-700</v>
      </c>
      <c r="AB152" s="29">
        <v>-149</v>
      </c>
      <c r="AC152" s="29">
        <v>-2150</v>
      </c>
      <c r="AD152" s="29">
        <v>-144</v>
      </c>
      <c r="AE152" s="29" t="s">
        <v>43</v>
      </c>
      <c r="AF152" s="29" t="s">
        <v>164</v>
      </c>
      <c r="AG152" s="29">
        <v>55</v>
      </c>
      <c r="AH152" s="29" t="s">
        <v>43</v>
      </c>
      <c r="AI152" s="29" t="s">
        <v>104</v>
      </c>
      <c r="AJ152" s="32">
        <v>71</v>
      </c>
    </row>
    <row r="153" spans="1:36" x14ac:dyDescent="0.15">
      <c r="A153" s="51" t="s">
        <v>32</v>
      </c>
      <c r="B153" s="69" t="s">
        <v>19</v>
      </c>
      <c r="C153" s="26">
        <v>26</v>
      </c>
      <c r="D153" s="33">
        <v>38133.583333333336</v>
      </c>
      <c r="E153" s="31">
        <v>16084</v>
      </c>
      <c r="F153" s="29">
        <v>33329</v>
      </c>
      <c r="G153" s="30">
        <v>145</v>
      </c>
      <c r="H153" s="30">
        <v>0</v>
      </c>
      <c r="I153" s="29">
        <v>8221</v>
      </c>
      <c r="J153" s="29">
        <v>5252</v>
      </c>
      <c r="K153" s="30">
        <v>-7</v>
      </c>
      <c r="L153" s="30"/>
      <c r="M153" s="30">
        <v>26</v>
      </c>
      <c r="N153" s="30">
        <v>-150</v>
      </c>
      <c r="O153" s="30">
        <f t="shared" si="8"/>
        <v>-131</v>
      </c>
      <c r="P153" s="29">
        <f t="shared" si="9"/>
        <v>20132</v>
      </c>
      <c r="Q153" s="33">
        <v>38133.5</v>
      </c>
      <c r="R153" s="47">
        <v>16275</v>
      </c>
      <c r="S153" s="29">
        <v>18035</v>
      </c>
      <c r="T153" s="29">
        <v>2097</v>
      </c>
      <c r="U153" s="29">
        <v>21148</v>
      </c>
      <c r="V153" s="29">
        <v>4200</v>
      </c>
      <c r="W153" s="29">
        <v>-1400</v>
      </c>
      <c r="X153" s="29">
        <v>-7</v>
      </c>
      <c r="Y153" s="29"/>
      <c r="Z153" s="29"/>
      <c r="AA153" s="29">
        <v>280</v>
      </c>
      <c r="AB153" s="29">
        <v>26</v>
      </c>
      <c r="AC153" s="29">
        <v>-2150</v>
      </c>
      <c r="AD153" s="29">
        <v>-150</v>
      </c>
      <c r="AE153" s="29" t="s">
        <v>43</v>
      </c>
      <c r="AF153" s="29" t="s">
        <v>165</v>
      </c>
      <c r="AG153" s="29">
        <v>53</v>
      </c>
      <c r="AH153" s="29" t="s">
        <v>43</v>
      </c>
      <c r="AI153" s="29" t="s">
        <v>99</v>
      </c>
      <c r="AJ153" s="32">
        <v>67</v>
      </c>
    </row>
    <row r="154" spans="1:36" x14ac:dyDescent="0.15">
      <c r="A154" s="51" t="s">
        <v>31</v>
      </c>
      <c r="B154" s="69" t="s">
        <v>19</v>
      </c>
      <c r="C154" s="26">
        <v>27</v>
      </c>
      <c r="D154" s="33">
        <v>38134.583333333336</v>
      </c>
      <c r="E154" s="31">
        <v>16222</v>
      </c>
      <c r="F154" s="29">
        <v>33361</v>
      </c>
      <c r="G154" s="30">
        <v>120</v>
      </c>
      <c r="H154" s="30">
        <v>0</v>
      </c>
      <c r="I154" s="29">
        <v>7866</v>
      </c>
      <c r="J154" s="29">
        <v>5078</v>
      </c>
      <c r="K154" s="30">
        <v>48</v>
      </c>
      <c r="L154" s="30"/>
      <c r="M154" s="30">
        <v>26</v>
      </c>
      <c r="N154" s="30">
        <v>-165</v>
      </c>
      <c r="O154" s="30">
        <f t="shared" si="8"/>
        <v>-91</v>
      </c>
      <c r="P154" s="29">
        <f t="shared" si="9"/>
        <v>20628</v>
      </c>
      <c r="Q154" s="33">
        <v>38134.583333333336</v>
      </c>
      <c r="R154" s="47">
        <v>16600</v>
      </c>
      <c r="S154" s="29">
        <v>18345</v>
      </c>
      <c r="T154" s="29">
        <v>2283</v>
      </c>
      <c r="U154" s="29">
        <v>21148</v>
      </c>
      <c r="V154" s="29">
        <v>4200</v>
      </c>
      <c r="W154" s="29">
        <v>1200</v>
      </c>
      <c r="X154" s="29">
        <v>48</v>
      </c>
      <c r="Y154" s="29"/>
      <c r="Z154" s="29"/>
      <c r="AA154" s="29">
        <v>280</v>
      </c>
      <c r="AB154" s="29">
        <v>26</v>
      </c>
      <c r="AC154" s="29">
        <v>-2150</v>
      </c>
      <c r="AD154" s="29">
        <v>-165</v>
      </c>
      <c r="AE154" s="29" t="s">
        <v>162</v>
      </c>
      <c r="AF154" s="29" t="s">
        <v>66</v>
      </c>
      <c r="AG154" s="29">
        <v>69</v>
      </c>
      <c r="AH154" s="29" t="s">
        <v>162</v>
      </c>
      <c r="AI154" s="29" t="s">
        <v>68</v>
      </c>
      <c r="AJ154" s="32">
        <v>75</v>
      </c>
    </row>
    <row r="155" spans="1:36" x14ac:dyDescent="0.15">
      <c r="A155" s="51" t="s">
        <v>33</v>
      </c>
      <c r="B155" s="69" t="s">
        <v>19</v>
      </c>
      <c r="C155" s="26">
        <v>28</v>
      </c>
      <c r="D155" s="33">
        <v>38135.5</v>
      </c>
      <c r="E155" s="31">
        <v>16469</v>
      </c>
      <c r="F155" s="29">
        <v>33367</v>
      </c>
      <c r="G155" s="30">
        <v>123</v>
      </c>
      <c r="H155" s="30">
        <v>0</v>
      </c>
      <c r="I155" s="29">
        <v>8805</v>
      </c>
      <c r="J155" s="29">
        <v>5525</v>
      </c>
      <c r="K155" s="30">
        <v>-11</v>
      </c>
      <c r="L155" s="30"/>
      <c r="M155" s="30">
        <v>26</v>
      </c>
      <c r="N155" s="30">
        <v>-165</v>
      </c>
      <c r="O155" s="30">
        <f t="shared" si="8"/>
        <v>-150</v>
      </c>
      <c r="P155" s="29">
        <v>19304</v>
      </c>
      <c r="Q155" s="33">
        <v>38135.5</v>
      </c>
      <c r="R155" s="47">
        <v>16525</v>
      </c>
      <c r="S155" s="29">
        <v>18270</v>
      </c>
      <c r="T155" s="29">
        <v>1034</v>
      </c>
      <c r="U155" s="29">
        <v>21148</v>
      </c>
      <c r="V155" s="29">
        <v>4200</v>
      </c>
      <c r="W155" s="29">
        <v>-1400</v>
      </c>
      <c r="X155" s="29">
        <v>-11</v>
      </c>
      <c r="Y155" s="29"/>
      <c r="Z155" s="29"/>
      <c r="AA155" s="29">
        <v>280</v>
      </c>
      <c r="AB155" s="29">
        <v>26</v>
      </c>
      <c r="AC155" s="29">
        <v>-2175</v>
      </c>
      <c r="AD155" s="29">
        <v>-165</v>
      </c>
      <c r="AE155" s="29" t="s">
        <v>43</v>
      </c>
      <c r="AF155" s="29" t="s">
        <v>51</v>
      </c>
      <c r="AG155" s="29">
        <v>60</v>
      </c>
      <c r="AH155" s="29" t="s">
        <v>43</v>
      </c>
      <c r="AI155" s="29" t="s">
        <v>195</v>
      </c>
      <c r="AJ155" s="32">
        <v>68</v>
      </c>
    </row>
    <row r="156" spans="1:36" x14ac:dyDescent="0.15">
      <c r="A156" s="51" t="s">
        <v>34</v>
      </c>
      <c r="B156" s="69" t="s">
        <v>19</v>
      </c>
      <c r="C156" s="26">
        <v>29</v>
      </c>
      <c r="D156" s="33">
        <v>38136.5</v>
      </c>
      <c r="E156" s="31">
        <v>13398</v>
      </c>
      <c r="F156" s="29">
        <v>33361</v>
      </c>
      <c r="G156" s="30">
        <v>127</v>
      </c>
      <c r="H156" s="30">
        <v>0</v>
      </c>
      <c r="I156" s="29">
        <v>8514</v>
      </c>
      <c r="J156" s="29">
        <v>6623</v>
      </c>
      <c r="K156" s="30">
        <v>-333</v>
      </c>
      <c r="L156" s="30"/>
      <c r="M156" s="30">
        <v>26</v>
      </c>
      <c r="N156" s="30">
        <v>-157</v>
      </c>
      <c r="O156" s="30">
        <f t="shared" si="8"/>
        <v>-464</v>
      </c>
      <c r="P156" s="29">
        <f t="shared" si="9"/>
        <v>18815</v>
      </c>
      <c r="Q156" s="33">
        <v>38136.458333333336</v>
      </c>
      <c r="R156" s="47">
        <v>13825</v>
      </c>
      <c r="S156" s="29">
        <v>15610</v>
      </c>
      <c r="T156" s="29">
        <v>3205</v>
      </c>
      <c r="U156" s="29">
        <v>22068</v>
      </c>
      <c r="V156" s="29">
        <v>2900</v>
      </c>
      <c r="W156" s="29">
        <v>-1500</v>
      </c>
      <c r="X156" s="29">
        <v>-333</v>
      </c>
      <c r="Y156" s="29"/>
      <c r="Z156" s="29"/>
      <c r="AA156" s="29">
        <v>280</v>
      </c>
      <c r="AB156" s="29">
        <v>26</v>
      </c>
      <c r="AC156" s="29">
        <v>-2175</v>
      </c>
      <c r="AD156" s="29">
        <v>188</v>
      </c>
      <c r="AE156" s="29" t="s">
        <v>42</v>
      </c>
      <c r="AF156" s="29" t="s">
        <v>156</v>
      </c>
      <c r="AG156" s="29">
        <v>61</v>
      </c>
      <c r="AH156" s="29" t="s">
        <v>42</v>
      </c>
      <c r="AI156" s="29" t="s">
        <v>106</v>
      </c>
      <c r="AJ156" s="32">
        <v>61</v>
      </c>
    </row>
    <row r="157" spans="1:36" x14ac:dyDescent="0.15">
      <c r="A157" s="51" t="s">
        <v>35</v>
      </c>
      <c r="B157" s="69" t="s">
        <v>19</v>
      </c>
      <c r="C157" s="26">
        <v>30</v>
      </c>
      <c r="D157" s="33">
        <v>38137.875</v>
      </c>
      <c r="E157" s="31">
        <v>12925</v>
      </c>
      <c r="F157" s="29">
        <v>33361</v>
      </c>
      <c r="G157" s="30">
        <v>120</v>
      </c>
      <c r="H157" s="30">
        <v>0</v>
      </c>
      <c r="I157" s="29">
        <v>6893</v>
      </c>
      <c r="J157" s="29">
        <v>8051</v>
      </c>
      <c r="K157" s="30">
        <v>-183</v>
      </c>
      <c r="L157" s="30"/>
      <c r="M157" s="30">
        <v>26</v>
      </c>
      <c r="N157" s="30">
        <v>189</v>
      </c>
      <c r="O157" s="30">
        <f t="shared" si="8"/>
        <v>32</v>
      </c>
      <c r="P157" s="29">
        <f t="shared" si="9"/>
        <v>18505</v>
      </c>
      <c r="Q157" s="33">
        <v>38137.875</v>
      </c>
      <c r="R157" s="47">
        <v>13275</v>
      </c>
      <c r="S157" s="29">
        <v>15010</v>
      </c>
      <c r="T157" s="29">
        <v>3495</v>
      </c>
      <c r="U157" s="29">
        <v>22068</v>
      </c>
      <c r="V157" s="29">
        <v>2900</v>
      </c>
      <c r="W157" s="29">
        <v>-1500</v>
      </c>
      <c r="X157" s="29">
        <v>-183</v>
      </c>
      <c r="Y157" s="29"/>
      <c r="Z157" s="29"/>
      <c r="AA157" s="29">
        <v>280</v>
      </c>
      <c r="AB157" s="29">
        <v>26</v>
      </c>
      <c r="AC157" s="29">
        <v>1200</v>
      </c>
      <c r="AD157" s="29">
        <v>189</v>
      </c>
      <c r="AE157" s="29" t="s">
        <v>42</v>
      </c>
      <c r="AF157" s="29" t="s">
        <v>178</v>
      </c>
      <c r="AG157" s="29">
        <v>62</v>
      </c>
      <c r="AH157" s="29" t="s">
        <v>42</v>
      </c>
      <c r="AI157" s="29" t="s">
        <v>150</v>
      </c>
      <c r="AJ157" s="32">
        <v>64</v>
      </c>
    </row>
    <row r="158" spans="1:36" x14ac:dyDescent="0.15">
      <c r="A158" s="52" t="s">
        <v>36</v>
      </c>
      <c r="B158" s="70" t="s">
        <v>19</v>
      </c>
      <c r="C158" s="43">
        <v>31</v>
      </c>
      <c r="D158" s="37">
        <v>38138.875</v>
      </c>
      <c r="E158" s="39">
        <v>14178</v>
      </c>
      <c r="F158" s="35">
        <v>33361</v>
      </c>
      <c r="G158" s="38">
        <v>126</v>
      </c>
      <c r="H158" s="38">
        <v>0</v>
      </c>
      <c r="I158" s="35">
        <v>6880</v>
      </c>
      <c r="J158" s="35">
        <v>7601</v>
      </c>
      <c r="K158" s="38">
        <v>-201</v>
      </c>
      <c r="L158" s="38"/>
      <c r="M158" s="38">
        <v>56</v>
      </c>
      <c r="N158" s="38">
        <v>-168</v>
      </c>
      <c r="O158" s="38">
        <f t="shared" si="8"/>
        <v>-313</v>
      </c>
      <c r="P158" s="35">
        <f t="shared" si="9"/>
        <v>19319</v>
      </c>
      <c r="Q158" s="37">
        <v>38138.875</v>
      </c>
      <c r="R158" s="48">
        <v>13875</v>
      </c>
      <c r="S158" s="35">
        <v>15620</v>
      </c>
      <c r="T158" s="35">
        <v>3699</v>
      </c>
      <c r="U158" s="35">
        <v>22068</v>
      </c>
      <c r="V158" s="29">
        <v>2900</v>
      </c>
      <c r="W158" s="35">
        <v>-1400</v>
      </c>
      <c r="X158" s="35">
        <v>-201</v>
      </c>
      <c r="Y158" s="35"/>
      <c r="Z158" s="35"/>
      <c r="AA158" s="35">
        <v>280</v>
      </c>
      <c r="AB158" s="35">
        <v>56</v>
      </c>
      <c r="AC158" s="35">
        <v>-2175</v>
      </c>
      <c r="AD158" s="35">
        <v>-168</v>
      </c>
      <c r="AE158" s="35" t="s">
        <v>43</v>
      </c>
      <c r="AF158" s="35" t="s">
        <v>123</v>
      </c>
      <c r="AG158" s="35">
        <v>52</v>
      </c>
      <c r="AH158" s="35" t="s">
        <v>43</v>
      </c>
      <c r="AI158" s="35" t="s">
        <v>123</v>
      </c>
      <c r="AJ158" s="40">
        <v>64</v>
      </c>
    </row>
    <row r="159" spans="1:36" x14ac:dyDescent="0.15">
      <c r="A159" s="51" t="s">
        <v>30</v>
      </c>
      <c r="B159" s="69" t="s">
        <v>20</v>
      </c>
      <c r="C159" s="26">
        <v>1</v>
      </c>
      <c r="D159" s="33">
        <v>38139.5</v>
      </c>
      <c r="E159" s="31">
        <v>15896</v>
      </c>
      <c r="F159" s="29">
        <v>30929</v>
      </c>
      <c r="G159" s="30">
        <v>944</v>
      </c>
      <c r="H159" s="30">
        <v>0</v>
      </c>
      <c r="I159" s="29">
        <v>5503</v>
      </c>
      <c r="J159" s="29">
        <v>5211</v>
      </c>
      <c r="K159" s="30">
        <v>-69</v>
      </c>
      <c r="L159" s="30"/>
      <c r="M159" s="30">
        <v>181</v>
      </c>
      <c r="N159" s="30">
        <v>-166</v>
      </c>
      <c r="O159" s="30">
        <f t="shared" si="8"/>
        <v>-54</v>
      </c>
      <c r="P159" s="45">
        <f t="shared" si="9"/>
        <v>21213</v>
      </c>
      <c r="Q159" s="33">
        <v>38139.75</v>
      </c>
      <c r="R159" s="47">
        <v>15750</v>
      </c>
      <c r="S159" s="29">
        <v>17645</v>
      </c>
      <c r="T159" s="29">
        <v>3568</v>
      </c>
      <c r="U159" s="29">
        <v>22068</v>
      </c>
      <c r="V159" s="29">
        <v>2900</v>
      </c>
      <c r="W159" s="29">
        <v>-700</v>
      </c>
      <c r="X159" s="29">
        <v>-69</v>
      </c>
      <c r="Y159" s="29"/>
      <c r="Z159" s="29"/>
      <c r="AA159" s="29">
        <v>280</v>
      </c>
      <c r="AB159" s="29">
        <v>181</v>
      </c>
      <c r="AC159" s="29">
        <v>-2175</v>
      </c>
      <c r="AD159" s="29">
        <v>-166</v>
      </c>
      <c r="AE159" s="29" t="s">
        <v>43</v>
      </c>
      <c r="AF159" s="29" t="s">
        <v>183</v>
      </c>
      <c r="AG159" s="29">
        <v>51</v>
      </c>
      <c r="AH159" s="29" t="s">
        <v>43</v>
      </c>
      <c r="AI159" s="29" t="s">
        <v>181</v>
      </c>
      <c r="AJ159" s="32">
        <v>54</v>
      </c>
    </row>
    <row r="160" spans="1:36" x14ac:dyDescent="0.15">
      <c r="A160" s="51" t="s">
        <v>32</v>
      </c>
      <c r="B160" s="69" t="s">
        <v>20</v>
      </c>
      <c r="C160" s="26">
        <v>2</v>
      </c>
      <c r="D160" s="33">
        <v>38140.583333333336</v>
      </c>
      <c r="E160" s="31">
        <v>16718</v>
      </c>
      <c r="F160" s="29">
        <v>30929</v>
      </c>
      <c r="G160" s="30">
        <v>941</v>
      </c>
      <c r="H160" s="30">
        <v>0</v>
      </c>
      <c r="I160" s="29">
        <v>6128</v>
      </c>
      <c r="J160" s="29">
        <v>5581</v>
      </c>
      <c r="K160" s="30">
        <v>-27</v>
      </c>
      <c r="L160" s="30"/>
      <c r="M160" s="30">
        <v>31</v>
      </c>
      <c r="N160" s="30">
        <v>-166</v>
      </c>
      <c r="O160" s="30">
        <f t="shared" si="8"/>
        <v>-162</v>
      </c>
      <c r="P160" s="29">
        <f t="shared" si="9"/>
        <v>20323</v>
      </c>
      <c r="Q160" s="33">
        <v>38140.583333333336</v>
      </c>
      <c r="R160" s="47">
        <v>16150</v>
      </c>
      <c r="S160" s="29">
        <v>17895</v>
      </c>
      <c r="T160" s="29">
        <v>2428</v>
      </c>
      <c r="U160" s="29">
        <v>22068</v>
      </c>
      <c r="V160" s="29">
        <v>2900</v>
      </c>
      <c r="W160" s="29">
        <v>-1400</v>
      </c>
      <c r="X160" s="29">
        <v>-27</v>
      </c>
      <c r="Y160" s="29"/>
      <c r="Z160" s="29"/>
      <c r="AA160" s="29">
        <v>425</v>
      </c>
      <c r="AB160" s="29">
        <v>31</v>
      </c>
      <c r="AC160" s="29">
        <v>-1675</v>
      </c>
      <c r="AD160" s="29">
        <v>-166</v>
      </c>
      <c r="AE160" s="29" t="s">
        <v>43</v>
      </c>
      <c r="AF160" s="29" t="s">
        <v>153</v>
      </c>
      <c r="AG160" s="29">
        <v>66</v>
      </c>
      <c r="AH160" s="29" t="s">
        <v>43</v>
      </c>
      <c r="AI160" s="29" t="s">
        <v>115</v>
      </c>
      <c r="AJ160" s="32">
        <v>72</v>
      </c>
    </row>
    <row r="161" spans="1:36" x14ac:dyDescent="0.15">
      <c r="A161" s="51" t="s">
        <v>31</v>
      </c>
      <c r="B161" s="69" t="s">
        <v>20</v>
      </c>
      <c r="C161" s="26">
        <v>3</v>
      </c>
      <c r="D161" s="33">
        <v>38141.583333333336</v>
      </c>
      <c r="E161" s="31">
        <v>16542</v>
      </c>
      <c r="F161" s="29">
        <v>30929</v>
      </c>
      <c r="G161" s="30">
        <v>940</v>
      </c>
      <c r="H161" s="30">
        <v>0</v>
      </c>
      <c r="I161" s="29">
        <v>4162</v>
      </c>
      <c r="J161" s="29">
        <v>5313</v>
      </c>
      <c r="K161" s="30">
        <v>-59</v>
      </c>
      <c r="L161" s="30"/>
      <c r="M161" s="30">
        <v>31</v>
      </c>
      <c r="N161" s="30">
        <v>-144</v>
      </c>
      <c r="O161" s="30">
        <f t="shared" si="8"/>
        <v>-172</v>
      </c>
      <c r="P161" s="29">
        <f t="shared" si="9"/>
        <v>22566</v>
      </c>
      <c r="Q161" s="33">
        <v>38141.583333333336</v>
      </c>
      <c r="R161" s="47">
        <v>16300</v>
      </c>
      <c r="S161" s="29">
        <v>18045</v>
      </c>
      <c r="T161" s="29">
        <v>4521</v>
      </c>
      <c r="U161" s="29">
        <v>22068</v>
      </c>
      <c r="V161" s="29">
        <v>2900</v>
      </c>
      <c r="W161" s="29">
        <v>-1400</v>
      </c>
      <c r="X161" s="29">
        <v>-59</v>
      </c>
      <c r="Y161" s="29"/>
      <c r="Z161" s="29"/>
      <c r="AA161" s="29">
        <v>425</v>
      </c>
      <c r="AB161" s="29">
        <v>31</v>
      </c>
      <c r="AC161" s="29">
        <v>-825</v>
      </c>
      <c r="AD161" s="29">
        <v>-144</v>
      </c>
      <c r="AE161" s="29" t="s">
        <v>43</v>
      </c>
      <c r="AF161" s="29" t="s">
        <v>58</v>
      </c>
      <c r="AG161" s="29">
        <v>69</v>
      </c>
      <c r="AH161" s="29" t="s">
        <v>169</v>
      </c>
      <c r="AI161" s="29" t="s">
        <v>150</v>
      </c>
      <c r="AJ161" s="32">
        <v>72</v>
      </c>
    </row>
    <row r="162" spans="1:36" x14ac:dyDescent="0.15">
      <c r="A162" s="51" t="s">
        <v>33</v>
      </c>
      <c r="B162" s="69" t="s">
        <v>20</v>
      </c>
      <c r="C162" s="26">
        <v>4</v>
      </c>
      <c r="D162" s="33">
        <v>38142.5</v>
      </c>
      <c r="E162" s="31">
        <v>16227</v>
      </c>
      <c r="F162" s="29">
        <v>30929</v>
      </c>
      <c r="G162" s="30">
        <v>1030</v>
      </c>
      <c r="H162" s="30">
        <v>0</v>
      </c>
      <c r="I162" s="29">
        <v>3673</v>
      </c>
      <c r="J162" s="29">
        <v>6412</v>
      </c>
      <c r="K162" s="30">
        <v>81</v>
      </c>
      <c r="L162" s="30"/>
      <c r="M162" s="30">
        <v>31</v>
      </c>
      <c r="N162" s="30">
        <v>-146</v>
      </c>
      <c r="O162" s="30">
        <f t="shared" si="8"/>
        <v>-34</v>
      </c>
      <c r="P162" s="29">
        <f t="shared" si="9"/>
        <v>21908</v>
      </c>
      <c r="Q162" s="33">
        <v>38142.583333333336</v>
      </c>
      <c r="R162" s="47">
        <v>15975</v>
      </c>
      <c r="S162" s="29">
        <v>17795</v>
      </c>
      <c r="T162" s="29">
        <v>4113</v>
      </c>
      <c r="U162" s="29">
        <v>22068</v>
      </c>
      <c r="V162" s="29">
        <v>2900</v>
      </c>
      <c r="W162" s="29">
        <v>1200</v>
      </c>
      <c r="X162" s="29">
        <v>81</v>
      </c>
      <c r="Y162" s="29"/>
      <c r="Z162" s="29"/>
      <c r="AA162" s="29">
        <v>425</v>
      </c>
      <c r="AB162" s="29">
        <v>31</v>
      </c>
      <c r="AC162" s="29">
        <v>-2150</v>
      </c>
      <c r="AD162" s="29">
        <v>-146</v>
      </c>
      <c r="AE162" s="29" t="s">
        <v>42</v>
      </c>
      <c r="AF162" s="29" t="s">
        <v>50</v>
      </c>
      <c r="AG162" s="29">
        <v>62</v>
      </c>
      <c r="AH162" s="29" t="s">
        <v>42</v>
      </c>
      <c r="AI162" s="29" t="s">
        <v>126</v>
      </c>
      <c r="AJ162" s="32">
        <v>62</v>
      </c>
    </row>
    <row r="163" spans="1:36" x14ac:dyDescent="0.15">
      <c r="A163" s="51" t="s">
        <v>34</v>
      </c>
      <c r="B163" s="69" t="s">
        <v>20</v>
      </c>
      <c r="C163" s="26">
        <v>5</v>
      </c>
      <c r="D163" s="33">
        <v>38143.5</v>
      </c>
      <c r="E163" s="31">
        <v>14186</v>
      </c>
      <c r="F163" s="29">
        <v>30929</v>
      </c>
      <c r="G163" s="30">
        <v>1040</v>
      </c>
      <c r="H163" s="30">
        <v>0</v>
      </c>
      <c r="I163" s="29">
        <v>4471</v>
      </c>
      <c r="J163" s="29">
        <v>9112</v>
      </c>
      <c r="K163" s="30">
        <v>-148</v>
      </c>
      <c r="L163" s="30"/>
      <c r="M163" s="30">
        <v>-69</v>
      </c>
      <c r="N163" s="30">
        <v>-144</v>
      </c>
      <c r="O163" s="30">
        <f t="shared" si="8"/>
        <v>-361</v>
      </c>
      <c r="P163" s="29">
        <f t="shared" si="9"/>
        <v>18747</v>
      </c>
      <c r="Q163" s="33">
        <v>38143.5</v>
      </c>
      <c r="R163" s="47">
        <v>14250</v>
      </c>
      <c r="S163" s="29">
        <v>15995</v>
      </c>
      <c r="T163" s="29">
        <v>2752</v>
      </c>
      <c r="U163" s="29">
        <v>25690</v>
      </c>
      <c r="V163" s="29">
        <v>1100</v>
      </c>
      <c r="W163" s="29">
        <v>-800</v>
      </c>
      <c r="X163" s="29">
        <v>-148</v>
      </c>
      <c r="Y163" s="29"/>
      <c r="Z163" s="29"/>
      <c r="AA163" s="29">
        <v>-700</v>
      </c>
      <c r="AB163" s="29">
        <v>-69</v>
      </c>
      <c r="AC163" s="29">
        <v>-2175</v>
      </c>
      <c r="AD163" s="29">
        <v>-144</v>
      </c>
      <c r="AE163" s="29" t="s">
        <v>100</v>
      </c>
      <c r="AF163" s="29" t="s">
        <v>111</v>
      </c>
      <c r="AG163" s="29">
        <v>62</v>
      </c>
      <c r="AH163" s="29" t="s">
        <v>100</v>
      </c>
      <c r="AI163" s="29" t="s">
        <v>171</v>
      </c>
      <c r="AJ163" s="32">
        <v>62</v>
      </c>
    </row>
    <row r="164" spans="1:36" x14ac:dyDescent="0.15">
      <c r="A164" s="51" t="s">
        <v>35</v>
      </c>
      <c r="B164" s="69" t="s">
        <v>20</v>
      </c>
      <c r="C164" s="26">
        <v>6</v>
      </c>
      <c r="D164" s="33">
        <v>38144.875</v>
      </c>
      <c r="E164" s="31">
        <v>14292</v>
      </c>
      <c r="F164" s="29">
        <v>30929</v>
      </c>
      <c r="G164" s="30">
        <v>1060</v>
      </c>
      <c r="H164" s="30">
        <v>0</v>
      </c>
      <c r="I164" s="29">
        <v>5029</v>
      </c>
      <c r="J164" s="29">
        <v>8786</v>
      </c>
      <c r="K164" s="30">
        <v>-44</v>
      </c>
      <c r="L164" s="30"/>
      <c r="M164" s="30">
        <v>-69</v>
      </c>
      <c r="N164" s="30">
        <v>-176</v>
      </c>
      <c r="O164" s="30">
        <f t="shared" si="8"/>
        <v>-289</v>
      </c>
      <c r="P164" s="29">
        <f t="shared" si="9"/>
        <v>18463</v>
      </c>
      <c r="Q164" s="33">
        <v>38144.875</v>
      </c>
      <c r="R164" s="47">
        <v>13825</v>
      </c>
      <c r="S164" s="29">
        <v>15570</v>
      </c>
      <c r="T164" s="29">
        <v>2893</v>
      </c>
      <c r="U164" s="29">
        <v>25690</v>
      </c>
      <c r="V164" s="29">
        <v>1100</v>
      </c>
      <c r="W164" s="29">
        <v>-1500</v>
      </c>
      <c r="X164" s="29">
        <v>-44</v>
      </c>
      <c r="Y164" s="29"/>
      <c r="Z164" s="29"/>
      <c r="AA164" s="29">
        <v>-700</v>
      </c>
      <c r="AB164" s="29">
        <v>-69</v>
      </c>
      <c r="AC164" s="29">
        <v>-2225</v>
      </c>
      <c r="AD164" s="29">
        <v>-176</v>
      </c>
      <c r="AE164" s="29" t="s">
        <v>43</v>
      </c>
      <c r="AF164" s="29" t="s">
        <v>118</v>
      </c>
      <c r="AG164" s="29">
        <v>51</v>
      </c>
      <c r="AH164" s="29" t="s">
        <v>43</v>
      </c>
      <c r="AI164" s="29" t="s">
        <v>181</v>
      </c>
      <c r="AJ164" s="32">
        <v>57</v>
      </c>
    </row>
    <row r="165" spans="1:36" x14ac:dyDescent="0.15">
      <c r="A165" s="51" t="s">
        <v>36</v>
      </c>
      <c r="B165" s="69" t="s">
        <v>20</v>
      </c>
      <c r="C165" s="26">
        <v>7</v>
      </c>
      <c r="D165" s="33">
        <v>38145.583333333336</v>
      </c>
      <c r="E165" s="31">
        <v>16862</v>
      </c>
      <c r="F165" s="29">
        <v>30929</v>
      </c>
      <c r="G165" s="30">
        <v>944</v>
      </c>
      <c r="H165" s="30">
        <v>0</v>
      </c>
      <c r="I165" s="29">
        <v>4154</v>
      </c>
      <c r="J165" s="29">
        <v>4806</v>
      </c>
      <c r="K165" s="30">
        <v>294</v>
      </c>
      <c r="L165" s="30"/>
      <c r="M165" s="30">
        <v>31</v>
      </c>
      <c r="N165" s="30">
        <v>-185</v>
      </c>
      <c r="O165" s="30">
        <f t="shared" si="8"/>
        <v>140</v>
      </c>
      <c r="P165" s="29">
        <f t="shared" si="9"/>
        <v>22773</v>
      </c>
      <c r="Q165" s="33">
        <v>38145.708333333336</v>
      </c>
      <c r="R165" s="47">
        <v>16825</v>
      </c>
      <c r="S165" s="29">
        <v>18795</v>
      </c>
      <c r="T165" s="29">
        <v>3978</v>
      </c>
      <c r="U165" s="29">
        <v>25690</v>
      </c>
      <c r="V165" s="29">
        <v>1100</v>
      </c>
      <c r="W165" s="29">
        <v>1200</v>
      </c>
      <c r="X165" s="29">
        <v>294</v>
      </c>
      <c r="Y165" s="29"/>
      <c r="Z165" s="29"/>
      <c r="AA165" s="29">
        <v>280</v>
      </c>
      <c r="AB165" s="29">
        <v>31</v>
      </c>
      <c r="AC165" s="29">
        <v>-2225</v>
      </c>
      <c r="AD165" s="29">
        <v>-185</v>
      </c>
      <c r="AE165" s="29" t="s">
        <v>43</v>
      </c>
      <c r="AF165" s="29" t="s">
        <v>104</v>
      </c>
      <c r="AG165" s="29">
        <v>65</v>
      </c>
      <c r="AH165" s="29" t="s">
        <v>169</v>
      </c>
      <c r="AI165" s="29" t="s">
        <v>103</v>
      </c>
      <c r="AJ165" s="32">
        <v>74</v>
      </c>
    </row>
    <row r="166" spans="1:36" x14ac:dyDescent="0.15">
      <c r="A166" s="51" t="s">
        <v>30</v>
      </c>
      <c r="B166" s="69" t="s">
        <v>20</v>
      </c>
      <c r="C166" s="26">
        <v>8</v>
      </c>
      <c r="D166" s="33">
        <v>38146.708333333336</v>
      </c>
      <c r="E166" s="31">
        <v>20203</v>
      </c>
      <c r="F166" s="29">
        <v>30822</v>
      </c>
      <c r="G166" s="30">
        <v>726</v>
      </c>
      <c r="H166" s="30">
        <v>0</v>
      </c>
      <c r="I166" s="29">
        <v>3549</v>
      </c>
      <c r="J166" s="29">
        <v>3110</v>
      </c>
      <c r="K166" s="30">
        <v>391</v>
      </c>
      <c r="L166" s="30"/>
      <c r="M166" s="30">
        <v>-150</v>
      </c>
      <c r="N166" s="30">
        <v>-185</v>
      </c>
      <c r="O166" s="30">
        <f t="shared" si="8"/>
        <v>56</v>
      </c>
      <c r="P166" s="29">
        <f t="shared" si="9"/>
        <v>24833</v>
      </c>
      <c r="Q166" s="33">
        <v>38146.708333333336</v>
      </c>
      <c r="R166" s="47">
        <v>19800</v>
      </c>
      <c r="S166" s="29">
        <v>21544</v>
      </c>
      <c r="T166" s="29">
        <v>3289</v>
      </c>
      <c r="U166" s="29">
        <v>25690</v>
      </c>
      <c r="V166" s="29">
        <v>1100</v>
      </c>
      <c r="W166" s="29">
        <v>1200</v>
      </c>
      <c r="X166" s="29">
        <v>391</v>
      </c>
      <c r="Y166" s="29"/>
      <c r="Z166" s="29"/>
      <c r="AA166" s="29">
        <v>-700</v>
      </c>
      <c r="AB166" s="29">
        <v>-150</v>
      </c>
      <c r="AC166" s="29">
        <v>-2225</v>
      </c>
      <c r="AD166" s="29">
        <v>-185</v>
      </c>
      <c r="AE166" s="29" t="s">
        <v>146</v>
      </c>
      <c r="AF166" s="29" t="s">
        <v>96</v>
      </c>
      <c r="AG166" s="29">
        <v>90</v>
      </c>
      <c r="AH166" s="29" t="s">
        <v>42</v>
      </c>
      <c r="AI166" s="29" t="s">
        <v>56</v>
      </c>
      <c r="AJ166" s="32">
        <v>92</v>
      </c>
    </row>
    <row r="167" spans="1:36" x14ac:dyDescent="0.15">
      <c r="A167" s="51" t="s">
        <v>32</v>
      </c>
      <c r="B167" s="69" t="s">
        <v>20</v>
      </c>
      <c r="C167" s="26">
        <v>9</v>
      </c>
      <c r="D167" s="33">
        <v>38147.708333333336</v>
      </c>
      <c r="E167" s="31">
        <v>22960</v>
      </c>
      <c r="F167" s="29">
        <v>30822</v>
      </c>
      <c r="G167" s="30">
        <v>518</v>
      </c>
      <c r="H167" s="30">
        <v>0</v>
      </c>
      <c r="I167" s="29">
        <v>3793</v>
      </c>
      <c r="J167" s="29">
        <v>2073</v>
      </c>
      <c r="K167" s="30">
        <v>91</v>
      </c>
      <c r="L167" s="30"/>
      <c r="M167" s="30">
        <v>-324</v>
      </c>
      <c r="N167" s="30">
        <v>-1108</v>
      </c>
      <c r="O167" s="30">
        <f t="shared" ref="O167:O198" si="11">SUM(K167:N167)</f>
        <v>-1341</v>
      </c>
      <c r="P167" s="29">
        <f t="shared" si="9"/>
        <v>26815</v>
      </c>
      <c r="Q167" s="33">
        <v>38147.708333333336</v>
      </c>
      <c r="R167" s="47">
        <v>22125</v>
      </c>
      <c r="S167" s="29">
        <v>23869</v>
      </c>
      <c r="T167" s="29">
        <f t="shared" si="10"/>
        <v>2946</v>
      </c>
      <c r="U167" s="29">
        <v>25690</v>
      </c>
      <c r="V167" s="29">
        <v>1100</v>
      </c>
      <c r="W167" s="29">
        <v>1200</v>
      </c>
      <c r="X167" s="29">
        <v>91</v>
      </c>
      <c r="Y167" s="29"/>
      <c r="Z167" s="29"/>
      <c r="AA167" s="29">
        <v>-700</v>
      </c>
      <c r="AB167" s="29">
        <v>-324</v>
      </c>
      <c r="AC167" s="29">
        <v>-2225</v>
      </c>
      <c r="AD167" s="29">
        <v>-1108</v>
      </c>
      <c r="AE167" s="29" t="s">
        <v>146</v>
      </c>
      <c r="AF167" s="29" t="s">
        <v>48</v>
      </c>
      <c r="AG167" s="29">
        <v>94</v>
      </c>
      <c r="AH167" s="29" t="s">
        <v>146</v>
      </c>
      <c r="AI167" s="29" t="s">
        <v>92</v>
      </c>
      <c r="AJ167" s="32">
        <v>95</v>
      </c>
    </row>
    <row r="168" spans="1:36" x14ac:dyDescent="0.15">
      <c r="A168" s="51" t="s">
        <v>31</v>
      </c>
      <c r="B168" s="69" t="s">
        <v>20</v>
      </c>
      <c r="C168" s="26">
        <v>10</v>
      </c>
      <c r="D168" s="33">
        <v>38148.458333333336</v>
      </c>
      <c r="E168" s="31">
        <v>17989</v>
      </c>
      <c r="F168" s="29">
        <v>30822</v>
      </c>
      <c r="G168" s="30">
        <v>767</v>
      </c>
      <c r="H168" s="30">
        <v>0</v>
      </c>
      <c r="I168" s="29">
        <v>4137</v>
      </c>
      <c r="J168" s="29">
        <v>4519</v>
      </c>
      <c r="K168" s="30">
        <v>258</v>
      </c>
      <c r="L168" s="30"/>
      <c r="M168" s="30">
        <v>-324</v>
      </c>
      <c r="N168" s="30">
        <v>-202</v>
      </c>
      <c r="O168" s="30">
        <f t="shared" si="11"/>
        <v>-268</v>
      </c>
      <c r="P168" s="29">
        <f t="shared" si="9"/>
        <v>23201</v>
      </c>
      <c r="Q168" s="33">
        <v>38148.458333333336</v>
      </c>
      <c r="R168" s="47">
        <v>18500</v>
      </c>
      <c r="S168" s="29">
        <v>20395</v>
      </c>
      <c r="T168" s="29">
        <f t="shared" si="10"/>
        <v>2806</v>
      </c>
      <c r="U168" s="29">
        <v>25690</v>
      </c>
      <c r="V168" s="29">
        <v>1100</v>
      </c>
      <c r="W168" s="29">
        <v>1200</v>
      </c>
      <c r="X168" s="29">
        <v>258</v>
      </c>
      <c r="Y168" s="29"/>
      <c r="Z168" s="29"/>
      <c r="AA168" s="29">
        <v>-700</v>
      </c>
      <c r="AB168" s="29">
        <v>-324</v>
      </c>
      <c r="AC168" s="29">
        <v>-2225</v>
      </c>
      <c r="AD168" s="29">
        <v>-202</v>
      </c>
      <c r="AE168" s="29" t="s">
        <v>43</v>
      </c>
      <c r="AF168" s="29" t="s">
        <v>67</v>
      </c>
      <c r="AG168" s="29">
        <v>68</v>
      </c>
      <c r="AH168" s="29" t="s">
        <v>43</v>
      </c>
      <c r="AI168" s="29" t="s">
        <v>94</v>
      </c>
      <c r="AJ168" s="32">
        <v>62</v>
      </c>
    </row>
    <row r="169" spans="1:36" x14ac:dyDescent="0.15">
      <c r="A169" s="51" t="s">
        <v>33</v>
      </c>
      <c r="B169" s="69" t="s">
        <v>20</v>
      </c>
      <c r="C169" s="26">
        <v>11</v>
      </c>
      <c r="D169" s="33">
        <v>38149.5</v>
      </c>
      <c r="E169" s="31">
        <v>16567</v>
      </c>
      <c r="F169" s="29">
        <v>30822</v>
      </c>
      <c r="G169" s="30">
        <v>942</v>
      </c>
      <c r="H169" s="30">
        <v>0</v>
      </c>
      <c r="I169" s="29">
        <v>4165</v>
      </c>
      <c r="J169" s="29">
        <v>5579</v>
      </c>
      <c r="K169" s="30">
        <v>581</v>
      </c>
      <c r="L169" s="30"/>
      <c r="M169" s="30">
        <v>-324</v>
      </c>
      <c r="N169" s="30">
        <v>-205</v>
      </c>
      <c r="O169" s="30">
        <f t="shared" si="11"/>
        <v>52</v>
      </c>
      <c r="P169" s="29">
        <f t="shared" si="9"/>
        <v>21968</v>
      </c>
      <c r="Q169" s="33">
        <v>38149.583333333336</v>
      </c>
      <c r="R169" s="47">
        <v>16200</v>
      </c>
      <c r="S169" s="29">
        <v>17935</v>
      </c>
      <c r="T169" s="29">
        <v>4033</v>
      </c>
      <c r="U169" s="29">
        <v>25690</v>
      </c>
      <c r="V169" s="29">
        <v>1100</v>
      </c>
      <c r="W169" s="29">
        <v>1200</v>
      </c>
      <c r="X169" s="29">
        <v>581</v>
      </c>
      <c r="Y169" s="29"/>
      <c r="Z169" s="29"/>
      <c r="AA169" s="29">
        <v>-700</v>
      </c>
      <c r="AB169" s="29">
        <v>-324</v>
      </c>
      <c r="AC169" s="29">
        <v>-2225</v>
      </c>
      <c r="AD169" s="29">
        <v>-205</v>
      </c>
      <c r="AE169" s="29" t="s">
        <v>42</v>
      </c>
      <c r="AF169" s="29" t="s">
        <v>59</v>
      </c>
      <c r="AG169" s="29">
        <v>64</v>
      </c>
      <c r="AH169" s="29" t="s">
        <v>42</v>
      </c>
      <c r="AI169" s="29" t="s">
        <v>94</v>
      </c>
      <c r="AJ169" s="32">
        <v>65</v>
      </c>
    </row>
    <row r="170" spans="1:36" x14ac:dyDescent="0.15">
      <c r="A170" s="51" t="s">
        <v>34</v>
      </c>
      <c r="B170" s="69" t="s">
        <v>20</v>
      </c>
      <c r="C170" s="26">
        <v>12</v>
      </c>
      <c r="D170" s="33">
        <v>38150.5</v>
      </c>
      <c r="E170" s="31">
        <v>14527</v>
      </c>
      <c r="F170" s="29">
        <v>30822</v>
      </c>
      <c r="G170" s="30">
        <v>830</v>
      </c>
      <c r="H170" s="30">
        <v>0</v>
      </c>
      <c r="I170" s="29">
        <v>6227</v>
      </c>
      <c r="J170" s="29">
        <v>7667</v>
      </c>
      <c r="K170" s="30">
        <v>-5</v>
      </c>
      <c r="L170" s="30"/>
      <c r="M170" s="30">
        <v>-324</v>
      </c>
      <c r="N170" s="30">
        <v>-73</v>
      </c>
      <c r="O170" s="30">
        <f t="shared" si="11"/>
        <v>-402</v>
      </c>
      <c r="P170" s="29">
        <f t="shared" si="9"/>
        <v>18160</v>
      </c>
      <c r="Q170" s="33">
        <v>38150.5</v>
      </c>
      <c r="R170" s="47">
        <v>14225</v>
      </c>
      <c r="S170" s="29">
        <v>15970</v>
      </c>
      <c r="T170" s="29">
        <f t="shared" si="10"/>
        <v>2190</v>
      </c>
      <c r="U170" s="29">
        <v>25690</v>
      </c>
      <c r="V170" s="29">
        <v>700</v>
      </c>
      <c r="W170" s="29">
        <v>-1500</v>
      </c>
      <c r="X170" s="29">
        <v>-5</v>
      </c>
      <c r="Y170" s="29"/>
      <c r="Z170" s="29"/>
      <c r="AA170" s="29">
        <v>-700</v>
      </c>
      <c r="AB170" s="29">
        <v>-324</v>
      </c>
      <c r="AC170" s="29">
        <v>-925</v>
      </c>
      <c r="AD170" s="29">
        <v>-73</v>
      </c>
      <c r="AE170" s="29" t="s">
        <v>42</v>
      </c>
      <c r="AF170" s="29" t="s">
        <v>59</v>
      </c>
      <c r="AG170" s="29">
        <v>64</v>
      </c>
      <c r="AH170" s="29" t="s">
        <v>42</v>
      </c>
      <c r="AI170" s="29" t="s">
        <v>94</v>
      </c>
      <c r="AJ170" s="32">
        <v>65</v>
      </c>
    </row>
    <row r="171" spans="1:36" x14ac:dyDescent="0.15">
      <c r="A171" s="51" t="s">
        <v>35</v>
      </c>
      <c r="B171" s="69" t="s">
        <v>20</v>
      </c>
      <c r="C171" s="26">
        <v>13</v>
      </c>
      <c r="D171" s="33">
        <v>38151.875</v>
      </c>
      <c r="E171" s="31">
        <v>14539</v>
      </c>
      <c r="F171" s="29">
        <v>30822</v>
      </c>
      <c r="G171" s="30">
        <v>867</v>
      </c>
      <c r="H171" s="30">
        <v>0</v>
      </c>
      <c r="I171" s="29">
        <v>5164</v>
      </c>
      <c r="J171" s="29">
        <v>7848</v>
      </c>
      <c r="K171" s="30">
        <v>-119</v>
      </c>
      <c r="L171" s="30"/>
      <c r="M171" s="30">
        <v>-324</v>
      </c>
      <c r="N171" s="30">
        <v>-176</v>
      </c>
      <c r="O171" s="30">
        <f t="shared" si="11"/>
        <v>-619</v>
      </c>
      <c r="P171" s="29">
        <f t="shared" si="9"/>
        <v>19296</v>
      </c>
      <c r="Q171" s="33">
        <v>38151.875</v>
      </c>
      <c r="R171" s="47">
        <v>14500</v>
      </c>
      <c r="S171" s="29">
        <v>16245</v>
      </c>
      <c r="T171" s="29">
        <v>3051</v>
      </c>
      <c r="U171" s="29">
        <v>25690</v>
      </c>
      <c r="V171" s="29">
        <v>700</v>
      </c>
      <c r="W171" s="29">
        <v>-1500</v>
      </c>
      <c r="X171" s="29">
        <v>-119</v>
      </c>
      <c r="Y171" s="29"/>
      <c r="Z171" s="29"/>
      <c r="AA171" s="29">
        <v>-700</v>
      </c>
      <c r="AB171" s="29">
        <v>-324</v>
      </c>
      <c r="AC171" s="29">
        <v>-570</v>
      </c>
      <c r="AD171" s="29">
        <v>-176</v>
      </c>
      <c r="AE171" s="29" t="s">
        <v>43</v>
      </c>
      <c r="AF171" s="29" t="s">
        <v>120</v>
      </c>
      <c r="AG171" s="29">
        <v>69</v>
      </c>
      <c r="AH171" s="29" t="s">
        <v>43</v>
      </c>
      <c r="AI171" s="29" t="s">
        <v>99</v>
      </c>
      <c r="AJ171" s="32">
        <v>69</v>
      </c>
    </row>
    <row r="172" spans="1:36" x14ac:dyDescent="0.15">
      <c r="A172" s="51" t="s">
        <v>36</v>
      </c>
      <c r="B172" s="69" t="s">
        <v>20</v>
      </c>
      <c r="C172" s="26">
        <v>14</v>
      </c>
      <c r="D172" s="33">
        <v>38152.625</v>
      </c>
      <c r="E172" s="31">
        <v>17512</v>
      </c>
      <c r="F172" s="29">
        <v>30822</v>
      </c>
      <c r="G172" s="30">
        <v>853</v>
      </c>
      <c r="H172" s="30">
        <v>0</v>
      </c>
      <c r="I172" s="29">
        <v>4187</v>
      </c>
      <c r="J172" s="29">
        <v>4686</v>
      </c>
      <c r="K172" s="30">
        <v>94</v>
      </c>
      <c r="L172" s="30"/>
      <c r="M172" s="30">
        <v>-324</v>
      </c>
      <c r="N172" s="30">
        <v>-144</v>
      </c>
      <c r="O172" s="30">
        <f t="shared" si="11"/>
        <v>-374</v>
      </c>
      <c r="P172" s="29">
        <f t="shared" si="9"/>
        <v>23176</v>
      </c>
      <c r="Q172" s="33">
        <v>38152.583333333336</v>
      </c>
      <c r="R172" s="47">
        <v>17450</v>
      </c>
      <c r="S172" s="29">
        <v>19185</v>
      </c>
      <c r="T172" s="29">
        <f t="shared" si="10"/>
        <v>3991</v>
      </c>
      <c r="U172" s="29">
        <v>25690</v>
      </c>
      <c r="V172" s="29">
        <v>700</v>
      </c>
      <c r="W172" s="29">
        <v>1200</v>
      </c>
      <c r="X172" s="29">
        <v>94</v>
      </c>
      <c r="Y172" s="29"/>
      <c r="Z172" s="29"/>
      <c r="AA172" s="29">
        <v>-700</v>
      </c>
      <c r="AB172" s="29">
        <v>-324</v>
      </c>
      <c r="AC172" s="29">
        <v>-2150</v>
      </c>
      <c r="AD172" s="29">
        <v>-144</v>
      </c>
      <c r="AE172" s="29" t="s">
        <v>43</v>
      </c>
      <c r="AF172" s="29" t="s">
        <v>96</v>
      </c>
      <c r="AG172" s="29">
        <v>70</v>
      </c>
      <c r="AH172" s="29" t="s">
        <v>43</v>
      </c>
      <c r="AI172" s="29" t="s">
        <v>70</v>
      </c>
      <c r="AJ172" s="32">
        <v>70</v>
      </c>
    </row>
    <row r="173" spans="1:36" x14ac:dyDescent="0.15">
      <c r="A173" s="51" t="s">
        <v>30</v>
      </c>
      <c r="B173" s="69" t="s">
        <v>20</v>
      </c>
      <c r="C173" s="26">
        <v>15</v>
      </c>
      <c r="D173" s="33">
        <v>38153.708333333336</v>
      </c>
      <c r="E173" s="31">
        <v>21324</v>
      </c>
      <c r="F173" s="29">
        <v>30822</v>
      </c>
      <c r="G173" s="30">
        <v>700</v>
      </c>
      <c r="H173" s="30">
        <v>0</v>
      </c>
      <c r="I173" s="29">
        <v>4490</v>
      </c>
      <c r="J173" s="29">
        <v>3303</v>
      </c>
      <c r="K173" s="30">
        <v>-9</v>
      </c>
      <c r="L173" s="30"/>
      <c r="M173" s="30">
        <v>-314</v>
      </c>
      <c r="N173" s="30">
        <v>-202</v>
      </c>
      <c r="O173" s="30">
        <f t="shared" si="11"/>
        <v>-525</v>
      </c>
      <c r="P173" s="29">
        <f t="shared" si="9"/>
        <v>24254</v>
      </c>
      <c r="Q173" s="33">
        <v>38153.708333333336</v>
      </c>
      <c r="R173" s="47">
        <v>20025</v>
      </c>
      <c r="S173" s="29">
        <v>22265</v>
      </c>
      <c r="T173" s="29">
        <f t="shared" si="10"/>
        <v>1989</v>
      </c>
      <c r="U173" s="29">
        <v>25690</v>
      </c>
      <c r="V173" s="29">
        <v>700</v>
      </c>
      <c r="W173" s="29">
        <v>-1400</v>
      </c>
      <c r="X173" s="29">
        <v>-9</v>
      </c>
      <c r="Y173" s="29"/>
      <c r="Z173" s="29"/>
      <c r="AA173" s="29">
        <v>-700</v>
      </c>
      <c r="AB173" s="29">
        <v>-314</v>
      </c>
      <c r="AC173" s="29">
        <v>-2150</v>
      </c>
      <c r="AD173" s="29">
        <v>-202</v>
      </c>
      <c r="AE173" s="29" t="s">
        <v>169</v>
      </c>
      <c r="AF173" s="29" t="s">
        <v>47</v>
      </c>
      <c r="AG173" s="29">
        <v>86</v>
      </c>
      <c r="AH173" s="29" t="s">
        <v>169</v>
      </c>
      <c r="AI173" s="29" t="s">
        <v>56</v>
      </c>
      <c r="AJ173" s="32">
        <v>85</v>
      </c>
    </row>
    <row r="174" spans="1:36" x14ac:dyDescent="0.15">
      <c r="A174" s="51" t="s">
        <v>32</v>
      </c>
      <c r="B174" s="69" t="s">
        <v>20</v>
      </c>
      <c r="C174" s="26">
        <v>16</v>
      </c>
      <c r="D174" s="33">
        <v>38154.708333333336</v>
      </c>
      <c r="E174" s="31">
        <v>21588</v>
      </c>
      <c r="F174" s="29">
        <v>30822</v>
      </c>
      <c r="G174" s="30">
        <v>593</v>
      </c>
      <c r="H174" s="30">
        <v>0</v>
      </c>
      <c r="I174" s="29">
        <v>3944</v>
      </c>
      <c r="J174" s="29">
        <v>2850</v>
      </c>
      <c r="K174" s="30">
        <v>266</v>
      </c>
      <c r="L174" s="30"/>
      <c r="M174" s="30">
        <v>-268</v>
      </c>
      <c r="N174" s="30">
        <v>-202</v>
      </c>
      <c r="O174" s="30">
        <f t="shared" si="11"/>
        <v>-204</v>
      </c>
      <c r="P174" s="29">
        <f t="shared" si="9"/>
        <v>24825</v>
      </c>
      <c r="Q174" s="33">
        <v>38154.708333333336</v>
      </c>
      <c r="R174" s="47">
        <v>21750</v>
      </c>
      <c r="S174" s="29">
        <v>23890</v>
      </c>
      <c r="T174" s="29">
        <v>935</v>
      </c>
      <c r="U174" s="29">
        <v>25690</v>
      </c>
      <c r="V174" s="29">
        <v>700</v>
      </c>
      <c r="W174" s="29">
        <v>1200</v>
      </c>
      <c r="X174" s="29">
        <v>266</v>
      </c>
      <c r="Y174" s="29"/>
      <c r="Z174" s="29"/>
      <c r="AA174" s="29">
        <v>-700</v>
      </c>
      <c r="AB174" s="29">
        <v>-268</v>
      </c>
      <c r="AC174" s="29">
        <v>2225</v>
      </c>
      <c r="AD174" s="29">
        <v>-202</v>
      </c>
      <c r="AE174" s="29" t="s">
        <v>169</v>
      </c>
      <c r="AF174" s="29" t="s">
        <v>118</v>
      </c>
      <c r="AG174" s="29">
        <v>80</v>
      </c>
      <c r="AH174" s="29" t="s">
        <v>169</v>
      </c>
      <c r="AI174" s="29" t="s">
        <v>103</v>
      </c>
      <c r="AJ174" s="32">
        <v>85</v>
      </c>
    </row>
    <row r="175" spans="1:36" x14ac:dyDescent="0.15">
      <c r="A175" s="51" t="s">
        <v>31</v>
      </c>
      <c r="B175" s="69" t="s">
        <v>20</v>
      </c>
      <c r="C175" s="26">
        <v>17</v>
      </c>
      <c r="D175" s="33">
        <v>38155.666666666664</v>
      </c>
      <c r="E175" s="31">
        <v>21315</v>
      </c>
      <c r="F175" s="29">
        <v>30822</v>
      </c>
      <c r="G175" s="30">
        <v>683</v>
      </c>
      <c r="H175" s="30">
        <v>0</v>
      </c>
      <c r="I175" s="29">
        <v>3477</v>
      </c>
      <c r="J175" s="29">
        <v>2977</v>
      </c>
      <c r="K175" s="30">
        <v>241</v>
      </c>
      <c r="L175" s="30"/>
      <c r="M175" s="30">
        <v>-449</v>
      </c>
      <c r="N175" s="30">
        <v>-202</v>
      </c>
      <c r="O175" s="30">
        <f t="shared" si="11"/>
        <v>-410</v>
      </c>
      <c r="P175" s="29">
        <f t="shared" si="9"/>
        <v>25461</v>
      </c>
      <c r="Q175" s="33">
        <v>38155.583333333336</v>
      </c>
      <c r="R175" s="47">
        <v>21175</v>
      </c>
      <c r="S175" s="29">
        <v>23340</v>
      </c>
      <c r="T175" s="29">
        <v>2121</v>
      </c>
      <c r="U175" s="29">
        <v>25690</v>
      </c>
      <c r="V175" s="29">
        <v>700</v>
      </c>
      <c r="W175" s="29">
        <v>1200</v>
      </c>
      <c r="X175" s="29">
        <v>241</v>
      </c>
      <c r="Y175" s="29"/>
      <c r="Z175" s="29"/>
      <c r="AA175" s="29">
        <v>-700</v>
      </c>
      <c r="AB175" s="29">
        <v>-449</v>
      </c>
      <c r="AC175" s="29">
        <v>2225</v>
      </c>
      <c r="AD175" s="29">
        <v>-202</v>
      </c>
      <c r="AE175" s="29" t="s">
        <v>43</v>
      </c>
      <c r="AF175" s="29" t="s">
        <v>175</v>
      </c>
      <c r="AG175" s="29">
        <v>65</v>
      </c>
      <c r="AH175" s="29" t="s">
        <v>43</v>
      </c>
      <c r="AI175" s="29" t="s">
        <v>194</v>
      </c>
      <c r="AJ175" s="32">
        <v>79</v>
      </c>
    </row>
    <row r="176" spans="1:36" x14ac:dyDescent="0.15">
      <c r="A176" s="51" t="s">
        <v>33</v>
      </c>
      <c r="B176" s="69" t="s">
        <v>20</v>
      </c>
      <c r="C176" s="26">
        <v>18</v>
      </c>
      <c r="D176" s="33">
        <v>38156.583333333336</v>
      </c>
      <c r="E176" s="31">
        <v>19611</v>
      </c>
      <c r="F176" s="29">
        <v>30822</v>
      </c>
      <c r="G176" s="30">
        <v>787</v>
      </c>
      <c r="H176" s="30">
        <v>0</v>
      </c>
      <c r="I176" s="29">
        <v>4915</v>
      </c>
      <c r="J176" s="29">
        <v>4339</v>
      </c>
      <c r="K176" s="30">
        <v>244</v>
      </c>
      <c r="L176" s="30"/>
      <c r="M176" s="30">
        <v>-375</v>
      </c>
      <c r="N176" s="30">
        <v>-144</v>
      </c>
      <c r="O176" s="30">
        <f t="shared" si="11"/>
        <v>-275</v>
      </c>
      <c r="P176" s="29">
        <f t="shared" si="9"/>
        <v>22630</v>
      </c>
      <c r="Q176" s="33">
        <v>38156.583333333336</v>
      </c>
      <c r="R176" s="47">
        <v>19750</v>
      </c>
      <c r="S176" s="29">
        <v>21590</v>
      </c>
      <c r="T176" s="29">
        <v>1040</v>
      </c>
      <c r="U176" s="29">
        <v>25690</v>
      </c>
      <c r="V176" s="29">
        <v>700</v>
      </c>
      <c r="W176" s="29">
        <v>1200</v>
      </c>
      <c r="X176" s="29">
        <v>244</v>
      </c>
      <c r="Y176" s="29"/>
      <c r="Z176" s="29"/>
      <c r="AA176" s="29">
        <v>-700</v>
      </c>
      <c r="AB176" s="29">
        <v>-449</v>
      </c>
      <c r="AC176" s="29">
        <v>2225</v>
      </c>
      <c r="AD176" s="29">
        <v>-144</v>
      </c>
      <c r="AE176" s="29" t="s">
        <v>43</v>
      </c>
      <c r="AF176" s="29" t="s">
        <v>118</v>
      </c>
      <c r="AG176" s="29">
        <v>68</v>
      </c>
      <c r="AH176" s="29" t="s">
        <v>43</v>
      </c>
      <c r="AI176" s="29" t="s">
        <v>94</v>
      </c>
      <c r="AJ176" s="32">
        <v>77</v>
      </c>
    </row>
    <row r="177" spans="1:36" x14ac:dyDescent="0.15">
      <c r="A177" s="51" t="s">
        <v>34</v>
      </c>
      <c r="B177" s="69" t="s">
        <v>20</v>
      </c>
      <c r="C177" s="26">
        <v>19</v>
      </c>
      <c r="D177" s="33">
        <v>38157.541666666664</v>
      </c>
      <c r="E177" s="31">
        <v>16989</v>
      </c>
      <c r="F177" s="29">
        <v>30822</v>
      </c>
      <c r="G177" s="30">
        <v>751</v>
      </c>
      <c r="H177" s="30">
        <v>0</v>
      </c>
      <c r="I177" s="29">
        <v>5073</v>
      </c>
      <c r="J177" s="29">
        <v>5356</v>
      </c>
      <c r="K177" s="30">
        <v>-22</v>
      </c>
      <c r="L177" s="30"/>
      <c r="M177" s="30">
        <v>-449</v>
      </c>
      <c r="N177" s="30">
        <v>-174</v>
      </c>
      <c r="O177" s="30">
        <f t="shared" si="11"/>
        <v>-645</v>
      </c>
      <c r="P177" s="29">
        <f t="shared" si="9"/>
        <v>21789</v>
      </c>
      <c r="Q177" s="33">
        <v>38157.541666666664</v>
      </c>
      <c r="R177" s="47">
        <v>17000</v>
      </c>
      <c r="S177" s="29">
        <v>18740</v>
      </c>
      <c r="T177" s="29">
        <v>3049</v>
      </c>
      <c r="U177" s="29">
        <v>25690</v>
      </c>
      <c r="V177" s="29">
        <v>500</v>
      </c>
      <c r="W177" s="29">
        <v>-1500</v>
      </c>
      <c r="X177" s="29">
        <v>-22</v>
      </c>
      <c r="Y177" s="29"/>
      <c r="Z177" s="29"/>
      <c r="AA177" s="29">
        <v>-700</v>
      </c>
      <c r="AB177" s="29">
        <v>-449</v>
      </c>
      <c r="AC177" s="29">
        <v>-925</v>
      </c>
      <c r="AD177" s="29">
        <v>-174</v>
      </c>
      <c r="AE177" s="29" t="s">
        <v>43</v>
      </c>
      <c r="AF177" s="29" t="s">
        <v>54</v>
      </c>
      <c r="AG177" s="29">
        <v>76</v>
      </c>
      <c r="AH177" s="29" t="s">
        <v>43</v>
      </c>
      <c r="AI177" s="29" t="s">
        <v>59</v>
      </c>
      <c r="AJ177" s="32">
        <v>81</v>
      </c>
    </row>
    <row r="178" spans="1:36" x14ac:dyDescent="0.15">
      <c r="A178" s="51" t="s">
        <v>35</v>
      </c>
      <c r="B178" s="69" t="s">
        <v>20</v>
      </c>
      <c r="C178" s="26">
        <v>20</v>
      </c>
      <c r="D178" s="33">
        <v>38158.875</v>
      </c>
      <c r="E178" s="31">
        <v>14420</v>
      </c>
      <c r="F178" s="29">
        <v>30822</v>
      </c>
      <c r="G178" s="30">
        <v>708</v>
      </c>
      <c r="H178" s="30">
        <v>0</v>
      </c>
      <c r="I178" s="29">
        <v>4873</v>
      </c>
      <c r="J178" s="29">
        <v>8592</v>
      </c>
      <c r="K178" s="30">
        <v>131</v>
      </c>
      <c r="L178" s="30"/>
      <c r="M178" s="30">
        <v>-449</v>
      </c>
      <c r="N178" s="30">
        <v>-174</v>
      </c>
      <c r="O178" s="30">
        <f t="shared" si="11"/>
        <v>-492</v>
      </c>
      <c r="P178" s="29">
        <f t="shared" si="9"/>
        <v>18557</v>
      </c>
      <c r="Q178" s="33">
        <v>38158.916666666664</v>
      </c>
      <c r="R178" s="47">
        <v>14500</v>
      </c>
      <c r="S178" s="29">
        <v>16365</v>
      </c>
      <c r="T178" s="29">
        <v>2192</v>
      </c>
      <c r="U178" s="29">
        <v>25690</v>
      </c>
      <c r="V178" s="29">
        <v>500</v>
      </c>
      <c r="W178" s="29">
        <v>1200</v>
      </c>
      <c r="X178" s="29">
        <v>131</v>
      </c>
      <c r="Y178" s="29"/>
      <c r="Z178" s="29"/>
      <c r="AA178" s="29">
        <v>-700</v>
      </c>
      <c r="AB178" s="29">
        <v>-449</v>
      </c>
      <c r="AC178" s="29">
        <v>-925</v>
      </c>
      <c r="AD178" s="29">
        <v>-174</v>
      </c>
      <c r="AE178" s="29" t="s">
        <v>42</v>
      </c>
      <c r="AF178" s="29" t="s">
        <v>61</v>
      </c>
      <c r="AG178" s="29">
        <v>70</v>
      </c>
      <c r="AH178" s="29" t="s">
        <v>42</v>
      </c>
      <c r="AI178" s="29" t="s">
        <v>54</v>
      </c>
      <c r="AJ178" s="32">
        <v>66</v>
      </c>
    </row>
    <row r="179" spans="1:36" x14ac:dyDescent="0.15">
      <c r="A179" s="51" t="s">
        <v>36</v>
      </c>
      <c r="B179" s="69" t="s">
        <v>20</v>
      </c>
      <c r="C179" s="26">
        <v>21</v>
      </c>
      <c r="D179" s="33">
        <v>38159.708333333336</v>
      </c>
      <c r="E179" s="31">
        <v>17834</v>
      </c>
      <c r="F179" s="29">
        <v>30822</v>
      </c>
      <c r="G179" s="30">
        <v>667</v>
      </c>
      <c r="H179" s="30">
        <v>0</v>
      </c>
      <c r="I179" s="29">
        <v>3562</v>
      </c>
      <c r="J179" s="29">
        <v>5447</v>
      </c>
      <c r="K179" s="30">
        <v>141</v>
      </c>
      <c r="L179" s="30"/>
      <c r="M179" s="30">
        <v>-449</v>
      </c>
      <c r="N179" s="30">
        <v>-202</v>
      </c>
      <c r="O179" s="30">
        <f t="shared" si="11"/>
        <v>-510</v>
      </c>
      <c r="P179" s="29">
        <f t="shared" si="9"/>
        <v>22990</v>
      </c>
      <c r="Q179" s="33">
        <v>38159.625</v>
      </c>
      <c r="R179" s="47">
        <v>17325</v>
      </c>
      <c r="S179" s="29">
        <v>19165</v>
      </c>
      <c r="T179" s="29">
        <v>3825</v>
      </c>
      <c r="U179" s="29">
        <v>25690</v>
      </c>
      <c r="V179" s="29">
        <v>500</v>
      </c>
      <c r="W179" s="29">
        <v>1400</v>
      </c>
      <c r="X179" s="29">
        <v>141</v>
      </c>
      <c r="Y179" s="29"/>
      <c r="Z179" s="29"/>
      <c r="AA179" s="29">
        <v>-700</v>
      </c>
      <c r="AB179" s="29">
        <v>-449</v>
      </c>
      <c r="AC179" s="29">
        <v>-925</v>
      </c>
      <c r="AD179" s="29">
        <v>-202</v>
      </c>
      <c r="AE179" s="29" t="s">
        <v>42</v>
      </c>
      <c r="AF179" s="29" t="s">
        <v>109</v>
      </c>
      <c r="AG179" s="29">
        <v>82</v>
      </c>
      <c r="AH179" s="29" t="s">
        <v>42</v>
      </c>
      <c r="AI179" s="29" t="s">
        <v>153</v>
      </c>
      <c r="AJ179" s="32">
        <v>80</v>
      </c>
    </row>
    <row r="180" spans="1:36" x14ac:dyDescent="0.15">
      <c r="A180" s="51" t="s">
        <v>30</v>
      </c>
      <c r="B180" s="69" t="s">
        <v>20</v>
      </c>
      <c r="C180" s="26">
        <v>22</v>
      </c>
      <c r="D180" s="33">
        <v>38160.625</v>
      </c>
      <c r="E180" s="31">
        <v>18198</v>
      </c>
      <c r="F180" s="29">
        <v>30822</v>
      </c>
      <c r="G180" s="30">
        <v>724</v>
      </c>
      <c r="H180" s="30">
        <v>0</v>
      </c>
      <c r="I180" s="29">
        <v>2113</v>
      </c>
      <c r="J180" s="29">
        <v>5081</v>
      </c>
      <c r="K180" s="30">
        <v>145</v>
      </c>
      <c r="L180" s="30"/>
      <c r="M180" s="30">
        <v>-449</v>
      </c>
      <c r="N180" s="30">
        <v>-202</v>
      </c>
      <c r="O180" s="30">
        <f t="shared" si="11"/>
        <v>-506</v>
      </c>
      <c r="P180" s="29">
        <f t="shared" si="9"/>
        <v>24858</v>
      </c>
      <c r="Q180" s="33">
        <v>38160.583333333336</v>
      </c>
      <c r="R180" s="47">
        <v>18050</v>
      </c>
      <c r="S180" s="29">
        <v>19815</v>
      </c>
      <c r="T180" s="29">
        <v>5043</v>
      </c>
      <c r="U180" s="29">
        <v>25690</v>
      </c>
      <c r="V180" s="29">
        <v>500</v>
      </c>
      <c r="W180" s="29">
        <v>1200</v>
      </c>
      <c r="X180" s="29">
        <v>145</v>
      </c>
      <c r="Y180" s="29"/>
      <c r="Z180" s="29"/>
      <c r="AA180" s="29">
        <v>-700</v>
      </c>
      <c r="AB180" s="29">
        <v>-449</v>
      </c>
      <c r="AC180" s="29">
        <v>-2225</v>
      </c>
      <c r="AD180" s="29">
        <v>-202</v>
      </c>
      <c r="AE180" s="29" t="s">
        <v>43</v>
      </c>
      <c r="AF180" s="29" t="s">
        <v>69</v>
      </c>
      <c r="AG180" s="29">
        <v>76</v>
      </c>
      <c r="AH180" s="29" t="s">
        <v>43</v>
      </c>
      <c r="AI180" s="29" t="s">
        <v>90</v>
      </c>
      <c r="AJ180" s="32">
        <v>75</v>
      </c>
    </row>
    <row r="181" spans="1:36" x14ac:dyDescent="0.15">
      <c r="A181" s="51" t="s">
        <v>32</v>
      </c>
      <c r="B181" s="69" t="s">
        <v>20</v>
      </c>
      <c r="C181" s="26">
        <v>23</v>
      </c>
      <c r="D181" s="33">
        <v>38161.625</v>
      </c>
      <c r="E181" s="31">
        <v>19285</v>
      </c>
      <c r="F181" s="29">
        <v>30828</v>
      </c>
      <c r="G181" s="30">
        <v>717</v>
      </c>
      <c r="H181" s="30">
        <v>0</v>
      </c>
      <c r="I181" s="29">
        <v>2571</v>
      </c>
      <c r="J181" s="29">
        <v>4413</v>
      </c>
      <c r="K181" s="30">
        <v>44</v>
      </c>
      <c r="L181" s="30"/>
      <c r="M181" s="30">
        <v>-549</v>
      </c>
      <c r="N181" s="30">
        <v>-202</v>
      </c>
      <c r="O181" s="30">
        <f t="shared" si="11"/>
        <v>-707</v>
      </c>
      <c r="P181" s="29">
        <f t="shared" si="9"/>
        <v>25268</v>
      </c>
      <c r="Q181" s="33">
        <v>38161.625</v>
      </c>
      <c r="R181" s="47">
        <v>18650</v>
      </c>
      <c r="S181" s="29">
        <v>20390</v>
      </c>
      <c r="T181" s="29">
        <f t="shared" si="10"/>
        <v>4878</v>
      </c>
      <c r="U181" s="29">
        <v>25690</v>
      </c>
      <c r="V181" s="29">
        <v>500</v>
      </c>
      <c r="W181" s="29">
        <v>1200</v>
      </c>
      <c r="X181" s="29">
        <v>44</v>
      </c>
      <c r="Y181" s="29"/>
      <c r="Z181" s="29"/>
      <c r="AA181" s="29">
        <v>-700</v>
      </c>
      <c r="AB181" s="29">
        <v>-549</v>
      </c>
      <c r="AC181" s="29">
        <v>-2225</v>
      </c>
      <c r="AD181" s="29">
        <v>-202</v>
      </c>
      <c r="AE181" s="29" t="s">
        <v>182</v>
      </c>
      <c r="AF181" s="29" t="s">
        <v>98</v>
      </c>
      <c r="AG181" s="29">
        <v>82</v>
      </c>
      <c r="AH181" s="29" t="s">
        <v>182</v>
      </c>
      <c r="AI181" s="29" t="s">
        <v>50</v>
      </c>
      <c r="AJ181" s="32">
        <v>81</v>
      </c>
    </row>
    <row r="182" spans="1:36" x14ac:dyDescent="0.15">
      <c r="A182" s="51" t="s">
        <v>31</v>
      </c>
      <c r="B182" s="69" t="s">
        <v>20</v>
      </c>
      <c r="C182" s="26">
        <v>24</v>
      </c>
      <c r="D182" s="33">
        <v>38162.625</v>
      </c>
      <c r="E182" s="31">
        <v>19495</v>
      </c>
      <c r="F182" s="29">
        <v>30819</v>
      </c>
      <c r="G182" s="30">
        <v>720</v>
      </c>
      <c r="H182" s="30">
        <v>0</v>
      </c>
      <c r="I182" s="29">
        <v>2170</v>
      </c>
      <c r="J182" s="29">
        <v>5036</v>
      </c>
      <c r="K182" s="30">
        <v>-106</v>
      </c>
      <c r="L182" s="30"/>
      <c r="M182" s="30">
        <v>-574</v>
      </c>
      <c r="N182" s="30">
        <v>-1352</v>
      </c>
      <c r="O182" s="30">
        <f t="shared" si="11"/>
        <v>-2032</v>
      </c>
      <c r="P182" s="29">
        <f t="shared" si="9"/>
        <v>26365</v>
      </c>
      <c r="Q182" s="33">
        <v>38162.625</v>
      </c>
      <c r="R182" s="47">
        <v>18900</v>
      </c>
      <c r="S182" s="29">
        <v>20965</v>
      </c>
      <c r="T182" s="29">
        <v>5400</v>
      </c>
      <c r="U182" s="29">
        <v>25690</v>
      </c>
      <c r="V182" s="29">
        <v>500</v>
      </c>
      <c r="W182" s="29">
        <v>-1400</v>
      </c>
      <c r="X182" s="29">
        <v>-106</v>
      </c>
      <c r="Y182" s="29"/>
      <c r="Z182" s="29"/>
      <c r="AA182" s="29">
        <v>-700</v>
      </c>
      <c r="AB182" s="29">
        <v>-574</v>
      </c>
      <c r="AC182" s="29">
        <v>-2225</v>
      </c>
      <c r="AD182" s="29">
        <v>-1352</v>
      </c>
      <c r="AE182" s="29" t="s">
        <v>182</v>
      </c>
      <c r="AF182" s="29" t="s">
        <v>136</v>
      </c>
      <c r="AG182" s="29">
        <v>76</v>
      </c>
      <c r="AH182" s="29" t="s">
        <v>182</v>
      </c>
      <c r="AI182" s="29" t="s">
        <v>90</v>
      </c>
      <c r="AJ182" s="32">
        <v>81</v>
      </c>
    </row>
    <row r="183" spans="1:36" x14ac:dyDescent="0.15">
      <c r="A183" s="51" t="s">
        <v>33</v>
      </c>
      <c r="B183" s="69" t="s">
        <v>20</v>
      </c>
      <c r="C183" s="26">
        <v>25</v>
      </c>
      <c r="D183" s="33">
        <v>38163.583333333336</v>
      </c>
      <c r="E183" s="31">
        <v>18741</v>
      </c>
      <c r="F183" s="29">
        <v>30819</v>
      </c>
      <c r="G183" s="30">
        <v>720</v>
      </c>
      <c r="H183" s="30">
        <v>0</v>
      </c>
      <c r="I183" s="29">
        <v>3757</v>
      </c>
      <c r="J183" s="29">
        <v>6682</v>
      </c>
      <c r="K183" s="30">
        <v>148</v>
      </c>
      <c r="L183" s="30"/>
      <c r="M183" s="30">
        <v>-324</v>
      </c>
      <c r="N183" s="30">
        <v>-202</v>
      </c>
      <c r="O183" s="30">
        <f t="shared" si="11"/>
        <v>-378</v>
      </c>
      <c r="P183" s="29">
        <f t="shared" si="9"/>
        <v>21478</v>
      </c>
      <c r="Q183" s="33">
        <v>38163.583333333336</v>
      </c>
      <c r="R183" s="47">
        <v>18600</v>
      </c>
      <c r="S183" s="29">
        <v>20340</v>
      </c>
      <c r="T183" s="29">
        <f t="shared" si="10"/>
        <v>1138</v>
      </c>
      <c r="U183" s="29">
        <v>25690</v>
      </c>
      <c r="V183" s="29">
        <v>500</v>
      </c>
      <c r="W183" s="29">
        <v>1200</v>
      </c>
      <c r="X183" s="29">
        <v>148</v>
      </c>
      <c r="Y183" s="29"/>
      <c r="Z183" s="29"/>
      <c r="AA183" s="29">
        <v>-700</v>
      </c>
      <c r="AB183" s="29">
        <v>-324</v>
      </c>
      <c r="AC183" s="29">
        <v>-2225</v>
      </c>
      <c r="AD183" s="29">
        <v>-202</v>
      </c>
      <c r="AE183" s="29" t="s">
        <v>100</v>
      </c>
      <c r="AF183" s="29" t="s">
        <v>102</v>
      </c>
      <c r="AG183" s="29">
        <v>75</v>
      </c>
      <c r="AH183" s="29" t="s">
        <v>100</v>
      </c>
      <c r="AI183" s="29" t="s">
        <v>112</v>
      </c>
      <c r="AJ183" s="32">
        <v>76</v>
      </c>
    </row>
    <row r="184" spans="1:36" x14ac:dyDescent="0.15">
      <c r="A184" s="51" t="s">
        <v>34</v>
      </c>
      <c r="B184" s="69" t="s">
        <v>20</v>
      </c>
      <c r="C184" s="26">
        <v>26</v>
      </c>
      <c r="D184" s="33">
        <v>38164.5</v>
      </c>
      <c r="E184" s="31">
        <v>16486</v>
      </c>
      <c r="F184" s="29">
        <v>30819</v>
      </c>
      <c r="G184" s="30">
        <v>700</v>
      </c>
      <c r="H184" s="30">
        <v>0</v>
      </c>
      <c r="I184" s="29">
        <v>4398</v>
      </c>
      <c r="J184" s="29">
        <v>8518</v>
      </c>
      <c r="K184" s="30">
        <v>-19</v>
      </c>
      <c r="L184" s="30"/>
      <c r="M184" s="30">
        <v>-424</v>
      </c>
      <c r="N184" s="30">
        <v>-201</v>
      </c>
      <c r="O184" s="30">
        <f t="shared" si="11"/>
        <v>-644</v>
      </c>
      <c r="P184" s="29">
        <f t="shared" si="9"/>
        <v>19247</v>
      </c>
      <c r="Q184" s="33">
        <v>38164.5</v>
      </c>
      <c r="R184" s="47">
        <v>16000</v>
      </c>
      <c r="S184" s="29">
        <v>17840</v>
      </c>
      <c r="T184" s="29">
        <v>1407</v>
      </c>
      <c r="U184" s="29">
        <v>25690</v>
      </c>
      <c r="V184" s="29">
        <v>500</v>
      </c>
      <c r="W184" s="29">
        <v>-1400</v>
      </c>
      <c r="X184" s="29">
        <v>-19</v>
      </c>
      <c r="Y184" s="29"/>
      <c r="Z184" s="29"/>
      <c r="AA184" s="29">
        <v>-700</v>
      </c>
      <c r="AB184" s="29">
        <v>-424</v>
      </c>
      <c r="AC184" s="29">
        <v>-2225</v>
      </c>
      <c r="AD184" s="29">
        <v>-201</v>
      </c>
      <c r="AE184" s="29" t="s">
        <v>46</v>
      </c>
      <c r="AF184" s="29" t="s">
        <v>180</v>
      </c>
      <c r="AG184" s="29">
        <v>69</v>
      </c>
      <c r="AH184" s="29" t="s">
        <v>46</v>
      </c>
      <c r="AI184" s="29" t="s">
        <v>193</v>
      </c>
      <c r="AJ184" s="32">
        <v>71</v>
      </c>
    </row>
    <row r="185" spans="1:36" x14ac:dyDescent="0.15">
      <c r="A185" s="51" t="s">
        <v>35</v>
      </c>
      <c r="B185" s="69" t="s">
        <v>20</v>
      </c>
      <c r="C185" s="26">
        <v>27</v>
      </c>
      <c r="D185" s="33">
        <v>38165.75</v>
      </c>
      <c r="E185" s="31">
        <v>14793</v>
      </c>
      <c r="F185" s="29">
        <v>30819</v>
      </c>
      <c r="G185" s="30">
        <v>625</v>
      </c>
      <c r="H185" s="30">
        <v>0</v>
      </c>
      <c r="I185" s="29">
        <v>4617</v>
      </c>
      <c r="J185" s="29">
        <v>6945</v>
      </c>
      <c r="K185" s="30">
        <v>-167</v>
      </c>
      <c r="L185" s="30"/>
      <c r="M185" s="30">
        <v>-424</v>
      </c>
      <c r="N185" s="30">
        <v>-201</v>
      </c>
      <c r="O185" s="30">
        <f t="shared" si="11"/>
        <v>-792</v>
      </c>
      <c r="P185" s="29">
        <f t="shared" si="9"/>
        <v>20674</v>
      </c>
      <c r="Q185" s="33">
        <v>38165.916666666664</v>
      </c>
      <c r="R185" s="47">
        <v>14975</v>
      </c>
      <c r="S185" s="29">
        <v>16515</v>
      </c>
      <c r="T185" s="29">
        <v>4159</v>
      </c>
      <c r="U185" s="29">
        <v>25690</v>
      </c>
      <c r="V185" s="29">
        <v>500</v>
      </c>
      <c r="W185" s="29">
        <v>-1500</v>
      </c>
      <c r="X185" s="29">
        <v>-167</v>
      </c>
      <c r="Y185" s="29"/>
      <c r="Z185" s="29"/>
      <c r="AA185" s="29">
        <v>-700</v>
      </c>
      <c r="AB185" s="29">
        <v>-424</v>
      </c>
      <c r="AC185" s="29">
        <v>-2225</v>
      </c>
      <c r="AD185" s="29">
        <v>-201</v>
      </c>
      <c r="AE185" s="29" t="s">
        <v>42</v>
      </c>
      <c r="AF185" s="29" t="s">
        <v>88</v>
      </c>
      <c r="AG185" s="29">
        <v>80</v>
      </c>
      <c r="AH185" s="29" t="s">
        <v>42</v>
      </c>
      <c r="AI185" s="29" t="s">
        <v>49</v>
      </c>
      <c r="AJ185" s="32">
        <v>78</v>
      </c>
    </row>
    <row r="186" spans="1:36" x14ac:dyDescent="0.15">
      <c r="A186" s="51" t="s">
        <v>36</v>
      </c>
      <c r="B186" s="69" t="s">
        <v>20</v>
      </c>
      <c r="C186" s="26">
        <v>28</v>
      </c>
      <c r="D186" s="33">
        <v>38166.708333333336</v>
      </c>
      <c r="E186" s="31">
        <v>18028</v>
      </c>
      <c r="F186" s="29">
        <v>30859</v>
      </c>
      <c r="G186" s="30">
        <v>637</v>
      </c>
      <c r="H186" s="30">
        <v>0</v>
      </c>
      <c r="I186" s="29">
        <v>3134</v>
      </c>
      <c r="J186" s="29">
        <v>6418</v>
      </c>
      <c r="K186" s="30">
        <v>195</v>
      </c>
      <c r="L186" s="30"/>
      <c r="M186" s="30">
        <v>-324</v>
      </c>
      <c r="N186" s="30">
        <v>-1056</v>
      </c>
      <c r="O186" s="30">
        <f t="shared" si="11"/>
        <v>-1185</v>
      </c>
      <c r="P186" s="29">
        <f t="shared" si="9"/>
        <v>23129</v>
      </c>
      <c r="Q186" s="33">
        <v>38166.583333333336</v>
      </c>
      <c r="R186" s="47">
        <v>17975</v>
      </c>
      <c r="S186" s="29">
        <v>19890</v>
      </c>
      <c r="T186" s="29">
        <f t="shared" si="10"/>
        <v>3239</v>
      </c>
      <c r="U186" s="29">
        <v>25690</v>
      </c>
      <c r="V186" s="29">
        <v>500</v>
      </c>
      <c r="W186" s="29">
        <v>1200</v>
      </c>
      <c r="X186" s="29">
        <v>195</v>
      </c>
      <c r="Y186" s="29"/>
      <c r="Z186" s="29"/>
      <c r="AA186" s="29">
        <v>-700</v>
      </c>
      <c r="AB186" s="29">
        <v>-324</v>
      </c>
      <c r="AC186" s="29">
        <v>-2225</v>
      </c>
      <c r="AD186" s="29">
        <v>-1056</v>
      </c>
      <c r="AE186" s="29" t="s">
        <v>100</v>
      </c>
      <c r="AF186" s="29" t="s">
        <v>91</v>
      </c>
      <c r="AG186" s="29">
        <v>76</v>
      </c>
      <c r="AH186" s="29" t="s">
        <v>100</v>
      </c>
      <c r="AI186" s="29" t="s">
        <v>122</v>
      </c>
      <c r="AJ186" s="32">
        <v>74</v>
      </c>
    </row>
    <row r="187" spans="1:36" x14ac:dyDescent="0.15">
      <c r="A187" s="51" t="s">
        <v>30</v>
      </c>
      <c r="B187" s="69" t="s">
        <v>20</v>
      </c>
      <c r="C187" s="26">
        <v>29</v>
      </c>
      <c r="D187" s="33">
        <v>38167.625</v>
      </c>
      <c r="E187" s="31">
        <v>18153</v>
      </c>
      <c r="F187" s="29">
        <v>30859</v>
      </c>
      <c r="G187" s="30">
        <v>726</v>
      </c>
      <c r="H187" s="30">
        <v>0</v>
      </c>
      <c r="I187" s="29">
        <v>3687</v>
      </c>
      <c r="J187" s="29">
        <v>4919</v>
      </c>
      <c r="K187" s="30">
        <v>94</v>
      </c>
      <c r="L187" s="30"/>
      <c r="M187" s="30">
        <v>-474</v>
      </c>
      <c r="N187" s="30">
        <v>-142</v>
      </c>
      <c r="O187" s="30">
        <f t="shared" si="11"/>
        <v>-522</v>
      </c>
      <c r="P187" s="29">
        <f t="shared" si="9"/>
        <v>23501</v>
      </c>
      <c r="Q187" s="33">
        <v>38167.583333333336</v>
      </c>
      <c r="R187" s="47">
        <v>18425</v>
      </c>
      <c r="S187" s="29">
        <v>20215</v>
      </c>
      <c r="T187" s="29">
        <f t="shared" si="10"/>
        <v>3286</v>
      </c>
      <c r="U187" s="29">
        <v>25690</v>
      </c>
      <c r="V187" s="29">
        <v>500</v>
      </c>
      <c r="W187" s="29">
        <v>1500</v>
      </c>
      <c r="X187" s="29">
        <v>94</v>
      </c>
      <c r="Y187" s="29"/>
      <c r="Z187" s="29"/>
      <c r="AA187" s="29">
        <v>-700</v>
      </c>
      <c r="AB187" s="29">
        <v>-474</v>
      </c>
      <c r="AC187" s="29">
        <v>-2150</v>
      </c>
      <c r="AD187" s="29">
        <v>-142</v>
      </c>
      <c r="AE187" s="29" t="s">
        <v>169</v>
      </c>
      <c r="AF187" s="29" t="s">
        <v>66</v>
      </c>
      <c r="AG187" s="29">
        <v>73</v>
      </c>
      <c r="AH187" s="29" t="s">
        <v>42</v>
      </c>
      <c r="AI187" s="29" t="s">
        <v>192</v>
      </c>
      <c r="AJ187" s="32">
        <v>77</v>
      </c>
    </row>
    <row r="188" spans="1:36" x14ac:dyDescent="0.15">
      <c r="A188" s="52" t="s">
        <v>32</v>
      </c>
      <c r="B188" s="70" t="s">
        <v>20</v>
      </c>
      <c r="C188" s="43">
        <v>30</v>
      </c>
      <c r="D188" s="37">
        <v>38168.625</v>
      </c>
      <c r="E188" s="39">
        <v>19036</v>
      </c>
      <c r="F188" s="35">
        <v>30859</v>
      </c>
      <c r="G188" s="38">
        <v>627</v>
      </c>
      <c r="H188" s="38">
        <v>0</v>
      </c>
      <c r="I188" s="35">
        <v>3082</v>
      </c>
      <c r="J188" s="35">
        <v>4777</v>
      </c>
      <c r="K188" s="38">
        <v>45</v>
      </c>
      <c r="L188" s="38"/>
      <c r="M188" s="38">
        <v>-574</v>
      </c>
      <c r="N188" s="38">
        <v>-1352</v>
      </c>
      <c r="O188" s="38">
        <f t="shared" si="11"/>
        <v>-1881</v>
      </c>
      <c r="P188" s="35">
        <f t="shared" si="9"/>
        <v>25508</v>
      </c>
      <c r="Q188" s="37">
        <v>38168.708333333336</v>
      </c>
      <c r="R188" s="48">
        <v>19025</v>
      </c>
      <c r="S188" s="35">
        <v>21140</v>
      </c>
      <c r="T188" s="35">
        <f t="shared" si="10"/>
        <v>4368</v>
      </c>
      <c r="U188" s="35">
        <v>25690</v>
      </c>
      <c r="V188" s="35">
        <v>500</v>
      </c>
      <c r="W188" s="35">
        <v>1530</v>
      </c>
      <c r="X188" s="35">
        <v>45</v>
      </c>
      <c r="Y188" s="35"/>
      <c r="Z188" s="35"/>
      <c r="AA188" s="35">
        <v>-700</v>
      </c>
      <c r="AB188" s="35">
        <v>-574</v>
      </c>
      <c r="AC188" s="35">
        <v>-2225</v>
      </c>
      <c r="AD188" s="35">
        <v>-1352</v>
      </c>
      <c r="AE188" s="35" t="s">
        <v>146</v>
      </c>
      <c r="AF188" s="35" t="s">
        <v>51</v>
      </c>
      <c r="AG188" s="35">
        <v>77</v>
      </c>
      <c r="AH188" s="35" t="s">
        <v>42</v>
      </c>
      <c r="AI188" s="35" t="s">
        <v>66</v>
      </c>
      <c r="AJ188" s="40">
        <v>80</v>
      </c>
    </row>
    <row r="189" spans="1:36" x14ac:dyDescent="0.15">
      <c r="A189" s="51" t="s">
        <v>31</v>
      </c>
      <c r="B189" s="69" t="s">
        <v>21</v>
      </c>
      <c r="C189" s="26">
        <v>1</v>
      </c>
      <c r="D189" s="33">
        <v>38169.625</v>
      </c>
      <c r="E189" s="31">
        <v>20298</v>
      </c>
      <c r="F189" s="29">
        <v>30829</v>
      </c>
      <c r="G189" s="30">
        <v>619</v>
      </c>
      <c r="H189" s="30">
        <v>0</v>
      </c>
      <c r="I189" s="29">
        <v>3512</v>
      </c>
      <c r="J189" s="29">
        <v>5165</v>
      </c>
      <c r="K189" s="30">
        <v>231</v>
      </c>
      <c r="L189" s="30"/>
      <c r="M189" s="30">
        <v>-624</v>
      </c>
      <c r="N189" s="30">
        <v>-1428</v>
      </c>
      <c r="O189" s="30">
        <f t="shared" si="11"/>
        <v>-1821</v>
      </c>
      <c r="P189" s="45">
        <f t="shared" si="9"/>
        <v>24592</v>
      </c>
      <c r="Q189" s="33">
        <v>38169.583333333336</v>
      </c>
      <c r="R189" s="47">
        <v>20025</v>
      </c>
      <c r="S189" s="29">
        <v>21955</v>
      </c>
      <c r="T189" s="29">
        <v>2637</v>
      </c>
      <c r="U189" s="29">
        <v>25690</v>
      </c>
      <c r="V189" s="29">
        <v>500</v>
      </c>
      <c r="W189" s="29">
        <v>1530</v>
      </c>
      <c r="X189" s="29">
        <v>231</v>
      </c>
      <c r="Y189" s="29"/>
      <c r="Z189" s="29"/>
      <c r="AA189" s="29">
        <v>-700</v>
      </c>
      <c r="AB189" s="29">
        <v>-624</v>
      </c>
      <c r="AC189" s="29">
        <v>-2225</v>
      </c>
      <c r="AD189" s="29">
        <v>-1428</v>
      </c>
      <c r="AE189" s="29" t="s">
        <v>146</v>
      </c>
      <c r="AF189" s="29" t="s">
        <v>91</v>
      </c>
      <c r="AG189" s="29">
        <v>82</v>
      </c>
      <c r="AH189" s="29" t="s">
        <v>146</v>
      </c>
      <c r="AI189" s="29" t="s">
        <v>131</v>
      </c>
      <c r="AJ189" s="32">
        <v>83</v>
      </c>
    </row>
    <row r="190" spans="1:36" x14ac:dyDescent="0.15">
      <c r="A190" s="51" t="s">
        <v>33</v>
      </c>
      <c r="B190" s="69" t="s">
        <v>21</v>
      </c>
      <c r="C190" s="26">
        <v>2</v>
      </c>
      <c r="D190" s="33">
        <v>38170.583333333336</v>
      </c>
      <c r="E190" s="31">
        <v>20582</v>
      </c>
      <c r="F190" s="29">
        <v>30854</v>
      </c>
      <c r="G190" s="30">
        <v>605</v>
      </c>
      <c r="H190" s="30">
        <v>0</v>
      </c>
      <c r="I190" s="29">
        <v>3437</v>
      </c>
      <c r="J190" s="29">
        <v>5012</v>
      </c>
      <c r="K190" s="30">
        <v>303</v>
      </c>
      <c r="L190" s="30"/>
      <c r="M190" s="30">
        <v>-624</v>
      </c>
      <c r="N190" s="30">
        <v>-1349</v>
      </c>
      <c r="O190" s="30">
        <f t="shared" si="11"/>
        <v>-1670</v>
      </c>
      <c r="P190" s="29">
        <f t="shared" si="9"/>
        <v>24680</v>
      </c>
      <c r="Q190" s="33">
        <v>38170.583333333336</v>
      </c>
      <c r="R190" s="47">
        <v>19275</v>
      </c>
      <c r="S190" s="29">
        <v>21360</v>
      </c>
      <c r="T190" s="29">
        <v>3320</v>
      </c>
      <c r="U190" s="29">
        <v>25690</v>
      </c>
      <c r="V190" s="29">
        <v>500</v>
      </c>
      <c r="W190" s="29">
        <v>1530</v>
      </c>
      <c r="X190" s="29">
        <v>303</v>
      </c>
      <c r="Y190" s="29"/>
      <c r="Z190" s="29"/>
      <c r="AA190" s="29">
        <v>-700</v>
      </c>
      <c r="AB190" s="29">
        <v>-624</v>
      </c>
      <c r="AC190" s="29">
        <v>-2225</v>
      </c>
      <c r="AD190" s="29">
        <v>-1349</v>
      </c>
      <c r="AE190" s="29" t="s">
        <v>100</v>
      </c>
      <c r="AF190" s="29" t="s">
        <v>115</v>
      </c>
      <c r="AG190" s="29">
        <v>82</v>
      </c>
      <c r="AH190" s="29" t="s">
        <v>169</v>
      </c>
      <c r="AI190" s="29" t="s">
        <v>54</v>
      </c>
      <c r="AJ190" s="32">
        <v>80</v>
      </c>
    </row>
    <row r="191" spans="1:36" x14ac:dyDescent="0.15">
      <c r="A191" s="51" t="s">
        <v>34</v>
      </c>
      <c r="B191" s="69" t="s">
        <v>21</v>
      </c>
      <c r="C191" s="26">
        <v>3</v>
      </c>
      <c r="D191" s="33">
        <v>38171.541666666664</v>
      </c>
      <c r="E191" s="31">
        <v>16445</v>
      </c>
      <c r="F191" s="29">
        <v>30854</v>
      </c>
      <c r="G191" s="30">
        <v>596</v>
      </c>
      <c r="H191" s="30">
        <v>0</v>
      </c>
      <c r="I191" s="29">
        <v>3769</v>
      </c>
      <c r="J191" s="29">
        <v>7531</v>
      </c>
      <c r="K191" s="30">
        <v>164</v>
      </c>
      <c r="L191" s="30"/>
      <c r="M191" s="30">
        <v>-574</v>
      </c>
      <c r="N191" s="30">
        <v>-202</v>
      </c>
      <c r="O191" s="30">
        <f t="shared" si="11"/>
        <v>-612</v>
      </c>
      <c r="P191" s="29">
        <f t="shared" si="9"/>
        <v>20762</v>
      </c>
      <c r="Q191" s="33">
        <v>38171.75</v>
      </c>
      <c r="R191" s="47">
        <v>15825</v>
      </c>
      <c r="S191" s="29">
        <v>17940</v>
      </c>
      <c r="T191" s="29">
        <f t="shared" si="10"/>
        <v>2822</v>
      </c>
      <c r="U191" s="29">
        <v>25690</v>
      </c>
      <c r="V191" s="29">
        <v>100</v>
      </c>
      <c r="W191" s="29">
        <v>1530</v>
      </c>
      <c r="X191" s="29">
        <v>164</v>
      </c>
      <c r="Y191" s="29"/>
      <c r="Z191" s="29"/>
      <c r="AA191" s="29">
        <v>-700</v>
      </c>
      <c r="AB191" s="29">
        <v>-574</v>
      </c>
      <c r="AC191" s="29">
        <v>-2225</v>
      </c>
      <c r="AD191" s="29">
        <v>-202</v>
      </c>
      <c r="AE191" s="29" t="s">
        <v>182</v>
      </c>
      <c r="AF191" s="29" t="s">
        <v>67</v>
      </c>
      <c r="AG191" s="29">
        <v>75</v>
      </c>
      <c r="AH191" s="29" t="s">
        <v>182</v>
      </c>
      <c r="AI191" s="29" t="s">
        <v>104</v>
      </c>
      <c r="AJ191" s="32">
        <v>77</v>
      </c>
    </row>
    <row r="192" spans="1:36" x14ac:dyDescent="0.15">
      <c r="A192" s="51" t="s">
        <v>35</v>
      </c>
      <c r="B192" s="69" t="s">
        <v>21</v>
      </c>
      <c r="C192" s="26">
        <v>4</v>
      </c>
      <c r="D192" s="33">
        <v>38172.75</v>
      </c>
      <c r="E192" s="31">
        <v>15981</v>
      </c>
      <c r="F192" s="29">
        <v>30854</v>
      </c>
      <c r="G192" s="30">
        <v>606</v>
      </c>
      <c r="H192" s="30">
        <v>0</v>
      </c>
      <c r="I192" s="29">
        <v>3141</v>
      </c>
      <c r="J192" s="29">
        <v>8046</v>
      </c>
      <c r="K192" s="30">
        <v>317</v>
      </c>
      <c r="L192" s="30"/>
      <c r="M192" s="30">
        <v>-574</v>
      </c>
      <c r="N192" s="30">
        <v>-452</v>
      </c>
      <c r="O192" s="30">
        <f t="shared" si="11"/>
        <v>-709</v>
      </c>
      <c r="P192" s="29">
        <f t="shared" si="9"/>
        <v>20982</v>
      </c>
      <c r="Q192" s="33">
        <v>38172.708333333336</v>
      </c>
      <c r="R192" s="47">
        <v>14050</v>
      </c>
      <c r="S192" s="29">
        <v>17715</v>
      </c>
      <c r="T192" s="29">
        <f t="shared" si="10"/>
        <v>3267</v>
      </c>
      <c r="U192" s="29">
        <v>25690</v>
      </c>
      <c r="V192" s="29">
        <v>100</v>
      </c>
      <c r="W192" s="29">
        <v>1530</v>
      </c>
      <c r="X192" s="29">
        <v>317</v>
      </c>
      <c r="Y192" s="29"/>
      <c r="Z192" s="29"/>
      <c r="AA192" s="29">
        <v>-700</v>
      </c>
      <c r="AB192" s="29">
        <v>-574</v>
      </c>
      <c r="AC192" s="29">
        <v>-2225</v>
      </c>
      <c r="AD192" s="29">
        <v>-452</v>
      </c>
      <c r="AE192" s="29" t="s">
        <v>146</v>
      </c>
      <c r="AF192" s="29" t="s">
        <v>101</v>
      </c>
      <c r="AG192" s="29">
        <v>74</v>
      </c>
      <c r="AH192" s="29" t="s">
        <v>146</v>
      </c>
      <c r="AI192" s="29" t="s">
        <v>135</v>
      </c>
      <c r="AJ192" s="32">
        <v>81</v>
      </c>
    </row>
    <row r="193" spans="1:36" x14ac:dyDescent="0.15">
      <c r="A193" s="51" t="s">
        <v>36</v>
      </c>
      <c r="B193" s="69" t="s">
        <v>21</v>
      </c>
      <c r="C193" s="26">
        <v>5</v>
      </c>
      <c r="D193" s="33">
        <v>38173.541666666664</v>
      </c>
      <c r="E193" s="31">
        <v>17042</v>
      </c>
      <c r="F193" s="29">
        <v>30854</v>
      </c>
      <c r="G193" s="30">
        <v>622</v>
      </c>
      <c r="H193" s="30">
        <v>0</v>
      </c>
      <c r="I193" s="29">
        <v>2498</v>
      </c>
      <c r="J193" s="29">
        <v>8348</v>
      </c>
      <c r="K193" s="30">
        <v>219</v>
      </c>
      <c r="L193" s="30"/>
      <c r="M193" s="30">
        <v>-574</v>
      </c>
      <c r="N193" s="30">
        <v>-202</v>
      </c>
      <c r="O193" s="30">
        <f t="shared" si="11"/>
        <v>-557</v>
      </c>
      <c r="P193" s="29">
        <f t="shared" si="9"/>
        <v>21187</v>
      </c>
      <c r="Q193" s="33">
        <v>38173.875</v>
      </c>
      <c r="R193" s="47">
        <v>16200</v>
      </c>
      <c r="S193" s="29">
        <v>18390</v>
      </c>
      <c r="T193" s="29">
        <f t="shared" si="10"/>
        <v>2797</v>
      </c>
      <c r="U193" s="29">
        <v>25690</v>
      </c>
      <c r="V193" s="29">
        <v>100</v>
      </c>
      <c r="W193" s="29">
        <v>1530</v>
      </c>
      <c r="X193" s="29">
        <v>219</v>
      </c>
      <c r="Y193" s="29"/>
      <c r="Z193" s="29"/>
      <c r="AA193" s="29">
        <v>-700</v>
      </c>
      <c r="AB193" s="29">
        <v>-574</v>
      </c>
      <c r="AC193" s="29">
        <v>-2225</v>
      </c>
      <c r="AD193" s="29">
        <v>-202</v>
      </c>
      <c r="AE193" s="29" t="s">
        <v>43</v>
      </c>
      <c r="AF193" s="29" t="s">
        <v>129</v>
      </c>
      <c r="AG193" s="29">
        <v>73</v>
      </c>
      <c r="AH193" s="29" t="s">
        <v>43</v>
      </c>
      <c r="AI193" s="29" t="s">
        <v>168</v>
      </c>
      <c r="AJ193" s="32">
        <v>76</v>
      </c>
    </row>
    <row r="194" spans="1:36" x14ac:dyDescent="0.15">
      <c r="A194" s="51" t="s">
        <v>30</v>
      </c>
      <c r="B194" s="69" t="s">
        <v>21</v>
      </c>
      <c r="C194" s="26">
        <v>6</v>
      </c>
      <c r="D194" s="33">
        <v>38174.666666666664</v>
      </c>
      <c r="E194" s="31">
        <v>19562</v>
      </c>
      <c r="F194" s="29">
        <v>30854</v>
      </c>
      <c r="G194" s="30">
        <v>515</v>
      </c>
      <c r="H194" s="30">
        <v>0</v>
      </c>
      <c r="I194" s="29">
        <v>2481</v>
      </c>
      <c r="J194" s="29">
        <v>5666</v>
      </c>
      <c r="K194" s="30">
        <v>785</v>
      </c>
      <c r="L194" s="30"/>
      <c r="M194" s="30">
        <v>-574</v>
      </c>
      <c r="N194" s="30">
        <v>-1408</v>
      </c>
      <c r="O194" s="30">
        <f t="shared" si="11"/>
        <v>-1197</v>
      </c>
      <c r="P194" s="29">
        <f t="shared" si="9"/>
        <v>24419</v>
      </c>
      <c r="Q194" s="33">
        <v>38174.625</v>
      </c>
      <c r="R194" s="47">
        <v>20300</v>
      </c>
      <c r="S194" s="29">
        <v>22138</v>
      </c>
      <c r="T194" s="29">
        <f t="shared" si="10"/>
        <v>2281</v>
      </c>
      <c r="U194" s="29">
        <v>25690</v>
      </c>
      <c r="V194" s="29">
        <v>100</v>
      </c>
      <c r="W194" s="29">
        <v>1530</v>
      </c>
      <c r="X194" s="29">
        <v>785</v>
      </c>
      <c r="Y194" s="29"/>
      <c r="Z194" s="29"/>
      <c r="AA194" s="29">
        <v>-700</v>
      </c>
      <c r="AB194" s="29">
        <v>-574</v>
      </c>
      <c r="AC194" s="29">
        <v>-2225</v>
      </c>
      <c r="AD194" s="29">
        <v>-1408</v>
      </c>
      <c r="AE194" s="29" t="s">
        <v>169</v>
      </c>
      <c r="AF194" s="29" t="s">
        <v>104</v>
      </c>
      <c r="AG194" s="29">
        <v>79</v>
      </c>
      <c r="AH194" s="29" t="s">
        <v>169</v>
      </c>
      <c r="AI194" s="29" t="s">
        <v>50</v>
      </c>
      <c r="AJ194" s="32">
        <v>80</v>
      </c>
    </row>
    <row r="195" spans="1:36" x14ac:dyDescent="0.15">
      <c r="A195" s="51" t="s">
        <v>32</v>
      </c>
      <c r="B195" s="69" t="s">
        <v>21</v>
      </c>
      <c r="C195" s="26">
        <v>7</v>
      </c>
      <c r="D195" s="33">
        <v>38175.583333333336</v>
      </c>
      <c r="E195" s="31">
        <v>20197</v>
      </c>
      <c r="F195" s="29">
        <v>30858</v>
      </c>
      <c r="G195" s="30">
        <v>526</v>
      </c>
      <c r="H195" s="30">
        <v>0</v>
      </c>
      <c r="I195" s="29">
        <v>2205</v>
      </c>
      <c r="J195" s="29">
        <v>4816</v>
      </c>
      <c r="K195" s="30">
        <v>285</v>
      </c>
      <c r="L195" s="30"/>
      <c r="M195" s="30">
        <v>-574</v>
      </c>
      <c r="N195" s="30">
        <v>-1600</v>
      </c>
      <c r="O195" s="30">
        <f t="shared" si="11"/>
        <v>-1889</v>
      </c>
      <c r="P195" s="29">
        <f t="shared" si="9"/>
        <v>26252</v>
      </c>
      <c r="Q195" s="33">
        <v>38175.708333333336</v>
      </c>
      <c r="R195" s="47">
        <v>20500</v>
      </c>
      <c r="S195" s="29">
        <v>22305</v>
      </c>
      <c r="T195" s="29">
        <f t="shared" si="10"/>
        <v>3947</v>
      </c>
      <c r="U195" s="29">
        <v>25690</v>
      </c>
      <c r="V195" s="29">
        <v>100</v>
      </c>
      <c r="W195" s="29">
        <v>1530</v>
      </c>
      <c r="X195" s="29">
        <v>285</v>
      </c>
      <c r="Y195" s="29"/>
      <c r="Z195" s="29"/>
      <c r="AA195" s="29">
        <v>-700</v>
      </c>
      <c r="AB195" s="29">
        <v>-574</v>
      </c>
      <c r="AC195" s="29">
        <v>-1625</v>
      </c>
      <c r="AD195" s="29">
        <v>-1600</v>
      </c>
      <c r="AE195" s="29" t="s">
        <v>100</v>
      </c>
      <c r="AF195" s="29" t="s">
        <v>118</v>
      </c>
      <c r="AG195" s="29">
        <v>75</v>
      </c>
      <c r="AH195" s="29" t="s">
        <v>169</v>
      </c>
      <c r="AI195" s="29" t="s">
        <v>195</v>
      </c>
      <c r="AJ195" s="32">
        <v>82</v>
      </c>
    </row>
    <row r="196" spans="1:36" x14ac:dyDescent="0.15">
      <c r="A196" s="51" t="s">
        <v>31</v>
      </c>
      <c r="B196" s="69" t="s">
        <v>21</v>
      </c>
      <c r="C196" s="26">
        <v>8</v>
      </c>
      <c r="D196" s="33">
        <v>38176.583333333336</v>
      </c>
      <c r="E196" s="31">
        <v>19855</v>
      </c>
      <c r="F196" s="29">
        <v>30858</v>
      </c>
      <c r="G196" s="30">
        <v>650</v>
      </c>
      <c r="H196" s="30">
        <v>0</v>
      </c>
      <c r="I196" s="29">
        <v>2672</v>
      </c>
      <c r="J196" s="29">
        <v>6865</v>
      </c>
      <c r="K196" s="30">
        <v>228</v>
      </c>
      <c r="L196" s="30"/>
      <c r="M196" s="30">
        <v>-574</v>
      </c>
      <c r="N196" s="30">
        <v>-1157</v>
      </c>
      <c r="O196" s="30">
        <f t="shared" si="11"/>
        <v>-1503</v>
      </c>
      <c r="P196" s="29">
        <f t="shared" si="9"/>
        <v>23474</v>
      </c>
      <c r="Q196" s="33">
        <v>38176.708333333336</v>
      </c>
      <c r="R196" s="47">
        <v>19525</v>
      </c>
      <c r="S196" s="29">
        <v>21290</v>
      </c>
      <c r="T196" s="29">
        <f t="shared" si="10"/>
        <v>2184</v>
      </c>
      <c r="U196" s="29">
        <v>25690</v>
      </c>
      <c r="V196" s="29">
        <v>100</v>
      </c>
      <c r="W196" s="29">
        <v>1530</v>
      </c>
      <c r="X196" s="29">
        <v>228</v>
      </c>
      <c r="Y196" s="29"/>
      <c r="Z196" s="29"/>
      <c r="AA196" s="29">
        <v>-700</v>
      </c>
      <c r="AB196" s="29">
        <v>-574</v>
      </c>
      <c r="AC196" s="29">
        <v>-1625</v>
      </c>
      <c r="AD196" s="29">
        <v>-1157</v>
      </c>
      <c r="AE196" s="29" t="s">
        <v>43</v>
      </c>
      <c r="AF196" s="29" t="s">
        <v>70</v>
      </c>
      <c r="AG196" s="29">
        <v>76</v>
      </c>
      <c r="AH196" s="29" t="s">
        <v>43</v>
      </c>
      <c r="AI196" s="29" t="s">
        <v>131</v>
      </c>
      <c r="AJ196" s="32">
        <v>78</v>
      </c>
    </row>
    <row r="197" spans="1:36" x14ac:dyDescent="0.15">
      <c r="A197" s="51" t="s">
        <v>33</v>
      </c>
      <c r="B197" s="69" t="s">
        <v>21</v>
      </c>
      <c r="C197" s="26">
        <v>9</v>
      </c>
      <c r="D197" s="33">
        <v>38177.583333333336</v>
      </c>
      <c r="E197" s="31">
        <v>18880</v>
      </c>
      <c r="F197" s="29">
        <v>30858</v>
      </c>
      <c r="G197" s="30">
        <v>583</v>
      </c>
      <c r="H197" s="30">
        <v>0</v>
      </c>
      <c r="I197" s="29">
        <v>3265</v>
      </c>
      <c r="J197" s="29">
        <v>6631</v>
      </c>
      <c r="K197" s="30">
        <v>251</v>
      </c>
      <c r="L197" s="30"/>
      <c r="M197" s="30">
        <v>-574</v>
      </c>
      <c r="N197" s="30">
        <v>-1157</v>
      </c>
      <c r="O197" s="30">
        <f t="shared" si="11"/>
        <v>-1480</v>
      </c>
      <c r="P197" s="29">
        <f t="shared" si="9"/>
        <v>23025</v>
      </c>
      <c r="Q197" s="33">
        <v>38177.5</v>
      </c>
      <c r="R197" s="47">
        <v>19075</v>
      </c>
      <c r="S197" s="29">
        <v>20990</v>
      </c>
      <c r="T197" s="29">
        <f t="shared" si="10"/>
        <v>2035</v>
      </c>
      <c r="U197" s="29">
        <v>25690</v>
      </c>
      <c r="V197" s="29">
        <v>100</v>
      </c>
      <c r="W197" s="29">
        <v>1530</v>
      </c>
      <c r="X197" s="29">
        <v>251</v>
      </c>
      <c r="Y197" s="29"/>
      <c r="Z197" s="29"/>
      <c r="AA197" s="29">
        <v>-700</v>
      </c>
      <c r="AB197" s="29">
        <v>-574</v>
      </c>
      <c r="AC197" s="29">
        <v>-2225</v>
      </c>
      <c r="AD197" s="29">
        <v>-1157</v>
      </c>
      <c r="AE197" s="29" t="s">
        <v>100</v>
      </c>
      <c r="AF197" s="29" t="s">
        <v>49</v>
      </c>
      <c r="AG197" s="29">
        <v>75</v>
      </c>
      <c r="AH197" s="29" t="s">
        <v>169</v>
      </c>
      <c r="AI197" s="29" t="s">
        <v>49</v>
      </c>
      <c r="AJ197" s="32">
        <v>77</v>
      </c>
    </row>
    <row r="198" spans="1:36" x14ac:dyDescent="0.15">
      <c r="A198" s="51" t="s">
        <v>34</v>
      </c>
      <c r="B198" s="69" t="s">
        <v>21</v>
      </c>
      <c r="C198" s="26">
        <v>10</v>
      </c>
      <c r="D198" s="33">
        <v>38178.75</v>
      </c>
      <c r="E198" s="31">
        <v>16647</v>
      </c>
      <c r="F198" s="29">
        <v>30858</v>
      </c>
      <c r="G198" s="30">
        <v>490</v>
      </c>
      <c r="H198" s="30">
        <v>0</v>
      </c>
      <c r="I198" s="29">
        <v>2394</v>
      </c>
      <c r="J198" s="29">
        <v>7192</v>
      </c>
      <c r="K198" s="30">
        <v>259</v>
      </c>
      <c r="L198" s="30"/>
      <c r="M198" s="30">
        <v>-524</v>
      </c>
      <c r="N198" s="30">
        <v>-202</v>
      </c>
      <c r="O198" s="30">
        <f t="shared" si="11"/>
        <v>-467</v>
      </c>
      <c r="P198" s="29">
        <f t="shared" si="9"/>
        <v>22229</v>
      </c>
      <c r="Q198" s="33">
        <v>38178.791666666664</v>
      </c>
      <c r="R198" s="47">
        <v>16875</v>
      </c>
      <c r="S198" s="29">
        <v>18890</v>
      </c>
      <c r="T198" s="29">
        <f t="shared" si="10"/>
        <v>3339</v>
      </c>
      <c r="U198" s="29">
        <v>25690</v>
      </c>
      <c r="V198" s="29">
        <v>100</v>
      </c>
      <c r="W198" s="29">
        <v>1530</v>
      </c>
      <c r="X198" s="29">
        <v>259</v>
      </c>
      <c r="Y198" s="29"/>
      <c r="Z198" s="29"/>
      <c r="AA198" s="29">
        <v>-700</v>
      </c>
      <c r="AB198" s="29">
        <v>-524</v>
      </c>
      <c r="AC198" s="29">
        <v>-2225</v>
      </c>
      <c r="AD198" s="29">
        <v>-202</v>
      </c>
      <c r="AE198" s="29" t="s">
        <v>169</v>
      </c>
      <c r="AF198" s="29" t="s">
        <v>310</v>
      </c>
      <c r="AG198" s="29">
        <v>79</v>
      </c>
      <c r="AH198" s="29" t="s">
        <v>169</v>
      </c>
      <c r="AI198" s="29" t="s">
        <v>310</v>
      </c>
      <c r="AJ198" s="32">
        <v>83</v>
      </c>
    </row>
    <row r="199" spans="1:36" x14ac:dyDescent="0.15">
      <c r="A199" s="51" t="s">
        <v>35</v>
      </c>
      <c r="B199" s="69" t="s">
        <v>21</v>
      </c>
      <c r="C199" s="26">
        <v>11</v>
      </c>
      <c r="D199" s="33">
        <v>38179.75</v>
      </c>
      <c r="E199" s="31">
        <v>16560</v>
      </c>
      <c r="F199" s="29">
        <v>30858</v>
      </c>
      <c r="G199" s="30">
        <v>593</v>
      </c>
      <c r="H199" s="30">
        <v>0</v>
      </c>
      <c r="I199" s="29">
        <v>2871</v>
      </c>
      <c r="J199" s="29">
        <v>8134</v>
      </c>
      <c r="K199" s="30">
        <v>255</v>
      </c>
      <c r="L199" s="30"/>
      <c r="M199" s="30">
        <v>-324</v>
      </c>
      <c r="N199" s="30">
        <v>-202</v>
      </c>
      <c r="O199" s="30">
        <f t="shared" ref="O199:O230" si="12">SUM(K199:N199)</f>
        <v>-271</v>
      </c>
      <c r="P199" s="29">
        <f t="shared" si="9"/>
        <v>20717</v>
      </c>
      <c r="Q199" s="33">
        <v>38179.75</v>
      </c>
      <c r="R199" s="47">
        <v>16575</v>
      </c>
      <c r="S199" s="29">
        <v>18315</v>
      </c>
      <c r="T199" s="29">
        <v>2402</v>
      </c>
      <c r="U199" s="29">
        <v>25690</v>
      </c>
      <c r="V199" s="29">
        <v>100</v>
      </c>
      <c r="W199" s="29">
        <v>1530</v>
      </c>
      <c r="X199" s="29">
        <v>255</v>
      </c>
      <c r="Y199" s="29"/>
      <c r="Z199" s="29"/>
      <c r="AA199" s="29">
        <v>-700</v>
      </c>
      <c r="AB199" s="29">
        <v>-524</v>
      </c>
      <c r="AC199" s="29">
        <v>-2225</v>
      </c>
      <c r="AD199" s="29">
        <v>-202</v>
      </c>
      <c r="AE199" s="29" t="s">
        <v>169</v>
      </c>
      <c r="AF199" s="29" t="s">
        <v>141</v>
      </c>
      <c r="AG199" s="29">
        <v>69</v>
      </c>
      <c r="AH199" s="29" t="s">
        <v>169</v>
      </c>
      <c r="AI199" s="29" t="s">
        <v>187</v>
      </c>
      <c r="AJ199" s="32">
        <v>81</v>
      </c>
    </row>
    <row r="200" spans="1:36" x14ac:dyDescent="0.15">
      <c r="A200" s="51" t="s">
        <v>36</v>
      </c>
      <c r="B200" s="69" t="s">
        <v>21</v>
      </c>
      <c r="C200" s="26">
        <v>12</v>
      </c>
      <c r="D200" s="33">
        <v>38180.625</v>
      </c>
      <c r="E200" s="31">
        <v>18703</v>
      </c>
      <c r="F200" s="29">
        <v>30858</v>
      </c>
      <c r="G200" s="30">
        <v>566</v>
      </c>
      <c r="H200" s="30">
        <v>0</v>
      </c>
      <c r="I200" s="29">
        <v>2321</v>
      </c>
      <c r="J200" s="29">
        <v>6287</v>
      </c>
      <c r="K200" s="30">
        <v>471</v>
      </c>
      <c r="L200" s="30"/>
      <c r="M200" s="30">
        <v>-574</v>
      </c>
      <c r="N200" s="30">
        <v>-1600</v>
      </c>
      <c r="O200" s="30">
        <f t="shared" si="12"/>
        <v>-1703</v>
      </c>
      <c r="P200" s="29">
        <f t="shared" ref="P200:P263" si="13">+F200+G200+H200-I200-J200-O200</f>
        <v>24519</v>
      </c>
      <c r="Q200" s="33">
        <v>38180.583333333336</v>
      </c>
      <c r="R200" s="47">
        <v>19175</v>
      </c>
      <c r="S200" s="29">
        <v>21205</v>
      </c>
      <c r="T200" s="29">
        <f t="shared" ref="T200:T262" si="14">+P200-S200</f>
        <v>3314</v>
      </c>
      <c r="U200" s="29">
        <v>25690</v>
      </c>
      <c r="V200" s="29">
        <v>100</v>
      </c>
      <c r="W200" s="29">
        <v>1530</v>
      </c>
      <c r="X200" s="29">
        <v>471</v>
      </c>
      <c r="Y200" s="29"/>
      <c r="Z200" s="29"/>
      <c r="AA200" s="29">
        <v>-700</v>
      </c>
      <c r="AB200" s="29">
        <v>-574</v>
      </c>
      <c r="AC200" s="29">
        <v>-2225</v>
      </c>
      <c r="AD200" s="29">
        <v>-1600</v>
      </c>
      <c r="AE200" s="29" t="s">
        <v>100</v>
      </c>
      <c r="AF200" s="29" t="s">
        <v>123</v>
      </c>
      <c r="AG200" s="29">
        <v>77</v>
      </c>
      <c r="AH200" s="29" t="s">
        <v>100</v>
      </c>
      <c r="AI200" s="29" t="s">
        <v>90</v>
      </c>
      <c r="AJ200" s="32">
        <v>79</v>
      </c>
    </row>
    <row r="201" spans="1:36" x14ac:dyDescent="0.15">
      <c r="A201" s="51" t="s">
        <v>30</v>
      </c>
      <c r="B201" s="69" t="s">
        <v>21</v>
      </c>
      <c r="C201" s="26">
        <v>13</v>
      </c>
      <c r="D201" s="33">
        <v>38181.583333333336</v>
      </c>
      <c r="E201" s="31">
        <v>17711</v>
      </c>
      <c r="F201" s="29">
        <v>30858</v>
      </c>
      <c r="G201" s="30">
        <v>610</v>
      </c>
      <c r="H201" s="30">
        <v>0</v>
      </c>
      <c r="I201" s="29">
        <v>2387</v>
      </c>
      <c r="J201" s="29">
        <v>6812</v>
      </c>
      <c r="K201" s="30">
        <v>323</v>
      </c>
      <c r="L201" s="30"/>
      <c r="M201" s="30">
        <v>-574</v>
      </c>
      <c r="N201" s="30">
        <v>-1455</v>
      </c>
      <c r="O201" s="30">
        <f t="shared" si="12"/>
        <v>-1706</v>
      </c>
      <c r="P201" s="29">
        <f t="shared" si="13"/>
        <v>23975</v>
      </c>
      <c r="Q201" s="33">
        <v>38181.5</v>
      </c>
      <c r="R201" s="47">
        <v>18650</v>
      </c>
      <c r="S201" s="29">
        <v>20810</v>
      </c>
      <c r="T201" s="29">
        <f t="shared" si="14"/>
        <v>3165</v>
      </c>
      <c r="U201" s="29">
        <v>25690</v>
      </c>
      <c r="V201" s="29">
        <v>100</v>
      </c>
      <c r="W201" s="29">
        <v>1200</v>
      </c>
      <c r="X201" s="29">
        <v>323</v>
      </c>
      <c r="Y201" s="29"/>
      <c r="Z201" s="29"/>
      <c r="AA201" s="29">
        <v>-700</v>
      </c>
      <c r="AB201" s="29">
        <v>-574</v>
      </c>
      <c r="AC201" s="29">
        <v>-2225</v>
      </c>
      <c r="AD201" s="29">
        <v>-1455</v>
      </c>
      <c r="AE201" s="29" t="s">
        <v>43</v>
      </c>
      <c r="AF201" s="29" t="s">
        <v>221</v>
      </c>
      <c r="AG201" s="29">
        <v>64</v>
      </c>
      <c r="AH201" s="29" t="s">
        <v>43</v>
      </c>
      <c r="AI201" s="29" t="s">
        <v>189</v>
      </c>
      <c r="AJ201" s="32">
        <v>69</v>
      </c>
    </row>
    <row r="202" spans="1:36" x14ac:dyDescent="0.15">
      <c r="A202" s="51" t="s">
        <v>32</v>
      </c>
      <c r="B202" s="69" t="s">
        <v>21</v>
      </c>
      <c r="C202" s="26">
        <v>14</v>
      </c>
      <c r="D202" s="33">
        <v>38182.625</v>
      </c>
      <c r="E202" s="31">
        <v>17793</v>
      </c>
      <c r="F202" s="29">
        <v>30858</v>
      </c>
      <c r="G202" s="30">
        <v>630</v>
      </c>
      <c r="H202" s="30">
        <v>0</v>
      </c>
      <c r="I202" s="29">
        <v>2458</v>
      </c>
      <c r="J202" s="29">
        <v>7095</v>
      </c>
      <c r="K202" s="30">
        <v>426</v>
      </c>
      <c r="L202" s="30"/>
      <c r="M202" s="30">
        <v>-524</v>
      </c>
      <c r="N202" s="30">
        <v>-1200</v>
      </c>
      <c r="O202" s="30">
        <f t="shared" si="12"/>
        <v>-1298</v>
      </c>
      <c r="P202" s="29">
        <f t="shared" si="13"/>
        <v>23233</v>
      </c>
      <c r="Q202" s="33">
        <v>38182.583333333336</v>
      </c>
      <c r="R202" s="47">
        <v>18625</v>
      </c>
      <c r="S202" s="29">
        <v>20462</v>
      </c>
      <c r="T202" s="29">
        <f t="shared" si="14"/>
        <v>2771</v>
      </c>
      <c r="U202" s="29">
        <v>25690</v>
      </c>
      <c r="V202" s="29">
        <v>100</v>
      </c>
      <c r="W202" s="29">
        <v>1200</v>
      </c>
      <c r="X202" s="29">
        <v>426</v>
      </c>
      <c r="Y202" s="29"/>
      <c r="Z202" s="29"/>
      <c r="AA202" s="29">
        <v>-700</v>
      </c>
      <c r="AB202" s="29">
        <v>-524</v>
      </c>
      <c r="AC202" s="29">
        <v>-1225</v>
      </c>
      <c r="AD202" s="29">
        <v>-1200</v>
      </c>
      <c r="AE202" s="29" t="s">
        <v>43</v>
      </c>
      <c r="AF202" s="29" t="s">
        <v>221</v>
      </c>
      <c r="AG202" s="29">
        <v>70</v>
      </c>
      <c r="AH202" s="29" t="s">
        <v>43</v>
      </c>
      <c r="AI202" s="29" t="s">
        <v>189</v>
      </c>
      <c r="AJ202" s="32">
        <v>75</v>
      </c>
    </row>
    <row r="203" spans="1:36" x14ac:dyDescent="0.15">
      <c r="A203" s="51" t="s">
        <v>31</v>
      </c>
      <c r="B203" s="69" t="s">
        <v>21</v>
      </c>
      <c r="C203" s="26">
        <v>15</v>
      </c>
      <c r="D203" s="33">
        <v>38183.583333333336</v>
      </c>
      <c r="E203" s="31">
        <v>18833</v>
      </c>
      <c r="F203" s="29">
        <v>30854</v>
      </c>
      <c r="G203" s="30">
        <v>660</v>
      </c>
      <c r="H203" s="30">
        <v>0</v>
      </c>
      <c r="I203" s="29">
        <v>1972</v>
      </c>
      <c r="J203" s="29">
        <v>8143</v>
      </c>
      <c r="K203" s="30">
        <v>455</v>
      </c>
      <c r="L203" s="30"/>
      <c r="M203" s="30">
        <v>-524</v>
      </c>
      <c r="N203" s="30">
        <v>-1200</v>
      </c>
      <c r="O203" s="30">
        <f t="shared" si="12"/>
        <v>-1269</v>
      </c>
      <c r="P203" s="29">
        <f t="shared" si="13"/>
        <v>22668</v>
      </c>
      <c r="Q203" s="33">
        <v>38183.666666666664</v>
      </c>
      <c r="R203" s="47">
        <v>18550</v>
      </c>
      <c r="S203" s="29">
        <v>20513</v>
      </c>
      <c r="T203" s="29">
        <v>2155</v>
      </c>
      <c r="U203" s="29">
        <v>25690</v>
      </c>
      <c r="V203" s="29">
        <v>100</v>
      </c>
      <c r="W203" s="29">
        <v>1530</v>
      </c>
      <c r="X203" s="29">
        <v>455</v>
      </c>
      <c r="Y203" s="29"/>
      <c r="Z203" s="29"/>
      <c r="AA203" s="29">
        <v>-700</v>
      </c>
      <c r="AB203" s="29">
        <v>-524</v>
      </c>
      <c r="AC203" s="29">
        <v>-1225</v>
      </c>
      <c r="AD203" s="29">
        <v>-1200</v>
      </c>
      <c r="AE203" s="29" t="s">
        <v>43</v>
      </c>
      <c r="AF203" s="29" t="s">
        <v>70</v>
      </c>
      <c r="AG203" s="29">
        <v>72</v>
      </c>
      <c r="AH203" s="29" t="s">
        <v>43</v>
      </c>
      <c r="AI203" s="29" t="s">
        <v>51</v>
      </c>
      <c r="AJ203" s="32">
        <v>78</v>
      </c>
    </row>
    <row r="204" spans="1:36" x14ac:dyDescent="0.15">
      <c r="A204" s="51" t="s">
        <v>33</v>
      </c>
      <c r="B204" s="69" t="s">
        <v>21</v>
      </c>
      <c r="C204" s="26">
        <v>16</v>
      </c>
      <c r="D204" s="33">
        <v>38184.625</v>
      </c>
      <c r="E204" s="31">
        <v>19021</v>
      </c>
      <c r="F204" s="29">
        <v>30854</v>
      </c>
      <c r="G204" s="30">
        <v>557</v>
      </c>
      <c r="H204" s="30">
        <v>0</v>
      </c>
      <c r="I204" s="29">
        <v>2227</v>
      </c>
      <c r="J204" s="29">
        <v>7280</v>
      </c>
      <c r="K204" s="30">
        <v>326</v>
      </c>
      <c r="L204" s="30"/>
      <c r="M204" s="30">
        <v>-624</v>
      </c>
      <c r="N204" s="30">
        <v>-1200</v>
      </c>
      <c r="O204" s="30">
        <f t="shared" si="12"/>
        <v>-1498</v>
      </c>
      <c r="P204" s="29">
        <f t="shared" si="13"/>
        <v>23402</v>
      </c>
      <c r="Q204" s="33">
        <v>38184.583333333336</v>
      </c>
      <c r="R204" s="47">
        <v>18800</v>
      </c>
      <c r="S204" s="29">
        <v>20538</v>
      </c>
      <c r="T204" s="29">
        <f t="shared" si="14"/>
        <v>2864</v>
      </c>
      <c r="U204" s="29">
        <v>25690</v>
      </c>
      <c r="V204" s="29">
        <v>100</v>
      </c>
      <c r="W204" s="29">
        <v>1530</v>
      </c>
      <c r="X204" s="29">
        <v>326</v>
      </c>
      <c r="Y204" s="29"/>
      <c r="Z204" s="29"/>
      <c r="AA204" s="29">
        <v>-700</v>
      </c>
      <c r="AB204" s="29">
        <v>-624</v>
      </c>
      <c r="AC204" s="29">
        <v>-1225</v>
      </c>
      <c r="AD204" s="29">
        <v>-1200</v>
      </c>
      <c r="AE204" s="29" t="s">
        <v>169</v>
      </c>
      <c r="AF204" s="29" t="s">
        <v>122</v>
      </c>
      <c r="AG204" s="29">
        <v>81</v>
      </c>
      <c r="AH204" s="29" t="s">
        <v>169</v>
      </c>
      <c r="AI204" s="29" t="s">
        <v>131</v>
      </c>
      <c r="AJ204" s="32">
        <v>80</v>
      </c>
    </row>
    <row r="205" spans="1:36" x14ac:dyDescent="0.15">
      <c r="A205" s="51" t="s">
        <v>34</v>
      </c>
      <c r="B205" s="69" t="s">
        <v>21</v>
      </c>
      <c r="C205" s="26">
        <v>17</v>
      </c>
      <c r="D205" s="33">
        <v>38185.541666666664</v>
      </c>
      <c r="E205" s="31">
        <v>18391</v>
      </c>
      <c r="F205" s="29">
        <v>30854</v>
      </c>
      <c r="G205" s="30">
        <v>492</v>
      </c>
      <c r="H205" s="30">
        <v>0</v>
      </c>
      <c r="I205" s="29">
        <v>3132</v>
      </c>
      <c r="J205" s="29">
        <v>7853</v>
      </c>
      <c r="K205" s="30">
        <v>129</v>
      </c>
      <c r="L205" s="30"/>
      <c r="M205" s="30">
        <v>-474</v>
      </c>
      <c r="N205" s="30">
        <v>-207</v>
      </c>
      <c r="O205" s="30">
        <f t="shared" si="12"/>
        <v>-552</v>
      </c>
      <c r="P205" s="29">
        <f t="shared" si="13"/>
        <v>20913</v>
      </c>
      <c r="Q205" s="33">
        <v>38185.708333333336</v>
      </c>
      <c r="R205" s="47">
        <v>16600</v>
      </c>
      <c r="S205" s="29">
        <v>18838</v>
      </c>
      <c r="T205" s="29">
        <f t="shared" si="14"/>
        <v>2075</v>
      </c>
      <c r="U205" s="29">
        <v>25690</v>
      </c>
      <c r="V205" s="29">
        <v>200</v>
      </c>
      <c r="W205" s="29">
        <v>1130</v>
      </c>
      <c r="X205" s="29">
        <v>129</v>
      </c>
      <c r="Y205" s="29"/>
      <c r="Z205" s="29"/>
      <c r="AA205" s="29">
        <v>-700</v>
      </c>
      <c r="AB205" s="29">
        <v>-574</v>
      </c>
      <c r="AC205" s="29">
        <v>-1225</v>
      </c>
      <c r="AD205" s="29">
        <v>-207</v>
      </c>
      <c r="AE205" s="29" t="s">
        <v>169</v>
      </c>
      <c r="AF205" s="29" t="s">
        <v>54</v>
      </c>
      <c r="AG205" s="29">
        <v>79</v>
      </c>
      <c r="AH205" s="29" t="s">
        <v>169</v>
      </c>
      <c r="AI205" s="29" t="s">
        <v>311</v>
      </c>
      <c r="AJ205" s="32">
        <v>78</v>
      </c>
    </row>
    <row r="206" spans="1:36" x14ac:dyDescent="0.15">
      <c r="A206" s="51" t="s">
        <v>35</v>
      </c>
      <c r="B206" s="69" t="s">
        <v>21</v>
      </c>
      <c r="C206" s="26">
        <v>18</v>
      </c>
      <c r="D206" s="33">
        <v>38186.75</v>
      </c>
      <c r="E206" s="31">
        <v>17569</v>
      </c>
      <c r="F206" s="29">
        <v>30854</v>
      </c>
      <c r="G206" s="30">
        <v>571</v>
      </c>
      <c r="H206" s="30">
        <v>0</v>
      </c>
      <c r="I206" s="29">
        <v>1945</v>
      </c>
      <c r="J206" s="29">
        <v>8799</v>
      </c>
      <c r="K206" s="30">
        <v>180</v>
      </c>
      <c r="L206" s="30"/>
      <c r="M206" s="30">
        <v>-574</v>
      </c>
      <c r="N206" s="30">
        <v>-457</v>
      </c>
      <c r="O206" s="30">
        <f t="shared" si="12"/>
        <v>-851</v>
      </c>
      <c r="P206" s="29">
        <f t="shared" si="13"/>
        <v>21532</v>
      </c>
      <c r="Q206" s="33">
        <v>38186.875</v>
      </c>
      <c r="R206" s="47">
        <v>16950</v>
      </c>
      <c r="S206" s="29">
        <v>19288</v>
      </c>
      <c r="T206" s="29">
        <f t="shared" si="14"/>
        <v>2244</v>
      </c>
      <c r="U206" s="29">
        <v>25690</v>
      </c>
      <c r="V206" s="29">
        <v>200</v>
      </c>
      <c r="W206" s="29">
        <v>1530</v>
      </c>
      <c r="X206" s="29">
        <v>180</v>
      </c>
      <c r="Y206" s="29"/>
      <c r="Z206" s="29"/>
      <c r="AA206" s="29">
        <v>-700</v>
      </c>
      <c r="AB206" s="29">
        <v>-574</v>
      </c>
      <c r="AC206" s="29">
        <v>-1225</v>
      </c>
      <c r="AD206" s="29">
        <v>-457</v>
      </c>
      <c r="AE206" s="29" t="s">
        <v>43</v>
      </c>
      <c r="AF206" s="29" t="s">
        <v>127</v>
      </c>
      <c r="AG206" s="29">
        <v>70</v>
      </c>
      <c r="AH206" s="29" t="s">
        <v>43</v>
      </c>
      <c r="AI206" s="29" t="s">
        <v>195</v>
      </c>
      <c r="AJ206" s="32">
        <v>79</v>
      </c>
    </row>
    <row r="207" spans="1:36" x14ac:dyDescent="0.15">
      <c r="A207" s="51" t="s">
        <v>36</v>
      </c>
      <c r="B207" s="69" t="s">
        <v>21</v>
      </c>
      <c r="C207" s="26">
        <v>19</v>
      </c>
      <c r="D207" s="33">
        <v>38187.583333333336</v>
      </c>
      <c r="E207" s="31">
        <v>19587</v>
      </c>
      <c r="F207" s="29">
        <v>30854</v>
      </c>
      <c r="G207" s="30">
        <v>621</v>
      </c>
      <c r="H207" s="30">
        <v>0</v>
      </c>
      <c r="I207" s="29">
        <v>2000</v>
      </c>
      <c r="J207" s="29">
        <v>6750</v>
      </c>
      <c r="K207" s="30">
        <v>228</v>
      </c>
      <c r="L207" s="30"/>
      <c r="M207" s="30">
        <v>-324</v>
      </c>
      <c r="N207" s="30">
        <v>-1358</v>
      </c>
      <c r="O207" s="30">
        <f t="shared" si="12"/>
        <v>-1454</v>
      </c>
      <c r="P207" s="29">
        <f t="shared" si="13"/>
        <v>24179</v>
      </c>
      <c r="Q207" s="33">
        <v>38187.583333333336</v>
      </c>
      <c r="R207" s="47">
        <v>19325</v>
      </c>
      <c r="S207" s="29">
        <v>21387</v>
      </c>
      <c r="T207" s="29">
        <f t="shared" si="14"/>
        <v>2792</v>
      </c>
      <c r="U207" s="29">
        <v>25690</v>
      </c>
      <c r="V207" s="29">
        <v>200</v>
      </c>
      <c r="W207" s="29">
        <v>1530</v>
      </c>
      <c r="X207" s="29">
        <v>228</v>
      </c>
      <c r="Y207" s="29"/>
      <c r="Z207" s="29"/>
      <c r="AA207" s="29">
        <v>-700</v>
      </c>
      <c r="AB207" s="29">
        <v>-574</v>
      </c>
      <c r="AC207" s="29">
        <v>-2225</v>
      </c>
      <c r="AD207" s="29">
        <v>-1358</v>
      </c>
      <c r="AE207" s="29" t="s">
        <v>43</v>
      </c>
      <c r="AF207" s="29" t="s">
        <v>159</v>
      </c>
      <c r="AG207" s="29">
        <v>70</v>
      </c>
      <c r="AH207" s="29" t="s">
        <v>43</v>
      </c>
      <c r="AI207" s="29" t="s">
        <v>113</v>
      </c>
      <c r="AJ207" s="32">
        <v>74</v>
      </c>
    </row>
    <row r="208" spans="1:36" x14ac:dyDescent="0.15">
      <c r="A208" s="51" t="s">
        <v>30</v>
      </c>
      <c r="B208" s="69" t="s">
        <v>21</v>
      </c>
      <c r="C208" s="26">
        <v>20</v>
      </c>
      <c r="D208" s="33">
        <v>38188.666666666664</v>
      </c>
      <c r="E208" s="31">
        <v>22176</v>
      </c>
      <c r="F208" s="29">
        <v>30854</v>
      </c>
      <c r="G208" s="30">
        <v>556</v>
      </c>
      <c r="H208" s="30">
        <v>0</v>
      </c>
      <c r="I208" s="29">
        <v>2474</v>
      </c>
      <c r="J208" s="29">
        <v>4468</v>
      </c>
      <c r="K208" s="30">
        <v>305</v>
      </c>
      <c r="L208" s="30"/>
      <c r="M208" s="30">
        <v>-524</v>
      </c>
      <c r="N208" s="30">
        <v>-1358</v>
      </c>
      <c r="O208" s="30">
        <f t="shared" si="12"/>
        <v>-1577</v>
      </c>
      <c r="P208" s="29">
        <f t="shared" si="13"/>
        <v>26045</v>
      </c>
      <c r="Q208" s="33">
        <v>38188.708333333336</v>
      </c>
      <c r="R208" s="47">
        <v>21200</v>
      </c>
      <c r="S208" s="29">
        <v>22987</v>
      </c>
      <c r="T208" s="29">
        <f t="shared" si="14"/>
        <v>3058</v>
      </c>
      <c r="U208" s="29">
        <v>25690</v>
      </c>
      <c r="V208" s="29">
        <v>200</v>
      </c>
      <c r="W208" s="29">
        <v>1530</v>
      </c>
      <c r="X208" s="29">
        <v>305</v>
      </c>
      <c r="Y208" s="29"/>
      <c r="Z208" s="29"/>
      <c r="AA208" s="29">
        <v>-600</v>
      </c>
      <c r="AB208" s="29">
        <v>-524</v>
      </c>
      <c r="AC208" s="29">
        <v>-2225</v>
      </c>
      <c r="AD208" s="29">
        <v>-1358</v>
      </c>
      <c r="AE208" s="29" t="s">
        <v>169</v>
      </c>
      <c r="AF208" s="29" t="s">
        <v>102</v>
      </c>
      <c r="AG208" s="29">
        <v>80</v>
      </c>
      <c r="AH208" s="29" t="s">
        <v>169</v>
      </c>
      <c r="AI208" s="29" t="s">
        <v>101</v>
      </c>
      <c r="AJ208" s="32">
        <v>86</v>
      </c>
    </row>
    <row r="209" spans="1:36" x14ac:dyDescent="0.15">
      <c r="A209" s="51" t="s">
        <v>32</v>
      </c>
      <c r="B209" s="69" t="s">
        <v>21</v>
      </c>
      <c r="C209" s="26">
        <v>21</v>
      </c>
      <c r="D209" s="33">
        <v>38189.708333333336</v>
      </c>
      <c r="E209" s="31">
        <v>22600</v>
      </c>
      <c r="F209" s="29">
        <v>30854</v>
      </c>
      <c r="G209" s="30">
        <v>500</v>
      </c>
      <c r="H209" s="30">
        <v>0</v>
      </c>
      <c r="I209" s="29">
        <v>2739</v>
      </c>
      <c r="J209" s="29">
        <v>3416</v>
      </c>
      <c r="K209" s="30">
        <v>230</v>
      </c>
      <c r="L209" s="30"/>
      <c r="M209" s="30">
        <v>-524</v>
      </c>
      <c r="N209" s="30">
        <v>-1423</v>
      </c>
      <c r="O209" s="30">
        <f t="shared" si="12"/>
        <v>-1717</v>
      </c>
      <c r="P209" s="29">
        <f t="shared" si="13"/>
        <v>26916</v>
      </c>
      <c r="Q209" s="33">
        <v>38189.708333333336</v>
      </c>
      <c r="R209" s="47">
        <v>22900</v>
      </c>
      <c r="S209" s="29">
        <v>24702</v>
      </c>
      <c r="T209" s="29">
        <f t="shared" si="14"/>
        <v>2214</v>
      </c>
      <c r="U209" s="29">
        <v>25690</v>
      </c>
      <c r="V209" s="29">
        <v>200</v>
      </c>
      <c r="W209" s="29">
        <v>1530</v>
      </c>
      <c r="X209" s="29">
        <v>230</v>
      </c>
      <c r="Y209" s="29"/>
      <c r="Z209" s="29"/>
      <c r="AA209" s="29">
        <v>-600</v>
      </c>
      <c r="AB209" s="29">
        <v>-524</v>
      </c>
      <c r="AC209" s="29">
        <v>-2225</v>
      </c>
      <c r="AD209" s="29">
        <v>-1423</v>
      </c>
      <c r="AE209" s="29" t="s">
        <v>169</v>
      </c>
      <c r="AF209" s="29" t="s">
        <v>138</v>
      </c>
      <c r="AG209" s="29">
        <v>80</v>
      </c>
      <c r="AH209" s="29" t="s">
        <v>169</v>
      </c>
      <c r="AI209" s="29" t="s">
        <v>103</v>
      </c>
      <c r="AJ209" s="32">
        <v>86</v>
      </c>
    </row>
    <row r="210" spans="1:36" x14ac:dyDescent="0.15">
      <c r="A210" s="51" t="s">
        <v>31</v>
      </c>
      <c r="B210" s="69" t="s">
        <v>21</v>
      </c>
      <c r="C210" s="26">
        <v>22</v>
      </c>
      <c r="D210" s="33">
        <v>38190.708333333336</v>
      </c>
      <c r="E210" s="31">
        <v>23142</v>
      </c>
      <c r="F210" s="29">
        <v>30854</v>
      </c>
      <c r="G210" s="30">
        <v>450</v>
      </c>
      <c r="H210" s="30">
        <v>0</v>
      </c>
      <c r="I210" s="29">
        <v>1988</v>
      </c>
      <c r="J210" s="29">
        <v>2715</v>
      </c>
      <c r="K210" s="30">
        <v>230</v>
      </c>
      <c r="L210" s="30"/>
      <c r="M210" s="30">
        <v>-524</v>
      </c>
      <c r="N210" s="30">
        <v>-1644</v>
      </c>
      <c r="O210" s="30">
        <f t="shared" si="12"/>
        <v>-1938</v>
      </c>
      <c r="P210" s="29">
        <f t="shared" si="13"/>
        <v>28539</v>
      </c>
      <c r="Q210" s="33">
        <v>38190.666666666664</v>
      </c>
      <c r="R210" s="47">
        <v>22700</v>
      </c>
      <c r="S210" s="29">
        <v>24748</v>
      </c>
      <c r="T210" s="29">
        <f t="shared" si="14"/>
        <v>3791</v>
      </c>
      <c r="U210" s="29">
        <v>25690</v>
      </c>
      <c r="V210" s="29">
        <v>200</v>
      </c>
      <c r="W210" s="29">
        <v>1530</v>
      </c>
      <c r="X210" s="29">
        <v>230</v>
      </c>
      <c r="Y210" s="29"/>
      <c r="Z210" s="29"/>
      <c r="AA210" s="29">
        <v>-700</v>
      </c>
      <c r="AB210" s="29">
        <v>-524</v>
      </c>
      <c r="AC210" s="29">
        <v>-2225</v>
      </c>
      <c r="AD210" s="29">
        <v>-1644</v>
      </c>
      <c r="AE210" s="29" t="s">
        <v>169</v>
      </c>
      <c r="AF210" s="29" t="s">
        <v>134</v>
      </c>
      <c r="AG210" s="29">
        <v>78</v>
      </c>
      <c r="AH210" s="29" t="s">
        <v>169</v>
      </c>
      <c r="AI210" s="29" t="s">
        <v>168</v>
      </c>
      <c r="AJ210" s="32">
        <v>87</v>
      </c>
    </row>
    <row r="211" spans="1:36" x14ac:dyDescent="0.15">
      <c r="A211" s="51" t="s">
        <v>33</v>
      </c>
      <c r="B211" s="69" t="s">
        <v>21</v>
      </c>
      <c r="C211" s="26">
        <v>23</v>
      </c>
      <c r="D211" s="33">
        <v>38191.625</v>
      </c>
      <c r="E211" s="31">
        <v>22138</v>
      </c>
      <c r="F211" s="29">
        <v>30854</v>
      </c>
      <c r="G211" s="30">
        <v>470</v>
      </c>
      <c r="H211" s="30">
        <v>0</v>
      </c>
      <c r="I211" s="29">
        <v>2506</v>
      </c>
      <c r="J211" s="29">
        <v>3559</v>
      </c>
      <c r="K211" s="30">
        <v>226</v>
      </c>
      <c r="L211" s="30"/>
      <c r="M211" s="30">
        <v>-574</v>
      </c>
      <c r="N211" s="30">
        <v>-1358</v>
      </c>
      <c r="O211" s="30">
        <f t="shared" si="12"/>
        <v>-1706</v>
      </c>
      <c r="P211" s="29">
        <f t="shared" si="13"/>
        <v>26965</v>
      </c>
      <c r="Q211" s="33">
        <v>38191.625</v>
      </c>
      <c r="R211" s="47">
        <v>21425</v>
      </c>
      <c r="S211" s="29">
        <v>23637</v>
      </c>
      <c r="T211" s="29">
        <f t="shared" si="14"/>
        <v>3328</v>
      </c>
      <c r="U211" s="29">
        <v>25690</v>
      </c>
      <c r="V211" s="29">
        <v>200</v>
      </c>
      <c r="W211" s="29">
        <v>1530</v>
      </c>
      <c r="X211" s="29">
        <v>226</v>
      </c>
      <c r="Y211" s="29"/>
      <c r="Z211" s="29"/>
      <c r="AA211" s="29">
        <v>-700</v>
      </c>
      <c r="AB211" s="29">
        <v>-574</v>
      </c>
      <c r="AC211" s="29">
        <v>-2225</v>
      </c>
      <c r="AD211" s="29">
        <v>-1358</v>
      </c>
      <c r="AE211" s="29" t="s">
        <v>146</v>
      </c>
      <c r="AF211" s="29" t="s">
        <v>91</v>
      </c>
      <c r="AG211" s="29">
        <v>79</v>
      </c>
      <c r="AH211" s="29" t="s">
        <v>146</v>
      </c>
      <c r="AI211" s="29" t="s">
        <v>168</v>
      </c>
      <c r="AJ211" s="32">
        <v>80</v>
      </c>
    </row>
    <row r="212" spans="1:36" x14ac:dyDescent="0.15">
      <c r="A212" s="51" t="s">
        <v>34</v>
      </c>
      <c r="B212" s="69" t="s">
        <v>21</v>
      </c>
      <c r="C212" s="26">
        <v>24</v>
      </c>
      <c r="D212" s="33">
        <v>38192.541666666664</v>
      </c>
      <c r="E212" s="31">
        <v>16986</v>
      </c>
      <c r="F212" s="29">
        <v>30854</v>
      </c>
      <c r="G212" s="30">
        <v>557</v>
      </c>
      <c r="H212" s="30">
        <v>0</v>
      </c>
      <c r="I212" s="29">
        <v>2708</v>
      </c>
      <c r="J212" s="29">
        <v>6307</v>
      </c>
      <c r="K212" s="30">
        <v>29</v>
      </c>
      <c r="L212" s="30"/>
      <c r="M212" s="30">
        <v>-524</v>
      </c>
      <c r="N212" s="30">
        <v>-204</v>
      </c>
      <c r="O212" s="30">
        <f t="shared" si="12"/>
        <v>-699</v>
      </c>
      <c r="P212" s="29">
        <f t="shared" si="13"/>
        <v>23095</v>
      </c>
      <c r="Q212" s="33">
        <v>38192.5</v>
      </c>
      <c r="R212" s="47">
        <v>17900</v>
      </c>
      <c r="S212" s="29">
        <v>19685</v>
      </c>
      <c r="T212" s="29">
        <f t="shared" si="14"/>
        <v>3410</v>
      </c>
      <c r="U212" s="29">
        <v>25690</v>
      </c>
      <c r="V212" s="29">
        <v>100</v>
      </c>
      <c r="W212" s="29">
        <v>1200</v>
      </c>
      <c r="X212" s="29">
        <v>29</v>
      </c>
      <c r="Y212" s="29"/>
      <c r="Z212" s="29"/>
      <c r="AA212" s="29">
        <v>-700</v>
      </c>
      <c r="AB212" s="29">
        <v>-524</v>
      </c>
      <c r="AC212" s="29">
        <v>-2225</v>
      </c>
      <c r="AD212" s="29">
        <v>-204</v>
      </c>
      <c r="AE212" s="29" t="s">
        <v>169</v>
      </c>
      <c r="AF212" s="29" t="s">
        <v>116</v>
      </c>
      <c r="AG212" s="29">
        <v>71</v>
      </c>
      <c r="AH212" s="29" t="s">
        <v>169</v>
      </c>
      <c r="AI212" s="29" t="s">
        <v>189</v>
      </c>
      <c r="AJ212" s="32">
        <v>72</v>
      </c>
    </row>
    <row r="213" spans="1:36" x14ac:dyDescent="0.15">
      <c r="A213" s="51" t="s">
        <v>35</v>
      </c>
      <c r="B213" s="69" t="s">
        <v>21</v>
      </c>
      <c r="C213" s="26">
        <v>25</v>
      </c>
      <c r="D213" s="33">
        <v>38193.875</v>
      </c>
      <c r="E213" s="31">
        <v>15379</v>
      </c>
      <c r="F213" s="29">
        <v>30854</v>
      </c>
      <c r="G213" s="30">
        <v>580</v>
      </c>
      <c r="H213" s="30">
        <v>0</v>
      </c>
      <c r="I213" s="29">
        <v>2358</v>
      </c>
      <c r="J213" s="29">
        <v>8205</v>
      </c>
      <c r="K213" s="30">
        <v>-39</v>
      </c>
      <c r="L213" s="30"/>
      <c r="M213" s="30">
        <v>-524</v>
      </c>
      <c r="N213" s="30">
        <v>-204</v>
      </c>
      <c r="O213" s="30">
        <f t="shared" si="12"/>
        <v>-767</v>
      </c>
      <c r="P213" s="29">
        <f t="shared" si="13"/>
        <v>21638</v>
      </c>
      <c r="Q213" s="33">
        <v>38193.875</v>
      </c>
      <c r="R213" s="47">
        <v>16150</v>
      </c>
      <c r="S213" s="29">
        <v>17685</v>
      </c>
      <c r="T213" s="29">
        <f t="shared" si="14"/>
        <v>3953</v>
      </c>
      <c r="U213" s="29">
        <v>25690</v>
      </c>
      <c r="V213" s="29">
        <v>100</v>
      </c>
      <c r="W213" s="29">
        <v>-1500</v>
      </c>
      <c r="X213" s="29">
        <v>-39</v>
      </c>
      <c r="Y213" s="29"/>
      <c r="Z213" s="29"/>
      <c r="AA213" s="29">
        <v>-700</v>
      </c>
      <c r="AB213" s="29">
        <v>-524</v>
      </c>
      <c r="AC213" s="29">
        <v>-2225</v>
      </c>
      <c r="AD213" s="29">
        <v>-204</v>
      </c>
      <c r="AE213" s="29" t="s">
        <v>146</v>
      </c>
      <c r="AF213" s="29" t="s">
        <v>171</v>
      </c>
      <c r="AG213" s="29">
        <v>65</v>
      </c>
      <c r="AH213" s="29" t="s">
        <v>146</v>
      </c>
      <c r="AI213" s="29" t="s">
        <v>181</v>
      </c>
      <c r="AJ213" s="32">
        <v>71</v>
      </c>
    </row>
    <row r="214" spans="1:36" x14ac:dyDescent="0.15">
      <c r="A214" s="51" t="s">
        <v>36</v>
      </c>
      <c r="B214" s="69" t="s">
        <v>21</v>
      </c>
      <c r="C214" s="26">
        <v>26</v>
      </c>
      <c r="D214" s="33">
        <v>38194.583333333336</v>
      </c>
      <c r="E214" s="31">
        <v>18859</v>
      </c>
      <c r="F214" s="29">
        <v>30854</v>
      </c>
      <c r="G214" s="30">
        <v>607</v>
      </c>
      <c r="H214" s="30">
        <v>0</v>
      </c>
      <c r="I214" s="29">
        <v>2682</v>
      </c>
      <c r="J214" s="29">
        <v>7189</v>
      </c>
      <c r="K214" s="30">
        <v>-102</v>
      </c>
      <c r="L214" s="30"/>
      <c r="M214" s="30">
        <v>-524</v>
      </c>
      <c r="N214" s="30">
        <v>-1455</v>
      </c>
      <c r="O214" s="30">
        <f t="shared" si="12"/>
        <v>-2081</v>
      </c>
      <c r="P214" s="29">
        <f t="shared" si="13"/>
        <v>23671</v>
      </c>
      <c r="Q214" s="33">
        <v>38194.625</v>
      </c>
      <c r="R214" s="47">
        <v>18650</v>
      </c>
      <c r="S214" s="29">
        <v>20482</v>
      </c>
      <c r="T214" s="29">
        <f t="shared" si="14"/>
        <v>3189</v>
      </c>
      <c r="U214" s="29">
        <v>25690</v>
      </c>
      <c r="V214" s="29">
        <v>100</v>
      </c>
      <c r="W214" s="29">
        <v>-1400</v>
      </c>
      <c r="X214" s="29">
        <v>-102</v>
      </c>
      <c r="Y214" s="29"/>
      <c r="Z214" s="29"/>
      <c r="AA214" s="29">
        <v>-600</v>
      </c>
      <c r="AB214" s="29">
        <v>-524</v>
      </c>
      <c r="AC214" s="29">
        <v>-2225</v>
      </c>
      <c r="AD214" s="29">
        <v>-1455</v>
      </c>
      <c r="AE214" s="29" t="s">
        <v>146</v>
      </c>
      <c r="AF214" s="29" t="s">
        <v>117</v>
      </c>
      <c r="AG214" s="29">
        <v>69</v>
      </c>
      <c r="AH214" s="29" t="s">
        <v>146</v>
      </c>
      <c r="AI214" s="29" t="s">
        <v>79</v>
      </c>
      <c r="AJ214" s="32">
        <v>76</v>
      </c>
    </row>
    <row r="215" spans="1:36" x14ac:dyDescent="0.15">
      <c r="A215" s="51" t="s">
        <v>30</v>
      </c>
      <c r="B215" s="69" t="s">
        <v>21</v>
      </c>
      <c r="C215" s="26">
        <v>27</v>
      </c>
      <c r="D215" s="33">
        <v>38195.583333333336</v>
      </c>
      <c r="E215" s="31">
        <v>18299</v>
      </c>
      <c r="F215" s="29">
        <v>30854</v>
      </c>
      <c r="G215" s="30">
        <v>625</v>
      </c>
      <c r="H215" s="30">
        <v>0</v>
      </c>
      <c r="I215" s="29">
        <v>1659</v>
      </c>
      <c r="J215" s="29">
        <v>7980</v>
      </c>
      <c r="K215" s="30">
        <v>-98</v>
      </c>
      <c r="L215" s="30"/>
      <c r="M215" s="30">
        <v>-424</v>
      </c>
      <c r="N215" s="30">
        <v>-1455</v>
      </c>
      <c r="O215" s="30">
        <f t="shared" si="12"/>
        <v>-1977</v>
      </c>
      <c r="P215" s="29">
        <f t="shared" si="13"/>
        <v>23817</v>
      </c>
      <c r="Q215" s="33">
        <v>38195.583333333336</v>
      </c>
      <c r="R215" s="47">
        <v>18350</v>
      </c>
      <c r="S215" s="29">
        <v>20032</v>
      </c>
      <c r="T215" s="29">
        <f t="shared" si="14"/>
        <v>3785</v>
      </c>
      <c r="U215" s="29">
        <v>25690</v>
      </c>
      <c r="V215" s="29">
        <v>100</v>
      </c>
      <c r="W215" s="29">
        <v>-1400</v>
      </c>
      <c r="X215" s="29">
        <v>-98</v>
      </c>
      <c r="Y215" s="29"/>
      <c r="Z215" s="29"/>
      <c r="AA215" s="29">
        <v>-700</v>
      </c>
      <c r="AB215" s="29">
        <v>-424</v>
      </c>
      <c r="AC215" s="29">
        <v>-2225</v>
      </c>
      <c r="AD215" s="29">
        <v>-1455</v>
      </c>
      <c r="AE215" s="29" t="s">
        <v>43</v>
      </c>
      <c r="AF215" s="29" t="s">
        <v>138</v>
      </c>
      <c r="AG215" s="29">
        <v>67</v>
      </c>
      <c r="AH215" s="29" t="s">
        <v>43</v>
      </c>
      <c r="AI215" s="29" t="s">
        <v>79</v>
      </c>
      <c r="AJ215" s="32">
        <v>70</v>
      </c>
    </row>
    <row r="216" spans="1:36" x14ac:dyDescent="0.15">
      <c r="A216" s="51" t="s">
        <v>32</v>
      </c>
      <c r="B216" s="69" t="s">
        <v>21</v>
      </c>
      <c r="C216" s="26">
        <v>28</v>
      </c>
      <c r="D216" s="33">
        <v>38196.625</v>
      </c>
      <c r="E216" s="31">
        <v>17683</v>
      </c>
      <c r="F216" s="29">
        <v>30837</v>
      </c>
      <c r="G216" s="30">
        <v>610</v>
      </c>
      <c r="H216" s="30">
        <v>0</v>
      </c>
      <c r="I216" s="29">
        <v>2310</v>
      </c>
      <c r="J216" s="29">
        <v>6534</v>
      </c>
      <c r="K216" s="30">
        <v>326</v>
      </c>
      <c r="L216" s="30"/>
      <c r="M216" s="30">
        <v>-424</v>
      </c>
      <c r="N216" s="30">
        <v>-1455</v>
      </c>
      <c r="O216" s="30">
        <f t="shared" si="12"/>
        <v>-1553</v>
      </c>
      <c r="P216" s="29">
        <f t="shared" si="13"/>
        <v>24156</v>
      </c>
      <c r="Q216" s="33">
        <v>38196.583333333336</v>
      </c>
      <c r="R216" s="47">
        <v>18750</v>
      </c>
      <c r="S216" s="29">
        <v>20657</v>
      </c>
      <c r="T216" s="29">
        <f t="shared" si="14"/>
        <v>3499</v>
      </c>
      <c r="U216" s="29">
        <v>25690</v>
      </c>
      <c r="V216" s="29">
        <v>100</v>
      </c>
      <c r="W216" s="29">
        <v>-1400</v>
      </c>
      <c r="X216" s="29">
        <v>326</v>
      </c>
      <c r="Y216" s="29"/>
      <c r="Z216" s="29"/>
      <c r="AA216" s="29">
        <v>-700</v>
      </c>
      <c r="AB216" s="29">
        <v>-424</v>
      </c>
      <c r="AC216" s="29">
        <v>-2225</v>
      </c>
      <c r="AD216" s="29">
        <v>-1455</v>
      </c>
      <c r="AE216" s="29" t="s">
        <v>46</v>
      </c>
      <c r="AF216" s="29" t="s">
        <v>90</v>
      </c>
      <c r="AG216" s="29">
        <v>71</v>
      </c>
      <c r="AH216" s="29" t="s">
        <v>46</v>
      </c>
      <c r="AI216" s="29" t="s">
        <v>103</v>
      </c>
      <c r="AJ216" s="32">
        <v>73</v>
      </c>
    </row>
    <row r="217" spans="1:36" x14ac:dyDescent="0.15">
      <c r="A217" s="51" t="s">
        <v>31</v>
      </c>
      <c r="B217" s="69" t="s">
        <v>21</v>
      </c>
      <c r="C217" s="26">
        <v>29</v>
      </c>
      <c r="D217" s="33">
        <v>38197.666666666664</v>
      </c>
      <c r="E217" s="31">
        <v>20818</v>
      </c>
      <c r="F217" s="29">
        <v>30848</v>
      </c>
      <c r="G217" s="30">
        <v>569</v>
      </c>
      <c r="H217" s="30">
        <v>0</v>
      </c>
      <c r="I217" s="29">
        <v>1991</v>
      </c>
      <c r="J217" s="29">
        <v>4378</v>
      </c>
      <c r="K217" s="30">
        <v>230</v>
      </c>
      <c r="L217" s="30"/>
      <c r="M217" s="30">
        <v>-474</v>
      </c>
      <c r="N217" s="30">
        <v>-1455</v>
      </c>
      <c r="O217" s="30">
        <f t="shared" si="12"/>
        <v>-1699</v>
      </c>
      <c r="P217" s="29">
        <f t="shared" si="13"/>
        <v>26747</v>
      </c>
      <c r="Q217" s="33">
        <v>38197.708333333336</v>
      </c>
      <c r="R217" s="47">
        <v>21900</v>
      </c>
      <c r="S217" s="29">
        <v>23232</v>
      </c>
      <c r="T217" s="29">
        <f t="shared" si="14"/>
        <v>3515</v>
      </c>
      <c r="U217" s="29">
        <v>25690</v>
      </c>
      <c r="V217" s="29">
        <v>100</v>
      </c>
      <c r="W217" s="29">
        <v>-1400</v>
      </c>
      <c r="X217" s="29">
        <v>230</v>
      </c>
      <c r="Y217" s="29"/>
      <c r="Z217" s="29"/>
      <c r="AA217" s="29">
        <v>-700</v>
      </c>
      <c r="AB217" s="29">
        <v>-474</v>
      </c>
      <c r="AC217" s="29">
        <v>-2225</v>
      </c>
      <c r="AD217" s="29">
        <v>-1455</v>
      </c>
      <c r="AE217" s="29" t="s">
        <v>169</v>
      </c>
      <c r="AF217" s="29" t="s">
        <v>118</v>
      </c>
      <c r="AG217" s="29">
        <v>78</v>
      </c>
      <c r="AH217" s="29" t="s">
        <v>169</v>
      </c>
      <c r="AI217" s="29" t="s">
        <v>180</v>
      </c>
      <c r="AJ217" s="32">
        <v>84</v>
      </c>
    </row>
    <row r="218" spans="1:36" x14ac:dyDescent="0.15">
      <c r="A218" s="51" t="s">
        <v>33</v>
      </c>
      <c r="B218" s="69" t="s">
        <v>21</v>
      </c>
      <c r="C218" s="26">
        <v>30</v>
      </c>
      <c r="D218" s="33">
        <v>38198.625</v>
      </c>
      <c r="E218" s="31">
        <v>21762</v>
      </c>
      <c r="F218" s="29">
        <v>30848</v>
      </c>
      <c r="G218" s="30">
        <v>579</v>
      </c>
      <c r="H218" s="30">
        <v>0</v>
      </c>
      <c r="I218" s="29">
        <v>1540</v>
      </c>
      <c r="J218" s="29">
        <v>4611</v>
      </c>
      <c r="K218" s="30">
        <v>343</v>
      </c>
      <c r="L218" s="30"/>
      <c r="M218" s="30">
        <v>-474</v>
      </c>
      <c r="N218" s="30">
        <v>-1604</v>
      </c>
      <c r="O218" s="30">
        <f t="shared" si="12"/>
        <v>-1735</v>
      </c>
      <c r="P218" s="29">
        <f t="shared" si="13"/>
        <v>27011</v>
      </c>
      <c r="Q218" s="33">
        <v>38198.666666666664</v>
      </c>
      <c r="R218" s="47">
        <v>22125</v>
      </c>
      <c r="S218" s="29">
        <v>23831</v>
      </c>
      <c r="T218" s="29">
        <v>3180</v>
      </c>
      <c r="U218" s="29">
        <v>25690</v>
      </c>
      <c r="V218" s="29">
        <v>100</v>
      </c>
      <c r="W218" s="29">
        <v>-1400</v>
      </c>
      <c r="X218" s="29">
        <v>343</v>
      </c>
      <c r="Y218" s="29"/>
      <c r="Z218" s="29"/>
      <c r="AA218" s="29">
        <v>-700</v>
      </c>
      <c r="AB218" s="29">
        <v>-474</v>
      </c>
      <c r="AC218" s="29">
        <v>-2225</v>
      </c>
      <c r="AD218" s="29">
        <v>-1604</v>
      </c>
      <c r="AE218" s="29" t="s">
        <v>169</v>
      </c>
      <c r="AF218" s="29" t="s">
        <v>134</v>
      </c>
      <c r="AG218" s="29">
        <v>81</v>
      </c>
      <c r="AH218" s="29" t="s">
        <v>169</v>
      </c>
      <c r="AI218" s="29" t="s">
        <v>168</v>
      </c>
      <c r="AJ218" s="32">
        <v>84</v>
      </c>
    </row>
    <row r="219" spans="1:36" x14ac:dyDescent="0.15">
      <c r="A219" s="52" t="s">
        <v>34</v>
      </c>
      <c r="B219" s="70" t="s">
        <v>21</v>
      </c>
      <c r="C219" s="43">
        <v>31</v>
      </c>
      <c r="D219" s="37">
        <v>38199.666666666664</v>
      </c>
      <c r="E219" s="39">
        <v>20512</v>
      </c>
      <c r="F219" s="35">
        <v>30848</v>
      </c>
      <c r="G219" s="38">
        <v>542</v>
      </c>
      <c r="H219" s="38">
        <v>0</v>
      </c>
      <c r="I219" s="35">
        <v>1706</v>
      </c>
      <c r="J219" s="35">
        <v>5540</v>
      </c>
      <c r="K219" s="38">
        <v>357</v>
      </c>
      <c r="L219" s="38"/>
      <c r="M219" s="38">
        <v>-374</v>
      </c>
      <c r="N219" s="38">
        <v>-1068</v>
      </c>
      <c r="O219" s="38">
        <f t="shared" si="12"/>
        <v>-1085</v>
      </c>
      <c r="P219" s="35">
        <f t="shared" si="13"/>
        <v>25229</v>
      </c>
      <c r="Q219" s="37">
        <v>38199.708333333336</v>
      </c>
      <c r="R219" s="48">
        <v>20125</v>
      </c>
      <c r="S219" s="35">
        <v>22286</v>
      </c>
      <c r="T219" s="35">
        <f t="shared" si="14"/>
        <v>2943</v>
      </c>
      <c r="U219" s="35">
        <v>25690</v>
      </c>
      <c r="V219" s="29">
        <v>100</v>
      </c>
      <c r="W219" s="35">
        <v>1200</v>
      </c>
      <c r="X219" s="35">
        <v>357</v>
      </c>
      <c r="Y219" s="35"/>
      <c r="Z219" s="35"/>
      <c r="AA219" s="35">
        <v>-700</v>
      </c>
      <c r="AB219" s="35">
        <v>-374</v>
      </c>
      <c r="AC219" s="35">
        <v>-2225</v>
      </c>
      <c r="AD219" s="35">
        <v>-1068</v>
      </c>
      <c r="AE219" s="35" t="s">
        <v>169</v>
      </c>
      <c r="AF219" s="35" t="s">
        <v>56</v>
      </c>
      <c r="AG219" s="35">
        <v>86</v>
      </c>
      <c r="AH219" s="35" t="s">
        <v>169</v>
      </c>
      <c r="AI219" s="35" t="s">
        <v>120</v>
      </c>
      <c r="AJ219" s="40">
        <v>83</v>
      </c>
    </row>
    <row r="220" spans="1:36" x14ac:dyDescent="0.15">
      <c r="A220" s="51" t="s">
        <v>35</v>
      </c>
      <c r="B220" s="69" t="s">
        <v>22</v>
      </c>
      <c r="C220" s="26">
        <v>1</v>
      </c>
      <c r="D220" s="33">
        <v>38200.875</v>
      </c>
      <c r="E220" s="31">
        <v>19473</v>
      </c>
      <c r="F220" s="29">
        <v>30849</v>
      </c>
      <c r="G220" s="30">
        <v>499</v>
      </c>
      <c r="H220" s="30">
        <v>0</v>
      </c>
      <c r="I220" s="29">
        <v>2058</v>
      </c>
      <c r="J220" s="29">
        <v>5472</v>
      </c>
      <c r="K220" s="30">
        <v>266</v>
      </c>
      <c r="L220" s="30"/>
      <c r="M220" s="30">
        <v>-374</v>
      </c>
      <c r="N220" s="30">
        <v>-1293</v>
      </c>
      <c r="O220" s="30">
        <f t="shared" si="12"/>
        <v>-1401</v>
      </c>
      <c r="P220" s="45">
        <f t="shared" si="13"/>
        <v>25219</v>
      </c>
      <c r="Q220" s="33">
        <v>38200.75</v>
      </c>
      <c r="R220" s="47">
        <v>19600</v>
      </c>
      <c r="S220" s="29">
        <v>21386</v>
      </c>
      <c r="T220" s="29">
        <f t="shared" si="14"/>
        <v>3833</v>
      </c>
      <c r="U220" s="27">
        <v>25690</v>
      </c>
      <c r="V220" s="45">
        <v>200</v>
      </c>
      <c r="W220" s="26">
        <v>1530</v>
      </c>
      <c r="X220" s="29">
        <v>266</v>
      </c>
      <c r="Y220" s="26"/>
      <c r="Z220" s="29"/>
      <c r="AA220" s="29">
        <v>-700</v>
      </c>
      <c r="AB220" s="29">
        <v>-374</v>
      </c>
      <c r="AC220" s="29">
        <v>-2225</v>
      </c>
      <c r="AD220" s="29">
        <v>-1293</v>
      </c>
      <c r="AE220" s="29" t="s">
        <v>169</v>
      </c>
      <c r="AF220" s="29" t="s">
        <v>52</v>
      </c>
      <c r="AG220" s="29">
        <v>78</v>
      </c>
      <c r="AH220" s="29" t="s">
        <v>169</v>
      </c>
      <c r="AI220" s="29" t="s">
        <v>102</v>
      </c>
      <c r="AJ220" s="32">
        <v>77</v>
      </c>
    </row>
    <row r="221" spans="1:36" x14ac:dyDescent="0.15">
      <c r="A221" s="51" t="s">
        <v>36</v>
      </c>
      <c r="B221" s="69" t="s">
        <v>22</v>
      </c>
      <c r="C221" s="26">
        <v>2</v>
      </c>
      <c r="D221" s="33">
        <v>38201.708333333336</v>
      </c>
      <c r="E221" s="31">
        <v>23136</v>
      </c>
      <c r="F221" s="29">
        <v>30849</v>
      </c>
      <c r="G221" s="30">
        <v>460</v>
      </c>
      <c r="H221" s="30">
        <v>0</v>
      </c>
      <c r="I221" s="29">
        <v>1347</v>
      </c>
      <c r="J221" s="29">
        <v>4114</v>
      </c>
      <c r="K221" s="30">
        <v>297</v>
      </c>
      <c r="L221" s="30"/>
      <c r="M221" s="30">
        <v>-524</v>
      </c>
      <c r="N221" s="30">
        <v>-1557</v>
      </c>
      <c r="O221" s="30">
        <f t="shared" si="12"/>
        <v>-1784</v>
      </c>
      <c r="P221" s="29">
        <f t="shared" si="13"/>
        <v>27632</v>
      </c>
      <c r="Q221" s="33">
        <v>38201.666666666664</v>
      </c>
      <c r="R221" s="47">
        <v>23275</v>
      </c>
      <c r="S221" s="29">
        <v>25219</v>
      </c>
      <c r="T221" s="29">
        <f t="shared" si="14"/>
        <v>2413</v>
      </c>
      <c r="U221" s="27">
        <v>25690</v>
      </c>
      <c r="V221" s="29">
        <v>200</v>
      </c>
      <c r="W221" s="26">
        <v>1530</v>
      </c>
      <c r="X221" s="29">
        <v>297</v>
      </c>
      <c r="Y221" s="26"/>
      <c r="Z221" s="29"/>
      <c r="AA221" s="29">
        <v>-700</v>
      </c>
      <c r="AB221" s="29">
        <v>-524</v>
      </c>
      <c r="AC221" s="29">
        <v>-2225</v>
      </c>
      <c r="AD221" s="29">
        <v>-1557</v>
      </c>
      <c r="AE221" s="29" t="s">
        <v>146</v>
      </c>
      <c r="AF221" s="29" t="s">
        <v>173</v>
      </c>
      <c r="AG221" s="29">
        <v>81</v>
      </c>
      <c r="AH221" s="29" t="s">
        <v>169</v>
      </c>
      <c r="AI221" s="29" t="s">
        <v>180</v>
      </c>
      <c r="AJ221" s="32">
        <v>85</v>
      </c>
    </row>
    <row r="222" spans="1:36" x14ac:dyDescent="0.15">
      <c r="A222" s="51" t="s">
        <v>30</v>
      </c>
      <c r="B222" s="69" t="s">
        <v>22</v>
      </c>
      <c r="C222" s="26">
        <v>3</v>
      </c>
      <c r="D222" s="33">
        <v>38202.666666666664</v>
      </c>
      <c r="E222" s="31">
        <v>23770</v>
      </c>
      <c r="F222" s="29">
        <v>30849</v>
      </c>
      <c r="G222" s="30">
        <v>500</v>
      </c>
      <c r="H222" s="30">
        <v>0</v>
      </c>
      <c r="I222" s="29">
        <v>1239</v>
      </c>
      <c r="J222" s="29">
        <v>3447</v>
      </c>
      <c r="K222" s="30">
        <v>431</v>
      </c>
      <c r="L222" s="30"/>
      <c r="M222" s="30">
        <v>-524</v>
      </c>
      <c r="N222" s="30">
        <v>-1560</v>
      </c>
      <c r="O222" s="30">
        <f t="shared" si="12"/>
        <v>-1653</v>
      </c>
      <c r="P222" s="29">
        <f t="shared" si="13"/>
        <v>28316</v>
      </c>
      <c r="Q222" s="33">
        <v>38202.708333333336</v>
      </c>
      <c r="R222" s="47">
        <v>23500</v>
      </c>
      <c r="S222" s="29">
        <v>25648</v>
      </c>
      <c r="T222" s="29">
        <f t="shared" si="14"/>
        <v>2668</v>
      </c>
      <c r="U222" s="27">
        <v>25690</v>
      </c>
      <c r="V222" s="29">
        <v>200</v>
      </c>
      <c r="W222" s="26">
        <v>1530</v>
      </c>
      <c r="X222" s="29">
        <v>431</v>
      </c>
      <c r="Y222" s="26"/>
      <c r="Z222" s="29"/>
      <c r="AA222" s="29">
        <v>-700</v>
      </c>
      <c r="AB222" s="29">
        <v>-524</v>
      </c>
      <c r="AC222" s="29">
        <v>-2225</v>
      </c>
      <c r="AD222" s="29">
        <v>-1560</v>
      </c>
      <c r="AE222" s="29" t="s">
        <v>169</v>
      </c>
      <c r="AF222" s="29" t="s">
        <v>64</v>
      </c>
      <c r="AG222" s="29">
        <v>82</v>
      </c>
      <c r="AH222" s="29" t="s">
        <v>169</v>
      </c>
      <c r="AI222" s="29" t="s">
        <v>90</v>
      </c>
      <c r="AJ222" s="32">
        <v>87</v>
      </c>
    </row>
    <row r="223" spans="1:36" x14ac:dyDescent="0.15">
      <c r="A223" s="51" t="s">
        <v>32</v>
      </c>
      <c r="B223" s="69" t="s">
        <v>22</v>
      </c>
      <c r="C223" s="26">
        <v>4</v>
      </c>
      <c r="D223" s="33">
        <v>38203.625</v>
      </c>
      <c r="E223" s="31">
        <v>22432</v>
      </c>
      <c r="F223" s="29">
        <v>30849</v>
      </c>
      <c r="G223" s="30">
        <v>608</v>
      </c>
      <c r="H223" s="30">
        <v>0</v>
      </c>
      <c r="I223" s="29">
        <v>1293</v>
      </c>
      <c r="J223" s="29">
        <v>3415</v>
      </c>
      <c r="K223" s="30">
        <v>228</v>
      </c>
      <c r="L223" s="30"/>
      <c r="M223" s="30">
        <v>-524</v>
      </c>
      <c r="N223" s="30">
        <v>-1410</v>
      </c>
      <c r="O223" s="30">
        <f t="shared" si="12"/>
        <v>-1706</v>
      </c>
      <c r="P223" s="29">
        <f t="shared" si="13"/>
        <v>28455</v>
      </c>
      <c r="Q223" s="33">
        <v>38203.625</v>
      </c>
      <c r="R223" s="47">
        <v>22950</v>
      </c>
      <c r="S223" s="29">
        <v>24723</v>
      </c>
      <c r="T223" s="29">
        <f t="shared" si="14"/>
        <v>3732</v>
      </c>
      <c r="U223" s="27">
        <v>25690</v>
      </c>
      <c r="V223" s="29">
        <v>200</v>
      </c>
      <c r="W223" s="26">
        <v>1530</v>
      </c>
      <c r="X223" s="29">
        <v>228</v>
      </c>
      <c r="Y223" s="26"/>
      <c r="Z223" s="29"/>
      <c r="AA223" s="29">
        <v>-700</v>
      </c>
      <c r="AB223" s="29">
        <v>-524</v>
      </c>
      <c r="AC223" s="29">
        <v>-2225</v>
      </c>
      <c r="AD223" s="29">
        <v>-1410</v>
      </c>
      <c r="AE223" s="29" t="s">
        <v>42</v>
      </c>
      <c r="AF223" s="29" t="s">
        <v>164</v>
      </c>
      <c r="AG223" s="29">
        <v>77</v>
      </c>
      <c r="AH223" s="29" t="s">
        <v>42</v>
      </c>
      <c r="AI223" s="29" t="s">
        <v>104</v>
      </c>
      <c r="AJ223" s="32">
        <v>84</v>
      </c>
    </row>
    <row r="224" spans="1:36" x14ac:dyDescent="0.15">
      <c r="A224" s="51" t="s">
        <v>31</v>
      </c>
      <c r="B224" s="69" t="s">
        <v>22</v>
      </c>
      <c r="C224" s="26">
        <v>5</v>
      </c>
      <c r="D224" s="33">
        <v>38204.583333333336</v>
      </c>
      <c r="E224" s="31">
        <v>18685</v>
      </c>
      <c r="F224" s="29">
        <v>30849</v>
      </c>
      <c r="G224" s="30">
        <v>654</v>
      </c>
      <c r="H224" s="30">
        <v>0</v>
      </c>
      <c r="I224" s="29">
        <v>1469</v>
      </c>
      <c r="J224" s="29">
        <v>7327</v>
      </c>
      <c r="K224" s="30">
        <v>427</v>
      </c>
      <c r="L224" s="30"/>
      <c r="M224" s="30">
        <v>-574</v>
      </c>
      <c r="N224" s="30">
        <v>-1410</v>
      </c>
      <c r="O224" s="30">
        <f t="shared" si="12"/>
        <v>-1557</v>
      </c>
      <c r="P224" s="29">
        <f t="shared" si="13"/>
        <v>24264</v>
      </c>
      <c r="Q224" s="33">
        <v>38204.666666666664</v>
      </c>
      <c r="R224" s="47">
        <v>18925</v>
      </c>
      <c r="S224" s="29">
        <v>20948</v>
      </c>
      <c r="T224" s="29">
        <f t="shared" si="14"/>
        <v>3316</v>
      </c>
      <c r="U224" s="27">
        <v>25690</v>
      </c>
      <c r="V224" s="29">
        <v>200</v>
      </c>
      <c r="W224" s="26">
        <v>1530</v>
      </c>
      <c r="X224" s="29">
        <v>427</v>
      </c>
      <c r="Y224" s="26"/>
      <c r="Z224" s="29"/>
      <c r="AA224" s="29">
        <v>-700</v>
      </c>
      <c r="AB224" s="29">
        <v>-574</v>
      </c>
      <c r="AC224" s="29">
        <v>-2225</v>
      </c>
      <c r="AD224" s="29">
        <v>-1410</v>
      </c>
      <c r="AE224" s="29" t="s">
        <v>100</v>
      </c>
      <c r="AF224" s="29" t="s">
        <v>117</v>
      </c>
      <c r="AG224" s="29">
        <v>65</v>
      </c>
      <c r="AH224" s="29" t="s">
        <v>100</v>
      </c>
      <c r="AI224" s="29" t="s">
        <v>59</v>
      </c>
      <c r="AJ224" s="32">
        <v>67</v>
      </c>
    </row>
    <row r="225" spans="1:36" x14ac:dyDescent="0.15">
      <c r="A225" s="51" t="s">
        <v>33</v>
      </c>
      <c r="B225" s="69" t="s">
        <v>22</v>
      </c>
      <c r="C225" s="26">
        <v>6</v>
      </c>
      <c r="D225" s="33">
        <v>38205.583333333336</v>
      </c>
      <c r="E225" s="31">
        <v>17480</v>
      </c>
      <c r="F225" s="29">
        <v>30842</v>
      </c>
      <c r="G225" s="30">
        <v>623</v>
      </c>
      <c r="H225" s="30">
        <v>0</v>
      </c>
      <c r="I225" s="29">
        <v>1855</v>
      </c>
      <c r="J225" s="29">
        <v>9220</v>
      </c>
      <c r="K225" s="30">
        <v>97</v>
      </c>
      <c r="L225" s="30"/>
      <c r="M225" s="30">
        <v>-406</v>
      </c>
      <c r="N225" s="30">
        <v>-1410</v>
      </c>
      <c r="O225" s="30">
        <f t="shared" si="12"/>
        <v>-1719</v>
      </c>
      <c r="P225" s="29">
        <f t="shared" si="13"/>
        <v>22109</v>
      </c>
      <c r="Q225" s="33">
        <v>38205.583333333336</v>
      </c>
      <c r="R225" s="47">
        <v>17650</v>
      </c>
      <c r="S225" s="29">
        <v>19422</v>
      </c>
      <c r="T225" s="29">
        <f t="shared" si="14"/>
        <v>2687</v>
      </c>
      <c r="U225" s="27">
        <v>25609</v>
      </c>
      <c r="V225" s="29">
        <v>200</v>
      </c>
      <c r="W225" s="26">
        <v>1530</v>
      </c>
      <c r="X225" s="29">
        <v>97</v>
      </c>
      <c r="Y225" s="26"/>
      <c r="Z225" s="29"/>
      <c r="AA225" s="29">
        <v>-700</v>
      </c>
      <c r="AB225" s="29">
        <v>-406</v>
      </c>
      <c r="AC225" s="29">
        <v>-2225</v>
      </c>
      <c r="AD225" s="29">
        <v>-1410</v>
      </c>
      <c r="AE225" s="29" t="s">
        <v>169</v>
      </c>
      <c r="AF225" s="29" t="s">
        <v>167</v>
      </c>
      <c r="AG225" s="29">
        <v>66</v>
      </c>
      <c r="AH225" s="29" t="s">
        <v>169</v>
      </c>
      <c r="AI225" s="29" t="s">
        <v>154</v>
      </c>
      <c r="AJ225" s="32">
        <v>69</v>
      </c>
    </row>
    <row r="226" spans="1:36" x14ac:dyDescent="0.15">
      <c r="A226" s="51" t="s">
        <v>34</v>
      </c>
      <c r="B226" s="69" t="s">
        <v>22</v>
      </c>
      <c r="C226" s="26">
        <v>7</v>
      </c>
      <c r="D226" s="33">
        <v>38206.5</v>
      </c>
      <c r="E226" s="31">
        <v>15301</v>
      </c>
      <c r="F226" s="29">
        <v>30842</v>
      </c>
      <c r="G226" s="30">
        <v>719</v>
      </c>
      <c r="H226" s="30">
        <v>0</v>
      </c>
      <c r="I226" s="29">
        <v>1484</v>
      </c>
      <c r="J226" s="29">
        <v>10964</v>
      </c>
      <c r="K226" s="30">
        <v>269</v>
      </c>
      <c r="L226" s="30"/>
      <c r="M226" s="30">
        <v>-524</v>
      </c>
      <c r="N226" s="30">
        <v>-506</v>
      </c>
      <c r="O226" s="30">
        <f t="shared" si="12"/>
        <v>-761</v>
      </c>
      <c r="P226" s="29">
        <f t="shared" si="13"/>
        <v>19874</v>
      </c>
      <c r="Q226" s="33">
        <v>38206.5</v>
      </c>
      <c r="R226" s="47">
        <v>15350</v>
      </c>
      <c r="S226" s="29">
        <v>17087</v>
      </c>
      <c r="T226" s="29">
        <f t="shared" si="14"/>
        <v>2787</v>
      </c>
      <c r="U226" s="29">
        <v>25690</v>
      </c>
      <c r="V226" s="29">
        <v>100</v>
      </c>
      <c r="W226" s="29">
        <v>1200</v>
      </c>
      <c r="X226" s="29">
        <v>269</v>
      </c>
      <c r="Y226" s="29"/>
      <c r="Z226" s="29"/>
      <c r="AA226" s="29">
        <v>-700</v>
      </c>
      <c r="AB226" s="29">
        <v>-524</v>
      </c>
      <c r="AC226" s="29">
        <v>-2225</v>
      </c>
      <c r="AD226" s="29">
        <v>-506</v>
      </c>
      <c r="AE226" s="29" t="s">
        <v>312</v>
      </c>
      <c r="AF226" s="29" t="s">
        <v>116</v>
      </c>
      <c r="AG226" s="29">
        <v>68</v>
      </c>
      <c r="AH226" s="29" t="s">
        <v>169</v>
      </c>
      <c r="AI226" s="29" t="s">
        <v>116</v>
      </c>
      <c r="AJ226" s="32">
        <v>67</v>
      </c>
    </row>
    <row r="227" spans="1:36" x14ac:dyDescent="0.15">
      <c r="A227" s="51" t="s">
        <v>35</v>
      </c>
      <c r="B227" s="69" t="s">
        <v>22</v>
      </c>
      <c r="C227" s="26">
        <v>8</v>
      </c>
      <c r="D227" s="33">
        <v>38207.875</v>
      </c>
      <c r="E227" s="31">
        <v>15293</v>
      </c>
      <c r="F227" s="29">
        <v>30846</v>
      </c>
      <c r="G227" s="30">
        <v>735</v>
      </c>
      <c r="H227" s="30">
        <v>0</v>
      </c>
      <c r="I227" s="29">
        <v>1464</v>
      </c>
      <c r="J227" s="29">
        <v>10579</v>
      </c>
      <c r="K227" s="30">
        <v>466</v>
      </c>
      <c r="L227" s="30"/>
      <c r="M227" s="30">
        <v>-524</v>
      </c>
      <c r="N227" s="30">
        <v>-468</v>
      </c>
      <c r="O227" s="30">
        <v>-526</v>
      </c>
      <c r="P227" s="29">
        <v>20060</v>
      </c>
      <c r="Q227" s="33">
        <v>38207.875</v>
      </c>
      <c r="R227" s="47">
        <v>15650</v>
      </c>
      <c r="S227" s="29">
        <v>17387</v>
      </c>
      <c r="T227" s="29">
        <f t="shared" si="14"/>
        <v>2673</v>
      </c>
      <c r="U227" s="29">
        <v>25690</v>
      </c>
      <c r="V227" s="29">
        <v>100</v>
      </c>
      <c r="W227" s="29">
        <v>1200</v>
      </c>
      <c r="X227" s="29">
        <v>466</v>
      </c>
      <c r="Y227" s="29"/>
      <c r="Z227" s="29"/>
      <c r="AA227" s="29">
        <v>-700</v>
      </c>
      <c r="AB227" s="29">
        <v>-524</v>
      </c>
      <c r="AC227" s="29">
        <v>-2225</v>
      </c>
      <c r="AD227" s="29">
        <v>-468</v>
      </c>
      <c r="AE227" s="29" t="s">
        <v>169</v>
      </c>
      <c r="AF227" s="29" t="s">
        <v>131</v>
      </c>
      <c r="AG227" s="29">
        <v>72</v>
      </c>
      <c r="AH227" s="29" t="s">
        <v>169</v>
      </c>
      <c r="AI227" s="29" t="s">
        <v>66</v>
      </c>
      <c r="AJ227" s="32">
        <v>71</v>
      </c>
    </row>
    <row r="228" spans="1:36" x14ac:dyDescent="0.15">
      <c r="A228" s="51" t="s">
        <v>36</v>
      </c>
      <c r="B228" s="69" t="s">
        <v>22</v>
      </c>
      <c r="C228" s="26">
        <v>9</v>
      </c>
      <c r="D228" s="33">
        <v>38208.708333333336</v>
      </c>
      <c r="E228" s="31">
        <v>19093</v>
      </c>
      <c r="F228" s="29">
        <v>30846</v>
      </c>
      <c r="G228" s="30">
        <v>701</v>
      </c>
      <c r="H228" s="30">
        <v>0</v>
      </c>
      <c r="I228" s="29">
        <v>2090</v>
      </c>
      <c r="J228" s="29">
        <v>7711</v>
      </c>
      <c r="K228" s="30">
        <v>732</v>
      </c>
      <c r="L228" s="30"/>
      <c r="M228" s="30">
        <v>-524</v>
      </c>
      <c r="N228" s="30">
        <v>-1410</v>
      </c>
      <c r="O228" s="30">
        <f t="shared" si="12"/>
        <v>-1202</v>
      </c>
      <c r="P228" s="29">
        <f t="shared" si="13"/>
        <v>22948</v>
      </c>
      <c r="Q228" s="33">
        <v>38208.708333333336</v>
      </c>
      <c r="R228" s="47">
        <v>19250</v>
      </c>
      <c r="S228" s="29">
        <v>21023</v>
      </c>
      <c r="T228" s="29">
        <f t="shared" si="14"/>
        <v>1925</v>
      </c>
      <c r="U228" s="29">
        <v>25690</v>
      </c>
      <c r="V228" s="29">
        <v>100</v>
      </c>
      <c r="W228" s="29">
        <v>1200</v>
      </c>
      <c r="X228" s="29">
        <v>732</v>
      </c>
      <c r="Y228" s="29"/>
      <c r="Z228" s="29"/>
      <c r="AA228" s="29">
        <v>-700</v>
      </c>
      <c r="AB228" s="29">
        <v>-524</v>
      </c>
      <c r="AC228" s="29">
        <v>-2225</v>
      </c>
      <c r="AD228" s="29">
        <v>-1410</v>
      </c>
      <c r="AE228" s="29" t="s">
        <v>42</v>
      </c>
      <c r="AF228" s="29" t="s">
        <v>52</v>
      </c>
      <c r="AG228" s="29">
        <v>78</v>
      </c>
      <c r="AH228" s="29" t="s">
        <v>169</v>
      </c>
      <c r="AI228" s="29" t="s">
        <v>66</v>
      </c>
      <c r="AJ228" s="32">
        <v>82</v>
      </c>
    </row>
    <row r="229" spans="1:36" x14ac:dyDescent="0.15">
      <c r="A229" s="51" t="s">
        <v>30</v>
      </c>
      <c r="B229" s="69" t="s">
        <v>22</v>
      </c>
      <c r="C229" s="26">
        <v>10</v>
      </c>
      <c r="D229" s="33">
        <v>38209.666666666664</v>
      </c>
      <c r="E229" s="31">
        <v>20878</v>
      </c>
      <c r="F229" s="29">
        <v>30846</v>
      </c>
      <c r="G229" s="30">
        <v>540</v>
      </c>
      <c r="H229" s="30">
        <v>0</v>
      </c>
      <c r="I229" s="29">
        <v>2134</v>
      </c>
      <c r="J229" s="29">
        <v>5420</v>
      </c>
      <c r="K229" s="30">
        <v>331</v>
      </c>
      <c r="L229" s="30"/>
      <c r="M229" s="30">
        <v>-524</v>
      </c>
      <c r="N229" s="30">
        <v>-1410</v>
      </c>
      <c r="O229" s="30">
        <f t="shared" si="12"/>
        <v>-1603</v>
      </c>
      <c r="P229" s="29">
        <f t="shared" si="13"/>
        <v>25435</v>
      </c>
      <c r="Q229" s="33">
        <v>38209.666666666664</v>
      </c>
      <c r="R229" s="47">
        <v>20850</v>
      </c>
      <c r="S229" s="29">
        <v>22622</v>
      </c>
      <c r="T229" s="29">
        <f t="shared" si="14"/>
        <v>2813</v>
      </c>
      <c r="U229" s="29">
        <v>25690</v>
      </c>
      <c r="V229" s="29">
        <v>100</v>
      </c>
      <c r="W229" s="29">
        <v>1530</v>
      </c>
      <c r="X229" s="29">
        <v>331</v>
      </c>
      <c r="Y229" s="29"/>
      <c r="Z229" s="29"/>
      <c r="AA229" s="29">
        <v>-700</v>
      </c>
      <c r="AB229" s="29">
        <v>-524</v>
      </c>
      <c r="AC229" s="29">
        <v>-2225</v>
      </c>
      <c r="AD229" s="29">
        <v>-1410</v>
      </c>
      <c r="AE229" s="29" t="s">
        <v>169</v>
      </c>
      <c r="AF229" s="29" t="s">
        <v>99</v>
      </c>
      <c r="AG229" s="29">
        <v>83</v>
      </c>
      <c r="AH229" s="29" t="s">
        <v>169</v>
      </c>
      <c r="AI229" s="29" t="s">
        <v>91</v>
      </c>
      <c r="AJ229" s="32">
        <v>82</v>
      </c>
    </row>
    <row r="230" spans="1:36" x14ac:dyDescent="0.15">
      <c r="A230" s="51" t="s">
        <v>32</v>
      </c>
      <c r="B230" s="69" t="s">
        <v>22</v>
      </c>
      <c r="C230" s="26">
        <v>11</v>
      </c>
      <c r="D230" s="33">
        <v>38210.666666666664</v>
      </c>
      <c r="E230" s="31">
        <v>21176</v>
      </c>
      <c r="F230" s="29">
        <v>30846</v>
      </c>
      <c r="G230" s="30">
        <v>567</v>
      </c>
      <c r="H230" s="30">
        <v>0</v>
      </c>
      <c r="I230" s="29">
        <v>2670</v>
      </c>
      <c r="J230" s="29">
        <v>5010</v>
      </c>
      <c r="K230" s="30">
        <v>231</v>
      </c>
      <c r="L230" s="30"/>
      <c r="M230" s="30">
        <v>-574</v>
      </c>
      <c r="N230" s="30">
        <v>-1410</v>
      </c>
      <c r="O230" s="30">
        <f t="shared" si="12"/>
        <v>-1753</v>
      </c>
      <c r="P230" s="29">
        <f t="shared" si="13"/>
        <v>25486</v>
      </c>
      <c r="Q230" s="33">
        <v>38210.625</v>
      </c>
      <c r="R230" s="47">
        <v>21225</v>
      </c>
      <c r="S230" s="29">
        <v>23097</v>
      </c>
      <c r="T230" s="29">
        <f t="shared" si="14"/>
        <v>2389</v>
      </c>
      <c r="U230" s="29">
        <v>25690</v>
      </c>
      <c r="V230" s="29">
        <v>100</v>
      </c>
      <c r="W230" s="29">
        <v>1530</v>
      </c>
      <c r="X230" s="29">
        <v>231</v>
      </c>
      <c r="Y230" s="29"/>
      <c r="Z230" s="29"/>
      <c r="AA230" s="29">
        <v>-700</v>
      </c>
      <c r="AB230" s="29">
        <v>-574</v>
      </c>
      <c r="AC230" s="29">
        <v>-2225</v>
      </c>
      <c r="AD230" s="29">
        <v>-1410</v>
      </c>
      <c r="AE230" s="29" t="s">
        <v>169</v>
      </c>
      <c r="AF230" s="29" t="s">
        <v>129</v>
      </c>
      <c r="AG230" s="29">
        <v>78</v>
      </c>
      <c r="AH230" s="29" t="s">
        <v>169</v>
      </c>
      <c r="AI230" s="29" t="s">
        <v>70</v>
      </c>
      <c r="AJ230" s="32">
        <v>78</v>
      </c>
    </row>
    <row r="231" spans="1:36" x14ac:dyDescent="0.15">
      <c r="A231" s="51" t="s">
        <v>31</v>
      </c>
      <c r="B231" s="69" t="s">
        <v>22</v>
      </c>
      <c r="C231" s="26">
        <v>12</v>
      </c>
      <c r="D231" s="33">
        <v>38211.625</v>
      </c>
      <c r="E231" s="31">
        <v>21690</v>
      </c>
      <c r="F231" s="29">
        <v>30846</v>
      </c>
      <c r="G231" s="30">
        <v>662</v>
      </c>
      <c r="H231" s="30">
        <v>0</v>
      </c>
      <c r="I231" s="29">
        <v>1795</v>
      </c>
      <c r="J231" s="29">
        <v>6501</v>
      </c>
      <c r="K231" s="30">
        <v>228</v>
      </c>
      <c r="L231" s="30"/>
      <c r="M231" s="30">
        <v>-150</v>
      </c>
      <c r="N231" s="30">
        <v>-1410</v>
      </c>
      <c r="O231" s="30">
        <f t="shared" ref="O231:O237" si="15">SUM(K231:N231)</f>
        <v>-1332</v>
      </c>
      <c r="P231" s="29">
        <f t="shared" si="13"/>
        <v>24544</v>
      </c>
      <c r="Q231" s="33">
        <v>38211.625</v>
      </c>
      <c r="R231" s="47">
        <v>21125</v>
      </c>
      <c r="S231" s="29">
        <v>22797</v>
      </c>
      <c r="T231" s="29">
        <f t="shared" si="14"/>
        <v>1747</v>
      </c>
      <c r="U231" s="29">
        <v>25690</v>
      </c>
      <c r="V231" s="29">
        <v>100</v>
      </c>
      <c r="W231" s="29">
        <v>1530</v>
      </c>
      <c r="X231" s="29">
        <v>228</v>
      </c>
      <c r="Y231" s="29"/>
      <c r="Z231" s="29"/>
      <c r="AA231" s="29">
        <v>-700</v>
      </c>
      <c r="AB231" s="29">
        <v>-150</v>
      </c>
      <c r="AC231" s="29">
        <v>-2225</v>
      </c>
      <c r="AD231" s="29">
        <v>-1410</v>
      </c>
      <c r="AE231" s="29" t="s">
        <v>169</v>
      </c>
      <c r="AF231" s="29" t="s">
        <v>123</v>
      </c>
      <c r="AG231" s="29">
        <v>74</v>
      </c>
      <c r="AH231" s="29" t="s">
        <v>169</v>
      </c>
      <c r="AI231" s="29" t="s">
        <v>90</v>
      </c>
      <c r="AJ231" s="32">
        <v>76</v>
      </c>
    </row>
    <row r="232" spans="1:36" x14ac:dyDescent="0.15">
      <c r="A232" s="51" t="s">
        <v>33</v>
      </c>
      <c r="B232" s="69" t="s">
        <v>22</v>
      </c>
      <c r="C232" s="26">
        <v>13</v>
      </c>
      <c r="D232" s="33">
        <v>38212.583333333336</v>
      </c>
      <c r="E232" s="31">
        <v>21224</v>
      </c>
      <c r="F232" s="29">
        <v>30846</v>
      </c>
      <c r="G232" s="30">
        <v>640</v>
      </c>
      <c r="H232" s="30">
        <v>0</v>
      </c>
      <c r="I232" s="29">
        <v>3219</v>
      </c>
      <c r="J232" s="29">
        <v>5585</v>
      </c>
      <c r="K232" s="30">
        <v>227</v>
      </c>
      <c r="L232" s="30"/>
      <c r="M232" s="30">
        <v>-574</v>
      </c>
      <c r="N232" s="30">
        <v>-1410</v>
      </c>
      <c r="O232" s="30">
        <f t="shared" si="15"/>
        <v>-1757</v>
      </c>
      <c r="P232" s="29">
        <f t="shared" si="13"/>
        <v>24439</v>
      </c>
      <c r="Q232" s="33">
        <v>38212.583333333336</v>
      </c>
      <c r="R232" s="47">
        <v>20900</v>
      </c>
      <c r="S232" s="29">
        <v>23047</v>
      </c>
      <c r="T232" s="29">
        <f t="shared" si="14"/>
        <v>1392</v>
      </c>
      <c r="U232" s="29">
        <v>25690</v>
      </c>
      <c r="V232" s="29">
        <v>100</v>
      </c>
      <c r="W232" s="29">
        <v>1530</v>
      </c>
      <c r="X232" s="29">
        <v>227</v>
      </c>
      <c r="Y232" s="29"/>
      <c r="Z232" s="29"/>
      <c r="AA232" s="29">
        <v>-700</v>
      </c>
      <c r="AB232" s="29">
        <v>-574</v>
      </c>
      <c r="AC232" s="29">
        <v>-2225</v>
      </c>
      <c r="AD232" s="29">
        <v>-1410</v>
      </c>
      <c r="AE232" s="29" t="s">
        <v>169</v>
      </c>
      <c r="AF232" s="29" t="s">
        <v>91</v>
      </c>
      <c r="AG232" s="29">
        <v>72</v>
      </c>
      <c r="AH232" s="29" t="s">
        <v>169</v>
      </c>
      <c r="AI232" s="29" t="s">
        <v>168</v>
      </c>
      <c r="AJ232" s="32">
        <v>72</v>
      </c>
    </row>
    <row r="233" spans="1:36" x14ac:dyDescent="0.15">
      <c r="A233" s="51" t="s">
        <v>34</v>
      </c>
      <c r="B233" s="69" t="s">
        <v>22</v>
      </c>
      <c r="C233" s="26">
        <v>14</v>
      </c>
      <c r="D233" s="33">
        <v>38213.583333333336</v>
      </c>
      <c r="E233" s="31">
        <v>18385</v>
      </c>
      <c r="F233" s="29">
        <v>30846</v>
      </c>
      <c r="G233" s="30">
        <v>732</v>
      </c>
      <c r="H233" s="30">
        <v>0</v>
      </c>
      <c r="I233" s="29">
        <v>2655</v>
      </c>
      <c r="J233" s="29">
        <v>6651</v>
      </c>
      <c r="K233" s="30">
        <v>269</v>
      </c>
      <c r="L233" s="30"/>
      <c r="M233" s="30">
        <v>-574</v>
      </c>
      <c r="N233" s="30">
        <v>-507</v>
      </c>
      <c r="O233" s="30">
        <f t="shared" si="15"/>
        <v>-812</v>
      </c>
      <c r="P233" s="29">
        <f t="shared" si="13"/>
        <v>23084</v>
      </c>
      <c r="Q233" s="33">
        <v>38213.541666666664</v>
      </c>
      <c r="R233" s="47">
        <v>18150</v>
      </c>
      <c r="S233" s="29">
        <v>19814</v>
      </c>
      <c r="T233" s="29">
        <f t="shared" si="14"/>
        <v>3270</v>
      </c>
      <c r="U233" s="27">
        <v>25690</v>
      </c>
      <c r="V233" s="29">
        <v>100</v>
      </c>
      <c r="W233" s="26">
        <v>1530</v>
      </c>
      <c r="X233" s="29">
        <v>269</v>
      </c>
      <c r="Y233" s="26"/>
      <c r="Z233" s="29"/>
      <c r="AA233" s="29">
        <v>-700</v>
      </c>
      <c r="AB233" s="29">
        <v>-574</v>
      </c>
      <c r="AC233" s="29">
        <v>-2225</v>
      </c>
      <c r="AD233" s="29">
        <v>-507</v>
      </c>
      <c r="AE233" s="29" t="s">
        <v>100</v>
      </c>
      <c r="AF233" s="29" t="s">
        <v>122</v>
      </c>
      <c r="AG233" s="29">
        <v>79</v>
      </c>
      <c r="AH233" s="29" t="s">
        <v>43</v>
      </c>
      <c r="AI233" s="29" t="s">
        <v>101</v>
      </c>
      <c r="AJ233" s="32">
        <v>79</v>
      </c>
    </row>
    <row r="234" spans="1:36" x14ac:dyDescent="0.15">
      <c r="A234" s="51" t="s">
        <v>35</v>
      </c>
      <c r="B234" s="69" t="s">
        <v>22</v>
      </c>
      <c r="C234" s="26">
        <v>15</v>
      </c>
      <c r="D234" s="33">
        <v>38214.875</v>
      </c>
      <c r="E234" s="31">
        <v>16086</v>
      </c>
      <c r="F234" s="29">
        <v>30846</v>
      </c>
      <c r="G234" s="30">
        <v>715</v>
      </c>
      <c r="H234" s="30">
        <v>0</v>
      </c>
      <c r="I234" s="29">
        <v>3278</v>
      </c>
      <c r="J234" s="29">
        <v>6879</v>
      </c>
      <c r="K234" s="30">
        <v>566</v>
      </c>
      <c r="L234" s="30"/>
      <c r="M234" s="30">
        <v>-574</v>
      </c>
      <c r="N234" s="30">
        <v>-468</v>
      </c>
      <c r="O234" s="30">
        <f t="shared" si="15"/>
        <v>-476</v>
      </c>
      <c r="P234" s="29">
        <f t="shared" si="13"/>
        <v>21880</v>
      </c>
      <c r="Q234" s="33">
        <v>38214.875</v>
      </c>
      <c r="R234" s="47">
        <v>18025</v>
      </c>
      <c r="S234" s="29">
        <v>19536</v>
      </c>
      <c r="T234" s="29">
        <f t="shared" si="14"/>
        <v>2344</v>
      </c>
      <c r="U234" s="27">
        <v>25690</v>
      </c>
      <c r="V234" s="29">
        <v>100</v>
      </c>
      <c r="W234" s="26">
        <v>1530</v>
      </c>
      <c r="X234" s="29">
        <v>566</v>
      </c>
      <c r="Y234" s="26"/>
      <c r="Z234" s="29"/>
      <c r="AA234" s="29">
        <v>-700</v>
      </c>
      <c r="AB234" s="29">
        <v>-574</v>
      </c>
      <c r="AC234" s="29">
        <v>-2225</v>
      </c>
      <c r="AD234" s="29">
        <v>-468</v>
      </c>
      <c r="AE234" s="29" t="s">
        <v>43</v>
      </c>
      <c r="AF234" s="29" t="s">
        <v>171</v>
      </c>
      <c r="AG234" s="29">
        <v>64</v>
      </c>
      <c r="AH234" s="29" t="s">
        <v>43</v>
      </c>
      <c r="AI234" s="29" t="s">
        <v>75</v>
      </c>
      <c r="AJ234" s="32">
        <v>70</v>
      </c>
    </row>
    <row r="235" spans="1:36" x14ac:dyDescent="0.15">
      <c r="A235" s="51" t="s">
        <v>36</v>
      </c>
      <c r="B235" s="69" t="s">
        <v>22</v>
      </c>
      <c r="C235" s="26">
        <v>16</v>
      </c>
      <c r="D235" s="33">
        <v>38215.583333333336</v>
      </c>
      <c r="E235" s="31">
        <v>18161</v>
      </c>
      <c r="F235" s="29">
        <v>30846</v>
      </c>
      <c r="G235" s="30">
        <v>623</v>
      </c>
      <c r="H235" s="30">
        <v>0</v>
      </c>
      <c r="I235" s="29">
        <v>3510</v>
      </c>
      <c r="J235" s="29">
        <v>5645</v>
      </c>
      <c r="K235" s="30">
        <v>227</v>
      </c>
      <c r="L235" s="30"/>
      <c r="M235" s="30">
        <v>-574</v>
      </c>
      <c r="N235" s="30">
        <v>-1410</v>
      </c>
      <c r="O235" s="30">
        <f t="shared" si="15"/>
        <v>-1757</v>
      </c>
      <c r="P235" s="29">
        <f t="shared" si="13"/>
        <v>24071</v>
      </c>
      <c r="Q235" s="33">
        <v>38215.5</v>
      </c>
      <c r="R235" s="47">
        <v>18725</v>
      </c>
      <c r="S235" s="29">
        <v>20672</v>
      </c>
      <c r="T235" s="29">
        <f t="shared" si="14"/>
        <v>3399</v>
      </c>
      <c r="U235" s="27">
        <v>25690</v>
      </c>
      <c r="V235" s="29">
        <v>100</v>
      </c>
      <c r="W235" s="26">
        <v>1530</v>
      </c>
      <c r="X235" s="29">
        <v>227</v>
      </c>
      <c r="Y235" s="26"/>
      <c r="Z235" s="29"/>
      <c r="AA235" s="29">
        <v>-700</v>
      </c>
      <c r="AB235" s="29">
        <v>-574</v>
      </c>
      <c r="AC235" s="29">
        <v>-2225</v>
      </c>
      <c r="AD235" s="29">
        <v>-1410</v>
      </c>
      <c r="AE235" s="29" t="s">
        <v>43</v>
      </c>
      <c r="AF235" s="29" t="s">
        <v>138</v>
      </c>
      <c r="AG235" s="29">
        <v>63</v>
      </c>
      <c r="AH235" s="29" t="s">
        <v>43</v>
      </c>
      <c r="AI235" s="29" t="s">
        <v>171</v>
      </c>
      <c r="AJ235" s="32">
        <v>66</v>
      </c>
    </row>
    <row r="236" spans="1:36" x14ac:dyDescent="0.15">
      <c r="A236" s="51" t="s">
        <v>30</v>
      </c>
      <c r="B236" s="69" t="s">
        <v>22</v>
      </c>
      <c r="C236" s="26">
        <v>17</v>
      </c>
      <c r="D236" s="33">
        <v>38216.625</v>
      </c>
      <c r="E236" s="31">
        <v>18523</v>
      </c>
      <c r="F236" s="29">
        <v>30846</v>
      </c>
      <c r="G236" s="30">
        <v>563</v>
      </c>
      <c r="H236" s="30">
        <v>0</v>
      </c>
      <c r="I236" s="29">
        <v>3081</v>
      </c>
      <c r="J236" s="29">
        <v>5976</v>
      </c>
      <c r="K236" s="30">
        <v>228</v>
      </c>
      <c r="L236" s="30"/>
      <c r="M236" s="30">
        <v>-574</v>
      </c>
      <c r="N236" s="30">
        <v>-1410</v>
      </c>
      <c r="O236" s="30">
        <f t="shared" si="15"/>
        <v>-1756</v>
      </c>
      <c r="P236" s="29">
        <f t="shared" si="13"/>
        <v>24108</v>
      </c>
      <c r="Q236" s="33">
        <v>38216.625</v>
      </c>
      <c r="R236" s="47">
        <v>19375</v>
      </c>
      <c r="S236" s="29">
        <v>21147</v>
      </c>
      <c r="T236" s="29">
        <f t="shared" si="14"/>
        <v>2961</v>
      </c>
      <c r="U236" s="27">
        <v>25690</v>
      </c>
      <c r="V236" s="29">
        <v>100</v>
      </c>
      <c r="W236" s="26">
        <v>1530</v>
      </c>
      <c r="X236" s="29">
        <v>228</v>
      </c>
      <c r="Y236" s="26"/>
      <c r="Z236" s="29"/>
      <c r="AA236" s="29">
        <v>-700</v>
      </c>
      <c r="AB236" s="29">
        <v>-574</v>
      </c>
      <c r="AC236" s="29">
        <v>-2225</v>
      </c>
      <c r="AD236" s="29">
        <v>-1410</v>
      </c>
      <c r="AE236" s="29" t="s">
        <v>43</v>
      </c>
      <c r="AF236" s="29" t="s">
        <v>173</v>
      </c>
      <c r="AG236" s="29">
        <v>74</v>
      </c>
      <c r="AH236" s="29" t="s">
        <v>43</v>
      </c>
      <c r="AI236" s="29" t="s">
        <v>195</v>
      </c>
      <c r="AJ236" s="32">
        <v>79</v>
      </c>
    </row>
    <row r="237" spans="1:36" x14ac:dyDescent="0.15">
      <c r="A237" s="51" t="s">
        <v>32</v>
      </c>
      <c r="B237" s="69" t="s">
        <v>22</v>
      </c>
      <c r="C237" s="26">
        <v>18</v>
      </c>
      <c r="D237" s="33">
        <v>38217.625</v>
      </c>
      <c r="E237" s="31">
        <v>19741</v>
      </c>
      <c r="F237" s="29">
        <v>30845</v>
      </c>
      <c r="G237" s="30">
        <v>596</v>
      </c>
      <c r="H237" s="30">
        <v>0</v>
      </c>
      <c r="I237" s="29">
        <v>2464</v>
      </c>
      <c r="J237" s="29">
        <v>6332</v>
      </c>
      <c r="K237" s="30">
        <v>302</v>
      </c>
      <c r="L237" s="30"/>
      <c r="M237" s="30">
        <v>-574</v>
      </c>
      <c r="N237" s="30">
        <v>-1410</v>
      </c>
      <c r="O237" s="30">
        <f t="shared" si="15"/>
        <v>-1682</v>
      </c>
      <c r="P237" s="29">
        <f t="shared" si="13"/>
        <v>24327</v>
      </c>
      <c r="Q237" s="33">
        <v>38217.625</v>
      </c>
      <c r="R237" s="47">
        <v>19525</v>
      </c>
      <c r="S237" s="29">
        <v>21297</v>
      </c>
      <c r="T237" s="29">
        <v>3030</v>
      </c>
      <c r="U237" s="27">
        <v>25690</v>
      </c>
      <c r="V237" s="29">
        <v>100</v>
      </c>
      <c r="W237" s="26">
        <v>1530</v>
      </c>
      <c r="X237" s="29">
        <v>302</v>
      </c>
      <c r="Y237" s="26"/>
      <c r="Z237" s="29"/>
      <c r="AA237" s="29">
        <v>-700</v>
      </c>
      <c r="AB237" s="29">
        <v>-574</v>
      </c>
      <c r="AC237" s="29">
        <v>-2225</v>
      </c>
      <c r="AD237" s="29">
        <v>-1410</v>
      </c>
      <c r="AE237" s="29" t="s">
        <v>43</v>
      </c>
      <c r="AF237" s="29" t="s">
        <v>153</v>
      </c>
      <c r="AG237" s="29">
        <v>80</v>
      </c>
      <c r="AH237" s="29" t="s">
        <v>43</v>
      </c>
      <c r="AI237" s="29" t="s">
        <v>99</v>
      </c>
      <c r="AJ237" s="32">
        <v>79</v>
      </c>
    </row>
    <row r="238" spans="1:36" x14ac:dyDescent="0.15">
      <c r="A238" s="51" t="s">
        <v>31</v>
      </c>
      <c r="B238" s="69" t="s">
        <v>22</v>
      </c>
      <c r="C238" s="26">
        <v>19</v>
      </c>
      <c r="D238" s="33">
        <v>38218.625</v>
      </c>
      <c r="E238" s="31">
        <v>21252</v>
      </c>
      <c r="F238" s="29">
        <v>30845</v>
      </c>
      <c r="G238" s="30">
        <v>649</v>
      </c>
      <c r="H238" s="30">
        <v>0</v>
      </c>
      <c r="I238" s="29">
        <v>2189</v>
      </c>
      <c r="J238" s="29">
        <v>6105</v>
      </c>
      <c r="K238" s="30">
        <v>226</v>
      </c>
      <c r="L238" s="30"/>
      <c r="M238" s="30">
        <v>-574</v>
      </c>
      <c r="N238" s="30">
        <v>-1410</v>
      </c>
      <c r="O238" s="30">
        <f t="shared" ref="O238:O269" si="16">SUM(K238:N238)</f>
        <v>-1758</v>
      </c>
      <c r="P238" s="29">
        <f t="shared" si="13"/>
        <v>24958</v>
      </c>
      <c r="Q238" s="33">
        <v>38218.625</v>
      </c>
      <c r="R238" s="47">
        <v>20950</v>
      </c>
      <c r="S238" s="29">
        <v>22722</v>
      </c>
      <c r="T238" s="29">
        <f t="shared" si="14"/>
        <v>2236</v>
      </c>
      <c r="U238" s="27">
        <v>25690</v>
      </c>
      <c r="V238" s="29">
        <v>100</v>
      </c>
      <c r="W238" s="26">
        <v>1530</v>
      </c>
      <c r="X238" s="29">
        <v>226</v>
      </c>
      <c r="Y238" s="26"/>
      <c r="Z238" s="29"/>
      <c r="AA238" s="29">
        <v>-700</v>
      </c>
      <c r="AB238" s="29">
        <v>-574</v>
      </c>
      <c r="AC238" s="29">
        <v>-2225</v>
      </c>
      <c r="AD238" s="29">
        <v>-1410</v>
      </c>
      <c r="AE238" s="29" t="s">
        <v>100</v>
      </c>
      <c r="AF238" s="29" t="s">
        <v>153</v>
      </c>
      <c r="AG238" s="29">
        <v>76</v>
      </c>
      <c r="AH238" s="29" t="s">
        <v>100</v>
      </c>
      <c r="AI238" s="29" t="s">
        <v>91</v>
      </c>
      <c r="AJ238" s="32">
        <v>77</v>
      </c>
    </row>
    <row r="239" spans="1:36" x14ac:dyDescent="0.15">
      <c r="A239" s="51" t="s">
        <v>33</v>
      </c>
      <c r="B239" s="69" t="s">
        <v>22</v>
      </c>
      <c r="C239" s="26">
        <v>20</v>
      </c>
      <c r="D239" s="33">
        <v>38219.625</v>
      </c>
      <c r="E239" s="31">
        <v>23244</v>
      </c>
      <c r="F239" s="29">
        <v>30845</v>
      </c>
      <c r="G239" s="30">
        <v>603</v>
      </c>
      <c r="H239" s="30">
        <v>0</v>
      </c>
      <c r="I239" s="29">
        <v>1569</v>
      </c>
      <c r="J239" s="29">
        <v>5971</v>
      </c>
      <c r="K239" s="30">
        <v>428</v>
      </c>
      <c r="L239" s="30"/>
      <c r="M239" s="30">
        <v>-574</v>
      </c>
      <c r="N239" s="30">
        <v>-1410</v>
      </c>
      <c r="O239" s="30">
        <f t="shared" si="16"/>
        <v>-1556</v>
      </c>
      <c r="P239" s="29">
        <f t="shared" si="13"/>
        <v>25464</v>
      </c>
      <c r="Q239" s="33">
        <v>38219.625</v>
      </c>
      <c r="R239" s="47">
        <v>20775</v>
      </c>
      <c r="S239" s="29">
        <v>22847</v>
      </c>
      <c r="T239" s="29">
        <f t="shared" si="14"/>
        <v>2617</v>
      </c>
      <c r="U239" s="27">
        <v>25690</v>
      </c>
      <c r="V239" s="29">
        <v>100</v>
      </c>
      <c r="W239" s="26">
        <v>1530</v>
      </c>
      <c r="X239" s="29">
        <v>428</v>
      </c>
      <c r="Y239" s="26"/>
      <c r="Z239" s="29"/>
      <c r="AA239" s="29">
        <v>-700</v>
      </c>
      <c r="AB239" s="29">
        <v>-574</v>
      </c>
      <c r="AC239" s="29">
        <v>-2225</v>
      </c>
      <c r="AD239" s="29">
        <v>-1410</v>
      </c>
      <c r="AE239" s="29" t="s">
        <v>100</v>
      </c>
      <c r="AF239" s="29" t="s">
        <v>52</v>
      </c>
      <c r="AG239" s="29">
        <v>78</v>
      </c>
      <c r="AH239" s="29" t="s">
        <v>100</v>
      </c>
      <c r="AI239" s="29" t="s">
        <v>131</v>
      </c>
      <c r="AJ239" s="32">
        <v>81</v>
      </c>
    </row>
    <row r="240" spans="1:36" x14ac:dyDescent="0.15">
      <c r="A240" s="51" t="s">
        <v>34</v>
      </c>
      <c r="B240" s="69" t="s">
        <v>22</v>
      </c>
      <c r="C240" s="26">
        <v>21</v>
      </c>
      <c r="D240" s="33">
        <v>38220.583333333336</v>
      </c>
      <c r="E240" s="31">
        <v>18644</v>
      </c>
      <c r="F240" s="29">
        <v>30845</v>
      </c>
      <c r="G240" s="30">
        <v>489</v>
      </c>
      <c r="H240" s="30">
        <v>0</v>
      </c>
      <c r="I240" s="29">
        <v>2555</v>
      </c>
      <c r="J240" s="29">
        <v>6758</v>
      </c>
      <c r="K240" s="30">
        <v>192</v>
      </c>
      <c r="L240" s="30"/>
      <c r="M240" s="30">
        <v>-624</v>
      </c>
      <c r="N240" s="30">
        <v>-507</v>
      </c>
      <c r="O240" s="30">
        <f t="shared" si="16"/>
        <v>-939</v>
      </c>
      <c r="P240" s="29">
        <f t="shared" si="13"/>
        <v>22960</v>
      </c>
      <c r="Q240" s="33">
        <v>38220.541666666664</v>
      </c>
      <c r="R240" s="47">
        <v>18625</v>
      </c>
      <c r="S240" s="29">
        <v>20761</v>
      </c>
      <c r="T240" s="29">
        <f t="shared" si="14"/>
        <v>2199</v>
      </c>
      <c r="U240" s="29">
        <v>25690</v>
      </c>
      <c r="V240" s="29">
        <v>100</v>
      </c>
      <c r="W240" s="29">
        <v>1530</v>
      </c>
      <c r="X240" s="29">
        <v>192</v>
      </c>
      <c r="Y240" s="29"/>
      <c r="Z240" s="29"/>
      <c r="AA240" s="29">
        <v>-700</v>
      </c>
      <c r="AB240" s="29">
        <v>-624</v>
      </c>
      <c r="AC240" s="29">
        <v>-2225</v>
      </c>
      <c r="AD240" s="29">
        <v>-507</v>
      </c>
      <c r="AE240" s="29" t="s">
        <v>43</v>
      </c>
      <c r="AF240" s="29" t="s">
        <v>56</v>
      </c>
      <c r="AG240" s="29">
        <v>73</v>
      </c>
      <c r="AH240" s="29" t="s">
        <v>43</v>
      </c>
      <c r="AI240" s="29" t="s">
        <v>115</v>
      </c>
      <c r="AJ240" s="32">
        <v>74</v>
      </c>
    </row>
    <row r="241" spans="1:36" x14ac:dyDescent="0.15">
      <c r="A241" s="51" t="s">
        <v>35</v>
      </c>
      <c r="B241" s="69" t="s">
        <v>22</v>
      </c>
      <c r="C241" s="26">
        <v>22</v>
      </c>
      <c r="D241" s="33">
        <v>38221.875</v>
      </c>
      <c r="E241" s="31">
        <v>15580</v>
      </c>
      <c r="F241" s="29">
        <v>30845</v>
      </c>
      <c r="G241" s="30">
        <v>611</v>
      </c>
      <c r="H241" s="30">
        <v>0</v>
      </c>
      <c r="I241" s="29">
        <v>2117</v>
      </c>
      <c r="J241" s="29">
        <v>10028</v>
      </c>
      <c r="K241" s="30">
        <v>264</v>
      </c>
      <c r="L241" s="30"/>
      <c r="M241" s="30">
        <v>-624</v>
      </c>
      <c r="N241" s="30">
        <v>-468</v>
      </c>
      <c r="O241" s="30">
        <f t="shared" si="16"/>
        <v>-828</v>
      </c>
      <c r="P241" s="29">
        <f t="shared" si="13"/>
        <v>20139</v>
      </c>
      <c r="Q241" s="33">
        <v>38221.875</v>
      </c>
      <c r="R241" s="47">
        <v>15950</v>
      </c>
      <c r="S241" s="29">
        <v>17661</v>
      </c>
      <c r="T241" s="29">
        <f t="shared" si="14"/>
        <v>2478</v>
      </c>
      <c r="U241" s="29">
        <v>25690</v>
      </c>
      <c r="V241" s="29">
        <v>100</v>
      </c>
      <c r="W241" s="29">
        <v>1530</v>
      </c>
      <c r="X241" s="29">
        <v>264</v>
      </c>
      <c r="Y241" s="29"/>
      <c r="Z241" s="29"/>
      <c r="AA241" s="29">
        <v>-700</v>
      </c>
      <c r="AB241" s="29">
        <v>-624</v>
      </c>
      <c r="AC241" s="29">
        <v>-2225</v>
      </c>
      <c r="AD241" s="29">
        <v>-468</v>
      </c>
      <c r="AE241" s="29" t="s">
        <v>146</v>
      </c>
      <c r="AF241" s="29" t="s">
        <v>175</v>
      </c>
      <c r="AG241" s="29">
        <v>66</v>
      </c>
      <c r="AH241" s="29" t="s">
        <v>169</v>
      </c>
      <c r="AI241" s="29" t="s">
        <v>216</v>
      </c>
      <c r="AJ241" s="32">
        <v>67</v>
      </c>
    </row>
    <row r="242" spans="1:36" x14ac:dyDescent="0.15">
      <c r="A242" s="51" t="s">
        <v>36</v>
      </c>
      <c r="B242" s="69" t="s">
        <v>22</v>
      </c>
      <c r="C242" s="26">
        <v>23</v>
      </c>
      <c r="D242" s="33">
        <v>38222.708333333336</v>
      </c>
      <c r="E242" s="31">
        <v>19201</v>
      </c>
      <c r="F242" s="29">
        <v>30845</v>
      </c>
      <c r="G242" s="30">
        <v>618</v>
      </c>
      <c r="H242" s="30">
        <v>0</v>
      </c>
      <c r="I242" s="29">
        <v>2299</v>
      </c>
      <c r="J242" s="29">
        <v>7556</v>
      </c>
      <c r="K242" s="30">
        <v>429</v>
      </c>
      <c r="L242" s="30"/>
      <c r="M242" s="30">
        <v>-624</v>
      </c>
      <c r="N242" s="30">
        <v>-1410</v>
      </c>
      <c r="O242" s="30">
        <f t="shared" si="16"/>
        <v>-1605</v>
      </c>
      <c r="P242" s="29">
        <f t="shared" si="13"/>
        <v>23213</v>
      </c>
      <c r="Q242" s="33">
        <v>38222.708333333336</v>
      </c>
      <c r="R242" s="47">
        <v>18900</v>
      </c>
      <c r="S242" s="29">
        <v>20672</v>
      </c>
      <c r="T242" s="29">
        <f t="shared" si="14"/>
        <v>2541</v>
      </c>
      <c r="U242" s="29">
        <v>25690</v>
      </c>
      <c r="V242" s="29">
        <v>100</v>
      </c>
      <c r="W242" s="29">
        <v>1530</v>
      </c>
      <c r="X242" s="29">
        <v>429</v>
      </c>
      <c r="Y242" s="29"/>
      <c r="Z242" s="29"/>
      <c r="AA242" s="29">
        <v>-700</v>
      </c>
      <c r="AB242" s="29">
        <v>-624</v>
      </c>
      <c r="AC242" s="29">
        <v>-2225</v>
      </c>
      <c r="AD242" s="29">
        <v>-1410</v>
      </c>
      <c r="AE242" s="29" t="s">
        <v>169</v>
      </c>
      <c r="AF242" s="29" t="s">
        <v>69</v>
      </c>
      <c r="AG242" s="29">
        <v>79</v>
      </c>
      <c r="AH242" s="29" t="s">
        <v>169</v>
      </c>
      <c r="AI242" s="29" t="s">
        <v>131</v>
      </c>
      <c r="AJ242" s="32">
        <v>79</v>
      </c>
    </row>
    <row r="243" spans="1:36" x14ac:dyDescent="0.15">
      <c r="A243" s="51" t="s">
        <v>30</v>
      </c>
      <c r="B243" s="69" t="s">
        <v>22</v>
      </c>
      <c r="C243" s="26">
        <v>24</v>
      </c>
      <c r="D243" s="33">
        <v>38223.666666666664</v>
      </c>
      <c r="E243" s="31">
        <v>18420</v>
      </c>
      <c r="F243" s="29">
        <v>30845</v>
      </c>
      <c r="G243" s="30">
        <v>610</v>
      </c>
      <c r="H243" s="30">
        <v>0</v>
      </c>
      <c r="I243" s="29">
        <v>2529</v>
      </c>
      <c r="J243" s="29">
        <v>8166</v>
      </c>
      <c r="K243" s="30">
        <v>429</v>
      </c>
      <c r="L243" s="30"/>
      <c r="M243" s="30">
        <v>-474</v>
      </c>
      <c r="N243" s="30">
        <v>-1410</v>
      </c>
      <c r="O243" s="30">
        <f t="shared" si="16"/>
        <v>-1455</v>
      </c>
      <c r="P243" s="29">
        <f t="shared" si="13"/>
        <v>22215</v>
      </c>
      <c r="Q243" s="33">
        <v>38223.625</v>
      </c>
      <c r="R243" s="47">
        <v>18650</v>
      </c>
      <c r="S243" s="29">
        <v>20422</v>
      </c>
      <c r="T243" s="29">
        <f t="shared" si="14"/>
        <v>1793</v>
      </c>
      <c r="U243" s="29">
        <v>25690</v>
      </c>
      <c r="V243" s="29">
        <v>100</v>
      </c>
      <c r="W243" s="29">
        <v>1530</v>
      </c>
      <c r="X243" s="29">
        <v>429</v>
      </c>
      <c r="Y243" s="29"/>
      <c r="Z243" s="29"/>
      <c r="AA243" s="29">
        <v>-700</v>
      </c>
      <c r="AB243" s="29">
        <v>-474</v>
      </c>
      <c r="AC243" s="29">
        <v>-2225</v>
      </c>
      <c r="AD243" s="29">
        <v>-1410</v>
      </c>
      <c r="AE243" s="29" t="s">
        <v>169</v>
      </c>
      <c r="AF243" s="29" t="s">
        <v>179</v>
      </c>
      <c r="AG243" s="29">
        <v>73</v>
      </c>
      <c r="AH243" s="29" t="s">
        <v>169</v>
      </c>
      <c r="AI243" s="29" t="s">
        <v>79</v>
      </c>
      <c r="AJ243" s="32">
        <v>77</v>
      </c>
    </row>
    <row r="244" spans="1:36" x14ac:dyDescent="0.15">
      <c r="A244" s="51" t="s">
        <v>32</v>
      </c>
      <c r="B244" s="69" t="s">
        <v>22</v>
      </c>
      <c r="C244" s="26">
        <v>25</v>
      </c>
      <c r="D244" s="33">
        <v>38224.666666666664</v>
      </c>
      <c r="E244" s="31">
        <v>18438</v>
      </c>
      <c r="F244" s="29">
        <v>30876</v>
      </c>
      <c r="G244" s="30">
        <v>663</v>
      </c>
      <c r="H244" s="30">
        <v>0</v>
      </c>
      <c r="I244" s="29">
        <v>2787</v>
      </c>
      <c r="J244" s="29">
        <v>7122</v>
      </c>
      <c r="K244" s="30">
        <v>665</v>
      </c>
      <c r="L244" s="30"/>
      <c r="M244" s="30">
        <v>-474</v>
      </c>
      <c r="N244" s="30">
        <v>-1410</v>
      </c>
      <c r="O244" s="30">
        <f t="shared" si="16"/>
        <v>-1219</v>
      </c>
      <c r="P244" s="29">
        <f t="shared" si="13"/>
        <v>22849</v>
      </c>
      <c r="Q244" s="33">
        <v>38224.666666666664</v>
      </c>
      <c r="R244" s="47">
        <v>18500</v>
      </c>
      <c r="S244" s="29">
        <v>20272</v>
      </c>
      <c r="T244" s="29">
        <f t="shared" si="14"/>
        <v>2577</v>
      </c>
      <c r="U244" s="29">
        <v>25690</v>
      </c>
      <c r="V244" s="29">
        <v>100</v>
      </c>
      <c r="W244" s="29">
        <v>1530</v>
      </c>
      <c r="X244" s="29">
        <v>665</v>
      </c>
      <c r="Y244" s="29"/>
      <c r="Z244" s="29"/>
      <c r="AA244" s="29">
        <v>-700</v>
      </c>
      <c r="AB244" s="29">
        <v>-474</v>
      </c>
      <c r="AC244" s="29">
        <v>-2225</v>
      </c>
      <c r="AD244" s="29">
        <v>-1410</v>
      </c>
      <c r="AE244" s="29" t="s">
        <v>169</v>
      </c>
      <c r="AF244" s="29" t="s">
        <v>179</v>
      </c>
      <c r="AG244" s="29">
        <v>73</v>
      </c>
      <c r="AH244" s="29" t="s">
        <v>169</v>
      </c>
      <c r="AI244" s="29" t="s">
        <v>175</v>
      </c>
      <c r="AJ244" s="32">
        <v>74</v>
      </c>
    </row>
    <row r="245" spans="1:36" x14ac:dyDescent="0.15">
      <c r="A245" s="51" t="s">
        <v>31</v>
      </c>
      <c r="B245" s="69" t="s">
        <v>22</v>
      </c>
      <c r="C245" s="26">
        <v>26</v>
      </c>
      <c r="D245" s="33">
        <v>38225.708333333336</v>
      </c>
      <c r="E245" s="31">
        <v>18491</v>
      </c>
      <c r="F245" s="29">
        <v>30876</v>
      </c>
      <c r="G245" s="30">
        <v>661</v>
      </c>
      <c r="H245" s="30">
        <v>0</v>
      </c>
      <c r="I245" s="29">
        <v>1934</v>
      </c>
      <c r="J245" s="29">
        <v>7302</v>
      </c>
      <c r="K245" s="30">
        <v>380</v>
      </c>
      <c r="L245" s="30"/>
      <c r="M245" s="30">
        <v>-374</v>
      </c>
      <c r="N245" s="30">
        <v>-1410</v>
      </c>
      <c r="O245" s="30">
        <f t="shared" si="16"/>
        <v>-1404</v>
      </c>
      <c r="P245" s="29">
        <f t="shared" si="13"/>
        <v>23705</v>
      </c>
      <c r="Q245" s="33">
        <v>38225.625</v>
      </c>
      <c r="R245" s="47">
        <v>18700</v>
      </c>
      <c r="S245" s="29">
        <v>20572</v>
      </c>
      <c r="T245" s="29">
        <f t="shared" si="14"/>
        <v>3133</v>
      </c>
      <c r="U245" s="29">
        <v>25690</v>
      </c>
      <c r="V245" s="29">
        <v>100</v>
      </c>
      <c r="W245" s="29">
        <v>1530</v>
      </c>
      <c r="X245" s="29">
        <v>380</v>
      </c>
      <c r="Y245" s="29"/>
      <c r="Z245" s="29"/>
      <c r="AA245" s="29">
        <v>-700</v>
      </c>
      <c r="AB245" s="29">
        <v>-374</v>
      </c>
      <c r="AC245" s="29">
        <v>-2225</v>
      </c>
      <c r="AD245" s="29">
        <v>-1410</v>
      </c>
      <c r="AE245" s="29" t="s">
        <v>169</v>
      </c>
      <c r="AF245" s="29" t="s">
        <v>91</v>
      </c>
      <c r="AG245" s="29">
        <v>77</v>
      </c>
      <c r="AH245" s="29" t="s">
        <v>169</v>
      </c>
      <c r="AI245" s="29" t="s">
        <v>90</v>
      </c>
      <c r="AJ245" s="32">
        <v>77</v>
      </c>
    </row>
    <row r="246" spans="1:36" x14ac:dyDescent="0.15">
      <c r="A246" s="51" t="s">
        <v>33</v>
      </c>
      <c r="B246" s="69" t="s">
        <v>22</v>
      </c>
      <c r="C246" s="26">
        <v>27</v>
      </c>
      <c r="D246" s="33">
        <v>38226.625</v>
      </c>
      <c r="E246" s="31">
        <v>20371</v>
      </c>
      <c r="F246" s="29">
        <v>30876</v>
      </c>
      <c r="G246" s="30">
        <v>609</v>
      </c>
      <c r="H246" s="30">
        <v>0</v>
      </c>
      <c r="I246" s="29">
        <v>2127</v>
      </c>
      <c r="J246" s="29">
        <v>5842</v>
      </c>
      <c r="K246" s="30">
        <v>176</v>
      </c>
      <c r="L246" s="30"/>
      <c r="M246" s="30">
        <v>-374</v>
      </c>
      <c r="N246" s="30">
        <v>-1410</v>
      </c>
      <c r="O246" s="30">
        <f t="shared" si="16"/>
        <v>-1608</v>
      </c>
      <c r="P246" s="29">
        <f t="shared" si="13"/>
        <v>25124</v>
      </c>
      <c r="Q246" s="33">
        <v>38226.666666666664</v>
      </c>
      <c r="R246" s="47">
        <v>19725</v>
      </c>
      <c r="S246" s="29">
        <v>21522</v>
      </c>
      <c r="T246" s="29">
        <f t="shared" si="14"/>
        <v>3602</v>
      </c>
      <c r="U246" s="29">
        <v>25690</v>
      </c>
      <c r="V246" s="29">
        <v>100</v>
      </c>
      <c r="W246" s="29">
        <v>1530</v>
      </c>
      <c r="X246" s="29">
        <v>176</v>
      </c>
      <c r="Y246" s="29"/>
      <c r="Z246" s="29"/>
      <c r="AA246" s="29">
        <v>-700</v>
      </c>
      <c r="AB246" s="29">
        <v>-374</v>
      </c>
      <c r="AC246" s="29">
        <v>-2225</v>
      </c>
      <c r="AD246" s="29">
        <v>-1410</v>
      </c>
      <c r="AE246" s="29" t="s">
        <v>43</v>
      </c>
      <c r="AF246" s="29" t="s">
        <v>115</v>
      </c>
      <c r="AG246" s="29">
        <v>82</v>
      </c>
      <c r="AH246" s="29" t="s">
        <v>43</v>
      </c>
      <c r="AI246" s="29" t="s">
        <v>168</v>
      </c>
      <c r="AJ246" s="32">
        <v>80</v>
      </c>
    </row>
    <row r="247" spans="1:36" x14ac:dyDescent="0.15">
      <c r="A247" s="51" t="s">
        <v>34</v>
      </c>
      <c r="B247" s="69" t="s">
        <v>22</v>
      </c>
      <c r="C247" s="26">
        <v>28</v>
      </c>
      <c r="D247" s="33">
        <v>38227.666666666664</v>
      </c>
      <c r="E247" s="31">
        <v>21456</v>
      </c>
      <c r="F247" s="29">
        <v>30876</v>
      </c>
      <c r="G247" s="30">
        <v>454</v>
      </c>
      <c r="H247" s="30">
        <v>0</v>
      </c>
      <c r="I247" s="29">
        <v>3822</v>
      </c>
      <c r="J247" s="29">
        <v>4459</v>
      </c>
      <c r="K247" s="30">
        <v>366</v>
      </c>
      <c r="L247" s="30"/>
      <c r="M247" s="30">
        <v>-403</v>
      </c>
      <c r="N247" s="30">
        <v>-910</v>
      </c>
      <c r="O247" s="30">
        <f t="shared" si="16"/>
        <v>-947</v>
      </c>
      <c r="P247" s="29">
        <f t="shared" si="13"/>
        <v>23996</v>
      </c>
      <c r="Q247" s="33">
        <v>38227.708333333336</v>
      </c>
      <c r="R247" s="47">
        <v>20050</v>
      </c>
      <c r="S247" s="29">
        <v>22286</v>
      </c>
      <c r="T247" s="29">
        <f t="shared" si="14"/>
        <v>1710</v>
      </c>
      <c r="U247" s="29">
        <v>25690</v>
      </c>
      <c r="V247" s="29">
        <v>300</v>
      </c>
      <c r="W247" s="29">
        <v>1530</v>
      </c>
      <c r="X247" s="29">
        <v>366</v>
      </c>
      <c r="Y247" s="29"/>
      <c r="Z247" s="29"/>
      <c r="AA247" s="29">
        <v>-700</v>
      </c>
      <c r="AB247" s="29">
        <v>-403</v>
      </c>
      <c r="AC247" s="29">
        <v>-2225</v>
      </c>
      <c r="AD247" s="29">
        <v>-910</v>
      </c>
      <c r="AE247" s="29" t="s">
        <v>43</v>
      </c>
      <c r="AF247" s="29" t="s">
        <v>69</v>
      </c>
      <c r="AG247" s="29">
        <v>87</v>
      </c>
      <c r="AH247" s="29" t="s">
        <v>43</v>
      </c>
      <c r="AI247" s="29" t="s">
        <v>52</v>
      </c>
      <c r="AJ247" s="32">
        <v>87</v>
      </c>
    </row>
    <row r="248" spans="1:36" x14ac:dyDescent="0.15">
      <c r="A248" s="51" t="s">
        <v>35</v>
      </c>
      <c r="B248" s="69" t="s">
        <v>22</v>
      </c>
      <c r="C248" s="26">
        <v>29</v>
      </c>
      <c r="D248" s="33">
        <v>38228.708333333336</v>
      </c>
      <c r="E248" s="31">
        <v>20826</v>
      </c>
      <c r="F248" s="29">
        <v>30876</v>
      </c>
      <c r="G248" s="30">
        <v>506</v>
      </c>
      <c r="H248" s="30">
        <v>0</v>
      </c>
      <c r="I248" s="29">
        <v>3252</v>
      </c>
      <c r="J248" s="29">
        <v>5051</v>
      </c>
      <c r="K248" s="30">
        <v>263</v>
      </c>
      <c r="L248" s="30"/>
      <c r="M248" s="30">
        <v>-524</v>
      </c>
      <c r="N248" s="30">
        <v>-910</v>
      </c>
      <c r="O248" s="30">
        <f t="shared" si="16"/>
        <v>-1171</v>
      </c>
      <c r="P248" s="29">
        <f t="shared" si="13"/>
        <v>24250</v>
      </c>
      <c r="Q248" s="33">
        <v>38228.583333333336</v>
      </c>
      <c r="R248" s="47">
        <v>19375</v>
      </c>
      <c r="S248" s="29">
        <v>22536</v>
      </c>
      <c r="T248" s="29">
        <f t="shared" si="14"/>
        <v>1714</v>
      </c>
      <c r="U248" s="29">
        <v>25690</v>
      </c>
      <c r="V248" s="29">
        <v>300</v>
      </c>
      <c r="W248" s="29">
        <v>1530</v>
      </c>
      <c r="X248" s="29">
        <v>263</v>
      </c>
      <c r="Y248" s="29"/>
      <c r="Z248" s="29"/>
      <c r="AA248" s="29">
        <v>-700</v>
      </c>
      <c r="AB248" s="29">
        <v>-524</v>
      </c>
      <c r="AC248" s="29">
        <v>-2225</v>
      </c>
      <c r="AD248" s="29">
        <v>-910</v>
      </c>
      <c r="AE248" s="29" t="s">
        <v>100</v>
      </c>
      <c r="AF248" s="29" t="s">
        <v>120</v>
      </c>
      <c r="AG248" s="29">
        <v>88</v>
      </c>
      <c r="AH248" s="29" t="s">
        <v>100</v>
      </c>
      <c r="AI248" s="29" t="s">
        <v>91</v>
      </c>
      <c r="AJ248" s="32">
        <v>88</v>
      </c>
    </row>
    <row r="249" spans="1:36" x14ac:dyDescent="0.15">
      <c r="A249" s="51" t="s">
        <v>36</v>
      </c>
      <c r="B249" s="69" t="s">
        <v>22</v>
      </c>
      <c r="C249" s="26">
        <v>30</v>
      </c>
      <c r="D249" s="33">
        <v>38229.625</v>
      </c>
      <c r="E249" s="31">
        <v>24146</v>
      </c>
      <c r="F249" s="29">
        <v>30872</v>
      </c>
      <c r="G249" s="30">
        <v>545</v>
      </c>
      <c r="H249" s="30">
        <v>0</v>
      </c>
      <c r="I249" s="29">
        <v>2555</v>
      </c>
      <c r="J249" s="29">
        <v>3555</v>
      </c>
      <c r="K249" s="30">
        <v>326</v>
      </c>
      <c r="L249" s="30"/>
      <c r="M249" s="30">
        <v>-474</v>
      </c>
      <c r="N249" s="30">
        <v>-1410</v>
      </c>
      <c r="O249" s="30">
        <f t="shared" si="16"/>
        <v>-1558</v>
      </c>
      <c r="P249" s="29">
        <f t="shared" si="13"/>
        <v>26865</v>
      </c>
      <c r="Q249" s="33">
        <v>38229.666666666664</v>
      </c>
      <c r="R249" s="47">
        <v>22675</v>
      </c>
      <c r="S249" s="29">
        <v>24547</v>
      </c>
      <c r="T249" s="29">
        <f t="shared" si="14"/>
        <v>2318</v>
      </c>
      <c r="U249" s="29">
        <v>25690</v>
      </c>
      <c r="V249" s="29">
        <v>300</v>
      </c>
      <c r="W249" s="29">
        <v>1530</v>
      </c>
      <c r="X249" s="29">
        <v>326</v>
      </c>
      <c r="Y249" s="29"/>
      <c r="Z249" s="29"/>
      <c r="AA249" s="29">
        <v>-700</v>
      </c>
      <c r="AB249" s="29">
        <v>-474</v>
      </c>
      <c r="AC249" s="29">
        <v>-2225</v>
      </c>
      <c r="AD249" s="29">
        <v>-1410</v>
      </c>
      <c r="AE249" s="29" t="s">
        <v>43</v>
      </c>
      <c r="AF249" s="29" t="s">
        <v>91</v>
      </c>
      <c r="AG249" s="29">
        <v>77</v>
      </c>
      <c r="AH249" s="29" t="s">
        <v>43</v>
      </c>
      <c r="AI249" s="29" t="s">
        <v>90</v>
      </c>
      <c r="AJ249" s="32">
        <v>79</v>
      </c>
    </row>
    <row r="250" spans="1:36" x14ac:dyDescent="0.15">
      <c r="A250" s="52" t="s">
        <v>30</v>
      </c>
      <c r="B250" s="70" t="s">
        <v>22</v>
      </c>
      <c r="C250" s="43">
        <v>31</v>
      </c>
      <c r="D250" s="37">
        <v>38230.583333333336</v>
      </c>
      <c r="E250" s="39">
        <v>21887</v>
      </c>
      <c r="F250" s="35">
        <v>30872</v>
      </c>
      <c r="G250" s="38">
        <v>596</v>
      </c>
      <c r="H250" s="38">
        <v>0</v>
      </c>
      <c r="I250" s="35">
        <v>1281</v>
      </c>
      <c r="J250" s="35">
        <v>4136</v>
      </c>
      <c r="K250" s="38">
        <v>224</v>
      </c>
      <c r="L250" s="38"/>
      <c r="M250" s="38">
        <v>-474</v>
      </c>
      <c r="N250" s="38">
        <v>-1410</v>
      </c>
      <c r="O250" s="38">
        <f t="shared" si="16"/>
        <v>-1660</v>
      </c>
      <c r="P250" s="35">
        <f t="shared" si="13"/>
        <v>27711</v>
      </c>
      <c r="Q250" s="37">
        <v>38230.666666666664</v>
      </c>
      <c r="R250" s="48">
        <v>21550</v>
      </c>
      <c r="S250" s="35">
        <v>24047</v>
      </c>
      <c r="T250" s="35">
        <f t="shared" si="14"/>
        <v>3664</v>
      </c>
      <c r="U250" s="35">
        <v>25690</v>
      </c>
      <c r="V250" s="35">
        <v>300</v>
      </c>
      <c r="W250" s="35">
        <v>1530</v>
      </c>
      <c r="X250" s="35">
        <v>224</v>
      </c>
      <c r="Y250" s="35"/>
      <c r="Z250" s="35"/>
      <c r="AA250" s="35">
        <v>-700</v>
      </c>
      <c r="AB250" s="35">
        <v>-474</v>
      </c>
      <c r="AC250" s="35">
        <v>-2225</v>
      </c>
      <c r="AD250" s="35">
        <v>-1410</v>
      </c>
      <c r="AE250" s="35" t="s">
        <v>43</v>
      </c>
      <c r="AF250" s="35" t="s">
        <v>51</v>
      </c>
      <c r="AG250" s="35">
        <v>75</v>
      </c>
      <c r="AH250" s="35" t="s">
        <v>169</v>
      </c>
      <c r="AI250" s="35" t="s">
        <v>184</v>
      </c>
      <c r="AJ250" s="40">
        <v>77</v>
      </c>
    </row>
    <row r="251" spans="1:36" x14ac:dyDescent="0.15">
      <c r="A251" s="51" t="s">
        <v>32</v>
      </c>
      <c r="B251" s="69" t="s">
        <v>23</v>
      </c>
      <c r="C251" s="26">
        <v>1</v>
      </c>
      <c r="D251" s="33">
        <v>38231.583333333336</v>
      </c>
      <c r="E251" s="31">
        <v>19839</v>
      </c>
      <c r="F251" s="29">
        <v>30872</v>
      </c>
      <c r="G251" s="30">
        <v>576</v>
      </c>
      <c r="H251" s="30">
        <v>0</v>
      </c>
      <c r="I251" s="29">
        <v>2233</v>
      </c>
      <c r="J251" s="29">
        <v>6302</v>
      </c>
      <c r="K251" s="30">
        <v>427</v>
      </c>
      <c r="L251" s="30"/>
      <c r="M251" s="30">
        <v>-474</v>
      </c>
      <c r="N251" s="30">
        <v>-1469</v>
      </c>
      <c r="O251" s="30">
        <f t="shared" si="16"/>
        <v>-1516</v>
      </c>
      <c r="P251" s="45">
        <f t="shared" si="13"/>
        <v>24429</v>
      </c>
      <c r="Q251" s="33">
        <v>38231.666666666664</v>
      </c>
      <c r="R251" s="47">
        <v>19175</v>
      </c>
      <c r="S251" s="29">
        <v>21008</v>
      </c>
      <c r="T251" s="29">
        <f t="shared" si="14"/>
        <v>3421</v>
      </c>
      <c r="U251" s="29">
        <v>25690</v>
      </c>
      <c r="V251" s="29">
        <v>300</v>
      </c>
      <c r="W251" s="29">
        <v>1530</v>
      </c>
      <c r="X251" s="29">
        <v>427</v>
      </c>
      <c r="Y251" s="29"/>
      <c r="Z251" s="29"/>
      <c r="AA251" s="29">
        <v>-700</v>
      </c>
      <c r="AB251" s="29">
        <v>-474</v>
      </c>
      <c r="AC251" s="29">
        <v>-2225</v>
      </c>
      <c r="AD251" s="29">
        <v>-1469</v>
      </c>
      <c r="AE251" s="29" t="s">
        <v>146</v>
      </c>
      <c r="AF251" s="29" t="s">
        <v>51</v>
      </c>
      <c r="AG251" s="29">
        <v>72</v>
      </c>
      <c r="AH251" s="29" t="s">
        <v>169</v>
      </c>
      <c r="AI251" s="29" t="s">
        <v>50</v>
      </c>
      <c r="AJ251" s="32">
        <v>72</v>
      </c>
    </row>
    <row r="252" spans="1:36" x14ac:dyDescent="0.15">
      <c r="A252" s="51" t="s">
        <v>31</v>
      </c>
      <c r="B252" s="69" t="s">
        <v>23</v>
      </c>
      <c r="C252" s="26">
        <v>2</v>
      </c>
      <c r="D252" s="33">
        <v>38232.625</v>
      </c>
      <c r="E252" s="31">
        <v>18491</v>
      </c>
      <c r="F252" s="29">
        <v>30872</v>
      </c>
      <c r="G252" s="30">
        <v>719</v>
      </c>
      <c r="H252" s="30">
        <v>0</v>
      </c>
      <c r="I252" s="29">
        <v>2304</v>
      </c>
      <c r="J252" s="29">
        <v>8508</v>
      </c>
      <c r="K252" s="30">
        <v>586</v>
      </c>
      <c r="L252" s="30"/>
      <c r="M252" s="30">
        <v>-474</v>
      </c>
      <c r="N252" s="30">
        <v>-1068</v>
      </c>
      <c r="O252" s="30">
        <f t="shared" si="16"/>
        <v>-956</v>
      </c>
      <c r="P252" s="29">
        <f t="shared" si="13"/>
        <v>21735</v>
      </c>
      <c r="Q252" s="33">
        <v>38232.583333333336</v>
      </c>
      <c r="R252" s="47">
        <v>18125</v>
      </c>
      <c r="S252" s="29">
        <v>19911</v>
      </c>
      <c r="T252" s="29">
        <f t="shared" si="14"/>
        <v>1824</v>
      </c>
      <c r="U252" s="29">
        <v>25690</v>
      </c>
      <c r="V252" s="29">
        <v>300</v>
      </c>
      <c r="W252" s="29">
        <v>1490</v>
      </c>
      <c r="X252" s="29">
        <v>586</v>
      </c>
      <c r="Y252" s="29"/>
      <c r="Z252" s="29"/>
      <c r="AA252" s="29">
        <v>-700</v>
      </c>
      <c r="AB252" s="29">
        <v>-474</v>
      </c>
      <c r="AC252" s="29">
        <v>-2225</v>
      </c>
      <c r="AD252" s="29">
        <v>-1068</v>
      </c>
      <c r="AE252" s="29" t="s">
        <v>146</v>
      </c>
      <c r="AF252" s="29" t="s">
        <v>117</v>
      </c>
      <c r="AG252" s="29">
        <v>67</v>
      </c>
      <c r="AH252" s="29" t="s">
        <v>146</v>
      </c>
      <c r="AI252" s="29" t="s">
        <v>159</v>
      </c>
      <c r="AJ252" s="32">
        <v>72</v>
      </c>
    </row>
    <row r="253" spans="1:36" x14ac:dyDescent="0.15">
      <c r="A253" s="51" t="s">
        <v>33</v>
      </c>
      <c r="B253" s="69" t="s">
        <v>23</v>
      </c>
      <c r="C253" s="26">
        <v>3</v>
      </c>
      <c r="D253" s="33">
        <v>38233.625</v>
      </c>
      <c r="E253" s="31">
        <v>18927</v>
      </c>
      <c r="F253" s="29">
        <v>30870</v>
      </c>
      <c r="G253" s="30">
        <v>719</v>
      </c>
      <c r="H253" s="30">
        <v>0</v>
      </c>
      <c r="I253" s="29">
        <v>1785</v>
      </c>
      <c r="J253" s="29">
        <v>6107</v>
      </c>
      <c r="K253" s="30">
        <v>186</v>
      </c>
      <c r="L253" s="30"/>
      <c r="M253" s="30">
        <v>-304</v>
      </c>
      <c r="N253" s="30">
        <v>-1062</v>
      </c>
      <c r="O253" s="30">
        <f t="shared" si="16"/>
        <v>-1180</v>
      </c>
      <c r="P253" s="29">
        <f t="shared" si="13"/>
        <v>24877</v>
      </c>
      <c r="Q253" s="33">
        <v>38233.625</v>
      </c>
      <c r="R253" s="47">
        <v>18900</v>
      </c>
      <c r="S253" s="29">
        <v>20636</v>
      </c>
      <c r="T253" s="29">
        <f t="shared" si="14"/>
        <v>4241</v>
      </c>
      <c r="U253" s="29">
        <v>25690</v>
      </c>
      <c r="V253" s="29">
        <v>300</v>
      </c>
      <c r="W253" s="29">
        <v>1490</v>
      </c>
      <c r="X253" s="29">
        <v>186</v>
      </c>
      <c r="Y253" s="29"/>
      <c r="Z253" s="29"/>
      <c r="AA253" s="29">
        <v>-700</v>
      </c>
      <c r="AB253" s="29">
        <v>-304</v>
      </c>
      <c r="AC253" s="29">
        <v>-2225</v>
      </c>
      <c r="AD253" s="29">
        <v>-1062</v>
      </c>
      <c r="AE253" s="29" t="s">
        <v>146</v>
      </c>
      <c r="AF253" s="29" t="s">
        <v>69</v>
      </c>
      <c r="AG253" s="29">
        <v>78</v>
      </c>
      <c r="AH253" s="29" t="s">
        <v>146</v>
      </c>
      <c r="AI253" s="29" t="s">
        <v>131</v>
      </c>
      <c r="AJ253" s="32">
        <v>78</v>
      </c>
    </row>
    <row r="254" spans="1:36" x14ac:dyDescent="0.15">
      <c r="A254" s="51" t="s">
        <v>34</v>
      </c>
      <c r="B254" s="69" t="s">
        <v>23</v>
      </c>
      <c r="C254" s="26">
        <v>4</v>
      </c>
      <c r="D254" s="33">
        <v>38234.708333333336</v>
      </c>
      <c r="E254" s="31">
        <v>17566</v>
      </c>
      <c r="F254" s="29">
        <v>30870</v>
      </c>
      <c r="G254" s="30">
        <v>671</v>
      </c>
      <c r="H254" s="30">
        <v>0</v>
      </c>
      <c r="I254" s="29">
        <v>2212</v>
      </c>
      <c r="J254" s="29">
        <v>7729</v>
      </c>
      <c r="K254" s="30">
        <v>900</v>
      </c>
      <c r="L254" s="30"/>
      <c r="M254" s="30">
        <v>-374</v>
      </c>
      <c r="N254" s="30">
        <v>-218</v>
      </c>
      <c r="O254" s="30">
        <f t="shared" si="16"/>
        <v>308</v>
      </c>
      <c r="P254" s="29">
        <f t="shared" si="13"/>
        <v>21292</v>
      </c>
      <c r="Q254" s="33">
        <v>38234.625</v>
      </c>
      <c r="R254" s="47">
        <v>17450</v>
      </c>
      <c r="S254" s="29">
        <v>19236</v>
      </c>
      <c r="T254" s="29">
        <f t="shared" si="14"/>
        <v>2056</v>
      </c>
      <c r="U254" s="29">
        <v>23625</v>
      </c>
      <c r="V254" s="29">
        <v>900</v>
      </c>
      <c r="W254" s="29">
        <v>1490</v>
      </c>
      <c r="X254" s="29">
        <v>900</v>
      </c>
      <c r="Y254" s="29"/>
      <c r="Z254" s="29"/>
      <c r="AA254" s="29">
        <v>-700</v>
      </c>
      <c r="AB254" s="29">
        <v>-374</v>
      </c>
      <c r="AC254" s="29">
        <v>-2225</v>
      </c>
      <c r="AD254" s="29">
        <v>-218</v>
      </c>
      <c r="AE254" s="29" t="s">
        <v>43</v>
      </c>
      <c r="AF254" s="29" t="s">
        <v>111</v>
      </c>
      <c r="AG254" s="29">
        <v>79</v>
      </c>
      <c r="AH254" s="29" t="s">
        <v>43</v>
      </c>
      <c r="AI254" s="29" t="s">
        <v>192</v>
      </c>
      <c r="AJ254" s="32">
        <v>84</v>
      </c>
    </row>
    <row r="255" spans="1:36" x14ac:dyDescent="0.15">
      <c r="A255" s="51" t="s">
        <v>35</v>
      </c>
      <c r="B255" s="69" t="s">
        <v>23</v>
      </c>
      <c r="C255" s="26">
        <v>5</v>
      </c>
      <c r="D255" s="33">
        <v>38235.875</v>
      </c>
      <c r="E255" s="31">
        <v>14373</v>
      </c>
      <c r="F255" s="29">
        <v>30870</v>
      </c>
      <c r="G255" s="30">
        <v>634</v>
      </c>
      <c r="H255" s="30">
        <v>0</v>
      </c>
      <c r="I255" s="29">
        <v>1978</v>
      </c>
      <c r="J255" s="29">
        <v>9071</v>
      </c>
      <c r="K255" s="30">
        <v>699</v>
      </c>
      <c r="L255" s="30"/>
      <c r="M255" s="30">
        <v>-474</v>
      </c>
      <c r="N255" s="30">
        <v>-218</v>
      </c>
      <c r="O255" s="30">
        <f t="shared" si="16"/>
        <v>7</v>
      </c>
      <c r="P255" s="29">
        <f t="shared" si="13"/>
        <v>20448</v>
      </c>
      <c r="Q255" s="33">
        <v>38235.875</v>
      </c>
      <c r="R255" s="47">
        <v>14775</v>
      </c>
      <c r="S255" s="29">
        <v>16511</v>
      </c>
      <c r="T255" s="29">
        <f t="shared" si="14"/>
        <v>3937</v>
      </c>
      <c r="U255" s="29">
        <v>23625</v>
      </c>
      <c r="V255" s="29">
        <v>900</v>
      </c>
      <c r="W255" s="29">
        <v>1490</v>
      </c>
      <c r="X255" s="29">
        <v>699</v>
      </c>
      <c r="Y255" s="29"/>
      <c r="Z255" s="29"/>
      <c r="AA255" s="29">
        <v>-700</v>
      </c>
      <c r="AB255" s="29">
        <v>-474</v>
      </c>
      <c r="AC255" s="29">
        <v>-2225</v>
      </c>
      <c r="AD255" s="29">
        <v>-218</v>
      </c>
      <c r="AE255" s="29" t="s">
        <v>42</v>
      </c>
      <c r="AF255" s="29" t="s">
        <v>138</v>
      </c>
      <c r="AG255" s="29">
        <v>60</v>
      </c>
      <c r="AH255" s="29" t="s">
        <v>169</v>
      </c>
      <c r="AI255" s="29" t="s">
        <v>173</v>
      </c>
      <c r="AJ255" s="32">
        <v>65</v>
      </c>
    </row>
    <row r="256" spans="1:36" x14ac:dyDescent="0.15">
      <c r="A256" s="51" t="s">
        <v>36</v>
      </c>
      <c r="B256" s="69" t="s">
        <v>23</v>
      </c>
      <c r="C256" s="26">
        <v>6</v>
      </c>
      <c r="D256" s="33">
        <v>38236.833333333336</v>
      </c>
      <c r="E256" s="31">
        <v>15954</v>
      </c>
      <c r="F256" s="29">
        <v>30870</v>
      </c>
      <c r="G256" s="30">
        <v>627</v>
      </c>
      <c r="H256" s="30">
        <v>0</v>
      </c>
      <c r="I256" s="29">
        <v>1783</v>
      </c>
      <c r="J256" s="29">
        <v>9661</v>
      </c>
      <c r="K256" s="30">
        <v>701</v>
      </c>
      <c r="L256" s="30"/>
      <c r="M256" s="30">
        <v>-474</v>
      </c>
      <c r="N256" s="30">
        <v>-564</v>
      </c>
      <c r="O256" s="30">
        <f t="shared" si="16"/>
        <v>-337</v>
      </c>
      <c r="P256" s="29">
        <f t="shared" si="13"/>
        <v>20390</v>
      </c>
      <c r="Q256" s="33">
        <v>38236.875</v>
      </c>
      <c r="R256" s="47">
        <v>15625</v>
      </c>
      <c r="S256" s="29">
        <v>17460</v>
      </c>
      <c r="T256" s="29">
        <f t="shared" si="14"/>
        <v>2930</v>
      </c>
      <c r="U256" s="29">
        <v>23625</v>
      </c>
      <c r="V256" s="29">
        <v>900</v>
      </c>
      <c r="W256" s="29">
        <v>1490</v>
      </c>
      <c r="X256" s="29">
        <v>701</v>
      </c>
      <c r="Y256" s="29"/>
      <c r="Z256" s="29"/>
      <c r="AA256" s="29">
        <v>-700</v>
      </c>
      <c r="AB256" s="29">
        <v>-474</v>
      </c>
      <c r="AC256" s="29">
        <v>-2225</v>
      </c>
      <c r="AD256" s="29">
        <v>-564</v>
      </c>
      <c r="AE256" s="29" t="s">
        <v>42</v>
      </c>
      <c r="AF256" s="29" t="s">
        <v>64</v>
      </c>
      <c r="AG256" s="29">
        <v>71</v>
      </c>
      <c r="AH256" s="29" t="s">
        <v>169</v>
      </c>
      <c r="AI256" s="29" t="s">
        <v>173</v>
      </c>
      <c r="AJ256" s="32">
        <v>74</v>
      </c>
    </row>
    <row r="257" spans="1:36" x14ac:dyDescent="0.15">
      <c r="A257" s="51" t="s">
        <v>30</v>
      </c>
      <c r="B257" s="69" t="s">
        <v>23</v>
      </c>
      <c r="C257" s="26">
        <v>7</v>
      </c>
      <c r="D257" s="33">
        <v>38237.708333333336</v>
      </c>
      <c r="E257" s="31">
        <v>19738</v>
      </c>
      <c r="F257" s="29">
        <v>30869</v>
      </c>
      <c r="G257" s="30">
        <v>673</v>
      </c>
      <c r="H257" s="30">
        <v>0</v>
      </c>
      <c r="I257" s="29">
        <v>1842</v>
      </c>
      <c r="J257" s="29">
        <v>7301</v>
      </c>
      <c r="K257" s="30">
        <v>667</v>
      </c>
      <c r="L257" s="30"/>
      <c r="M257" s="30">
        <v>-374</v>
      </c>
      <c r="N257" s="30">
        <v>-1062</v>
      </c>
      <c r="O257" s="30">
        <f t="shared" si="16"/>
        <v>-769</v>
      </c>
      <c r="P257" s="29">
        <f t="shared" si="13"/>
        <v>23168</v>
      </c>
      <c r="Q257" s="33">
        <v>38237.833333333336</v>
      </c>
      <c r="R257" s="47">
        <v>18875</v>
      </c>
      <c r="S257" s="29">
        <v>21010</v>
      </c>
      <c r="T257" s="29">
        <f t="shared" si="14"/>
        <v>2158</v>
      </c>
      <c r="U257" s="29">
        <v>23625</v>
      </c>
      <c r="V257" s="29">
        <v>900</v>
      </c>
      <c r="W257" s="29">
        <v>1400</v>
      </c>
      <c r="X257" s="29">
        <v>667</v>
      </c>
      <c r="Y257" s="29"/>
      <c r="Z257" s="29"/>
      <c r="AA257" s="29">
        <v>-700</v>
      </c>
      <c r="AB257" s="29">
        <v>-374</v>
      </c>
      <c r="AC257" s="29">
        <v>-2225</v>
      </c>
      <c r="AD257" s="29">
        <v>-1062</v>
      </c>
      <c r="AE257" s="29" t="s">
        <v>43</v>
      </c>
      <c r="AF257" s="29" t="s">
        <v>165</v>
      </c>
      <c r="AG257" s="29">
        <v>76</v>
      </c>
      <c r="AH257" s="29" t="s">
        <v>43</v>
      </c>
      <c r="AI257" s="29" t="s">
        <v>90</v>
      </c>
      <c r="AJ257" s="32">
        <v>76</v>
      </c>
    </row>
    <row r="258" spans="1:36" x14ac:dyDescent="0.15">
      <c r="A258" s="51" t="s">
        <v>32</v>
      </c>
      <c r="B258" s="69" t="s">
        <v>23</v>
      </c>
      <c r="C258" s="26">
        <v>8</v>
      </c>
      <c r="D258" s="33">
        <v>38238.666666666664</v>
      </c>
      <c r="E258" s="31">
        <v>19743</v>
      </c>
      <c r="F258" s="29">
        <v>30869</v>
      </c>
      <c r="G258" s="30">
        <v>646</v>
      </c>
      <c r="H258" s="30">
        <v>0</v>
      </c>
      <c r="I258" s="29">
        <v>2768</v>
      </c>
      <c r="J258" s="29">
        <v>6638</v>
      </c>
      <c r="K258" s="30">
        <v>315</v>
      </c>
      <c r="L258" s="30"/>
      <c r="M258" s="30">
        <v>-374</v>
      </c>
      <c r="N258" s="30">
        <v>-1062</v>
      </c>
      <c r="O258" s="30">
        <f t="shared" si="16"/>
        <v>-1121</v>
      </c>
      <c r="P258" s="29">
        <f t="shared" si="13"/>
        <v>23230</v>
      </c>
      <c r="Q258" s="33">
        <v>38238.833333333336</v>
      </c>
      <c r="R258" s="47">
        <v>19150</v>
      </c>
      <c r="S258" s="29">
        <v>22535</v>
      </c>
      <c r="T258" s="29">
        <f t="shared" si="14"/>
        <v>695</v>
      </c>
      <c r="U258" s="29">
        <v>23625</v>
      </c>
      <c r="V258" s="29">
        <v>900</v>
      </c>
      <c r="W258" s="29">
        <v>1400</v>
      </c>
      <c r="X258" s="29">
        <v>315</v>
      </c>
      <c r="Y258" s="29"/>
      <c r="Z258" s="29"/>
      <c r="AA258" s="29">
        <v>-700</v>
      </c>
      <c r="AB258" s="29">
        <v>-374</v>
      </c>
      <c r="AC258" s="29">
        <v>-2225</v>
      </c>
      <c r="AD258" s="29">
        <v>-1062</v>
      </c>
      <c r="AE258" s="29" t="s">
        <v>43</v>
      </c>
      <c r="AF258" s="29" t="s">
        <v>179</v>
      </c>
      <c r="AG258" s="29">
        <v>75</v>
      </c>
      <c r="AH258" s="29" t="s">
        <v>43</v>
      </c>
      <c r="AI258" s="29" t="s">
        <v>118</v>
      </c>
      <c r="AJ258" s="32">
        <v>75</v>
      </c>
    </row>
    <row r="259" spans="1:36" x14ac:dyDescent="0.15">
      <c r="A259" s="51" t="s">
        <v>31</v>
      </c>
      <c r="B259" s="69" t="s">
        <v>23</v>
      </c>
      <c r="C259" s="26">
        <v>9</v>
      </c>
      <c r="D259" s="33">
        <v>38239.625</v>
      </c>
      <c r="E259" s="31">
        <v>20598</v>
      </c>
      <c r="F259" s="29">
        <v>30869</v>
      </c>
      <c r="G259" s="30">
        <v>653</v>
      </c>
      <c r="H259" s="30">
        <v>0</v>
      </c>
      <c r="I259" s="29">
        <v>2377</v>
      </c>
      <c r="J259" s="29">
        <v>5922</v>
      </c>
      <c r="K259" s="30">
        <v>506</v>
      </c>
      <c r="L259" s="30"/>
      <c r="M259" s="30">
        <v>-424</v>
      </c>
      <c r="N259" s="30">
        <v>-992</v>
      </c>
      <c r="O259" s="30">
        <f t="shared" si="16"/>
        <v>-910</v>
      </c>
      <c r="P259" s="29">
        <f t="shared" si="13"/>
        <v>24133</v>
      </c>
      <c r="Q259" s="33">
        <v>38239.833333333336</v>
      </c>
      <c r="R259" s="47">
        <v>20600</v>
      </c>
      <c r="S259" s="29">
        <v>23210</v>
      </c>
      <c r="T259" s="29">
        <f t="shared" si="14"/>
        <v>923</v>
      </c>
      <c r="U259" s="29">
        <v>23625</v>
      </c>
      <c r="V259" s="29">
        <v>900</v>
      </c>
      <c r="W259" s="29">
        <v>1400</v>
      </c>
      <c r="X259" s="29">
        <v>506</v>
      </c>
      <c r="Y259" s="29"/>
      <c r="Z259" s="29"/>
      <c r="AA259" s="29">
        <v>-700</v>
      </c>
      <c r="AB259" s="29">
        <v>-424</v>
      </c>
      <c r="AC259" s="29">
        <v>-2153</v>
      </c>
      <c r="AD259" s="29">
        <v>-992</v>
      </c>
      <c r="AE259" s="29" t="s">
        <v>46</v>
      </c>
      <c r="AF259" s="29" t="s">
        <v>129</v>
      </c>
      <c r="AG259" s="29">
        <v>76</v>
      </c>
      <c r="AH259" s="29" t="s">
        <v>46</v>
      </c>
      <c r="AI259" s="29" t="s">
        <v>129</v>
      </c>
      <c r="AJ259" s="32">
        <v>75</v>
      </c>
    </row>
    <row r="260" spans="1:36" x14ac:dyDescent="0.15">
      <c r="A260" s="51" t="s">
        <v>33</v>
      </c>
      <c r="B260" s="69" t="s">
        <v>23</v>
      </c>
      <c r="C260" s="26">
        <v>10</v>
      </c>
      <c r="D260" s="33">
        <v>38240.583333333336</v>
      </c>
      <c r="E260" s="31">
        <v>18664</v>
      </c>
      <c r="F260" s="29">
        <v>30869</v>
      </c>
      <c r="G260" s="30">
        <v>551</v>
      </c>
      <c r="H260" s="30">
        <v>0</v>
      </c>
      <c r="I260" s="29">
        <v>2257</v>
      </c>
      <c r="J260" s="29">
        <v>5991</v>
      </c>
      <c r="K260" s="30">
        <v>512</v>
      </c>
      <c r="L260" s="30"/>
      <c r="M260" s="30">
        <v>-374</v>
      </c>
      <c r="N260" s="30">
        <v>-1132</v>
      </c>
      <c r="O260" s="30">
        <f t="shared" si="16"/>
        <v>-994</v>
      </c>
      <c r="P260" s="29">
        <f t="shared" si="13"/>
        <v>24166</v>
      </c>
      <c r="Q260" s="33">
        <v>38240.583333333336</v>
      </c>
      <c r="R260" s="47">
        <v>19700</v>
      </c>
      <c r="S260" s="29">
        <v>21510</v>
      </c>
      <c r="T260" s="29">
        <f t="shared" si="14"/>
        <v>2656</v>
      </c>
      <c r="U260" s="29">
        <v>23625</v>
      </c>
      <c r="V260" s="29">
        <v>900</v>
      </c>
      <c r="W260" s="29">
        <v>690</v>
      </c>
      <c r="X260" s="29">
        <v>512</v>
      </c>
      <c r="Y260" s="29"/>
      <c r="Z260" s="29"/>
      <c r="AA260" s="29">
        <v>-700</v>
      </c>
      <c r="AB260" s="29">
        <v>-374</v>
      </c>
      <c r="AC260" s="29">
        <v>-2225</v>
      </c>
      <c r="AD260" s="29">
        <v>-1132</v>
      </c>
      <c r="AE260" s="29" t="s">
        <v>100</v>
      </c>
      <c r="AF260" s="29" t="s">
        <v>61</v>
      </c>
      <c r="AG260" s="29">
        <v>74</v>
      </c>
      <c r="AH260" s="29" t="s">
        <v>100</v>
      </c>
      <c r="AI260" s="29" t="s">
        <v>313</v>
      </c>
      <c r="AJ260" s="32">
        <v>73</v>
      </c>
    </row>
    <row r="261" spans="1:36" x14ac:dyDescent="0.15">
      <c r="A261" s="51" t="s">
        <v>34</v>
      </c>
      <c r="B261" s="69" t="s">
        <v>23</v>
      </c>
      <c r="C261" s="26">
        <v>11</v>
      </c>
      <c r="D261" s="33">
        <v>38241.5</v>
      </c>
      <c r="E261" s="31">
        <v>15319</v>
      </c>
      <c r="F261" s="29">
        <v>30869</v>
      </c>
      <c r="G261" s="30">
        <v>608</v>
      </c>
      <c r="H261" s="30">
        <v>0</v>
      </c>
      <c r="I261" s="29">
        <v>3688</v>
      </c>
      <c r="J261" s="29">
        <v>9367</v>
      </c>
      <c r="K261" s="30">
        <v>420</v>
      </c>
      <c r="L261" s="30"/>
      <c r="M261" s="30">
        <v>-424</v>
      </c>
      <c r="N261" s="30">
        <v>-519</v>
      </c>
      <c r="O261" s="30">
        <f t="shared" si="16"/>
        <v>-523</v>
      </c>
      <c r="P261" s="29">
        <f t="shared" si="13"/>
        <v>18945</v>
      </c>
      <c r="Q261" s="33">
        <v>38241.5</v>
      </c>
      <c r="R261" s="47">
        <v>15450</v>
      </c>
      <c r="S261" s="29">
        <v>17186</v>
      </c>
      <c r="T261" s="29">
        <f t="shared" si="14"/>
        <v>1759</v>
      </c>
      <c r="U261" s="29">
        <v>22348</v>
      </c>
      <c r="V261" s="29">
        <v>500</v>
      </c>
      <c r="W261" s="29">
        <v>690</v>
      </c>
      <c r="X261" s="29">
        <v>420</v>
      </c>
      <c r="Y261" s="29"/>
      <c r="Z261" s="29"/>
      <c r="AA261" s="29">
        <v>-700</v>
      </c>
      <c r="AB261" s="29">
        <v>-424</v>
      </c>
      <c r="AC261" s="29">
        <v>-2225</v>
      </c>
      <c r="AD261" s="29">
        <v>-519</v>
      </c>
      <c r="AE261" s="29" t="s">
        <v>169</v>
      </c>
      <c r="AF261" s="29" t="s">
        <v>189</v>
      </c>
      <c r="AG261" s="29">
        <v>64</v>
      </c>
      <c r="AH261" s="29" t="s">
        <v>100</v>
      </c>
      <c r="AI261" s="29" t="s">
        <v>94</v>
      </c>
      <c r="AJ261" s="32">
        <v>65</v>
      </c>
    </row>
    <row r="262" spans="1:36" x14ac:dyDescent="0.15">
      <c r="A262" s="51" t="s">
        <v>35</v>
      </c>
      <c r="B262" s="69" t="s">
        <v>23</v>
      </c>
      <c r="C262" s="26">
        <v>12</v>
      </c>
      <c r="D262" s="33">
        <v>38242.875</v>
      </c>
      <c r="E262" s="31">
        <v>16233</v>
      </c>
      <c r="F262" s="29">
        <v>30869</v>
      </c>
      <c r="G262" s="30">
        <v>679</v>
      </c>
      <c r="H262" s="30">
        <v>0</v>
      </c>
      <c r="I262" s="29">
        <v>3333</v>
      </c>
      <c r="J262" s="29">
        <v>8329</v>
      </c>
      <c r="K262" s="30">
        <v>619</v>
      </c>
      <c r="L262" s="30"/>
      <c r="M262" s="30">
        <v>-424</v>
      </c>
      <c r="N262" s="30">
        <v>-519</v>
      </c>
      <c r="O262" s="30">
        <f t="shared" si="16"/>
        <v>-324</v>
      </c>
      <c r="P262" s="29">
        <f t="shared" si="13"/>
        <v>20210</v>
      </c>
      <c r="Q262" s="33">
        <v>38242.833333333336</v>
      </c>
      <c r="R262" s="47">
        <v>15825</v>
      </c>
      <c r="S262" s="29">
        <v>17586</v>
      </c>
      <c r="T262" s="29">
        <f t="shared" si="14"/>
        <v>2624</v>
      </c>
      <c r="U262" s="29">
        <v>22348</v>
      </c>
      <c r="V262" s="29">
        <v>500</v>
      </c>
      <c r="W262" s="29">
        <v>1090</v>
      </c>
      <c r="X262" s="29">
        <v>619</v>
      </c>
      <c r="Y262" s="29"/>
      <c r="Z262" s="29"/>
      <c r="AA262" s="29">
        <v>-700</v>
      </c>
      <c r="AB262" s="29">
        <v>-424</v>
      </c>
      <c r="AC262" s="29">
        <v>-2225</v>
      </c>
      <c r="AD262" s="29">
        <v>519</v>
      </c>
      <c r="AE262" s="29" t="s">
        <v>169</v>
      </c>
      <c r="AF262" s="29" t="s">
        <v>90</v>
      </c>
      <c r="AG262" s="29">
        <v>74</v>
      </c>
      <c r="AH262" s="29" t="s">
        <v>100</v>
      </c>
      <c r="AI262" s="29" t="s">
        <v>72</v>
      </c>
      <c r="AJ262" s="32">
        <v>74</v>
      </c>
    </row>
    <row r="263" spans="1:36" x14ac:dyDescent="0.15">
      <c r="A263" s="51" t="s">
        <v>36</v>
      </c>
      <c r="B263" s="69" t="s">
        <v>23</v>
      </c>
      <c r="C263" s="26">
        <v>13</v>
      </c>
      <c r="D263" s="33">
        <v>38243.875</v>
      </c>
      <c r="E263" s="31">
        <v>18630</v>
      </c>
      <c r="F263" s="29">
        <v>30869</v>
      </c>
      <c r="G263" s="30">
        <v>645</v>
      </c>
      <c r="H263" s="30">
        <v>0</v>
      </c>
      <c r="I263" s="29">
        <v>3603</v>
      </c>
      <c r="J263" s="29">
        <v>6964</v>
      </c>
      <c r="K263" s="30">
        <v>607</v>
      </c>
      <c r="L263" s="30"/>
      <c r="M263" s="30">
        <v>-424</v>
      </c>
      <c r="N263" s="30">
        <v>-1062</v>
      </c>
      <c r="O263" s="30">
        <f t="shared" si="16"/>
        <v>-879</v>
      </c>
      <c r="P263" s="29">
        <f t="shared" si="13"/>
        <v>21826</v>
      </c>
      <c r="Q263" s="33">
        <v>38243.583333333336</v>
      </c>
      <c r="R263" s="47">
        <v>17975</v>
      </c>
      <c r="S263" s="29">
        <v>19711</v>
      </c>
      <c r="T263" s="29">
        <f t="shared" ref="T263:T326" si="17">+P263-S263</f>
        <v>2115</v>
      </c>
      <c r="U263" s="29">
        <v>22348</v>
      </c>
      <c r="V263" s="29">
        <v>500</v>
      </c>
      <c r="W263" s="29">
        <v>1490</v>
      </c>
      <c r="X263" s="29">
        <v>607</v>
      </c>
      <c r="Y263" s="29"/>
      <c r="Z263" s="29"/>
      <c r="AA263" s="29">
        <v>-700</v>
      </c>
      <c r="AB263" s="29">
        <v>-424</v>
      </c>
      <c r="AC263" s="29">
        <v>-2225</v>
      </c>
      <c r="AD263" s="29">
        <v>-1062</v>
      </c>
      <c r="AE263" s="29" t="s">
        <v>100</v>
      </c>
      <c r="AF263" s="29" t="s">
        <v>111</v>
      </c>
      <c r="AG263" s="29">
        <v>70</v>
      </c>
      <c r="AH263" s="29" t="s">
        <v>100</v>
      </c>
      <c r="AI263" s="29" t="s">
        <v>104</v>
      </c>
      <c r="AJ263" s="32">
        <v>76</v>
      </c>
    </row>
    <row r="264" spans="1:36" x14ac:dyDescent="0.15">
      <c r="A264" s="51" t="s">
        <v>30</v>
      </c>
      <c r="B264" s="69" t="s">
        <v>23</v>
      </c>
      <c r="C264" s="26">
        <v>14</v>
      </c>
      <c r="D264" s="33">
        <v>38244.833333333336</v>
      </c>
      <c r="E264" s="31">
        <v>17348</v>
      </c>
      <c r="F264" s="29">
        <v>30866</v>
      </c>
      <c r="G264" s="30">
        <v>687</v>
      </c>
      <c r="H264" s="30">
        <v>0</v>
      </c>
      <c r="I264" s="29">
        <v>3263</v>
      </c>
      <c r="J264" s="29">
        <v>7445</v>
      </c>
      <c r="K264" s="30">
        <v>491</v>
      </c>
      <c r="L264" s="30"/>
      <c r="M264" s="30">
        <v>-374</v>
      </c>
      <c r="N264" s="30">
        <v>-1313</v>
      </c>
      <c r="O264" s="30">
        <f t="shared" si="16"/>
        <v>-1196</v>
      </c>
      <c r="P264" s="29">
        <f t="shared" ref="P264:P327" si="18">+F264+G264+H264-I264-J264-O264</f>
        <v>22041</v>
      </c>
      <c r="Q264" s="33">
        <v>38244.833333333336</v>
      </c>
      <c r="R264" s="47">
        <v>17150</v>
      </c>
      <c r="S264" s="29">
        <v>18986</v>
      </c>
      <c r="T264" s="29">
        <f t="shared" si="17"/>
        <v>3055</v>
      </c>
      <c r="U264" s="29">
        <v>22348</v>
      </c>
      <c r="V264" s="29">
        <v>500</v>
      </c>
      <c r="W264" s="29">
        <v>1490</v>
      </c>
      <c r="X264" s="29">
        <v>491</v>
      </c>
      <c r="Y264" s="29"/>
      <c r="Z264" s="29"/>
      <c r="AA264" s="29">
        <v>-700</v>
      </c>
      <c r="AB264" s="29">
        <v>-374</v>
      </c>
      <c r="AC264" s="29">
        <v>-2225</v>
      </c>
      <c r="AD264" s="29">
        <v>-1313</v>
      </c>
      <c r="AE264" s="29" t="s">
        <v>169</v>
      </c>
      <c r="AF264" s="29" t="s">
        <v>64</v>
      </c>
      <c r="AG264" s="29">
        <v>61</v>
      </c>
      <c r="AH264" s="29" t="s">
        <v>169</v>
      </c>
      <c r="AI264" s="29" t="s">
        <v>89</v>
      </c>
      <c r="AJ264" s="32">
        <v>66</v>
      </c>
    </row>
    <row r="265" spans="1:36" x14ac:dyDescent="0.15">
      <c r="A265" s="51" t="s">
        <v>32</v>
      </c>
      <c r="B265" s="69" t="s">
        <v>23</v>
      </c>
      <c r="C265" s="26">
        <v>15</v>
      </c>
      <c r="D265" s="33">
        <v>38245.833333333336</v>
      </c>
      <c r="E265" s="31">
        <v>17615</v>
      </c>
      <c r="F265" s="29">
        <v>30852</v>
      </c>
      <c r="G265" s="30">
        <v>713</v>
      </c>
      <c r="H265" s="30">
        <v>0</v>
      </c>
      <c r="I265" s="29">
        <v>1945</v>
      </c>
      <c r="J265" s="29">
        <v>8971</v>
      </c>
      <c r="K265" s="30">
        <v>491</v>
      </c>
      <c r="L265" s="30"/>
      <c r="M265" s="30">
        <v>-374</v>
      </c>
      <c r="N265" s="30">
        <v>-1601</v>
      </c>
      <c r="O265" s="30">
        <f t="shared" si="16"/>
        <v>-1484</v>
      </c>
      <c r="P265" s="29">
        <f t="shared" si="18"/>
        <v>22133</v>
      </c>
      <c r="Q265" s="33">
        <v>38245.833333333336</v>
      </c>
      <c r="R265" s="47">
        <v>17600</v>
      </c>
      <c r="S265" s="29">
        <v>19563</v>
      </c>
      <c r="T265" s="29">
        <f t="shared" si="17"/>
        <v>2570</v>
      </c>
      <c r="U265" s="29">
        <v>22348</v>
      </c>
      <c r="V265" s="29">
        <v>500</v>
      </c>
      <c r="W265" s="29">
        <v>1240</v>
      </c>
      <c r="X265" s="29">
        <v>491</v>
      </c>
      <c r="Y265" s="29"/>
      <c r="Z265" s="29"/>
      <c r="AA265" s="29">
        <v>-700</v>
      </c>
      <c r="AB265" s="29">
        <v>-374</v>
      </c>
      <c r="AC265" s="29">
        <v>-2225</v>
      </c>
      <c r="AD265" s="29">
        <v>-1601</v>
      </c>
      <c r="AE265" s="29" t="s">
        <v>100</v>
      </c>
      <c r="AF265" s="29" t="s">
        <v>70</v>
      </c>
      <c r="AG265" s="29">
        <v>68</v>
      </c>
      <c r="AH265" s="29" t="s">
        <v>100</v>
      </c>
      <c r="AI265" s="29" t="s">
        <v>102</v>
      </c>
      <c r="AJ265" s="32">
        <v>70</v>
      </c>
    </row>
    <row r="266" spans="1:36" x14ac:dyDescent="0.15">
      <c r="A266" s="51" t="s">
        <v>31</v>
      </c>
      <c r="B266" s="69" t="s">
        <v>23</v>
      </c>
      <c r="C266" s="26">
        <v>16</v>
      </c>
      <c r="D266" s="33">
        <v>38246.833333333336</v>
      </c>
      <c r="E266" s="31">
        <v>18567</v>
      </c>
      <c r="F266" s="29">
        <v>30852</v>
      </c>
      <c r="G266" s="30">
        <v>675</v>
      </c>
      <c r="H266" s="30">
        <v>0</v>
      </c>
      <c r="I266" s="29">
        <v>2221</v>
      </c>
      <c r="J266" s="29">
        <v>8482</v>
      </c>
      <c r="K266" s="30">
        <v>200</v>
      </c>
      <c r="L266" s="30"/>
      <c r="M266" s="30">
        <v>-374</v>
      </c>
      <c r="N266" s="30">
        <v>-1611</v>
      </c>
      <c r="O266" s="30">
        <f t="shared" si="16"/>
        <v>-1785</v>
      </c>
      <c r="P266" s="29">
        <f t="shared" si="18"/>
        <v>22609</v>
      </c>
      <c r="Q266" s="33">
        <v>38246.833333333336</v>
      </c>
      <c r="R266" s="47">
        <v>18450</v>
      </c>
      <c r="S266" s="29">
        <v>20422</v>
      </c>
      <c r="T266" s="29">
        <f t="shared" si="17"/>
        <v>2187</v>
      </c>
      <c r="U266" s="29">
        <v>22348</v>
      </c>
      <c r="V266" s="29">
        <v>500</v>
      </c>
      <c r="W266" s="29">
        <v>950</v>
      </c>
      <c r="X266" s="29">
        <v>200</v>
      </c>
      <c r="Y266" s="29"/>
      <c r="Z266" s="29"/>
      <c r="AA266" s="29">
        <v>-700</v>
      </c>
      <c r="AB266" s="29">
        <v>-374</v>
      </c>
      <c r="AC266" s="29">
        <v>-2225</v>
      </c>
      <c r="AD266" s="29">
        <v>-1611</v>
      </c>
      <c r="AE266" s="29" t="s">
        <v>100</v>
      </c>
      <c r="AF266" s="29" t="s">
        <v>173</v>
      </c>
      <c r="AG266" s="29">
        <v>74</v>
      </c>
      <c r="AH266" s="29" t="s">
        <v>100</v>
      </c>
      <c r="AI266" s="29" t="s">
        <v>103</v>
      </c>
      <c r="AJ266" s="32">
        <v>73</v>
      </c>
    </row>
    <row r="267" spans="1:36" x14ac:dyDescent="0.15">
      <c r="A267" s="51" t="s">
        <v>33</v>
      </c>
      <c r="B267" s="69" t="s">
        <v>23</v>
      </c>
      <c r="C267" s="26">
        <v>17</v>
      </c>
      <c r="D267" s="33">
        <v>38247.583333333336</v>
      </c>
      <c r="E267" s="31">
        <v>19183</v>
      </c>
      <c r="F267" s="29">
        <v>30837</v>
      </c>
      <c r="G267" s="30">
        <v>615</v>
      </c>
      <c r="H267" s="30">
        <v>0</v>
      </c>
      <c r="I267" s="29">
        <v>1910</v>
      </c>
      <c r="J267" s="29">
        <v>8084</v>
      </c>
      <c r="K267" s="30">
        <v>456</v>
      </c>
      <c r="L267" s="30"/>
      <c r="M267" s="30">
        <v>-374</v>
      </c>
      <c r="N267" s="30">
        <v>-1611</v>
      </c>
      <c r="O267" s="30">
        <f t="shared" si="16"/>
        <v>-1529</v>
      </c>
      <c r="P267" s="29">
        <f t="shared" si="18"/>
        <v>22987</v>
      </c>
      <c r="Q267" s="33">
        <v>38247.625</v>
      </c>
      <c r="R267" s="47">
        <v>18800</v>
      </c>
      <c r="S267" s="29">
        <v>20962</v>
      </c>
      <c r="T267" s="29">
        <f t="shared" si="17"/>
        <v>2025</v>
      </c>
      <c r="U267" s="29">
        <v>22348</v>
      </c>
      <c r="V267" s="29">
        <v>500</v>
      </c>
      <c r="W267" s="29">
        <v>1240</v>
      </c>
      <c r="X267" s="29">
        <v>456</v>
      </c>
      <c r="Y267" s="29"/>
      <c r="Z267" s="29"/>
      <c r="AA267" s="29">
        <v>-700</v>
      </c>
      <c r="AB267" s="29">
        <v>-374</v>
      </c>
      <c r="AC267" s="29">
        <v>-2225</v>
      </c>
      <c r="AD267" s="29">
        <v>-1611</v>
      </c>
      <c r="AE267" s="29" t="s">
        <v>100</v>
      </c>
      <c r="AF267" s="29" t="s">
        <v>122</v>
      </c>
      <c r="AG267" s="29">
        <v>72</v>
      </c>
      <c r="AH267" s="29" t="s">
        <v>100</v>
      </c>
      <c r="AI267" s="29" t="s">
        <v>103</v>
      </c>
      <c r="AJ267" s="32">
        <v>69</v>
      </c>
    </row>
    <row r="268" spans="1:36" x14ac:dyDescent="0.15">
      <c r="A268" s="51" t="s">
        <v>34</v>
      </c>
      <c r="B268" s="69" t="s">
        <v>23</v>
      </c>
      <c r="C268" s="26">
        <v>18</v>
      </c>
      <c r="D268" s="33">
        <v>38248.5</v>
      </c>
      <c r="E268" s="31">
        <v>16064</v>
      </c>
      <c r="F268" s="29">
        <v>30837</v>
      </c>
      <c r="G268" s="30">
        <v>659</v>
      </c>
      <c r="H268" s="30">
        <v>0</v>
      </c>
      <c r="I268" s="29">
        <v>3818</v>
      </c>
      <c r="J268" s="29">
        <v>10395</v>
      </c>
      <c r="K268" s="30">
        <v>644</v>
      </c>
      <c r="L268" s="30"/>
      <c r="M268" s="30">
        <v>-474</v>
      </c>
      <c r="N268" s="30">
        <v>-1294</v>
      </c>
      <c r="O268" s="30">
        <f t="shared" si="16"/>
        <v>-1124</v>
      </c>
      <c r="P268" s="29">
        <f t="shared" si="18"/>
        <v>18407</v>
      </c>
      <c r="Q268" s="33">
        <v>38248.5</v>
      </c>
      <c r="R268" s="47">
        <v>15150</v>
      </c>
      <c r="S268" s="29">
        <v>17395</v>
      </c>
      <c r="T268" s="29">
        <f t="shared" si="17"/>
        <v>1012</v>
      </c>
      <c r="U268" s="29">
        <v>22009</v>
      </c>
      <c r="V268" s="29">
        <v>1200</v>
      </c>
      <c r="W268" s="29">
        <v>1240</v>
      </c>
      <c r="X268" s="29">
        <v>644</v>
      </c>
      <c r="Y268" s="29"/>
      <c r="Z268" s="29"/>
      <c r="AA268" s="29">
        <v>-700</v>
      </c>
      <c r="AB268" s="29">
        <v>-474</v>
      </c>
      <c r="AC268" s="29">
        <v>-2225</v>
      </c>
      <c r="AD268" s="29">
        <v>-1294</v>
      </c>
      <c r="AE268" s="29" t="s">
        <v>100</v>
      </c>
      <c r="AF268" s="29" t="s">
        <v>59</v>
      </c>
      <c r="AG268" s="29">
        <v>62</v>
      </c>
      <c r="AH268" s="29" t="s">
        <v>100</v>
      </c>
      <c r="AI268" s="29" t="s">
        <v>67</v>
      </c>
      <c r="AJ268" s="32">
        <v>62</v>
      </c>
    </row>
    <row r="269" spans="1:36" x14ac:dyDescent="0.15">
      <c r="A269" s="51" t="s">
        <v>35</v>
      </c>
      <c r="B269" s="69" t="s">
        <v>23</v>
      </c>
      <c r="C269" s="26">
        <v>19</v>
      </c>
      <c r="D269" s="33">
        <v>38249.833333333336</v>
      </c>
      <c r="E269" s="31">
        <v>15054</v>
      </c>
      <c r="F269" s="29">
        <v>30837</v>
      </c>
      <c r="G269" s="30">
        <v>805</v>
      </c>
      <c r="H269" s="30">
        <v>0</v>
      </c>
      <c r="I269" s="29">
        <v>2501</v>
      </c>
      <c r="J269" s="29">
        <v>10957</v>
      </c>
      <c r="K269" s="30">
        <v>492</v>
      </c>
      <c r="L269" s="30"/>
      <c r="M269" s="30">
        <v>-474</v>
      </c>
      <c r="N269" s="30">
        <v>-1292</v>
      </c>
      <c r="O269" s="30">
        <f t="shared" si="16"/>
        <v>-1274</v>
      </c>
      <c r="P269" s="29">
        <f t="shared" si="18"/>
        <v>19458</v>
      </c>
      <c r="Q269" s="33">
        <v>38249.833333333336</v>
      </c>
      <c r="R269" s="47">
        <v>14850</v>
      </c>
      <c r="S269" s="29">
        <v>16870</v>
      </c>
      <c r="T269" s="29">
        <f t="shared" si="17"/>
        <v>2588</v>
      </c>
      <c r="U269" s="29">
        <v>22009</v>
      </c>
      <c r="V269" s="29">
        <v>1200</v>
      </c>
      <c r="W269" s="29">
        <v>1240</v>
      </c>
      <c r="X269" s="29">
        <v>492</v>
      </c>
      <c r="Y269" s="29"/>
      <c r="Z269" s="29"/>
      <c r="AA269" s="29">
        <v>-700</v>
      </c>
      <c r="AB269" s="29">
        <v>-474</v>
      </c>
      <c r="AC269" s="29">
        <v>-2225</v>
      </c>
      <c r="AD269" s="29">
        <v>-1292</v>
      </c>
      <c r="AE269" s="29" t="s">
        <v>169</v>
      </c>
      <c r="AF269" s="29" t="s">
        <v>148</v>
      </c>
      <c r="AG269" s="29">
        <v>58</v>
      </c>
      <c r="AH269" s="29" t="s">
        <v>169</v>
      </c>
      <c r="AI269" s="29" t="s">
        <v>116</v>
      </c>
      <c r="AJ269" s="32">
        <v>56</v>
      </c>
    </row>
    <row r="270" spans="1:36" x14ac:dyDescent="0.15">
      <c r="A270" s="51" t="s">
        <v>36</v>
      </c>
      <c r="B270" s="69" t="s">
        <v>23</v>
      </c>
      <c r="C270" s="26">
        <v>20</v>
      </c>
      <c r="D270" s="33">
        <v>38250.833333333336</v>
      </c>
      <c r="E270" s="31">
        <v>17018</v>
      </c>
      <c r="F270" s="29">
        <v>30837</v>
      </c>
      <c r="G270" s="30">
        <v>805</v>
      </c>
      <c r="H270" s="30">
        <v>0</v>
      </c>
      <c r="I270" s="29">
        <v>2619</v>
      </c>
      <c r="J270" s="29">
        <v>7274</v>
      </c>
      <c r="K270" s="30">
        <v>490</v>
      </c>
      <c r="L270" s="30"/>
      <c r="M270" s="30">
        <v>-374</v>
      </c>
      <c r="N270" s="30">
        <v>-218</v>
      </c>
      <c r="O270" s="30">
        <f t="shared" ref="O270:O301" si="19">SUM(K270:N270)</f>
        <v>-102</v>
      </c>
      <c r="P270" s="29">
        <f t="shared" si="18"/>
        <v>21851</v>
      </c>
      <c r="Q270" s="33">
        <v>38250.833333333336</v>
      </c>
      <c r="R270" s="47">
        <v>16950</v>
      </c>
      <c r="S270" s="29">
        <v>19319</v>
      </c>
      <c r="T270" s="29">
        <f t="shared" si="17"/>
        <v>2532</v>
      </c>
      <c r="U270" s="29">
        <v>22009</v>
      </c>
      <c r="V270" s="29">
        <v>1200</v>
      </c>
      <c r="W270" s="29">
        <v>1240</v>
      </c>
      <c r="X270" s="29">
        <v>490</v>
      </c>
      <c r="Y270" s="29"/>
      <c r="Z270" s="29"/>
      <c r="AA270" s="29">
        <v>-700</v>
      </c>
      <c r="AB270" s="29">
        <v>-374</v>
      </c>
      <c r="AC270" s="29">
        <v>-225</v>
      </c>
      <c r="AD270" s="29">
        <v>-218</v>
      </c>
      <c r="AE270" s="29" t="s">
        <v>42</v>
      </c>
      <c r="AF270" s="29" t="s">
        <v>98</v>
      </c>
      <c r="AG270" s="29">
        <v>64</v>
      </c>
      <c r="AH270" s="29" t="s">
        <v>169</v>
      </c>
      <c r="AI270" s="29" t="s">
        <v>192</v>
      </c>
      <c r="AJ270" s="32">
        <v>62</v>
      </c>
    </row>
    <row r="271" spans="1:36" x14ac:dyDescent="0.15">
      <c r="A271" s="51" t="s">
        <v>30</v>
      </c>
      <c r="B271" s="69" t="s">
        <v>23</v>
      </c>
      <c r="C271" s="26">
        <v>21</v>
      </c>
      <c r="D271" s="33">
        <v>38251.833333333336</v>
      </c>
      <c r="E271" s="31">
        <v>17343</v>
      </c>
      <c r="F271" s="29">
        <v>30837</v>
      </c>
      <c r="G271" s="30">
        <v>751</v>
      </c>
      <c r="H271" s="30">
        <v>0</v>
      </c>
      <c r="I271" s="29">
        <v>3194</v>
      </c>
      <c r="J271" s="29">
        <v>7318</v>
      </c>
      <c r="K271" s="30">
        <v>490</v>
      </c>
      <c r="L271" s="30"/>
      <c r="M271" s="30">
        <v>-374</v>
      </c>
      <c r="N271" s="30">
        <v>-218</v>
      </c>
      <c r="O271" s="30">
        <f t="shared" si="19"/>
        <v>-102</v>
      </c>
      <c r="P271" s="29">
        <f t="shared" si="18"/>
        <v>21178</v>
      </c>
      <c r="Q271" s="33">
        <v>38251.833333333336</v>
      </c>
      <c r="R271" s="47">
        <v>17200</v>
      </c>
      <c r="S271" s="29">
        <v>19219</v>
      </c>
      <c r="T271" s="29">
        <f t="shared" si="17"/>
        <v>1959</v>
      </c>
      <c r="U271" s="29">
        <v>22009</v>
      </c>
      <c r="V271" s="29">
        <v>1200</v>
      </c>
      <c r="W271" s="29">
        <v>730</v>
      </c>
      <c r="X271" s="29">
        <v>490</v>
      </c>
      <c r="Y271" s="29"/>
      <c r="Z271" s="29"/>
      <c r="AA271" s="29">
        <v>-700</v>
      </c>
      <c r="AB271" s="29">
        <v>-374</v>
      </c>
      <c r="AC271" s="29">
        <v>-225</v>
      </c>
      <c r="AD271" s="29">
        <v>-218</v>
      </c>
      <c r="AE271" s="29" t="s">
        <v>169</v>
      </c>
      <c r="AF271" s="29" t="s">
        <v>79</v>
      </c>
      <c r="AG271" s="29">
        <v>67</v>
      </c>
      <c r="AH271" s="29" t="s">
        <v>169</v>
      </c>
      <c r="AI271" s="29" t="s">
        <v>75</v>
      </c>
      <c r="AJ271" s="32">
        <v>69</v>
      </c>
    </row>
    <row r="272" spans="1:36" x14ac:dyDescent="0.15">
      <c r="A272" s="51" t="s">
        <v>32</v>
      </c>
      <c r="B272" s="69" t="s">
        <v>23</v>
      </c>
      <c r="C272" s="26">
        <v>22</v>
      </c>
      <c r="D272" s="33">
        <v>38252.833333333336</v>
      </c>
      <c r="E272" s="31">
        <v>18303</v>
      </c>
      <c r="F272" s="29">
        <v>30822</v>
      </c>
      <c r="G272" s="30">
        <v>770</v>
      </c>
      <c r="H272" s="30">
        <v>0</v>
      </c>
      <c r="I272" s="29">
        <v>2384</v>
      </c>
      <c r="J272" s="29">
        <v>6583</v>
      </c>
      <c r="K272" s="30">
        <v>555</v>
      </c>
      <c r="L272" s="30"/>
      <c r="M272" s="30">
        <v>-374</v>
      </c>
      <c r="N272" s="30">
        <v>-218</v>
      </c>
      <c r="O272" s="30">
        <f t="shared" si="19"/>
        <v>-37</v>
      </c>
      <c r="P272" s="29">
        <f t="shared" si="18"/>
        <v>22662</v>
      </c>
      <c r="Q272" s="33">
        <v>38252.833333333336</v>
      </c>
      <c r="R272" s="47">
        <v>18125</v>
      </c>
      <c r="S272" s="29">
        <v>20144</v>
      </c>
      <c r="T272" s="29">
        <f t="shared" si="17"/>
        <v>2518</v>
      </c>
      <c r="U272" s="29">
        <v>22009</v>
      </c>
      <c r="V272" s="29">
        <v>1200</v>
      </c>
      <c r="W272" s="29">
        <v>730</v>
      </c>
      <c r="X272" s="29">
        <v>555</v>
      </c>
      <c r="Y272" s="29"/>
      <c r="Z272" s="29"/>
      <c r="AA272" s="29">
        <v>-700</v>
      </c>
      <c r="AB272" s="29">
        <v>-374</v>
      </c>
      <c r="AC272" s="29">
        <v>-225</v>
      </c>
      <c r="AD272" s="29">
        <v>-218</v>
      </c>
      <c r="AE272" s="29" t="s">
        <v>42</v>
      </c>
      <c r="AF272" s="29" t="s">
        <v>51</v>
      </c>
      <c r="AG272" s="29">
        <v>74</v>
      </c>
      <c r="AH272" s="29" t="s">
        <v>146</v>
      </c>
      <c r="AI272" s="29" t="s">
        <v>150</v>
      </c>
      <c r="AJ272" s="32">
        <v>74</v>
      </c>
    </row>
    <row r="273" spans="1:36" x14ac:dyDescent="0.15">
      <c r="A273" s="51" t="s">
        <v>31</v>
      </c>
      <c r="B273" s="69" t="s">
        <v>23</v>
      </c>
      <c r="C273" s="26">
        <v>23</v>
      </c>
      <c r="D273" s="33">
        <v>38253.833333333336</v>
      </c>
      <c r="E273" s="31">
        <v>18229</v>
      </c>
      <c r="F273" s="29">
        <v>30820</v>
      </c>
      <c r="G273" s="30">
        <v>753</v>
      </c>
      <c r="H273" s="30">
        <v>0</v>
      </c>
      <c r="I273" s="29">
        <v>2485</v>
      </c>
      <c r="J273" s="29">
        <v>7309</v>
      </c>
      <c r="K273" s="30">
        <v>355</v>
      </c>
      <c r="L273" s="30"/>
      <c r="M273" s="30">
        <v>-510</v>
      </c>
      <c r="N273" s="30">
        <v>-218</v>
      </c>
      <c r="O273" s="30">
        <f t="shared" si="19"/>
        <v>-373</v>
      </c>
      <c r="P273" s="29">
        <f t="shared" si="18"/>
        <v>22152</v>
      </c>
      <c r="Q273" s="33">
        <v>38253.833333333336</v>
      </c>
      <c r="R273" s="47">
        <v>18000</v>
      </c>
      <c r="S273" s="29">
        <v>20019</v>
      </c>
      <c r="T273" s="29">
        <f t="shared" si="17"/>
        <v>2133</v>
      </c>
      <c r="U273" s="29">
        <v>22009</v>
      </c>
      <c r="V273" s="29">
        <v>1200</v>
      </c>
      <c r="W273" s="29">
        <v>730</v>
      </c>
      <c r="X273" s="29">
        <v>355</v>
      </c>
      <c r="Y273" s="29"/>
      <c r="Z273" s="29"/>
      <c r="AA273" s="29">
        <v>-700</v>
      </c>
      <c r="AB273" s="29">
        <v>-510</v>
      </c>
      <c r="AC273" s="29">
        <v>-225</v>
      </c>
      <c r="AD273" s="29">
        <v>-218</v>
      </c>
      <c r="AE273" s="29" t="s">
        <v>42</v>
      </c>
      <c r="AF273" s="29" t="s">
        <v>171</v>
      </c>
      <c r="AG273" s="29">
        <v>68</v>
      </c>
      <c r="AH273" s="29" t="s">
        <v>169</v>
      </c>
      <c r="AI273" s="29" t="s">
        <v>94</v>
      </c>
      <c r="AJ273" s="32">
        <v>70</v>
      </c>
    </row>
    <row r="274" spans="1:36" x14ac:dyDescent="0.15">
      <c r="A274" s="51" t="s">
        <v>33</v>
      </c>
      <c r="B274" s="69" t="s">
        <v>23</v>
      </c>
      <c r="C274" s="26">
        <v>24</v>
      </c>
      <c r="D274" s="33">
        <v>38254.583333333336</v>
      </c>
      <c r="E274" s="31">
        <v>17403</v>
      </c>
      <c r="F274" s="29">
        <v>30747</v>
      </c>
      <c r="G274" s="30">
        <v>796</v>
      </c>
      <c r="H274" s="30">
        <v>0</v>
      </c>
      <c r="I274" s="29">
        <v>2623</v>
      </c>
      <c r="J274" s="29">
        <v>7150</v>
      </c>
      <c r="K274" s="30">
        <v>321</v>
      </c>
      <c r="L274" s="30"/>
      <c r="M274" s="30">
        <v>-374</v>
      </c>
      <c r="N274" s="30">
        <v>-218</v>
      </c>
      <c r="O274" s="30">
        <f t="shared" si="19"/>
        <v>-271</v>
      </c>
      <c r="P274" s="29">
        <f t="shared" si="18"/>
        <v>22041</v>
      </c>
      <c r="Q274" s="33">
        <v>38254.583333333336</v>
      </c>
      <c r="R274" s="47">
        <v>17150</v>
      </c>
      <c r="S274" s="29">
        <v>19169</v>
      </c>
      <c r="T274" s="29">
        <f t="shared" si="17"/>
        <v>2872</v>
      </c>
      <c r="U274" s="29">
        <v>22009</v>
      </c>
      <c r="V274" s="29">
        <v>1200</v>
      </c>
      <c r="W274" s="29">
        <v>730</v>
      </c>
      <c r="X274" s="29">
        <v>321</v>
      </c>
      <c r="Y274" s="29"/>
      <c r="Z274" s="29"/>
      <c r="AA274" s="29">
        <v>-700</v>
      </c>
      <c r="AB274" s="29">
        <v>-374</v>
      </c>
      <c r="AC274" s="29">
        <v>-225</v>
      </c>
      <c r="AD274" s="29">
        <v>-218</v>
      </c>
      <c r="AE274" s="29" t="s">
        <v>42</v>
      </c>
      <c r="AF274" s="29" t="s">
        <v>118</v>
      </c>
      <c r="AG274" s="29">
        <v>69</v>
      </c>
      <c r="AH274" s="29" t="s">
        <v>169</v>
      </c>
      <c r="AI274" s="29" t="s">
        <v>124</v>
      </c>
      <c r="AJ274" s="32">
        <v>73</v>
      </c>
    </row>
    <row r="275" spans="1:36" x14ac:dyDescent="0.15">
      <c r="A275" s="51" t="s">
        <v>34</v>
      </c>
      <c r="B275" s="69" t="s">
        <v>23</v>
      </c>
      <c r="C275" s="26">
        <v>25</v>
      </c>
      <c r="D275" s="33">
        <v>38255.833333333336</v>
      </c>
      <c r="E275" s="31">
        <v>16127</v>
      </c>
      <c r="F275" s="29">
        <v>30747</v>
      </c>
      <c r="G275" s="30">
        <v>784</v>
      </c>
      <c r="H275" s="30">
        <v>0</v>
      </c>
      <c r="I275" s="29">
        <v>3800</v>
      </c>
      <c r="J275" s="29">
        <v>7877</v>
      </c>
      <c r="K275" s="30">
        <v>358</v>
      </c>
      <c r="L275" s="30"/>
      <c r="M275" s="30">
        <v>-374</v>
      </c>
      <c r="N275" s="30">
        <v>-718</v>
      </c>
      <c r="O275" s="30">
        <f t="shared" si="19"/>
        <v>-734</v>
      </c>
      <c r="P275" s="29">
        <f t="shared" si="18"/>
        <v>20588</v>
      </c>
      <c r="Q275" s="33">
        <v>38255.833333333336</v>
      </c>
      <c r="R275" s="47">
        <v>15850</v>
      </c>
      <c r="S275" s="29">
        <v>17870</v>
      </c>
      <c r="T275" s="29">
        <f t="shared" si="17"/>
        <v>2718</v>
      </c>
      <c r="U275" s="29">
        <v>21924</v>
      </c>
      <c r="V275" s="29">
        <v>800</v>
      </c>
      <c r="W275" s="29">
        <v>1530</v>
      </c>
      <c r="X275" s="29">
        <v>358</v>
      </c>
      <c r="Y275" s="29"/>
      <c r="Z275" s="29"/>
      <c r="AA275" s="29">
        <v>-700</v>
      </c>
      <c r="AB275" s="29">
        <v>-374</v>
      </c>
      <c r="AC275" s="29">
        <v>-2225</v>
      </c>
      <c r="AD275" s="29">
        <v>-718</v>
      </c>
      <c r="AE275" s="29" t="s">
        <v>169</v>
      </c>
      <c r="AF275" s="29" t="s">
        <v>141</v>
      </c>
      <c r="AG275" s="29">
        <v>67</v>
      </c>
      <c r="AH275" s="29" t="s">
        <v>169</v>
      </c>
      <c r="AI275" s="29" t="s">
        <v>68</v>
      </c>
      <c r="AJ275" s="32">
        <v>70</v>
      </c>
    </row>
    <row r="276" spans="1:36" x14ac:dyDescent="0.15">
      <c r="A276" s="51" t="s">
        <v>35</v>
      </c>
      <c r="B276" s="69" t="s">
        <v>23</v>
      </c>
      <c r="C276" s="26">
        <v>26</v>
      </c>
      <c r="D276" s="33">
        <v>38256.833333333336</v>
      </c>
      <c r="E276" s="31">
        <v>16344</v>
      </c>
      <c r="F276" s="29">
        <v>30747</v>
      </c>
      <c r="G276" s="30">
        <v>784</v>
      </c>
      <c r="H276" s="30">
        <v>0</v>
      </c>
      <c r="I276" s="29">
        <v>3495</v>
      </c>
      <c r="J276" s="29">
        <v>9296</v>
      </c>
      <c r="K276" s="30">
        <v>557</v>
      </c>
      <c r="L276" s="30"/>
      <c r="M276" s="30">
        <v>-374</v>
      </c>
      <c r="N276" s="30">
        <v>-718</v>
      </c>
      <c r="O276" s="30">
        <f t="shared" si="19"/>
        <v>-535</v>
      </c>
      <c r="P276" s="29">
        <f t="shared" si="18"/>
        <v>19275</v>
      </c>
      <c r="Q276" s="33">
        <v>38256.833333333336</v>
      </c>
      <c r="R276" s="47">
        <v>16150</v>
      </c>
      <c r="S276" s="29">
        <v>18169</v>
      </c>
      <c r="T276" s="29">
        <f t="shared" si="17"/>
        <v>1106</v>
      </c>
      <c r="U276" s="29">
        <v>21924</v>
      </c>
      <c r="V276" s="29">
        <v>800</v>
      </c>
      <c r="W276" s="29">
        <v>1530</v>
      </c>
      <c r="X276" s="29">
        <v>557</v>
      </c>
      <c r="Y276" s="29"/>
      <c r="Z276" s="29"/>
      <c r="AA276" s="29">
        <v>-700</v>
      </c>
      <c r="AB276" s="29">
        <v>-374</v>
      </c>
      <c r="AC276" s="29">
        <v>-2225</v>
      </c>
      <c r="AD276" s="29">
        <v>-718</v>
      </c>
      <c r="AE276" s="29" t="s">
        <v>42</v>
      </c>
      <c r="AF276" s="29" t="s">
        <v>141</v>
      </c>
      <c r="AG276" s="29">
        <v>65</v>
      </c>
      <c r="AH276" s="29" t="s">
        <v>169</v>
      </c>
      <c r="AI276" s="29" t="s">
        <v>193</v>
      </c>
      <c r="AJ276" s="32">
        <v>69</v>
      </c>
    </row>
    <row r="277" spans="1:36" x14ac:dyDescent="0.15">
      <c r="A277" s="51" t="s">
        <v>36</v>
      </c>
      <c r="B277" s="69" t="s">
        <v>23</v>
      </c>
      <c r="C277" s="26">
        <v>27</v>
      </c>
      <c r="D277" s="33">
        <v>38257.833333333336</v>
      </c>
      <c r="E277" s="31">
        <v>18046</v>
      </c>
      <c r="F277" s="29">
        <v>30747</v>
      </c>
      <c r="G277" s="30">
        <v>825</v>
      </c>
      <c r="H277" s="30">
        <v>0</v>
      </c>
      <c r="I277" s="29">
        <v>3400</v>
      </c>
      <c r="J277" s="29">
        <v>7309</v>
      </c>
      <c r="K277" s="30">
        <v>355</v>
      </c>
      <c r="L277" s="30"/>
      <c r="M277" s="30">
        <v>-374</v>
      </c>
      <c r="N277" s="30">
        <v>-1612</v>
      </c>
      <c r="O277" s="30">
        <f t="shared" si="19"/>
        <v>-1631</v>
      </c>
      <c r="P277" s="29">
        <f t="shared" si="18"/>
        <v>22494</v>
      </c>
      <c r="Q277" s="33">
        <v>38257.833333333336</v>
      </c>
      <c r="R277" s="47">
        <v>18000</v>
      </c>
      <c r="S277" s="29">
        <v>20138</v>
      </c>
      <c r="T277" s="29">
        <v>2356</v>
      </c>
      <c r="U277" s="29">
        <v>21924</v>
      </c>
      <c r="V277" s="29">
        <v>800</v>
      </c>
      <c r="W277" s="29">
        <v>1530</v>
      </c>
      <c r="X277" s="29">
        <v>355</v>
      </c>
      <c r="Y277" s="29"/>
      <c r="Z277" s="29"/>
      <c r="AA277" s="29">
        <v>-700</v>
      </c>
      <c r="AB277" s="29">
        <v>-374</v>
      </c>
      <c r="AC277" s="29">
        <v>-2225</v>
      </c>
      <c r="AD277" s="29">
        <v>-1612</v>
      </c>
      <c r="AE277" s="29" t="s">
        <v>169</v>
      </c>
      <c r="AF277" s="29" t="s">
        <v>168</v>
      </c>
      <c r="AG277" s="29">
        <v>68</v>
      </c>
      <c r="AH277" s="29" t="s">
        <v>169</v>
      </c>
      <c r="AI277" s="29" t="s">
        <v>102</v>
      </c>
      <c r="AJ277" s="32">
        <v>71</v>
      </c>
    </row>
    <row r="278" spans="1:36" x14ac:dyDescent="0.15">
      <c r="A278" s="51" t="s">
        <v>30</v>
      </c>
      <c r="B278" s="69" t="s">
        <v>23</v>
      </c>
      <c r="C278" s="26">
        <v>28</v>
      </c>
      <c r="D278" s="33">
        <v>38258.833333333336</v>
      </c>
      <c r="E278" s="31">
        <v>17937</v>
      </c>
      <c r="F278" s="29">
        <v>30747</v>
      </c>
      <c r="G278" s="30">
        <v>840</v>
      </c>
      <c r="H278" s="30">
        <v>0</v>
      </c>
      <c r="I278" s="29">
        <v>2644</v>
      </c>
      <c r="J278" s="29">
        <v>7543</v>
      </c>
      <c r="K278" s="30">
        <v>355</v>
      </c>
      <c r="L278" s="30"/>
      <c r="M278" s="30">
        <v>-474</v>
      </c>
      <c r="N278" s="30">
        <v>-1615</v>
      </c>
      <c r="O278" s="30">
        <f t="shared" si="19"/>
        <v>-1734</v>
      </c>
      <c r="P278" s="29">
        <f t="shared" si="18"/>
        <v>23134</v>
      </c>
      <c r="Q278" s="33">
        <v>38258.791666666664</v>
      </c>
      <c r="R278" s="47">
        <v>17925</v>
      </c>
      <c r="S278" s="29">
        <v>20264</v>
      </c>
      <c r="T278" s="29">
        <f t="shared" si="17"/>
        <v>2870</v>
      </c>
      <c r="U278" s="29">
        <v>21924</v>
      </c>
      <c r="V278" s="29">
        <v>800</v>
      </c>
      <c r="W278" s="29">
        <v>1530</v>
      </c>
      <c r="X278" s="29">
        <v>355</v>
      </c>
      <c r="Y278" s="29"/>
      <c r="Z278" s="29"/>
      <c r="AA278" s="29">
        <v>-700</v>
      </c>
      <c r="AB278" s="29">
        <v>-474</v>
      </c>
      <c r="AC278" s="29">
        <v>-2225</v>
      </c>
      <c r="AD278" s="29">
        <v>-1615</v>
      </c>
      <c r="AE278" s="29" t="s">
        <v>43</v>
      </c>
      <c r="AF278" s="29" t="s">
        <v>59</v>
      </c>
      <c r="AG278" s="29">
        <v>67</v>
      </c>
      <c r="AH278" s="29" t="s">
        <v>43</v>
      </c>
      <c r="AI278" s="29" t="s">
        <v>192</v>
      </c>
      <c r="AJ278" s="32">
        <v>64</v>
      </c>
    </row>
    <row r="279" spans="1:36" x14ac:dyDescent="0.15">
      <c r="A279" s="51" t="s">
        <v>32</v>
      </c>
      <c r="B279" s="69" t="s">
        <v>23</v>
      </c>
      <c r="C279" s="26">
        <v>29</v>
      </c>
      <c r="D279" s="33">
        <v>38259.833333333336</v>
      </c>
      <c r="E279" s="31">
        <v>17021</v>
      </c>
      <c r="F279" s="29">
        <v>30747</v>
      </c>
      <c r="G279" s="30">
        <v>800</v>
      </c>
      <c r="H279" s="30">
        <v>0</v>
      </c>
      <c r="I279" s="29">
        <v>3325</v>
      </c>
      <c r="J279" s="29">
        <v>8663</v>
      </c>
      <c r="K279" s="30">
        <v>155</v>
      </c>
      <c r="L279" s="30"/>
      <c r="M279" s="30">
        <v>-474</v>
      </c>
      <c r="N279" s="30">
        <v>-1615</v>
      </c>
      <c r="O279" s="30">
        <f t="shared" si="19"/>
        <v>-1934</v>
      </c>
      <c r="P279" s="29">
        <f t="shared" si="18"/>
        <v>21493</v>
      </c>
      <c r="Q279" s="33">
        <v>38259.833333333336</v>
      </c>
      <c r="R279" s="47">
        <v>17200</v>
      </c>
      <c r="S279" s="29">
        <v>19339</v>
      </c>
      <c r="T279" s="29">
        <f t="shared" si="17"/>
        <v>2154</v>
      </c>
      <c r="U279" s="29">
        <v>21924</v>
      </c>
      <c r="V279" s="29">
        <v>800</v>
      </c>
      <c r="W279" s="29">
        <v>1530</v>
      </c>
      <c r="X279" s="29">
        <v>155</v>
      </c>
      <c r="Y279" s="29"/>
      <c r="Z279" s="29"/>
      <c r="AA279" s="29">
        <v>-700</v>
      </c>
      <c r="AB279" s="29">
        <v>-474</v>
      </c>
      <c r="AC279" s="29">
        <v>-2225</v>
      </c>
      <c r="AD279" s="29">
        <v>-1615</v>
      </c>
      <c r="AE279" s="29" t="s">
        <v>100</v>
      </c>
      <c r="AF279" s="29" t="s">
        <v>110</v>
      </c>
      <c r="AG279" s="29">
        <v>61</v>
      </c>
      <c r="AH279" s="29" t="s">
        <v>100</v>
      </c>
      <c r="AI279" s="29" t="s">
        <v>67</v>
      </c>
      <c r="AJ279" s="32">
        <v>64</v>
      </c>
    </row>
    <row r="280" spans="1:36" x14ac:dyDescent="0.15">
      <c r="A280" s="52" t="s">
        <v>31</v>
      </c>
      <c r="B280" s="70" t="s">
        <v>23</v>
      </c>
      <c r="C280" s="43">
        <v>30</v>
      </c>
      <c r="D280" s="37">
        <v>38260.833333333336</v>
      </c>
      <c r="E280" s="39">
        <v>17230</v>
      </c>
      <c r="F280" s="35">
        <v>30747</v>
      </c>
      <c r="G280" s="38">
        <v>857</v>
      </c>
      <c r="H280" s="38">
        <v>0</v>
      </c>
      <c r="I280" s="35">
        <v>3525</v>
      </c>
      <c r="J280" s="35">
        <v>8430</v>
      </c>
      <c r="K280" s="38">
        <v>355</v>
      </c>
      <c r="L280" s="38"/>
      <c r="M280" s="38">
        <v>-524</v>
      </c>
      <c r="N280" s="38">
        <v>-1615</v>
      </c>
      <c r="O280" s="38">
        <f t="shared" si="19"/>
        <v>-1784</v>
      </c>
      <c r="P280" s="35">
        <f t="shared" si="18"/>
        <v>21433</v>
      </c>
      <c r="Q280" s="37">
        <v>38260.833333333336</v>
      </c>
      <c r="R280" s="48">
        <v>17025</v>
      </c>
      <c r="S280" s="35">
        <v>19164</v>
      </c>
      <c r="T280" s="35">
        <f t="shared" si="17"/>
        <v>2269</v>
      </c>
      <c r="U280" s="35">
        <v>21924</v>
      </c>
      <c r="V280" s="35">
        <v>800</v>
      </c>
      <c r="W280" s="35">
        <v>1730</v>
      </c>
      <c r="X280" s="35">
        <v>355</v>
      </c>
      <c r="Y280" s="35"/>
      <c r="Z280" s="35"/>
      <c r="AA280" s="35">
        <v>-700</v>
      </c>
      <c r="AB280" s="35">
        <v>-524</v>
      </c>
      <c r="AC280" s="35">
        <v>-2225</v>
      </c>
      <c r="AD280" s="35">
        <v>-1615</v>
      </c>
      <c r="AE280" s="35" t="s">
        <v>100</v>
      </c>
      <c r="AF280" s="35" t="s">
        <v>89</v>
      </c>
      <c r="AG280" s="35">
        <v>65</v>
      </c>
      <c r="AH280" s="35" t="s">
        <v>100</v>
      </c>
      <c r="AI280" s="35" t="s">
        <v>77</v>
      </c>
      <c r="AJ280" s="40">
        <v>62</v>
      </c>
    </row>
    <row r="281" spans="1:36" x14ac:dyDescent="0.15">
      <c r="A281" s="51" t="s">
        <v>33</v>
      </c>
      <c r="B281" s="69" t="s">
        <v>24</v>
      </c>
      <c r="C281" s="26">
        <v>1</v>
      </c>
      <c r="D281" s="33">
        <v>38261.583333333336</v>
      </c>
      <c r="E281" s="31">
        <v>16513</v>
      </c>
      <c r="F281" s="29">
        <v>33188</v>
      </c>
      <c r="G281" s="30">
        <v>225</v>
      </c>
      <c r="H281" s="30">
        <v>0</v>
      </c>
      <c r="I281" s="29">
        <v>6604</v>
      </c>
      <c r="J281" s="29">
        <v>7696</v>
      </c>
      <c r="K281" s="30">
        <v>-79</v>
      </c>
      <c r="L281" s="30"/>
      <c r="M281" s="30">
        <v>-474</v>
      </c>
      <c r="N281" s="30">
        <v>-1810</v>
      </c>
      <c r="O281" s="30">
        <f t="shared" si="19"/>
        <v>-2363</v>
      </c>
      <c r="P281" s="45">
        <f t="shared" si="18"/>
        <v>21476</v>
      </c>
      <c r="Q281" s="33">
        <v>38261.583333333336</v>
      </c>
      <c r="R281" s="47">
        <v>16625</v>
      </c>
      <c r="S281" s="29">
        <v>18987</v>
      </c>
      <c r="T281" s="29">
        <f t="shared" si="17"/>
        <v>2489</v>
      </c>
      <c r="U281" s="29">
        <v>21924</v>
      </c>
      <c r="V281" s="29">
        <v>800</v>
      </c>
      <c r="W281" s="29">
        <v>-1100</v>
      </c>
      <c r="X281" s="29">
        <v>-79</v>
      </c>
      <c r="Y281" s="29"/>
      <c r="Z281" s="29"/>
      <c r="AA281" s="29">
        <v>-700</v>
      </c>
      <c r="AB281" s="29">
        <v>-474</v>
      </c>
      <c r="AC281" s="29">
        <v>-2225</v>
      </c>
      <c r="AD281" s="29">
        <v>-1810</v>
      </c>
      <c r="AE281" s="29" t="s">
        <v>169</v>
      </c>
      <c r="AF281" s="29" t="s">
        <v>141</v>
      </c>
      <c r="AG281" s="29">
        <v>66</v>
      </c>
      <c r="AH281" s="29" t="s">
        <v>169</v>
      </c>
      <c r="AI281" s="29" t="s">
        <v>75</v>
      </c>
      <c r="AJ281" s="32">
        <v>65</v>
      </c>
    </row>
    <row r="282" spans="1:36" x14ac:dyDescent="0.15">
      <c r="A282" s="51" t="s">
        <v>34</v>
      </c>
      <c r="B282" s="69" t="s">
        <v>24</v>
      </c>
      <c r="C282" s="26">
        <v>2</v>
      </c>
      <c r="D282" s="33">
        <v>38262.833333333336</v>
      </c>
      <c r="E282" s="31">
        <v>15267</v>
      </c>
      <c r="F282" s="29">
        <v>33188</v>
      </c>
      <c r="G282" s="30">
        <v>218</v>
      </c>
      <c r="H282" s="30">
        <v>0</v>
      </c>
      <c r="I282" s="29">
        <v>6915</v>
      </c>
      <c r="J282" s="29">
        <v>7720</v>
      </c>
      <c r="K282" s="30">
        <v>211</v>
      </c>
      <c r="L282" s="30"/>
      <c r="M282" s="30">
        <v>-250</v>
      </c>
      <c r="N282" s="30">
        <v>-1258</v>
      </c>
      <c r="O282" s="30">
        <f t="shared" si="19"/>
        <v>-1297</v>
      </c>
      <c r="P282" s="29">
        <f t="shared" si="18"/>
        <v>20068</v>
      </c>
      <c r="Q282" s="33">
        <v>38262.833333333336</v>
      </c>
      <c r="R282" s="47">
        <v>15300</v>
      </c>
      <c r="S282" s="29">
        <v>17319</v>
      </c>
      <c r="T282" s="29">
        <f t="shared" si="17"/>
        <v>2749</v>
      </c>
      <c r="U282" s="29">
        <v>17534</v>
      </c>
      <c r="V282" s="29">
        <v>1300</v>
      </c>
      <c r="W282" s="29">
        <v>1530</v>
      </c>
      <c r="X282" s="29">
        <v>211</v>
      </c>
      <c r="Y282" s="29"/>
      <c r="Z282" s="29"/>
      <c r="AA282" s="29">
        <v>-700</v>
      </c>
      <c r="AB282" s="29">
        <v>-250</v>
      </c>
      <c r="AC282" s="29">
        <v>-2225</v>
      </c>
      <c r="AD282" s="29">
        <v>-1258</v>
      </c>
      <c r="AE282" s="29" t="s">
        <v>43</v>
      </c>
      <c r="AF282" s="29" t="s">
        <v>91</v>
      </c>
      <c r="AG282" s="29">
        <v>64</v>
      </c>
      <c r="AH282" s="29" t="s">
        <v>43</v>
      </c>
      <c r="AI282" s="29" t="s">
        <v>90</v>
      </c>
      <c r="AJ282" s="32">
        <v>62</v>
      </c>
    </row>
    <row r="283" spans="1:36" x14ac:dyDescent="0.15">
      <c r="A283" s="51" t="s">
        <v>35</v>
      </c>
      <c r="B283" s="69" t="s">
        <v>24</v>
      </c>
      <c r="C283" s="26">
        <v>3</v>
      </c>
      <c r="D283" s="33">
        <v>38263.833333333336</v>
      </c>
      <c r="E283" s="31">
        <v>15340</v>
      </c>
      <c r="F283" s="29">
        <v>33188</v>
      </c>
      <c r="G283" s="30">
        <v>221</v>
      </c>
      <c r="H283" s="30">
        <v>0</v>
      </c>
      <c r="I283" s="29">
        <v>6953</v>
      </c>
      <c r="J283" s="29">
        <v>8006</v>
      </c>
      <c r="K283" s="30">
        <v>157</v>
      </c>
      <c r="L283" s="30"/>
      <c r="M283" s="30">
        <v>0</v>
      </c>
      <c r="N283" s="30">
        <v>-1219</v>
      </c>
      <c r="O283" s="30">
        <f t="shared" si="19"/>
        <v>-1062</v>
      </c>
      <c r="P283" s="29">
        <f t="shared" si="18"/>
        <v>19512</v>
      </c>
      <c r="Q283" s="33">
        <v>38263.833333333336</v>
      </c>
      <c r="R283" s="47">
        <v>15000</v>
      </c>
      <c r="S283" s="29">
        <v>16759</v>
      </c>
      <c r="T283" s="29">
        <f t="shared" si="17"/>
        <v>2753</v>
      </c>
      <c r="U283" s="29">
        <v>17534</v>
      </c>
      <c r="V283" s="29">
        <v>1300</v>
      </c>
      <c r="W283" s="29">
        <v>1530</v>
      </c>
      <c r="X283" s="29">
        <v>157</v>
      </c>
      <c r="Y283" s="29"/>
      <c r="Z283" s="29"/>
      <c r="AA283" s="29">
        <v>-700</v>
      </c>
      <c r="AB283" s="29">
        <v>-150</v>
      </c>
      <c r="AC283" s="29">
        <v>-2225</v>
      </c>
      <c r="AD283" s="29">
        <v>-1219</v>
      </c>
      <c r="AE283" s="29" t="s">
        <v>42</v>
      </c>
      <c r="AF283" s="29" t="s">
        <v>141</v>
      </c>
      <c r="AG283" s="29">
        <v>62</v>
      </c>
      <c r="AH283" s="29" t="s">
        <v>169</v>
      </c>
      <c r="AI283" s="29" t="s">
        <v>68</v>
      </c>
      <c r="AJ283" s="32">
        <v>61</v>
      </c>
    </row>
    <row r="284" spans="1:36" x14ac:dyDescent="0.15">
      <c r="A284" s="51" t="s">
        <v>36</v>
      </c>
      <c r="B284" s="69" t="s">
        <v>24</v>
      </c>
      <c r="C284" s="26">
        <v>4</v>
      </c>
      <c r="D284" s="33">
        <v>38264.833333333336</v>
      </c>
      <c r="E284" s="31">
        <v>17432</v>
      </c>
      <c r="F284" s="29">
        <v>33188</v>
      </c>
      <c r="G284" s="30">
        <v>221</v>
      </c>
      <c r="H284" s="30">
        <v>0</v>
      </c>
      <c r="I284" s="29">
        <v>6626</v>
      </c>
      <c r="J284" s="29">
        <v>5947</v>
      </c>
      <c r="K284" s="30">
        <v>269</v>
      </c>
      <c r="L284" s="30"/>
      <c r="M284" s="30">
        <v>0</v>
      </c>
      <c r="N284" s="30">
        <v>-1651</v>
      </c>
      <c r="O284" s="30">
        <f t="shared" si="19"/>
        <v>-1382</v>
      </c>
      <c r="P284" s="29">
        <f t="shared" si="18"/>
        <v>22218</v>
      </c>
      <c r="Q284" s="33">
        <v>38264.833333333336</v>
      </c>
      <c r="R284" s="47">
        <v>17100</v>
      </c>
      <c r="S284" s="29">
        <v>19163</v>
      </c>
      <c r="T284" s="29">
        <f t="shared" si="17"/>
        <v>3055</v>
      </c>
      <c r="U284" s="29">
        <v>17534</v>
      </c>
      <c r="V284" s="29">
        <v>1300</v>
      </c>
      <c r="W284" s="29">
        <v>1530</v>
      </c>
      <c r="X284" s="29">
        <v>269</v>
      </c>
      <c r="Y284" s="29"/>
      <c r="Z284" s="29"/>
      <c r="AA284" s="29">
        <v>-700</v>
      </c>
      <c r="AB284" s="29">
        <v>-150</v>
      </c>
      <c r="AC284" s="29">
        <v>-2225</v>
      </c>
      <c r="AD284" s="29">
        <v>-1651</v>
      </c>
      <c r="AE284" s="29" t="s">
        <v>169</v>
      </c>
      <c r="AF284" s="29" t="s">
        <v>131</v>
      </c>
      <c r="AG284" s="29">
        <v>64</v>
      </c>
      <c r="AH284" s="29" t="s">
        <v>169</v>
      </c>
      <c r="AI284" s="29" t="s">
        <v>122</v>
      </c>
      <c r="AJ284" s="32">
        <v>62</v>
      </c>
    </row>
    <row r="285" spans="1:36" x14ac:dyDescent="0.15">
      <c r="A285" s="51" t="s">
        <v>30</v>
      </c>
      <c r="B285" s="69" t="s">
        <v>24</v>
      </c>
      <c r="C285" s="26">
        <v>5</v>
      </c>
      <c r="D285" s="33">
        <v>38265.833333333336</v>
      </c>
      <c r="E285" s="31">
        <v>17108</v>
      </c>
      <c r="F285" s="29">
        <v>32892</v>
      </c>
      <c r="G285" s="30">
        <v>216</v>
      </c>
      <c r="H285" s="30">
        <v>0</v>
      </c>
      <c r="I285" s="29">
        <v>5682</v>
      </c>
      <c r="J285" s="29">
        <v>7211</v>
      </c>
      <c r="K285" s="30">
        <v>419</v>
      </c>
      <c r="L285" s="30"/>
      <c r="M285" s="30">
        <v>0</v>
      </c>
      <c r="N285" s="30">
        <v>-1662</v>
      </c>
      <c r="O285" s="30">
        <f t="shared" si="19"/>
        <v>-1243</v>
      </c>
      <c r="P285" s="29">
        <f t="shared" si="18"/>
        <v>21458</v>
      </c>
      <c r="Q285" s="33">
        <v>38265.833333333336</v>
      </c>
      <c r="R285" s="47">
        <v>16925</v>
      </c>
      <c r="S285" s="29">
        <v>19094</v>
      </c>
      <c r="T285" s="29">
        <f t="shared" si="17"/>
        <v>2364</v>
      </c>
      <c r="U285" s="29">
        <v>17534</v>
      </c>
      <c r="V285" s="29">
        <v>1300</v>
      </c>
      <c r="W285" s="29">
        <v>1530</v>
      </c>
      <c r="X285" s="29">
        <v>419</v>
      </c>
      <c r="Y285" s="29"/>
      <c r="Z285" s="29"/>
      <c r="AA285" s="29">
        <v>-700</v>
      </c>
      <c r="AB285" s="29">
        <v>-50</v>
      </c>
      <c r="AC285" s="29">
        <v>-2225</v>
      </c>
      <c r="AD285" s="29">
        <v>-1662</v>
      </c>
      <c r="AE285" s="29" t="s">
        <v>42</v>
      </c>
      <c r="AF285" s="29" t="s">
        <v>98</v>
      </c>
      <c r="AG285" s="29">
        <v>56</v>
      </c>
      <c r="AH285" s="29" t="s">
        <v>314</v>
      </c>
      <c r="AI285" s="29" t="s">
        <v>192</v>
      </c>
      <c r="AJ285" s="32">
        <v>54</v>
      </c>
    </row>
    <row r="286" spans="1:36" x14ac:dyDescent="0.15">
      <c r="A286" s="51" t="s">
        <v>32</v>
      </c>
      <c r="B286" s="69" t="s">
        <v>24</v>
      </c>
      <c r="C286" s="26">
        <v>6</v>
      </c>
      <c r="D286" s="33">
        <v>38266.833333333336</v>
      </c>
      <c r="E286" s="31">
        <v>17128</v>
      </c>
      <c r="F286" s="29">
        <v>32892</v>
      </c>
      <c r="G286" s="30">
        <v>174</v>
      </c>
      <c r="H286" s="30">
        <v>0</v>
      </c>
      <c r="I286" s="29">
        <v>6258</v>
      </c>
      <c r="J286" s="29">
        <v>7240</v>
      </c>
      <c r="K286" s="30">
        <v>140</v>
      </c>
      <c r="L286" s="30"/>
      <c r="M286" s="30">
        <v>0</v>
      </c>
      <c r="N286" s="30">
        <v>-1661</v>
      </c>
      <c r="O286" s="30">
        <f t="shared" si="19"/>
        <v>-1521</v>
      </c>
      <c r="P286" s="29">
        <f t="shared" si="18"/>
        <v>21089</v>
      </c>
      <c r="Q286" s="33">
        <v>38266.833333333336</v>
      </c>
      <c r="R286" s="47">
        <v>16800</v>
      </c>
      <c r="S286" s="29">
        <v>18963</v>
      </c>
      <c r="T286" s="29">
        <f t="shared" si="17"/>
        <v>2126</v>
      </c>
      <c r="U286" s="29">
        <v>17534</v>
      </c>
      <c r="V286" s="29">
        <v>1300</v>
      </c>
      <c r="W286" s="29">
        <v>1530</v>
      </c>
      <c r="X286" s="29">
        <v>140</v>
      </c>
      <c r="Y286" s="29"/>
      <c r="Z286" s="29"/>
      <c r="AA286" s="29">
        <v>-700</v>
      </c>
      <c r="AB286" s="29">
        <v>-50</v>
      </c>
      <c r="AC286" s="29">
        <v>-2218</v>
      </c>
      <c r="AD286" s="29">
        <v>-1661</v>
      </c>
      <c r="AE286" s="29" t="s">
        <v>169</v>
      </c>
      <c r="AF286" s="29" t="s">
        <v>131</v>
      </c>
      <c r="AG286" s="29">
        <v>58</v>
      </c>
      <c r="AH286" s="29" t="s">
        <v>169</v>
      </c>
      <c r="AI286" s="29" t="s">
        <v>72</v>
      </c>
      <c r="AJ286" s="32">
        <v>57</v>
      </c>
    </row>
    <row r="287" spans="1:36" x14ac:dyDescent="0.15">
      <c r="A287" s="51" t="s">
        <v>31</v>
      </c>
      <c r="B287" s="69" t="s">
        <v>24</v>
      </c>
      <c r="C287" s="26">
        <v>7</v>
      </c>
      <c r="D287" s="33">
        <v>38267.833333333336</v>
      </c>
      <c r="E287" s="31">
        <v>17304</v>
      </c>
      <c r="F287" s="29">
        <v>32892</v>
      </c>
      <c r="G287" s="30">
        <v>223</v>
      </c>
      <c r="H287" s="30">
        <v>0</v>
      </c>
      <c r="I287" s="29">
        <v>5855</v>
      </c>
      <c r="J287" s="29">
        <v>7318</v>
      </c>
      <c r="K287" s="30">
        <v>46</v>
      </c>
      <c r="L287" s="30"/>
      <c r="M287" s="30">
        <v>0</v>
      </c>
      <c r="N287" s="30">
        <v>-1661</v>
      </c>
      <c r="O287" s="30">
        <f t="shared" si="19"/>
        <v>-1615</v>
      </c>
      <c r="P287" s="29">
        <f t="shared" si="18"/>
        <v>21557</v>
      </c>
      <c r="Q287" s="33">
        <v>38267.833333333336</v>
      </c>
      <c r="R287" s="47">
        <v>16950</v>
      </c>
      <c r="S287" s="29">
        <v>19113</v>
      </c>
      <c r="T287" s="29">
        <f t="shared" si="17"/>
        <v>2444</v>
      </c>
      <c r="U287" s="29">
        <v>17534</v>
      </c>
      <c r="V287" s="29">
        <v>1300</v>
      </c>
      <c r="W287" s="29">
        <v>1530</v>
      </c>
      <c r="X287" s="29">
        <v>46</v>
      </c>
      <c r="Y287" s="29"/>
      <c r="Z287" s="29"/>
      <c r="AA287" s="29">
        <v>-700</v>
      </c>
      <c r="AB287" s="29">
        <v>-50</v>
      </c>
      <c r="AC287" s="29">
        <v>-2218</v>
      </c>
      <c r="AD287" s="29">
        <v>-1661</v>
      </c>
      <c r="AE287" s="29" t="s">
        <v>42</v>
      </c>
      <c r="AF287" s="29" t="s">
        <v>172</v>
      </c>
      <c r="AG287" s="29">
        <v>64</v>
      </c>
      <c r="AH287" s="29" t="s">
        <v>42</v>
      </c>
      <c r="AI287" s="29" t="s">
        <v>77</v>
      </c>
      <c r="AJ287" s="32">
        <v>66</v>
      </c>
    </row>
    <row r="288" spans="1:36" x14ac:dyDescent="0.15">
      <c r="A288" s="51" t="s">
        <v>33</v>
      </c>
      <c r="B288" s="69" t="s">
        <v>24</v>
      </c>
      <c r="C288" s="26">
        <v>8</v>
      </c>
      <c r="D288" s="33">
        <v>38268.583333333336</v>
      </c>
      <c r="E288" s="31">
        <v>16660</v>
      </c>
      <c r="F288" s="29">
        <v>32892</v>
      </c>
      <c r="G288" s="30">
        <v>223</v>
      </c>
      <c r="H288" s="30">
        <v>0</v>
      </c>
      <c r="I288" s="29">
        <v>7029</v>
      </c>
      <c r="J288" s="29">
        <v>7335</v>
      </c>
      <c r="K288" s="30">
        <v>252</v>
      </c>
      <c r="L288" s="30"/>
      <c r="M288" s="30">
        <v>0</v>
      </c>
      <c r="N288" s="30">
        <v>-1661</v>
      </c>
      <c r="O288" s="30">
        <f t="shared" si="19"/>
        <v>-1409</v>
      </c>
      <c r="P288" s="29">
        <f t="shared" si="18"/>
        <v>20160</v>
      </c>
      <c r="Q288" s="33">
        <v>38268.583333333336</v>
      </c>
      <c r="R288" s="47">
        <v>16400</v>
      </c>
      <c r="S288" s="29">
        <v>18423</v>
      </c>
      <c r="T288" s="29">
        <f t="shared" si="17"/>
        <v>1737</v>
      </c>
      <c r="U288" s="29">
        <v>17534</v>
      </c>
      <c r="V288" s="29">
        <v>1300</v>
      </c>
      <c r="W288" s="29">
        <v>1530</v>
      </c>
      <c r="X288" s="29">
        <v>252</v>
      </c>
      <c r="Y288" s="29"/>
      <c r="Z288" s="29"/>
      <c r="AA288" s="29">
        <v>-700</v>
      </c>
      <c r="AB288" s="29">
        <v>-50</v>
      </c>
      <c r="AC288" s="29">
        <v>-2218</v>
      </c>
      <c r="AD288" s="29">
        <v>-1661</v>
      </c>
      <c r="AE288" s="29" t="s">
        <v>169</v>
      </c>
      <c r="AF288" s="29" t="s">
        <v>102</v>
      </c>
      <c r="AG288" s="29">
        <v>63</v>
      </c>
      <c r="AH288" s="29" t="s">
        <v>169</v>
      </c>
      <c r="AI288" s="29" t="s">
        <v>195</v>
      </c>
      <c r="AJ288" s="32">
        <v>64</v>
      </c>
    </row>
    <row r="289" spans="1:36" x14ac:dyDescent="0.15">
      <c r="A289" s="51" t="s">
        <v>34</v>
      </c>
      <c r="B289" s="69" t="s">
        <v>24</v>
      </c>
      <c r="C289" s="26">
        <v>9</v>
      </c>
      <c r="D289" s="33">
        <v>38269.833333333336</v>
      </c>
      <c r="E289" s="31">
        <v>15208</v>
      </c>
      <c r="F289" s="29">
        <v>32892</v>
      </c>
      <c r="G289" s="30">
        <v>233</v>
      </c>
      <c r="H289" s="30">
        <v>0</v>
      </c>
      <c r="I289" s="29">
        <v>7372</v>
      </c>
      <c r="J289" s="29">
        <v>7304</v>
      </c>
      <c r="K289" s="30">
        <v>241</v>
      </c>
      <c r="L289" s="30"/>
      <c r="M289" s="30">
        <v>-50</v>
      </c>
      <c r="N289" s="30">
        <v>-1258</v>
      </c>
      <c r="O289" s="30">
        <f t="shared" si="19"/>
        <v>-1067</v>
      </c>
      <c r="P289" s="29">
        <f t="shared" si="18"/>
        <v>19516</v>
      </c>
      <c r="Q289" s="33">
        <v>38269.833333333336</v>
      </c>
      <c r="R289" s="47">
        <v>15100</v>
      </c>
      <c r="S289" s="29">
        <v>16836</v>
      </c>
      <c r="T289" s="29">
        <v>2680</v>
      </c>
      <c r="U289" s="29">
        <v>17570</v>
      </c>
      <c r="V289" s="29">
        <v>1800</v>
      </c>
      <c r="W289" s="29">
        <v>1530</v>
      </c>
      <c r="X289" s="29">
        <v>241</v>
      </c>
      <c r="Y289" s="29"/>
      <c r="Z289" s="29"/>
      <c r="AA289" s="29">
        <v>-700</v>
      </c>
      <c r="AB289" s="29">
        <v>-50</v>
      </c>
      <c r="AC289" s="29">
        <v>-2218</v>
      </c>
      <c r="AD289" s="29">
        <v>-1258</v>
      </c>
      <c r="AE289" s="29" t="s">
        <v>169</v>
      </c>
      <c r="AF289" s="29" t="s">
        <v>91</v>
      </c>
      <c r="AG289" s="29">
        <v>67</v>
      </c>
      <c r="AH289" s="29" t="s">
        <v>169</v>
      </c>
      <c r="AI289" s="29" t="s">
        <v>168</v>
      </c>
      <c r="AJ289" s="32">
        <v>66</v>
      </c>
    </row>
    <row r="290" spans="1:36" x14ac:dyDescent="0.15">
      <c r="A290" s="51" t="s">
        <v>35</v>
      </c>
      <c r="B290" s="69" t="s">
        <v>24</v>
      </c>
      <c r="C290" s="26">
        <v>10</v>
      </c>
      <c r="D290" s="33">
        <v>38270.833333333336</v>
      </c>
      <c r="E290" s="31">
        <v>14962</v>
      </c>
      <c r="F290" s="29">
        <v>32892</v>
      </c>
      <c r="G290" s="30">
        <v>222</v>
      </c>
      <c r="H290" s="30">
        <v>0</v>
      </c>
      <c r="I290" s="29">
        <v>6781</v>
      </c>
      <c r="J290" s="29">
        <v>8509</v>
      </c>
      <c r="K290" s="30">
        <v>602</v>
      </c>
      <c r="L290" s="30"/>
      <c r="M290" s="30">
        <v>-50</v>
      </c>
      <c r="N290" s="30">
        <v>-1258</v>
      </c>
      <c r="O290" s="30">
        <f t="shared" si="19"/>
        <v>-706</v>
      </c>
      <c r="P290" s="29">
        <f t="shared" si="18"/>
        <v>18530</v>
      </c>
      <c r="Q290" s="33">
        <v>38270.833333333336</v>
      </c>
      <c r="R290" s="47">
        <v>15125</v>
      </c>
      <c r="S290" s="29">
        <v>16861</v>
      </c>
      <c r="T290" s="29">
        <f t="shared" si="17"/>
        <v>1669</v>
      </c>
      <c r="U290" s="29">
        <v>17570</v>
      </c>
      <c r="V290" s="29">
        <v>1800</v>
      </c>
      <c r="W290" s="29">
        <v>1530</v>
      </c>
      <c r="X290" s="29">
        <v>602</v>
      </c>
      <c r="Y290" s="29"/>
      <c r="Z290" s="29"/>
      <c r="AA290" s="29">
        <v>-700</v>
      </c>
      <c r="AB290" s="29">
        <v>-50</v>
      </c>
      <c r="AC290" s="29">
        <v>-2218</v>
      </c>
      <c r="AD290" s="29">
        <v>-1258</v>
      </c>
      <c r="AE290" s="29" t="s">
        <v>169</v>
      </c>
      <c r="AF290" s="29" t="s">
        <v>178</v>
      </c>
      <c r="AG290" s="29">
        <v>60</v>
      </c>
      <c r="AH290" s="29" t="s">
        <v>169</v>
      </c>
      <c r="AI290" s="29" t="s">
        <v>150</v>
      </c>
      <c r="AJ290" s="32">
        <v>58</v>
      </c>
    </row>
    <row r="291" spans="1:36" x14ac:dyDescent="0.15">
      <c r="A291" s="51" t="s">
        <v>36</v>
      </c>
      <c r="B291" s="69" t="s">
        <v>24</v>
      </c>
      <c r="C291" s="26">
        <v>11</v>
      </c>
      <c r="D291" s="33">
        <v>38271.833333333336</v>
      </c>
      <c r="E291" s="31">
        <v>16751</v>
      </c>
      <c r="F291" s="29">
        <v>32892</v>
      </c>
      <c r="G291" s="30">
        <v>225</v>
      </c>
      <c r="H291" s="30">
        <v>0</v>
      </c>
      <c r="I291" s="29">
        <v>6988</v>
      </c>
      <c r="J291" s="29">
        <v>7469</v>
      </c>
      <c r="K291" s="30">
        <v>389</v>
      </c>
      <c r="L291" s="30"/>
      <c r="M291" s="30">
        <v>-50</v>
      </c>
      <c r="N291" s="30">
        <v>-1661</v>
      </c>
      <c r="O291" s="30">
        <f t="shared" si="19"/>
        <v>-1322</v>
      </c>
      <c r="P291" s="29">
        <f t="shared" si="18"/>
        <v>19982</v>
      </c>
      <c r="Q291" s="33">
        <v>38271.833333333336</v>
      </c>
      <c r="R291" s="47">
        <v>16400</v>
      </c>
      <c r="S291" s="29">
        <v>18507</v>
      </c>
      <c r="T291" s="29">
        <f t="shared" si="17"/>
        <v>1475</v>
      </c>
      <c r="U291" s="29">
        <v>17570</v>
      </c>
      <c r="V291" s="29">
        <v>1800</v>
      </c>
      <c r="W291" s="29">
        <v>1530</v>
      </c>
      <c r="X291" s="29">
        <v>389</v>
      </c>
      <c r="Y291" s="29"/>
      <c r="Z291" s="29"/>
      <c r="AA291" s="29">
        <v>-700</v>
      </c>
      <c r="AB291" s="29">
        <v>-50</v>
      </c>
      <c r="AC291" s="29">
        <v>-2218</v>
      </c>
      <c r="AD291" s="29">
        <v>-1661</v>
      </c>
      <c r="AE291" s="29" t="s">
        <v>100</v>
      </c>
      <c r="AF291" s="29" t="s">
        <v>106</v>
      </c>
      <c r="AG291" s="29">
        <v>58</v>
      </c>
      <c r="AH291" s="29" t="s">
        <v>169</v>
      </c>
      <c r="AI291" s="29" t="s">
        <v>59</v>
      </c>
      <c r="AJ291" s="32">
        <v>54</v>
      </c>
    </row>
    <row r="292" spans="1:36" x14ac:dyDescent="0.15">
      <c r="A292" s="51" t="s">
        <v>30</v>
      </c>
      <c r="B292" s="69" t="s">
        <v>24</v>
      </c>
      <c r="C292" s="26">
        <v>12</v>
      </c>
      <c r="D292" s="33">
        <v>38272.833333333336</v>
      </c>
      <c r="E292" s="31">
        <v>17193</v>
      </c>
      <c r="F292" s="29">
        <v>32892</v>
      </c>
      <c r="G292" s="30">
        <v>250</v>
      </c>
      <c r="H292" s="30">
        <v>0</v>
      </c>
      <c r="I292" s="29">
        <v>6391</v>
      </c>
      <c r="J292" s="29">
        <v>7092</v>
      </c>
      <c r="K292" s="30">
        <v>-246</v>
      </c>
      <c r="L292" s="30"/>
      <c r="M292" s="30">
        <v>0</v>
      </c>
      <c r="N292" s="30">
        <v>-1550</v>
      </c>
      <c r="O292" s="30">
        <f t="shared" si="19"/>
        <v>-1796</v>
      </c>
      <c r="P292" s="29">
        <f t="shared" si="18"/>
        <v>21455</v>
      </c>
      <c r="Q292" s="33">
        <v>38272.833333333336</v>
      </c>
      <c r="R292" s="47">
        <v>16900</v>
      </c>
      <c r="S292" s="29">
        <v>18960</v>
      </c>
      <c r="T292" s="29">
        <f t="shared" si="17"/>
        <v>2495</v>
      </c>
      <c r="U292" s="29">
        <v>17570</v>
      </c>
      <c r="V292" s="29">
        <v>1800</v>
      </c>
      <c r="W292" s="29">
        <v>-1000</v>
      </c>
      <c r="X292" s="29">
        <v>-246</v>
      </c>
      <c r="Y292" s="29"/>
      <c r="Z292" s="29"/>
      <c r="AA292" s="29">
        <v>-700</v>
      </c>
      <c r="AB292" s="29">
        <v>-50</v>
      </c>
      <c r="AC292" s="29">
        <v>-2218</v>
      </c>
      <c r="AD292" s="29">
        <v>-1597</v>
      </c>
      <c r="AE292" s="29" t="s">
        <v>100</v>
      </c>
      <c r="AF292" s="29" t="s">
        <v>71</v>
      </c>
      <c r="AG292" s="29">
        <v>57</v>
      </c>
      <c r="AH292" s="29" t="s">
        <v>169</v>
      </c>
      <c r="AI292" s="29" t="s">
        <v>50</v>
      </c>
      <c r="AJ292" s="32">
        <v>57</v>
      </c>
    </row>
    <row r="293" spans="1:36" x14ac:dyDescent="0.15">
      <c r="A293" s="51" t="s">
        <v>32</v>
      </c>
      <c r="B293" s="69" t="s">
        <v>24</v>
      </c>
      <c r="C293" s="26">
        <v>13</v>
      </c>
      <c r="D293" s="33">
        <v>38273.833333333336</v>
      </c>
      <c r="E293" s="31">
        <v>17099</v>
      </c>
      <c r="F293" s="29">
        <v>32892</v>
      </c>
      <c r="G293" s="30">
        <v>250</v>
      </c>
      <c r="H293" s="30">
        <v>0</v>
      </c>
      <c r="I293" s="29">
        <v>6379</v>
      </c>
      <c r="J293" s="29">
        <v>6260</v>
      </c>
      <c r="K293" s="30">
        <v>-311</v>
      </c>
      <c r="L293" s="30"/>
      <c r="M293" s="30">
        <v>100</v>
      </c>
      <c r="N293" s="30">
        <v>-1611</v>
      </c>
      <c r="O293" s="30">
        <f t="shared" si="19"/>
        <v>-1822</v>
      </c>
      <c r="P293" s="29">
        <f t="shared" si="18"/>
        <v>22325</v>
      </c>
      <c r="Q293" s="33">
        <v>38273.833333333336</v>
      </c>
      <c r="R293" s="47">
        <v>17275</v>
      </c>
      <c r="S293" s="29">
        <v>19282</v>
      </c>
      <c r="T293" s="29">
        <f t="shared" si="17"/>
        <v>3043</v>
      </c>
      <c r="U293" s="29">
        <v>17570</v>
      </c>
      <c r="V293" s="29">
        <v>1800</v>
      </c>
      <c r="W293" s="29">
        <v>-1400</v>
      </c>
      <c r="X293" s="29">
        <v>-311</v>
      </c>
      <c r="Y293" s="29"/>
      <c r="Z293" s="29"/>
      <c r="AA293" s="29">
        <v>400</v>
      </c>
      <c r="AB293" s="29">
        <v>50</v>
      </c>
      <c r="AC293" s="29">
        <v>-2218</v>
      </c>
      <c r="AD293" s="29">
        <v>-1611</v>
      </c>
      <c r="AE293" s="29" t="s">
        <v>146</v>
      </c>
      <c r="AF293" s="29" t="s">
        <v>89</v>
      </c>
      <c r="AG293" s="29">
        <v>64</v>
      </c>
      <c r="AH293" s="29" t="s">
        <v>100</v>
      </c>
      <c r="AI293" s="29" t="s">
        <v>216</v>
      </c>
      <c r="AJ293" s="32">
        <v>63</v>
      </c>
    </row>
    <row r="294" spans="1:36" x14ac:dyDescent="0.15">
      <c r="A294" s="51" t="s">
        <v>31</v>
      </c>
      <c r="B294" s="69" t="s">
        <v>24</v>
      </c>
      <c r="C294" s="26">
        <v>14</v>
      </c>
      <c r="D294" s="33">
        <v>38274.833333333336</v>
      </c>
      <c r="E294" s="31">
        <v>17255</v>
      </c>
      <c r="F294" s="29">
        <v>32909</v>
      </c>
      <c r="G294" s="30">
        <v>250</v>
      </c>
      <c r="H294" s="30">
        <v>0</v>
      </c>
      <c r="I294" s="29">
        <v>6789</v>
      </c>
      <c r="J294" s="29">
        <v>6061</v>
      </c>
      <c r="K294" s="30">
        <v>-46</v>
      </c>
      <c r="L294" s="30"/>
      <c r="M294" s="30">
        <v>0</v>
      </c>
      <c r="N294" s="30">
        <v>-1611</v>
      </c>
      <c r="O294" s="30">
        <f t="shared" si="19"/>
        <v>-1657</v>
      </c>
      <c r="P294" s="29">
        <f t="shared" si="18"/>
        <v>21966</v>
      </c>
      <c r="Q294" s="33">
        <v>38274.791666666664</v>
      </c>
      <c r="R294" s="47">
        <v>17050</v>
      </c>
      <c r="S294" s="29">
        <v>19197</v>
      </c>
      <c r="T294" s="29">
        <f t="shared" si="17"/>
        <v>2769</v>
      </c>
      <c r="U294" s="29">
        <v>17570</v>
      </c>
      <c r="V294" s="29">
        <v>1800</v>
      </c>
      <c r="W294" s="29">
        <v>-1400</v>
      </c>
      <c r="X294" s="29">
        <v>-46</v>
      </c>
      <c r="Y294" s="29"/>
      <c r="Z294" s="29"/>
      <c r="AA294" s="29">
        <v>-700</v>
      </c>
      <c r="AB294" s="29">
        <v>-50</v>
      </c>
      <c r="AC294" s="29">
        <v>-2218</v>
      </c>
      <c r="AD294" s="29">
        <v>-1611</v>
      </c>
      <c r="AE294" s="29" t="s">
        <v>43</v>
      </c>
      <c r="AF294" s="29" t="s">
        <v>111</v>
      </c>
      <c r="AG294" s="29">
        <v>62</v>
      </c>
      <c r="AH294" s="29" t="s">
        <v>43</v>
      </c>
      <c r="AI294" s="29" t="s">
        <v>181</v>
      </c>
      <c r="AJ294" s="32">
        <v>60</v>
      </c>
    </row>
    <row r="295" spans="1:36" x14ac:dyDescent="0.15">
      <c r="A295" s="51" t="s">
        <v>33</v>
      </c>
      <c r="B295" s="69" t="s">
        <v>24</v>
      </c>
      <c r="C295" s="26">
        <v>15</v>
      </c>
      <c r="D295" s="33">
        <v>38275.833333333336</v>
      </c>
      <c r="E295" s="31">
        <v>16876</v>
      </c>
      <c r="F295" s="29">
        <v>32909</v>
      </c>
      <c r="G295" s="30">
        <v>239</v>
      </c>
      <c r="H295" s="30">
        <v>0</v>
      </c>
      <c r="I295" s="29">
        <v>6876</v>
      </c>
      <c r="J295" s="29">
        <v>6826</v>
      </c>
      <c r="K295" s="30">
        <v>-47</v>
      </c>
      <c r="L295" s="30"/>
      <c r="M295" s="30">
        <v>0</v>
      </c>
      <c r="N295" s="30">
        <v>-1611</v>
      </c>
      <c r="O295" s="30">
        <f t="shared" si="19"/>
        <v>-1658</v>
      </c>
      <c r="P295" s="29">
        <f t="shared" si="18"/>
        <v>21104</v>
      </c>
      <c r="Q295" s="33">
        <v>38275.791666666664</v>
      </c>
      <c r="R295" s="47">
        <v>16450</v>
      </c>
      <c r="S295" s="29">
        <v>18468</v>
      </c>
      <c r="T295" s="29">
        <f t="shared" si="17"/>
        <v>2636</v>
      </c>
      <c r="U295" s="29">
        <v>17570</v>
      </c>
      <c r="V295" s="29">
        <v>1800</v>
      </c>
      <c r="W295" s="29">
        <v>-1400</v>
      </c>
      <c r="X295" s="29">
        <v>-47</v>
      </c>
      <c r="Y295" s="29"/>
      <c r="Z295" s="29"/>
      <c r="AA295" s="29">
        <v>-700</v>
      </c>
      <c r="AB295" s="29">
        <v>-150</v>
      </c>
      <c r="AC295" s="29">
        <v>-2218</v>
      </c>
      <c r="AD295" s="29">
        <v>-1611</v>
      </c>
      <c r="AE295" s="29" t="s">
        <v>43</v>
      </c>
      <c r="AF295" s="29" t="s">
        <v>64</v>
      </c>
      <c r="AG295" s="29">
        <v>63</v>
      </c>
      <c r="AH295" s="29" t="s">
        <v>43</v>
      </c>
      <c r="AI295" s="29" t="s">
        <v>127</v>
      </c>
      <c r="AJ295" s="32">
        <v>61</v>
      </c>
    </row>
    <row r="296" spans="1:36" x14ac:dyDescent="0.15">
      <c r="A296" s="51" t="s">
        <v>34</v>
      </c>
      <c r="B296" s="69" t="s">
        <v>24</v>
      </c>
      <c r="C296" s="26">
        <v>16</v>
      </c>
      <c r="D296" s="33">
        <v>38276.833333333336</v>
      </c>
      <c r="E296" s="31">
        <v>15060</v>
      </c>
      <c r="F296" s="29">
        <v>32909</v>
      </c>
      <c r="G296" s="30">
        <v>238</v>
      </c>
      <c r="H296" s="30">
        <v>0</v>
      </c>
      <c r="I296" s="29">
        <v>7917</v>
      </c>
      <c r="J296" s="29">
        <v>6748</v>
      </c>
      <c r="K296" s="30">
        <v>226</v>
      </c>
      <c r="L296" s="30"/>
      <c r="M296" s="30">
        <v>0</v>
      </c>
      <c r="N296" s="30">
        <v>-1608</v>
      </c>
      <c r="O296" s="30">
        <f t="shared" si="19"/>
        <v>-1382</v>
      </c>
      <c r="P296" s="29">
        <f t="shared" si="18"/>
        <v>19864</v>
      </c>
      <c r="Q296" s="33" t="s">
        <v>321</v>
      </c>
      <c r="R296" s="47">
        <v>15025</v>
      </c>
      <c r="S296" s="29">
        <v>17140</v>
      </c>
      <c r="T296" s="29">
        <f t="shared" si="17"/>
        <v>2724</v>
      </c>
      <c r="U296" s="29">
        <v>18498</v>
      </c>
      <c r="V296" s="29">
        <v>2400</v>
      </c>
      <c r="W296" s="29">
        <v>1200</v>
      </c>
      <c r="X296" s="29">
        <v>226</v>
      </c>
      <c r="Y296" s="29"/>
      <c r="Z296" s="29"/>
      <c r="AA296" s="29">
        <v>-700</v>
      </c>
      <c r="AB296" s="29">
        <v>-50</v>
      </c>
      <c r="AC296" s="29">
        <v>-2218</v>
      </c>
      <c r="AD296" s="29">
        <v>-1608</v>
      </c>
      <c r="AE296" s="29" t="s">
        <v>43</v>
      </c>
      <c r="AF296" s="29" t="s">
        <v>69</v>
      </c>
      <c r="AG296" s="29">
        <v>62</v>
      </c>
      <c r="AH296" s="29" t="s">
        <v>43</v>
      </c>
      <c r="AI296" s="29" t="s">
        <v>168</v>
      </c>
      <c r="AJ296" s="32">
        <v>55</v>
      </c>
    </row>
    <row r="297" spans="1:36" x14ac:dyDescent="0.15">
      <c r="A297" s="51" t="s">
        <v>35</v>
      </c>
      <c r="B297" s="69" t="s">
        <v>24</v>
      </c>
      <c r="C297" s="26">
        <v>17</v>
      </c>
      <c r="D297" s="33">
        <v>38277.833333333336</v>
      </c>
      <c r="E297" s="31">
        <v>15508</v>
      </c>
      <c r="F297" s="29">
        <v>32909</v>
      </c>
      <c r="G297" s="30">
        <v>242</v>
      </c>
      <c r="H297" s="30">
        <v>0</v>
      </c>
      <c r="I297" s="29">
        <v>8118</v>
      </c>
      <c r="J297" s="29">
        <v>7224</v>
      </c>
      <c r="K297" s="30">
        <v>-28</v>
      </c>
      <c r="L297" s="30"/>
      <c r="M297" s="30">
        <v>0</v>
      </c>
      <c r="N297" s="30">
        <v>-1608</v>
      </c>
      <c r="O297" s="30">
        <f t="shared" si="19"/>
        <v>-1636</v>
      </c>
      <c r="P297" s="29">
        <f t="shared" si="18"/>
        <v>19445</v>
      </c>
      <c r="Q297" s="33">
        <v>38277.833333333336</v>
      </c>
      <c r="R297" s="47">
        <v>15250</v>
      </c>
      <c r="S297" s="29">
        <v>17279</v>
      </c>
      <c r="T297" s="29">
        <f t="shared" si="17"/>
        <v>2166</v>
      </c>
      <c r="U297" s="29">
        <v>18498</v>
      </c>
      <c r="V297" s="29">
        <v>2400</v>
      </c>
      <c r="W297" s="29">
        <v>-1500</v>
      </c>
      <c r="X297" s="29">
        <v>-28</v>
      </c>
      <c r="Y297" s="29"/>
      <c r="Z297" s="29"/>
      <c r="AA297" s="29">
        <v>-700</v>
      </c>
      <c r="AB297" s="29">
        <v>-50</v>
      </c>
      <c r="AC297" s="29">
        <v>-2218</v>
      </c>
      <c r="AD297" s="29">
        <v>-1608</v>
      </c>
      <c r="AE297" s="29" t="s">
        <v>43</v>
      </c>
      <c r="AF297" s="29" t="s">
        <v>69</v>
      </c>
      <c r="AG297" s="29">
        <v>53</v>
      </c>
      <c r="AH297" s="29" t="s">
        <v>43</v>
      </c>
      <c r="AI297" s="29" t="s">
        <v>131</v>
      </c>
      <c r="AJ297" s="32">
        <v>48</v>
      </c>
    </row>
    <row r="298" spans="1:36" x14ac:dyDescent="0.15">
      <c r="A298" s="51" t="s">
        <v>36</v>
      </c>
      <c r="B298" s="69" t="s">
        <v>24</v>
      </c>
      <c r="C298" s="26">
        <v>18</v>
      </c>
      <c r="D298" s="33">
        <v>38278.833333333336</v>
      </c>
      <c r="E298" s="31">
        <v>17178</v>
      </c>
      <c r="F298" s="29">
        <v>32909</v>
      </c>
      <c r="G298" s="30">
        <v>242</v>
      </c>
      <c r="H298" s="30">
        <v>0</v>
      </c>
      <c r="I298" s="29">
        <v>8719</v>
      </c>
      <c r="J298" s="29">
        <v>5770</v>
      </c>
      <c r="K298" s="30">
        <v>254</v>
      </c>
      <c r="L298" s="30"/>
      <c r="M298" s="30">
        <v>0</v>
      </c>
      <c r="N298" s="30">
        <v>-1611</v>
      </c>
      <c r="O298" s="30">
        <f t="shared" si="19"/>
        <v>-1357</v>
      </c>
      <c r="P298" s="29">
        <f t="shared" si="18"/>
        <v>20019</v>
      </c>
      <c r="Q298" s="33">
        <v>38278.791666666664</v>
      </c>
      <c r="R298" s="47">
        <v>17050</v>
      </c>
      <c r="S298" s="29">
        <v>19078</v>
      </c>
      <c r="T298" s="29">
        <f t="shared" si="17"/>
        <v>941</v>
      </c>
      <c r="U298" s="29">
        <v>18498</v>
      </c>
      <c r="V298" s="29">
        <v>2400</v>
      </c>
      <c r="W298" s="29">
        <v>1200</v>
      </c>
      <c r="X298" s="29">
        <v>254</v>
      </c>
      <c r="Y298" s="29"/>
      <c r="Z298" s="29"/>
      <c r="AA298" s="29">
        <v>-700</v>
      </c>
      <c r="AB298" s="29">
        <v>-150</v>
      </c>
      <c r="AC298" s="29">
        <v>-2218</v>
      </c>
      <c r="AD298" s="29">
        <v>-1611</v>
      </c>
      <c r="AE298" s="29" t="s">
        <v>43</v>
      </c>
      <c r="AF298" s="29" t="s">
        <v>54</v>
      </c>
      <c r="AG298" s="29">
        <v>52</v>
      </c>
      <c r="AH298" s="29" t="s">
        <v>43</v>
      </c>
      <c r="AI298" s="29" t="s">
        <v>68</v>
      </c>
      <c r="AJ298" s="32">
        <v>49</v>
      </c>
    </row>
    <row r="299" spans="1:36" x14ac:dyDescent="0.15">
      <c r="A299" s="51" t="s">
        <v>30</v>
      </c>
      <c r="B299" s="69" t="s">
        <v>24</v>
      </c>
      <c r="C299" s="26">
        <v>19</v>
      </c>
      <c r="D299" s="33">
        <v>38279.791666666664</v>
      </c>
      <c r="E299" s="31">
        <v>17753</v>
      </c>
      <c r="F299" s="29">
        <v>32909</v>
      </c>
      <c r="G299" s="30">
        <v>240</v>
      </c>
      <c r="H299" s="30">
        <v>0</v>
      </c>
      <c r="I299" s="29">
        <v>6542</v>
      </c>
      <c r="J299" s="29">
        <v>6621</v>
      </c>
      <c r="K299" s="30">
        <v>-47</v>
      </c>
      <c r="L299" s="30"/>
      <c r="M299" s="30">
        <v>50</v>
      </c>
      <c r="N299" s="30">
        <v>-1611</v>
      </c>
      <c r="O299" s="30">
        <f t="shared" si="19"/>
        <v>-1608</v>
      </c>
      <c r="P299" s="29">
        <f t="shared" si="18"/>
        <v>21594</v>
      </c>
      <c r="Q299" s="33">
        <v>38279.791666666664</v>
      </c>
      <c r="R299" s="47">
        <v>17800</v>
      </c>
      <c r="S299" s="29">
        <v>19830</v>
      </c>
      <c r="T299" s="29">
        <f t="shared" si="17"/>
        <v>1764</v>
      </c>
      <c r="U299" s="29">
        <v>18498</v>
      </c>
      <c r="V299" s="29">
        <v>2400</v>
      </c>
      <c r="W299" s="29">
        <v>1200</v>
      </c>
      <c r="X299" s="29">
        <v>-47</v>
      </c>
      <c r="Y299" s="29"/>
      <c r="Z299" s="29"/>
      <c r="AA299" s="29">
        <v>-700</v>
      </c>
      <c r="AB299" s="29">
        <v>50</v>
      </c>
      <c r="AC299" s="29">
        <v>-2218</v>
      </c>
      <c r="AD299" s="29">
        <v>-1611</v>
      </c>
      <c r="AE299" s="29" t="s">
        <v>46</v>
      </c>
      <c r="AF299" s="29" t="s">
        <v>184</v>
      </c>
      <c r="AG299" s="29">
        <v>48</v>
      </c>
      <c r="AH299" s="29" t="s">
        <v>46</v>
      </c>
      <c r="AI299" s="29" t="s">
        <v>189</v>
      </c>
      <c r="AJ299" s="32">
        <v>46</v>
      </c>
    </row>
    <row r="300" spans="1:36" x14ac:dyDescent="0.15">
      <c r="A300" s="51" t="s">
        <v>32</v>
      </c>
      <c r="B300" s="69" t="s">
        <v>24</v>
      </c>
      <c r="C300" s="26">
        <v>20</v>
      </c>
      <c r="D300" s="33">
        <v>38280.833333333336</v>
      </c>
      <c r="E300" s="31">
        <v>17317</v>
      </c>
      <c r="F300" s="29">
        <v>32909</v>
      </c>
      <c r="G300" s="30">
        <v>243</v>
      </c>
      <c r="H300" s="30">
        <v>0</v>
      </c>
      <c r="I300" s="29">
        <v>7297</v>
      </c>
      <c r="J300" s="29">
        <v>7702</v>
      </c>
      <c r="K300" s="30">
        <v>-111</v>
      </c>
      <c r="L300" s="30"/>
      <c r="M300" s="30">
        <v>0</v>
      </c>
      <c r="N300" s="30">
        <v>-1418</v>
      </c>
      <c r="O300" s="30">
        <f t="shared" si="19"/>
        <v>-1529</v>
      </c>
      <c r="P300" s="29">
        <f t="shared" si="18"/>
        <v>19682</v>
      </c>
      <c r="Q300" s="33">
        <v>38280.791666666664</v>
      </c>
      <c r="R300" s="47">
        <v>17150</v>
      </c>
      <c r="S300" s="29">
        <v>18975</v>
      </c>
      <c r="T300" s="29">
        <f t="shared" si="17"/>
        <v>707</v>
      </c>
      <c r="U300" s="29">
        <v>18498</v>
      </c>
      <c r="V300" s="29">
        <v>2400</v>
      </c>
      <c r="W300" s="29">
        <v>1200</v>
      </c>
      <c r="X300" s="29">
        <v>-111</v>
      </c>
      <c r="Y300" s="29"/>
      <c r="Z300" s="29"/>
      <c r="AA300" s="29">
        <v>-700</v>
      </c>
      <c r="AB300" s="29">
        <v>-50</v>
      </c>
      <c r="AC300" s="29">
        <v>-2218</v>
      </c>
      <c r="AD300" s="29">
        <v>-1611</v>
      </c>
      <c r="AE300" s="29" t="s">
        <v>43</v>
      </c>
      <c r="AF300" s="29" t="s">
        <v>183</v>
      </c>
      <c r="AG300" s="29">
        <v>49</v>
      </c>
      <c r="AH300" s="29" t="s">
        <v>43</v>
      </c>
      <c r="AI300" s="29" t="s">
        <v>58</v>
      </c>
      <c r="AJ300" s="32">
        <v>50</v>
      </c>
    </row>
    <row r="301" spans="1:36" x14ac:dyDescent="0.15">
      <c r="A301" s="51" t="s">
        <v>31</v>
      </c>
      <c r="B301" s="69" t="s">
        <v>24</v>
      </c>
      <c r="C301" s="26">
        <v>21</v>
      </c>
      <c r="D301" s="33">
        <v>38281.791666666664</v>
      </c>
      <c r="E301" s="31">
        <v>17471</v>
      </c>
      <c r="F301" s="29">
        <v>32909</v>
      </c>
      <c r="G301" s="30">
        <v>241</v>
      </c>
      <c r="H301" s="30">
        <v>0</v>
      </c>
      <c r="I301" s="29">
        <v>7720</v>
      </c>
      <c r="J301" s="29">
        <v>6741</v>
      </c>
      <c r="K301" s="30">
        <v>-112</v>
      </c>
      <c r="L301" s="30"/>
      <c r="M301" s="30">
        <v>0</v>
      </c>
      <c r="N301" s="30">
        <v>-1461</v>
      </c>
      <c r="O301" s="30">
        <f t="shared" si="19"/>
        <v>-1573</v>
      </c>
      <c r="P301" s="29">
        <f t="shared" si="18"/>
        <v>20262</v>
      </c>
      <c r="Q301" s="33">
        <v>38281.791666666664</v>
      </c>
      <c r="R301" s="47">
        <v>17200</v>
      </c>
      <c r="S301" s="29">
        <v>19023</v>
      </c>
      <c r="T301" s="29">
        <f t="shared" si="17"/>
        <v>1239</v>
      </c>
      <c r="U301" s="29">
        <v>18498</v>
      </c>
      <c r="V301" s="29">
        <v>2400</v>
      </c>
      <c r="W301" s="29">
        <v>-1400</v>
      </c>
      <c r="X301" s="29">
        <v>-112</v>
      </c>
      <c r="Y301" s="29"/>
      <c r="Z301" s="29"/>
      <c r="AA301" s="29">
        <v>-700</v>
      </c>
      <c r="AB301" s="29">
        <v>-50</v>
      </c>
      <c r="AC301" s="29">
        <v>-2218</v>
      </c>
      <c r="AD301" s="29">
        <v>-1461</v>
      </c>
      <c r="AE301" s="29" t="s">
        <v>43</v>
      </c>
      <c r="AF301" s="29" t="s">
        <v>183</v>
      </c>
      <c r="AG301" s="29">
        <v>49</v>
      </c>
      <c r="AH301" s="29" t="s">
        <v>43</v>
      </c>
      <c r="AI301" s="29" t="s">
        <v>58</v>
      </c>
      <c r="AJ301" s="32">
        <v>49</v>
      </c>
    </row>
    <row r="302" spans="1:36" x14ac:dyDescent="0.15">
      <c r="A302" s="51" t="s">
        <v>33</v>
      </c>
      <c r="B302" s="69" t="s">
        <v>24</v>
      </c>
      <c r="C302" s="26">
        <v>22</v>
      </c>
      <c r="D302" s="33">
        <v>38282.791666666664</v>
      </c>
      <c r="E302" s="31">
        <v>16888</v>
      </c>
      <c r="F302" s="29">
        <v>32909</v>
      </c>
      <c r="G302" s="30">
        <v>249</v>
      </c>
      <c r="H302" s="30">
        <v>0</v>
      </c>
      <c r="I302" s="29">
        <v>7128</v>
      </c>
      <c r="J302" s="29">
        <v>7097</v>
      </c>
      <c r="K302" s="30">
        <v>-112</v>
      </c>
      <c r="L302" s="30"/>
      <c r="M302" s="30">
        <v>-373</v>
      </c>
      <c r="N302" s="30">
        <v>-1418</v>
      </c>
      <c r="O302" s="30">
        <f t="shared" ref="O302:O333" si="20">SUM(K302:N302)</f>
        <v>-1903</v>
      </c>
      <c r="P302" s="29">
        <f t="shared" si="18"/>
        <v>20836</v>
      </c>
      <c r="Q302" s="33">
        <v>38282.791666666664</v>
      </c>
      <c r="R302" s="47">
        <v>16525</v>
      </c>
      <c r="S302" s="29">
        <v>18305</v>
      </c>
      <c r="T302" s="29">
        <f t="shared" si="17"/>
        <v>2531</v>
      </c>
      <c r="U302" s="29">
        <v>18498</v>
      </c>
      <c r="V302" s="29">
        <v>2400</v>
      </c>
      <c r="W302" s="29">
        <v>-1400</v>
      </c>
      <c r="X302" s="29">
        <v>-112</v>
      </c>
      <c r="Y302" s="29"/>
      <c r="Z302" s="29"/>
      <c r="AA302" s="29">
        <v>-700</v>
      </c>
      <c r="AB302" s="29">
        <v>-373</v>
      </c>
      <c r="AC302" s="29">
        <v>-2218</v>
      </c>
      <c r="AD302" s="29">
        <v>-1464</v>
      </c>
      <c r="AE302" s="29" t="s">
        <v>43</v>
      </c>
      <c r="AF302" s="29" t="s">
        <v>167</v>
      </c>
      <c r="AG302" s="29">
        <v>48</v>
      </c>
      <c r="AH302" s="29" t="s">
        <v>43</v>
      </c>
      <c r="AI302" s="29" t="s">
        <v>67</v>
      </c>
      <c r="AJ302" s="32">
        <v>48</v>
      </c>
    </row>
    <row r="303" spans="1:36" x14ac:dyDescent="0.15">
      <c r="A303" s="51" t="s">
        <v>34</v>
      </c>
      <c r="B303" s="69" t="s">
        <v>24</v>
      </c>
      <c r="C303" s="26">
        <v>23</v>
      </c>
      <c r="D303" s="33">
        <v>38283.791666666664</v>
      </c>
      <c r="E303" s="31">
        <v>15764</v>
      </c>
      <c r="F303" s="29">
        <v>32909</v>
      </c>
      <c r="G303" s="30">
        <v>247</v>
      </c>
      <c r="H303" s="30">
        <v>0</v>
      </c>
      <c r="I303" s="29">
        <v>7900</v>
      </c>
      <c r="J303" s="29">
        <v>7296</v>
      </c>
      <c r="K303" s="30">
        <v>-187</v>
      </c>
      <c r="L303" s="30"/>
      <c r="M303" s="30">
        <v>-373</v>
      </c>
      <c r="N303" s="30">
        <v>-1209</v>
      </c>
      <c r="O303" s="30">
        <f t="shared" si="20"/>
        <v>-1769</v>
      </c>
      <c r="P303" s="29">
        <f t="shared" si="18"/>
        <v>19729</v>
      </c>
      <c r="Q303" s="33">
        <v>38283.791666666664</v>
      </c>
      <c r="R303" s="47">
        <v>15475</v>
      </c>
      <c r="S303" s="29">
        <v>17215</v>
      </c>
      <c r="T303" s="29">
        <f t="shared" si="17"/>
        <v>2514</v>
      </c>
      <c r="U303" s="29">
        <v>18864</v>
      </c>
      <c r="V303" s="29">
        <v>2500</v>
      </c>
      <c r="W303" s="29">
        <v>-1400</v>
      </c>
      <c r="X303" s="29">
        <v>-187</v>
      </c>
      <c r="Y303" s="29"/>
      <c r="Z303" s="29"/>
      <c r="AA303" s="29">
        <v>-700</v>
      </c>
      <c r="AB303" s="29">
        <v>-373</v>
      </c>
      <c r="AC303" s="29">
        <v>-2218</v>
      </c>
      <c r="AD303" s="29">
        <v>-1209</v>
      </c>
      <c r="AE303" s="29" t="s">
        <v>43</v>
      </c>
      <c r="AF303" s="29" t="s">
        <v>110</v>
      </c>
      <c r="AG303" s="29">
        <v>49</v>
      </c>
      <c r="AH303" s="29" t="s">
        <v>43</v>
      </c>
      <c r="AI303" s="29" t="s">
        <v>67</v>
      </c>
      <c r="AJ303" s="32">
        <v>48</v>
      </c>
    </row>
    <row r="304" spans="1:36" x14ac:dyDescent="0.15">
      <c r="A304" s="51" t="s">
        <v>35</v>
      </c>
      <c r="B304" s="69" t="s">
        <v>24</v>
      </c>
      <c r="C304" s="26">
        <v>24</v>
      </c>
      <c r="D304" s="33">
        <v>38284.833333333336</v>
      </c>
      <c r="E304" s="31">
        <v>16082</v>
      </c>
      <c r="F304" s="29">
        <v>32909</v>
      </c>
      <c r="G304" s="30">
        <v>247</v>
      </c>
      <c r="H304" s="30">
        <v>0</v>
      </c>
      <c r="I304" s="29">
        <v>7661</v>
      </c>
      <c r="J304" s="29">
        <v>7904</v>
      </c>
      <c r="K304" s="30">
        <v>257</v>
      </c>
      <c r="L304" s="30"/>
      <c r="M304" s="30">
        <v>-262</v>
      </c>
      <c r="N304" s="30">
        <v>-1460</v>
      </c>
      <c r="O304" s="30">
        <f t="shared" si="20"/>
        <v>-1465</v>
      </c>
      <c r="P304" s="29">
        <f t="shared" si="18"/>
        <v>19056</v>
      </c>
      <c r="Q304" s="33">
        <v>38284.791666666664</v>
      </c>
      <c r="R304" s="47">
        <v>15525</v>
      </c>
      <c r="S304" s="29">
        <v>17522</v>
      </c>
      <c r="T304" s="29">
        <f t="shared" si="17"/>
        <v>1534</v>
      </c>
      <c r="U304" s="29">
        <v>18864</v>
      </c>
      <c r="V304" s="29">
        <v>2500</v>
      </c>
      <c r="W304" s="29">
        <v>-1400</v>
      </c>
      <c r="X304" s="29">
        <v>257</v>
      </c>
      <c r="Y304" s="29"/>
      <c r="Z304" s="29"/>
      <c r="AA304" s="29">
        <v>-700</v>
      </c>
      <c r="AB304" s="29">
        <v>-262</v>
      </c>
      <c r="AC304" s="29">
        <v>-2218</v>
      </c>
      <c r="AD304" s="29">
        <v>-1460</v>
      </c>
      <c r="AE304" s="29" t="s">
        <v>43</v>
      </c>
      <c r="AF304" s="29" t="s">
        <v>59</v>
      </c>
      <c r="AG304" s="29">
        <v>51</v>
      </c>
      <c r="AH304" s="29" t="s">
        <v>100</v>
      </c>
      <c r="AI304" s="29" t="s">
        <v>75</v>
      </c>
      <c r="AJ304" s="32">
        <v>50</v>
      </c>
    </row>
    <row r="305" spans="1:36" x14ac:dyDescent="0.15">
      <c r="A305" s="51" t="s">
        <v>36</v>
      </c>
      <c r="B305" s="69" t="s">
        <v>24</v>
      </c>
      <c r="C305" s="26">
        <v>25</v>
      </c>
      <c r="D305" s="33">
        <v>38285.833333333336</v>
      </c>
      <c r="E305" s="31">
        <v>17495</v>
      </c>
      <c r="F305" s="29">
        <v>32909</v>
      </c>
      <c r="G305" s="30">
        <v>237</v>
      </c>
      <c r="H305" s="30">
        <v>0</v>
      </c>
      <c r="I305" s="29">
        <v>7795</v>
      </c>
      <c r="J305" s="29">
        <v>6678</v>
      </c>
      <c r="K305" s="30">
        <v>-311</v>
      </c>
      <c r="L305" s="30"/>
      <c r="M305" s="30">
        <v>-150</v>
      </c>
      <c r="N305" s="30">
        <v>-1461</v>
      </c>
      <c r="O305" s="30">
        <f t="shared" si="20"/>
        <v>-1922</v>
      </c>
      <c r="P305" s="29">
        <f t="shared" si="18"/>
        <v>20595</v>
      </c>
      <c r="Q305" s="33">
        <v>38285.791666666664</v>
      </c>
      <c r="R305" s="47">
        <v>17325</v>
      </c>
      <c r="S305" s="29">
        <v>19347</v>
      </c>
      <c r="T305" s="29">
        <f t="shared" si="17"/>
        <v>1248</v>
      </c>
      <c r="U305" s="29">
        <v>18864</v>
      </c>
      <c r="V305" s="29">
        <v>2500</v>
      </c>
      <c r="W305" s="29">
        <v>-1400</v>
      </c>
      <c r="X305" s="29">
        <v>-311</v>
      </c>
      <c r="Y305" s="29"/>
      <c r="Z305" s="29"/>
      <c r="AA305" s="29">
        <v>-700</v>
      </c>
      <c r="AB305" s="29">
        <v>-150</v>
      </c>
      <c r="AC305" s="29">
        <v>-2218</v>
      </c>
      <c r="AD305" s="29">
        <v>-1461</v>
      </c>
      <c r="AE305" s="29" t="s">
        <v>43</v>
      </c>
      <c r="AF305" s="29" t="s">
        <v>59</v>
      </c>
      <c r="AG305" s="29">
        <v>50</v>
      </c>
      <c r="AH305" s="29" t="s">
        <v>43</v>
      </c>
      <c r="AI305" s="29" t="s">
        <v>94</v>
      </c>
      <c r="AJ305" s="32">
        <v>51</v>
      </c>
    </row>
    <row r="306" spans="1:36" x14ac:dyDescent="0.15">
      <c r="A306" s="51" t="s">
        <v>30</v>
      </c>
      <c r="B306" s="69" t="s">
        <v>24</v>
      </c>
      <c r="C306" s="26">
        <v>26</v>
      </c>
      <c r="D306" s="33">
        <v>38286.833333333336</v>
      </c>
      <c r="E306" s="31">
        <v>17449</v>
      </c>
      <c r="F306" s="29">
        <v>32909</v>
      </c>
      <c r="G306" s="30">
        <v>235</v>
      </c>
      <c r="H306" s="30">
        <v>0</v>
      </c>
      <c r="I306" s="29">
        <v>7412</v>
      </c>
      <c r="J306" s="29">
        <v>5898</v>
      </c>
      <c r="K306" s="30">
        <v>-211</v>
      </c>
      <c r="L306" s="30"/>
      <c r="M306" s="30">
        <v>-250</v>
      </c>
      <c r="N306" s="30">
        <v>-1618</v>
      </c>
      <c r="O306" s="30">
        <f t="shared" si="20"/>
        <v>-2079</v>
      </c>
      <c r="P306" s="29">
        <f t="shared" si="18"/>
        <v>21913</v>
      </c>
      <c r="Q306" s="33">
        <v>38286.791666666664</v>
      </c>
      <c r="R306" s="47">
        <v>17025</v>
      </c>
      <c r="S306" s="29">
        <v>19080</v>
      </c>
      <c r="T306" s="29">
        <f t="shared" si="17"/>
        <v>2833</v>
      </c>
      <c r="U306" s="29">
        <v>18864</v>
      </c>
      <c r="V306" s="29">
        <v>2500</v>
      </c>
      <c r="W306" s="29">
        <v>-1400</v>
      </c>
      <c r="X306" s="29">
        <v>-211</v>
      </c>
      <c r="Y306" s="29"/>
      <c r="Z306" s="29"/>
      <c r="AA306" s="29">
        <v>-700</v>
      </c>
      <c r="AB306" s="29">
        <v>-250</v>
      </c>
      <c r="AC306" s="29">
        <v>-2218</v>
      </c>
      <c r="AD306" s="29">
        <v>-1618</v>
      </c>
      <c r="AE306" s="29" t="s">
        <v>169</v>
      </c>
      <c r="AF306" s="29" t="s">
        <v>59</v>
      </c>
      <c r="AG306" s="29">
        <v>55</v>
      </c>
      <c r="AH306" s="29" t="s">
        <v>169</v>
      </c>
      <c r="AI306" s="29" t="s">
        <v>192</v>
      </c>
      <c r="AJ306" s="32">
        <v>54</v>
      </c>
    </row>
    <row r="307" spans="1:36" x14ac:dyDescent="0.15">
      <c r="A307" s="51" t="s">
        <v>32</v>
      </c>
      <c r="B307" s="69" t="s">
        <v>24</v>
      </c>
      <c r="C307" s="26">
        <v>27</v>
      </c>
      <c r="D307" s="33">
        <v>38287.791666666664</v>
      </c>
      <c r="E307" s="31">
        <v>17472</v>
      </c>
      <c r="F307" s="29">
        <v>32909</v>
      </c>
      <c r="G307" s="30">
        <v>235</v>
      </c>
      <c r="H307" s="30">
        <v>0</v>
      </c>
      <c r="I307" s="29">
        <v>6661</v>
      </c>
      <c r="J307" s="29">
        <v>7338</v>
      </c>
      <c r="K307" s="30">
        <v>-107</v>
      </c>
      <c r="L307" s="30"/>
      <c r="M307" s="30">
        <v>-275</v>
      </c>
      <c r="N307" s="30">
        <v>-1486</v>
      </c>
      <c r="O307" s="30">
        <f t="shared" si="20"/>
        <v>-1868</v>
      </c>
      <c r="P307" s="29">
        <f t="shared" si="18"/>
        <v>21013</v>
      </c>
      <c r="Q307" s="33">
        <v>38287.791666666664</v>
      </c>
      <c r="R307" s="47">
        <v>17050</v>
      </c>
      <c r="S307" s="29">
        <v>19039</v>
      </c>
      <c r="T307" s="29">
        <f t="shared" si="17"/>
        <v>1974</v>
      </c>
      <c r="U307" s="29">
        <v>18864</v>
      </c>
      <c r="V307" s="29">
        <v>2500</v>
      </c>
      <c r="W307" s="29">
        <v>-1400</v>
      </c>
      <c r="X307" s="29">
        <v>-107</v>
      </c>
      <c r="Y307" s="29"/>
      <c r="Z307" s="29"/>
      <c r="AA307" s="29">
        <v>-700</v>
      </c>
      <c r="AB307" s="29">
        <v>-275</v>
      </c>
      <c r="AC307" s="29">
        <v>-2218</v>
      </c>
      <c r="AD307" s="29">
        <v>-1486</v>
      </c>
      <c r="AE307" s="29" t="s">
        <v>45</v>
      </c>
      <c r="AF307" s="29" t="s">
        <v>53</v>
      </c>
      <c r="AG307" s="29">
        <v>55</v>
      </c>
      <c r="AH307" s="29" t="s">
        <v>45</v>
      </c>
      <c r="AI307" s="29" t="s">
        <v>59</v>
      </c>
      <c r="AJ307" s="32">
        <v>52</v>
      </c>
    </row>
    <row r="308" spans="1:36" x14ac:dyDescent="0.15">
      <c r="A308" s="51" t="s">
        <v>31</v>
      </c>
      <c r="B308" s="69" t="s">
        <v>24</v>
      </c>
      <c r="C308" s="26">
        <v>28</v>
      </c>
      <c r="D308" s="33">
        <v>38288.791666666664</v>
      </c>
      <c r="E308" s="31">
        <v>17345</v>
      </c>
      <c r="F308" s="29">
        <v>32909</v>
      </c>
      <c r="G308" s="30">
        <v>235</v>
      </c>
      <c r="H308" s="30">
        <v>0</v>
      </c>
      <c r="I308" s="29">
        <v>6713</v>
      </c>
      <c r="J308" s="29">
        <v>6957</v>
      </c>
      <c r="K308" s="30">
        <v>-112</v>
      </c>
      <c r="L308" s="30"/>
      <c r="M308" s="30">
        <v>-225</v>
      </c>
      <c r="N308" s="30">
        <v>-1486</v>
      </c>
      <c r="O308" s="30">
        <f t="shared" si="20"/>
        <v>-1823</v>
      </c>
      <c r="P308" s="29">
        <f t="shared" si="18"/>
        <v>21297</v>
      </c>
      <c r="Q308" s="33" t="s">
        <v>322</v>
      </c>
      <c r="R308" s="47">
        <v>17225</v>
      </c>
      <c r="S308" s="29">
        <v>19072</v>
      </c>
      <c r="T308" s="29">
        <v>2225</v>
      </c>
      <c r="U308" s="29">
        <v>18864</v>
      </c>
      <c r="V308" s="29">
        <v>2500</v>
      </c>
      <c r="W308" s="29">
        <v>-1400</v>
      </c>
      <c r="X308" s="29">
        <v>-112</v>
      </c>
      <c r="Y308" s="29"/>
      <c r="Z308" s="29"/>
      <c r="AA308" s="29">
        <v>-700</v>
      </c>
      <c r="AB308" s="29">
        <v>-225</v>
      </c>
      <c r="AC308" s="29">
        <v>-2218</v>
      </c>
      <c r="AD308" s="29">
        <v>-1486</v>
      </c>
      <c r="AE308" s="29" t="s">
        <v>169</v>
      </c>
      <c r="AF308" s="29" t="s">
        <v>189</v>
      </c>
      <c r="AG308" s="29">
        <v>48</v>
      </c>
      <c r="AH308" s="29" t="s">
        <v>169</v>
      </c>
      <c r="AI308" s="29" t="s">
        <v>208</v>
      </c>
      <c r="AJ308" s="32">
        <v>49</v>
      </c>
    </row>
    <row r="309" spans="1:36" x14ac:dyDescent="0.15">
      <c r="A309" s="51" t="s">
        <v>33</v>
      </c>
      <c r="B309" s="69" t="s">
        <v>24</v>
      </c>
      <c r="C309" s="26">
        <v>29</v>
      </c>
      <c r="D309" s="33">
        <v>38289.791666666664</v>
      </c>
      <c r="E309" s="31">
        <v>16717</v>
      </c>
      <c r="F309" s="29">
        <v>32909</v>
      </c>
      <c r="G309" s="30">
        <v>235</v>
      </c>
      <c r="H309" s="30">
        <v>0</v>
      </c>
      <c r="I309" s="29">
        <v>6697</v>
      </c>
      <c r="J309" s="29">
        <v>6715</v>
      </c>
      <c r="K309" s="30">
        <v>97</v>
      </c>
      <c r="L309" s="30"/>
      <c r="M309" s="30">
        <v>-225</v>
      </c>
      <c r="N309" s="30">
        <v>-1461</v>
      </c>
      <c r="O309" s="30">
        <f t="shared" si="20"/>
        <v>-1589</v>
      </c>
      <c r="P309" s="29">
        <f t="shared" si="18"/>
        <v>21321</v>
      </c>
      <c r="Q309" s="33">
        <v>38289.791666666664</v>
      </c>
      <c r="R309" s="47">
        <v>16650</v>
      </c>
      <c r="S309" s="29">
        <v>18472</v>
      </c>
      <c r="T309" s="29">
        <f t="shared" si="17"/>
        <v>2849</v>
      </c>
      <c r="U309" s="29">
        <v>18864</v>
      </c>
      <c r="V309" s="29">
        <v>2500</v>
      </c>
      <c r="W309" s="29">
        <v>800</v>
      </c>
      <c r="X309" s="29">
        <v>97</v>
      </c>
      <c r="Y309" s="29"/>
      <c r="Z309" s="29"/>
      <c r="AA309" s="29">
        <v>-700</v>
      </c>
      <c r="AB309" s="29">
        <v>-225</v>
      </c>
      <c r="AC309" s="29">
        <v>-2218</v>
      </c>
      <c r="AD309" s="29">
        <v>-1461</v>
      </c>
      <c r="AE309" s="29" t="s">
        <v>169</v>
      </c>
      <c r="AF309" s="29" t="s">
        <v>102</v>
      </c>
      <c r="AG309" s="29">
        <v>51</v>
      </c>
      <c r="AH309" s="29" t="s">
        <v>45</v>
      </c>
      <c r="AI309" s="29" t="s">
        <v>195</v>
      </c>
      <c r="AJ309" s="32">
        <v>51</v>
      </c>
    </row>
    <row r="310" spans="1:36" x14ac:dyDescent="0.15">
      <c r="A310" s="51" t="s">
        <v>34</v>
      </c>
      <c r="B310" s="69" t="s">
        <v>24</v>
      </c>
      <c r="C310" s="26">
        <v>30</v>
      </c>
      <c r="D310" s="33">
        <v>38290.791666666664</v>
      </c>
      <c r="E310" s="31">
        <v>15776</v>
      </c>
      <c r="F310" s="29">
        <v>32909</v>
      </c>
      <c r="G310" s="30">
        <v>233</v>
      </c>
      <c r="H310" s="30">
        <v>0</v>
      </c>
      <c r="I310" s="29">
        <v>7128</v>
      </c>
      <c r="J310" s="29">
        <v>7402</v>
      </c>
      <c r="K310" s="30">
        <v>-12</v>
      </c>
      <c r="L310" s="30"/>
      <c r="M310" s="30">
        <v>-433</v>
      </c>
      <c r="N310" s="30">
        <v>-1581</v>
      </c>
      <c r="O310" s="30">
        <f t="shared" si="20"/>
        <v>-2026</v>
      </c>
      <c r="P310" s="29">
        <f t="shared" si="18"/>
        <v>20638</v>
      </c>
      <c r="Q310" s="33">
        <v>38290.791666666664</v>
      </c>
      <c r="R310" s="47">
        <v>15325</v>
      </c>
      <c r="S310" s="29">
        <v>18079</v>
      </c>
      <c r="T310" s="29">
        <f t="shared" si="17"/>
        <v>2559</v>
      </c>
      <c r="U310" s="29">
        <v>19071</v>
      </c>
      <c r="V310" s="29">
        <v>1700</v>
      </c>
      <c r="W310" s="29">
        <v>-1500</v>
      </c>
      <c r="X310" s="29">
        <v>-12</v>
      </c>
      <c r="Y310" s="29"/>
      <c r="Z310" s="29"/>
      <c r="AA310" s="29">
        <v>-700</v>
      </c>
      <c r="AB310" s="29">
        <v>-433</v>
      </c>
      <c r="AC310" s="29">
        <v>-2218</v>
      </c>
      <c r="AD310" s="29">
        <v>-1581</v>
      </c>
      <c r="AE310" s="29" t="s">
        <v>46</v>
      </c>
      <c r="AF310" s="29" t="s">
        <v>99</v>
      </c>
      <c r="AG310" s="29">
        <v>55</v>
      </c>
      <c r="AH310" s="29" t="s">
        <v>46</v>
      </c>
      <c r="AI310" s="29" t="s">
        <v>90</v>
      </c>
      <c r="AJ310" s="32">
        <v>57</v>
      </c>
    </row>
    <row r="311" spans="1:36" x14ac:dyDescent="0.15">
      <c r="A311" s="52" t="s">
        <v>35</v>
      </c>
      <c r="B311" s="70" t="s">
        <v>24</v>
      </c>
      <c r="C311" s="43">
        <v>31</v>
      </c>
      <c r="D311" s="37">
        <v>38291.75</v>
      </c>
      <c r="E311" s="39">
        <v>15512</v>
      </c>
      <c r="F311" s="35">
        <v>32909</v>
      </c>
      <c r="G311" s="38">
        <v>238</v>
      </c>
      <c r="H311" s="38">
        <v>0</v>
      </c>
      <c r="I311" s="35">
        <v>6831</v>
      </c>
      <c r="J311" s="35">
        <v>7577</v>
      </c>
      <c r="K311" s="38">
        <v>245</v>
      </c>
      <c r="L311" s="38"/>
      <c r="M311" s="38">
        <v>-433</v>
      </c>
      <c r="N311" s="38">
        <v>-1581</v>
      </c>
      <c r="O311" s="38">
        <f t="shared" si="20"/>
        <v>-1769</v>
      </c>
      <c r="P311" s="35">
        <f t="shared" si="18"/>
        <v>20508</v>
      </c>
      <c r="Q311" s="37">
        <v>38291.75</v>
      </c>
      <c r="R311" s="48">
        <v>16100</v>
      </c>
      <c r="S311" s="35">
        <v>18079</v>
      </c>
      <c r="T311" s="35">
        <f t="shared" si="17"/>
        <v>2429</v>
      </c>
      <c r="U311" s="35">
        <v>19071</v>
      </c>
      <c r="V311" s="35">
        <v>1700</v>
      </c>
      <c r="W311" s="35">
        <v>-1500</v>
      </c>
      <c r="X311" s="35">
        <v>245</v>
      </c>
      <c r="Y311" s="35"/>
      <c r="Z311" s="35"/>
      <c r="AA311" s="35">
        <v>-700</v>
      </c>
      <c r="AB311" s="35">
        <v>-433</v>
      </c>
      <c r="AC311" s="35">
        <v>-2218</v>
      </c>
      <c r="AD311" s="35">
        <v>-1581</v>
      </c>
      <c r="AE311" s="35" t="s">
        <v>43</v>
      </c>
      <c r="AF311" s="35" t="s">
        <v>92</v>
      </c>
      <c r="AG311" s="35">
        <v>61</v>
      </c>
      <c r="AH311" s="35" t="s">
        <v>43</v>
      </c>
      <c r="AI311" s="35" t="s">
        <v>61</v>
      </c>
      <c r="AJ311" s="40">
        <v>57</v>
      </c>
    </row>
    <row r="312" spans="1:36" x14ac:dyDescent="0.15">
      <c r="A312" s="51" t="s">
        <v>36</v>
      </c>
      <c r="B312" s="69" t="s">
        <v>25</v>
      </c>
      <c r="C312" s="26">
        <v>1</v>
      </c>
      <c r="D312" s="33">
        <v>38292.75</v>
      </c>
      <c r="E312" s="31">
        <v>17784</v>
      </c>
      <c r="F312" s="29">
        <v>32913</v>
      </c>
      <c r="G312" s="30">
        <v>233</v>
      </c>
      <c r="H312" s="30">
        <v>0</v>
      </c>
      <c r="I312" s="29">
        <v>6742</v>
      </c>
      <c r="J312" s="29">
        <v>6951</v>
      </c>
      <c r="K312" s="30">
        <v>-377</v>
      </c>
      <c r="L312" s="30"/>
      <c r="M312" s="30">
        <v>-322</v>
      </c>
      <c r="N312" s="30">
        <v>-518</v>
      </c>
      <c r="O312" s="30">
        <f t="shared" si="20"/>
        <v>-1217</v>
      </c>
      <c r="P312" s="45">
        <f t="shared" si="18"/>
        <v>20670</v>
      </c>
      <c r="Q312" s="33">
        <v>38292.791666666664</v>
      </c>
      <c r="R312" s="47">
        <v>17925</v>
      </c>
      <c r="S312" s="29">
        <v>19868</v>
      </c>
      <c r="T312" s="29">
        <f t="shared" si="17"/>
        <v>802</v>
      </c>
      <c r="U312" s="29">
        <v>19071</v>
      </c>
      <c r="V312" s="29">
        <v>1700</v>
      </c>
      <c r="W312" s="29">
        <v>-1400</v>
      </c>
      <c r="X312" s="29">
        <v>-377</v>
      </c>
      <c r="Y312" s="29"/>
      <c r="Z312" s="29"/>
      <c r="AA312" s="29">
        <v>-700</v>
      </c>
      <c r="AB312" s="29">
        <v>-322</v>
      </c>
      <c r="AC312" s="29">
        <v>-915</v>
      </c>
      <c r="AD312" s="29">
        <v>-518</v>
      </c>
      <c r="AE312" s="29" t="s">
        <v>169</v>
      </c>
      <c r="AF312" s="29" t="s">
        <v>97</v>
      </c>
      <c r="AG312" s="29">
        <v>52</v>
      </c>
      <c r="AH312" s="29" t="s">
        <v>169</v>
      </c>
      <c r="AI312" s="29" t="s">
        <v>178</v>
      </c>
      <c r="AJ312" s="32">
        <v>51</v>
      </c>
    </row>
    <row r="313" spans="1:36" x14ac:dyDescent="0.15">
      <c r="A313" s="51" t="s">
        <v>30</v>
      </c>
      <c r="B313" s="69" t="s">
        <v>25</v>
      </c>
      <c r="C313" s="26">
        <v>2</v>
      </c>
      <c r="D313" s="33">
        <v>38293.75</v>
      </c>
      <c r="E313" s="31">
        <v>18083</v>
      </c>
      <c r="F313" s="29">
        <v>32913</v>
      </c>
      <c r="G313" s="30">
        <v>237</v>
      </c>
      <c r="H313" s="30">
        <v>0</v>
      </c>
      <c r="I313" s="29">
        <v>5405</v>
      </c>
      <c r="J313" s="29">
        <v>5709</v>
      </c>
      <c r="K313" s="30">
        <v>38</v>
      </c>
      <c r="L313" s="30"/>
      <c r="M313" s="30">
        <v>-287</v>
      </c>
      <c r="N313" s="30">
        <v>-1218</v>
      </c>
      <c r="O313" s="30">
        <f t="shared" si="20"/>
        <v>-1467</v>
      </c>
      <c r="P313" s="29">
        <f t="shared" si="18"/>
        <v>23503</v>
      </c>
      <c r="Q313" s="33">
        <v>38293.75</v>
      </c>
      <c r="R313" s="47">
        <v>18100</v>
      </c>
      <c r="S313" s="29">
        <v>20171</v>
      </c>
      <c r="T313" s="29">
        <f t="shared" si="17"/>
        <v>3332</v>
      </c>
      <c r="U313" s="29">
        <v>19071</v>
      </c>
      <c r="V313" s="29">
        <v>1700</v>
      </c>
      <c r="W313" s="29">
        <v>800</v>
      </c>
      <c r="X313" s="29">
        <v>38</v>
      </c>
      <c r="Y313" s="29"/>
      <c r="Z313" s="29"/>
      <c r="AA313" s="29">
        <v>-700</v>
      </c>
      <c r="AB313" s="29">
        <v>-287</v>
      </c>
      <c r="AC313" s="29">
        <v>-1718</v>
      </c>
      <c r="AD313" s="29">
        <v>-1218</v>
      </c>
      <c r="AE313" s="29" t="s">
        <v>43</v>
      </c>
      <c r="AF313" s="29" t="s">
        <v>134</v>
      </c>
      <c r="AG313" s="29">
        <v>51</v>
      </c>
      <c r="AH313" s="29" t="s">
        <v>43</v>
      </c>
      <c r="AI313" s="29" t="s">
        <v>102</v>
      </c>
      <c r="AJ313" s="32">
        <v>51</v>
      </c>
    </row>
    <row r="314" spans="1:36" x14ac:dyDescent="0.15">
      <c r="A314" s="51" t="s">
        <v>32</v>
      </c>
      <c r="B314" s="69" t="s">
        <v>25</v>
      </c>
      <c r="C314" s="26">
        <v>3</v>
      </c>
      <c r="D314" s="33">
        <v>38294.75</v>
      </c>
      <c r="E314" s="31">
        <v>17691</v>
      </c>
      <c r="F314" s="29">
        <v>32913</v>
      </c>
      <c r="G314" s="30">
        <v>236</v>
      </c>
      <c r="H314" s="30">
        <v>0</v>
      </c>
      <c r="I314" s="29">
        <v>5949</v>
      </c>
      <c r="J314" s="29">
        <v>7915</v>
      </c>
      <c r="K314" s="30">
        <v>248</v>
      </c>
      <c r="L314" s="30"/>
      <c r="M314" s="30">
        <v>-300</v>
      </c>
      <c r="N314" s="30">
        <v>-1418</v>
      </c>
      <c r="O314" s="30">
        <f t="shared" si="20"/>
        <v>-1470</v>
      </c>
      <c r="P314" s="29">
        <f t="shared" si="18"/>
        <v>20755</v>
      </c>
      <c r="Q314" s="33">
        <v>38294.75</v>
      </c>
      <c r="R314" s="47">
        <v>17875</v>
      </c>
      <c r="S314" s="29">
        <v>19931</v>
      </c>
      <c r="T314" s="29">
        <f t="shared" si="17"/>
        <v>824</v>
      </c>
      <c r="U314" s="29">
        <v>19071</v>
      </c>
      <c r="V314" s="29">
        <v>1700</v>
      </c>
      <c r="W314" s="29">
        <v>1200</v>
      </c>
      <c r="X314" s="29">
        <v>248</v>
      </c>
      <c r="Y314" s="29"/>
      <c r="Z314" s="29"/>
      <c r="AA314" s="29">
        <v>-700</v>
      </c>
      <c r="AB314" s="29">
        <v>-300</v>
      </c>
      <c r="AC314" s="29">
        <v>-1718</v>
      </c>
      <c r="AD314" s="29">
        <v>-1418</v>
      </c>
      <c r="AE314" s="29" t="s">
        <v>42</v>
      </c>
      <c r="AF314" s="29" t="s">
        <v>108</v>
      </c>
      <c r="AG314" s="29">
        <v>48</v>
      </c>
      <c r="AH314" s="29" t="s">
        <v>146</v>
      </c>
      <c r="AI314" s="29" t="s">
        <v>97</v>
      </c>
      <c r="AJ314" s="32">
        <v>48</v>
      </c>
    </row>
    <row r="315" spans="1:36" x14ac:dyDescent="0.15">
      <c r="A315" s="51" t="s">
        <v>31</v>
      </c>
      <c r="B315" s="69" t="s">
        <v>25</v>
      </c>
      <c r="C315" s="26">
        <v>4</v>
      </c>
      <c r="D315" s="33">
        <v>38295.75</v>
      </c>
      <c r="E315" s="31">
        <v>18289</v>
      </c>
      <c r="F315" s="29">
        <v>32913</v>
      </c>
      <c r="G315" s="30">
        <v>236</v>
      </c>
      <c r="H315" s="30">
        <v>0</v>
      </c>
      <c r="I315" s="29">
        <v>6304</v>
      </c>
      <c r="J315" s="29">
        <v>7050</v>
      </c>
      <c r="K315" s="30">
        <v>489</v>
      </c>
      <c r="L315" s="30"/>
      <c r="M315" s="30">
        <v>-150</v>
      </c>
      <c r="N315" s="30">
        <v>-1518</v>
      </c>
      <c r="O315" s="30">
        <f t="shared" si="20"/>
        <v>-1179</v>
      </c>
      <c r="P315" s="29">
        <f t="shared" si="18"/>
        <v>20974</v>
      </c>
      <c r="Q315" s="33">
        <v>38295.75</v>
      </c>
      <c r="R315" s="47">
        <v>18150</v>
      </c>
      <c r="S315" s="29">
        <v>20301</v>
      </c>
      <c r="T315" s="29">
        <f t="shared" si="17"/>
        <v>673</v>
      </c>
      <c r="U315" s="29">
        <v>19071</v>
      </c>
      <c r="V315" s="29">
        <v>1700</v>
      </c>
      <c r="W315" s="29">
        <v>1200</v>
      </c>
      <c r="X315" s="29">
        <v>489</v>
      </c>
      <c r="Y315" s="29"/>
      <c r="Z315" s="29"/>
      <c r="AA315" s="29">
        <v>-700</v>
      </c>
      <c r="AB315" s="29">
        <v>-150</v>
      </c>
      <c r="AC315" s="29">
        <v>-1718</v>
      </c>
      <c r="AD315" s="29">
        <v>-1518</v>
      </c>
      <c r="AE315" s="29" t="s">
        <v>42</v>
      </c>
      <c r="AF315" s="29" t="s">
        <v>108</v>
      </c>
      <c r="AG315" s="29">
        <v>48</v>
      </c>
      <c r="AH315" s="29" t="s">
        <v>146</v>
      </c>
      <c r="AI315" s="29" t="s">
        <v>97</v>
      </c>
      <c r="AJ315" s="32">
        <v>48</v>
      </c>
    </row>
    <row r="316" spans="1:36" x14ac:dyDescent="0.15">
      <c r="A316" s="51" t="s">
        <v>33</v>
      </c>
      <c r="B316" s="69" t="s">
        <v>25</v>
      </c>
      <c r="C316" s="26">
        <v>5</v>
      </c>
      <c r="D316" s="33">
        <v>38296.75</v>
      </c>
      <c r="E316" s="31">
        <v>17540</v>
      </c>
      <c r="F316" s="29">
        <v>32913</v>
      </c>
      <c r="G316" s="30">
        <v>252</v>
      </c>
      <c r="H316" s="30">
        <v>0</v>
      </c>
      <c r="I316" s="29">
        <v>6132</v>
      </c>
      <c r="J316" s="29">
        <v>6506</v>
      </c>
      <c r="K316" s="30">
        <v>63</v>
      </c>
      <c r="L316" s="30"/>
      <c r="M316" s="30">
        <v>-150</v>
      </c>
      <c r="N316" s="30">
        <v>-1218</v>
      </c>
      <c r="O316" s="30">
        <f t="shared" si="20"/>
        <v>-1305</v>
      </c>
      <c r="P316" s="29">
        <f t="shared" si="18"/>
        <v>21832</v>
      </c>
      <c r="Q316" s="33">
        <v>38296.75</v>
      </c>
      <c r="R316" s="47">
        <v>17650</v>
      </c>
      <c r="S316" s="29">
        <v>19729</v>
      </c>
      <c r="T316" s="29">
        <f t="shared" si="17"/>
        <v>2103</v>
      </c>
      <c r="U316" s="29">
        <v>19071</v>
      </c>
      <c r="V316" s="29">
        <v>1700</v>
      </c>
      <c r="W316" s="29">
        <v>1200</v>
      </c>
      <c r="X316" s="29">
        <v>63</v>
      </c>
      <c r="Y316" s="29"/>
      <c r="Z316" s="29"/>
      <c r="AA316" s="29">
        <v>-700</v>
      </c>
      <c r="AB316" s="29">
        <v>-150</v>
      </c>
      <c r="AC316" s="29">
        <v>-1718</v>
      </c>
      <c r="AD316" s="29">
        <v>-1218</v>
      </c>
      <c r="AE316" s="29" t="s">
        <v>169</v>
      </c>
      <c r="AF316" s="29" t="s">
        <v>166</v>
      </c>
      <c r="AG316" s="29">
        <v>50</v>
      </c>
      <c r="AH316" s="29" t="s">
        <v>169</v>
      </c>
      <c r="AI316" s="29" t="s">
        <v>47</v>
      </c>
      <c r="AJ316" s="32">
        <v>46</v>
      </c>
    </row>
    <row r="317" spans="1:36" x14ac:dyDescent="0.15">
      <c r="A317" s="51" t="s">
        <v>34</v>
      </c>
      <c r="B317" s="69" t="s">
        <v>25</v>
      </c>
      <c r="C317" s="26">
        <v>6</v>
      </c>
      <c r="D317" s="33">
        <v>38297.75</v>
      </c>
      <c r="E317" s="31">
        <v>15666</v>
      </c>
      <c r="F317" s="29">
        <v>32913</v>
      </c>
      <c r="G317" s="30">
        <v>267</v>
      </c>
      <c r="H317" s="30">
        <v>0</v>
      </c>
      <c r="I317" s="29">
        <v>7021</v>
      </c>
      <c r="J317" s="29">
        <v>7432</v>
      </c>
      <c r="K317" s="30">
        <v>404</v>
      </c>
      <c r="L317" s="30"/>
      <c r="M317" s="30">
        <v>-150</v>
      </c>
      <c r="N317" s="30">
        <v>-1142</v>
      </c>
      <c r="O317" s="30">
        <f t="shared" si="20"/>
        <v>-888</v>
      </c>
      <c r="P317" s="29">
        <f t="shared" si="18"/>
        <v>19615</v>
      </c>
      <c r="Q317" s="33">
        <v>38297.75</v>
      </c>
      <c r="R317" s="47">
        <v>15925</v>
      </c>
      <c r="S317" s="29">
        <v>18005</v>
      </c>
      <c r="T317" s="29">
        <f t="shared" si="17"/>
        <v>1610</v>
      </c>
      <c r="U317" s="29">
        <v>19187</v>
      </c>
      <c r="V317" s="29">
        <v>1700</v>
      </c>
      <c r="W317" s="29">
        <v>1200</v>
      </c>
      <c r="X317" s="29">
        <v>404</v>
      </c>
      <c r="Y317" s="29"/>
      <c r="Z317" s="29"/>
      <c r="AA317" s="29">
        <v>-700</v>
      </c>
      <c r="AB317" s="29">
        <v>-150</v>
      </c>
      <c r="AC317" s="29">
        <v>-1500</v>
      </c>
      <c r="AD317" s="29">
        <f>+-1142</f>
        <v>-1142</v>
      </c>
      <c r="AE317" s="29" t="s">
        <v>100</v>
      </c>
      <c r="AF317" s="29" t="s">
        <v>96</v>
      </c>
      <c r="AG317" s="29">
        <v>53</v>
      </c>
      <c r="AH317" s="29" t="s">
        <v>100</v>
      </c>
      <c r="AI317" s="29" t="s">
        <v>52</v>
      </c>
      <c r="AJ317" s="32">
        <v>51</v>
      </c>
    </row>
    <row r="318" spans="1:36" x14ac:dyDescent="0.15">
      <c r="A318" s="51" t="s">
        <v>35</v>
      </c>
      <c r="B318" s="69" t="s">
        <v>25</v>
      </c>
      <c r="C318" s="26">
        <v>7</v>
      </c>
      <c r="D318" s="33">
        <v>38298.75</v>
      </c>
      <c r="E318" s="31">
        <v>15947</v>
      </c>
      <c r="F318" s="29">
        <v>32913</v>
      </c>
      <c r="G318" s="30">
        <v>276</v>
      </c>
      <c r="H318" s="30">
        <v>0</v>
      </c>
      <c r="I318" s="29">
        <v>6929</v>
      </c>
      <c r="J318" s="29">
        <v>7354</v>
      </c>
      <c r="K318" s="30">
        <v>206</v>
      </c>
      <c r="L318" s="30">
        <v>330</v>
      </c>
      <c r="M318" s="30">
        <v>-150</v>
      </c>
      <c r="N318" s="30">
        <v>-1118</v>
      </c>
      <c r="O318" s="30">
        <f t="shared" si="20"/>
        <v>-732</v>
      </c>
      <c r="P318" s="29">
        <f t="shared" si="18"/>
        <v>19638</v>
      </c>
      <c r="Q318" s="33">
        <v>38298.75</v>
      </c>
      <c r="R318" s="47">
        <v>15775</v>
      </c>
      <c r="S318" s="29">
        <v>17885</v>
      </c>
      <c r="T318" s="29">
        <f t="shared" si="17"/>
        <v>1753</v>
      </c>
      <c r="U318" s="29">
        <v>19187</v>
      </c>
      <c r="V318" s="29">
        <v>1700</v>
      </c>
      <c r="W318" s="29">
        <v>1200</v>
      </c>
      <c r="X318" s="29">
        <v>206</v>
      </c>
      <c r="Y318" s="29">
        <v>346</v>
      </c>
      <c r="Z318" s="29">
        <v>330</v>
      </c>
      <c r="AA318" s="29">
        <v>-700</v>
      </c>
      <c r="AB318" s="29">
        <v>-150</v>
      </c>
      <c r="AC318" s="29">
        <v>-1500</v>
      </c>
      <c r="AD318" s="29">
        <v>1118</v>
      </c>
      <c r="AE318" s="29" t="s">
        <v>43</v>
      </c>
      <c r="AF318" s="29" t="s">
        <v>153</v>
      </c>
      <c r="AG318" s="29">
        <v>57</v>
      </c>
      <c r="AH318" s="29" t="s">
        <v>100</v>
      </c>
      <c r="AI318" s="29" t="s">
        <v>131</v>
      </c>
      <c r="AJ318" s="32">
        <v>55</v>
      </c>
    </row>
    <row r="319" spans="1:36" x14ac:dyDescent="0.15">
      <c r="A319" s="51" t="s">
        <v>36</v>
      </c>
      <c r="B319" s="69" t="s">
        <v>25</v>
      </c>
      <c r="C319" s="26">
        <v>8</v>
      </c>
      <c r="D319" s="33">
        <v>38299.75</v>
      </c>
      <c r="E319" s="31">
        <v>18441</v>
      </c>
      <c r="F319" s="29">
        <v>32913</v>
      </c>
      <c r="G319" s="30">
        <v>252</v>
      </c>
      <c r="H319" s="30">
        <v>0</v>
      </c>
      <c r="I319" s="29">
        <v>5484</v>
      </c>
      <c r="J319" s="29">
        <v>5779</v>
      </c>
      <c r="K319" s="30">
        <v>263</v>
      </c>
      <c r="L319" s="30"/>
      <c r="M319" s="30">
        <v>-250</v>
      </c>
      <c r="N319" s="30">
        <v>-1412</v>
      </c>
      <c r="O319" s="30">
        <f t="shared" si="20"/>
        <v>-1399</v>
      </c>
      <c r="P319" s="29">
        <f t="shared" si="18"/>
        <v>23301</v>
      </c>
      <c r="Q319" s="33">
        <v>38299.75</v>
      </c>
      <c r="R319" s="47">
        <v>18600</v>
      </c>
      <c r="S319" s="29">
        <v>20641</v>
      </c>
      <c r="T319" s="29">
        <f t="shared" si="17"/>
        <v>2660</v>
      </c>
      <c r="U319" s="29">
        <v>19187</v>
      </c>
      <c r="V319" s="29">
        <v>1700</v>
      </c>
      <c r="W319" s="29">
        <v>1200</v>
      </c>
      <c r="X319" s="29">
        <v>263</v>
      </c>
      <c r="Y319" s="29">
        <v>0</v>
      </c>
      <c r="Z319" s="29">
        <v>0</v>
      </c>
      <c r="AA319" s="29">
        <v>-700</v>
      </c>
      <c r="AB319" s="29">
        <v>-250</v>
      </c>
      <c r="AC319" s="29">
        <v>-2130</v>
      </c>
      <c r="AD319" s="29">
        <v>-1412</v>
      </c>
      <c r="AE319" s="29" t="s">
        <v>42</v>
      </c>
      <c r="AF319" s="29" t="s">
        <v>71</v>
      </c>
      <c r="AG319" s="29">
        <v>42</v>
      </c>
      <c r="AH319" s="29" t="s">
        <v>169</v>
      </c>
      <c r="AI319" s="29" t="s">
        <v>178</v>
      </c>
      <c r="AJ319" s="32">
        <v>41</v>
      </c>
    </row>
    <row r="320" spans="1:36" x14ac:dyDescent="0.15">
      <c r="A320" s="51" t="s">
        <v>30</v>
      </c>
      <c r="B320" s="69" t="s">
        <v>25</v>
      </c>
      <c r="C320" s="26">
        <v>9</v>
      </c>
      <c r="D320" s="33">
        <v>38300.75</v>
      </c>
      <c r="E320" s="31">
        <v>18985</v>
      </c>
      <c r="F320" s="29">
        <v>32913</v>
      </c>
      <c r="G320" s="30">
        <v>260</v>
      </c>
      <c r="H320" s="30">
        <v>0</v>
      </c>
      <c r="I320" s="29">
        <v>5229</v>
      </c>
      <c r="J320" s="29">
        <v>5906</v>
      </c>
      <c r="K320" s="30">
        <v>288</v>
      </c>
      <c r="L320" s="30">
        <v>0</v>
      </c>
      <c r="M320" s="30">
        <v>-200</v>
      </c>
      <c r="N320" s="30">
        <v>-1212</v>
      </c>
      <c r="O320" s="30">
        <f t="shared" si="20"/>
        <v>-1124</v>
      </c>
      <c r="P320" s="29">
        <v>23162</v>
      </c>
      <c r="Q320" s="33">
        <v>38300.75</v>
      </c>
      <c r="R320" s="47">
        <v>18725</v>
      </c>
      <c r="S320" s="29">
        <v>20704</v>
      </c>
      <c r="T320" s="29">
        <v>2458</v>
      </c>
      <c r="U320" s="29">
        <v>19187</v>
      </c>
      <c r="V320" s="29">
        <v>1700</v>
      </c>
      <c r="W320" s="29">
        <v>1200</v>
      </c>
      <c r="X320" s="29">
        <v>288</v>
      </c>
      <c r="Y320" s="29">
        <v>0</v>
      </c>
      <c r="Z320" s="29">
        <v>0</v>
      </c>
      <c r="AA320" s="29">
        <v>-700</v>
      </c>
      <c r="AB320" s="29">
        <v>-200</v>
      </c>
      <c r="AC320" s="29">
        <v>-1630</v>
      </c>
      <c r="AD320" s="29">
        <v>-1212</v>
      </c>
      <c r="AE320" s="29" t="s">
        <v>42</v>
      </c>
      <c r="AF320" s="29" t="s">
        <v>154</v>
      </c>
      <c r="AG320" s="29">
        <v>34</v>
      </c>
      <c r="AH320" s="29" t="s">
        <v>169</v>
      </c>
      <c r="AI320" s="29" t="s">
        <v>67</v>
      </c>
      <c r="AJ320" s="32">
        <v>32</v>
      </c>
    </row>
    <row r="321" spans="1:36" x14ac:dyDescent="0.15">
      <c r="A321" s="51" t="s">
        <v>32</v>
      </c>
      <c r="B321" s="69" t="s">
        <v>25</v>
      </c>
      <c r="C321" s="26">
        <v>10</v>
      </c>
      <c r="D321" s="33">
        <v>38301.75</v>
      </c>
      <c r="E321" s="31">
        <v>18920</v>
      </c>
      <c r="F321" s="29">
        <v>32899</v>
      </c>
      <c r="G321" s="30">
        <v>292</v>
      </c>
      <c r="H321" s="30">
        <v>0</v>
      </c>
      <c r="I321" s="29">
        <v>5366</v>
      </c>
      <c r="J321" s="29">
        <v>6004</v>
      </c>
      <c r="K321" s="30">
        <v>288</v>
      </c>
      <c r="L321" s="30">
        <v>0</v>
      </c>
      <c r="M321" s="30">
        <v>-150</v>
      </c>
      <c r="N321" s="30">
        <v>-1198</v>
      </c>
      <c r="O321" s="30">
        <f t="shared" si="20"/>
        <v>-1060</v>
      </c>
      <c r="P321" s="29">
        <f t="shared" si="18"/>
        <v>22881</v>
      </c>
      <c r="Q321" s="33">
        <v>38301.75</v>
      </c>
      <c r="R321" s="47">
        <v>18700</v>
      </c>
      <c r="S321" s="29">
        <v>20684</v>
      </c>
      <c r="T321" s="29">
        <f t="shared" si="17"/>
        <v>2197</v>
      </c>
      <c r="U321" s="29">
        <v>19187</v>
      </c>
      <c r="V321" s="29">
        <v>1700</v>
      </c>
      <c r="W321" s="29">
        <v>1200</v>
      </c>
      <c r="X321" s="29">
        <v>288</v>
      </c>
      <c r="Y321" s="29">
        <v>0</v>
      </c>
      <c r="Z321" s="29">
        <v>0</v>
      </c>
      <c r="AA321" s="29">
        <v>-700</v>
      </c>
      <c r="AB321" s="29">
        <v>-150</v>
      </c>
      <c r="AC321" s="29">
        <v>-2196</v>
      </c>
      <c r="AD321" s="29">
        <v>-1198</v>
      </c>
      <c r="AE321" s="29" t="s">
        <v>169</v>
      </c>
      <c r="AF321" s="29" t="s">
        <v>90</v>
      </c>
      <c r="AG321" s="29">
        <v>42</v>
      </c>
      <c r="AH321" s="29" t="s">
        <v>169</v>
      </c>
      <c r="AI321" s="29" t="s">
        <v>89</v>
      </c>
      <c r="AJ321" s="32">
        <v>40</v>
      </c>
    </row>
    <row r="322" spans="1:36" x14ac:dyDescent="0.15">
      <c r="A322" s="51" t="s">
        <v>31</v>
      </c>
      <c r="B322" s="69" t="s">
        <v>25</v>
      </c>
      <c r="C322" s="26">
        <v>11</v>
      </c>
      <c r="D322" s="33">
        <v>38302.75</v>
      </c>
      <c r="E322" s="31">
        <v>18091</v>
      </c>
      <c r="F322" s="29">
        <v>32899</v>
      </c>
      <c r="G322" s="30">
        <v>284</v>
      </c>
      <c r="H322" s="30">
        <v>0</v>
      </c>
      <c r="I322" s="29">
        <v>4556</v>
      </c>
      <c r="J322" s="29">
        <v>7561</v>
      </c>
      <c r="K322" s="30">
        <v>288</v>
      </c>
      <c r="L322" s="30">
        <v>0</v>
      </c>
      <c r="M322" s="30">
        <v>-250</v>
      </c>
      <c r="N322" s="30">
        <v>-1218</v>
      </c>
      <c r="O322" s="30">
        <f t="shared" si="20"/>
        <v>-1180</v>
      </c>
      <c r="P322" s="29">
        <f t="shared" si="18"/>
        <v>22246</v>
      </c>
      <c r="Q322" s="33">
        <v>38302.75</v>
      </c>
      <c r="R322" s="47">
        <v>17975</v>
      </c>
      <c r="S322" s="29">
        <v>19959</v>
      </c>
      <c r="T322" s="29">
        <f t="shared" si="17"/>
        <v>2287</v>
      </c>
      <c r="U322" s="29">
        <v>19187</v>
      </c>
      <c r="V322" s="29">
        <v>1700</v>
      </c>
      <c r="W322" s="29">
        <v>1200</v>
      </c>
      <c r="X322" s="29">
        <v>288</v>
      </c>
      <c r="Y322" s="29">
        <v>0</v>
      </c>
      <c r="Z322" s="29">
        <v>0</v>
      </c>
      <c r="AA322" s="29">
        <v>-700</v>
      </c>
      <c r="AB322" s="29">
        <v>-250</v>
      </c>
      <c r="AC322" s="29">
        <v>-2218</v>
      </c>
      <c r="AD322" s="29">
        <v>-1218</v>
      </c>
      <c r="AE322" s="29" t="s">
        <v>43</v>
      </c>
      <c r="AF322" s="29" t="s">
        <v>69</v>
      </c>
      <c r="AG322" s="29">
        <v>53</v>
      </c>
      <c r="AH322" s="29" t="s">
        <v>43</v>
      </c>
      <c r="AI322" s="29" t="s">
        <v>122</v>
      </c>
      <c r="AJ322" s="32">
        <v>51</v>
      </c>
    </row>
    <row r="323" spans="1:36" x14ac:dyDescent="0.15">
      <c r="A323" s="51" t="s">
        <v>33</v>
      </c>
      <c r="B323" s="69" t="s">
        <v>25</v>
      </c>
      <c r="C323" s="26">
        <v>12</v>
      </c>
      <c r="D323" s="33">
        <v>38303.75</v>
      </c>
      <c r="E323" s="31">
        <v>18773</v>
      </c>
      <c r="F323" s="29">
        <v>32899</v>
      </c>
      <c r="G323" s="30">
        <v>277</v>
      </c>
      <c r="H323" s="30">
        <v>0</v>
      </c>
      <c r="I323" s="29">
        <v>4740</v>
      </c>
      <c r="J323" s="29">
        <v>6861</v>
      </c>
      <c r="K323" s="30">
        <v>288</v>
      </c>
      <c r="L323" s="30">
        <v>0</v>
      </c>
      <c r="M323" s="30">
        <v>-150</v>
      </c>
      <c r="N323" s="30">
        <v>-1218</v>
      </c>
      <c r="O323" s="30">
        <f t="shared" si="20"/>
        <v>-1080</v>
      </c>
      <c r="P323" s="29">
        <f t="shared" si="18"/>
        <v>22655</v>
      </c>
      <c r="Q323" s="33">
        <v>38303.75</v>
      </c>
      <c r="R323" s="47">
        <v>18325</v>
      </c>
      <c r="S323" s="29">
        <v>20309</v>
      </c>
      <c r="T323" s="29">
        <f t="shared" si="17"/>
        <v>2346</v>
      </c>
      <c r="U323" s="29">
        <v>19187</v>
      </c>
      <c r="V323" s="29">
        <v>1700</v>
      </c>
      <c r="W323" s="29">
        <v>1200</v>
      </c>
      <c r="X323" s="29">
        <v>288</v>
      </c>
      <c r="Y323" s="29">
        <v>0</v>
      </c>
      <c r="Z323" s="29">
        <v>0</v>
      </c>
      <c r="AA323" s="29">
        <v>-700</v>
      </c>
      <c r="AB323" s="29">
        <v>-150</v>
      </c>
      <c r="AC323" s="29">
        <v>-2218</v>
      </c>
      <c r="AD323" s="29">
        <v>-1218</v>
      </c>
      <c r="AE323" s="29" t="s">
        <v>87</v>
      </c>
      <c r="AF323" s="29" t="s">
        <v>167</v>
      </c>
      <c r="AG323" s="29">
        <v>40</v>
      </c>
      <c r="AH323" s="29" t="s">
        <v>87</v>
      </c>
      <c r="AI323" s="29" t="s">
        <v>67</v>
      </c>
      <c r="AJ323" s="32">
        <v>37</v>
      </c>
    </row>
    <row r="324" spans="1:36" x14ac:dyDescent="0.15">
      <c r="A324" s="51" t="s">
        <v>34</v>
      </c>
      <c r="B324" s="69" t="s">
        <v>25</v>
      </c>
      <c r="C324" s="26">
        <v>13</v>
      </c>
      <c r="D324" s="33">
        <v>38304.75</v>
      </c>
      <c r="E324" s="31">
        <v>17342</v>
      </c>
      <c r="F324" s="29">
        <v>32899</v>
      </c>
      <c r="G324" s="30">
        <v>323</v>
      </c>
      <c r="H324" s="30">
        <v>0</v>
      </c>
      <c r="I324" s="29">
        <v>6470</v>
      </c>
      <c r="J324" s="29">
        <v>6986</v>
      </c>
      <c r="K324" s="30">
        <v>254</v>
      </c>
      <c r="L324" s="30">
        <v>0</v>
      </c>
      <c r="M324" s="30">
        <v>-300</v>
      </c>
      <c r="N324" s="30">
        <v>-1016</v>
      </c>
      <c r="O324" s="30">
        <f t="shared" si="20"/>
        <v>-1062</v>
      </c>
      <c r="P324" s="29">
        <f t="shared" si="18"/>
        <v>20828</v>
      </c>
      <c r="Q324" s="33">
        <v>38304.75</v>
      </c>
      <c r="R324" s="47">
        <v>17000</v>
      </c>
      <c r="S324" s="29">
        <v>18984</v>
      </c>
      <c r="T324" s="29">
        <f t="shared" si="17"/>
        <v>1844</v>
      </c>
      <c r="U324" s="29">
        <v>19533</v>
      </c>
      <c r="V324" s="29">
        <v>1500</v>
      </c>
      <c r="W324" s="29">
        <v>1200</v>
      </c>
      <c r="X324" s="29">
        <v>254</v>
      </c>
      <c r="Y324" s="29">
        <v>0</v>
      </c>
      <c r="Z324" s="29">
        <v>0</v>
      </c>
      <c r="AA324" s="29">
        <v>-700</v>
      </c>
      <c r="AB324" s="29">
        <v>-300</v>
      </c>
      <c r="AC324" s="29">
        <v>-2218</v>
      </c>
      <c r="AD324" s="29">
        <v>-1016</v>
      </c>
      <c r="AE324" s="29" t="s">
        <v>43</v>
      </c>
      <c r="AF324" s="29" t="s">
        <v>191</v>
      </c>
      <c r="AG324" s="29">
        <v>36</v>
      </c>
      <c r="AH324" s="29" t="s">
        <v>169</v>
      </c>
      <c r="AI324" s="29" t="s">
        <v>53</v>
      </c>
      <c r="AJ324" s="32">
        <v>34</v>
      </c>
    </row>
    <row r="325" spans="1:36" x14ac:dyDescent="0.15">
      <c r="A325" s="51" t="s">
        <v>35</v>
      </c>
      <c r="B325" s="69" t="s">
        <v>25</v>
      </c>
      <c r="C325" s="26">
        <v>14</v>
      </c>
      <c r="D325" s="33">
        <v>38305.75</v>
      </c>
      <c r="E325" s="31">
        <v>17204</v>
      </c>
      <c r="F325" s="29">
        <v>32899</v>
      </c>
      <c r="G325" s="30">
        <v>322</v>
      </c>
      <c r="H325" s="30">
        <v>0</v>
      </c>
      <c r="I325" s="29">
        <v>6007</v>
      </c>
      <c r="J325" s="29">
        <v>6980</v>
      </c>
      <c r="K325" s="30">
        <v>306</v>
      </c>
      <c r="L325" s="30">
        <v>300</v>
      </c>
      <c r="M325" s="30">
        <v>-300</v>
      </c>
      <c r="N325" s="30">
        <v>-1027</v>
      </c>
      <c r="O325" s="30">
        <f t="shared" si="20"/>
        <v>-721</v>
      </c>
      <c r="P325" s="29">
        <f t="shared" si="18"/>
        <v>20955</v>
      </c>
      <c r="Q325" s="33">
        <v>38305.75</v>
      </c>
      <c r="R325" s="47">
        <v>17000</v>
      </c>
      <c r="S325" s="29">
        <v>18984</v>
      </c>
      <c r="T325" s="29">
        <f t="shared" si="17"/>
        <v>1971</v>
      </c>
      <c r="U325" s="29">
        <v>19533</v>
      </c>
      <c r="V325" s="29">
        <v>1500</v>
      </c>
      <c r="W325" s="29">
        <v>1200</v>
      </c>
      <c r="X325" s="29">
        <v>306</v>
      </c>
      <c r="Y325" s="29">
        <v>330</v>
      </c>
      <c r="Z325" s="29">
        <v>300</v>
      </c>
      <c r="AA325" s="29">
        <v>-700</v>
      </c>
      <c r="AB325" s="29">
        <v>-300</v>
      </c>
      <c r="AC325" s="29">
        <v>-2218</v>
      </c>
      <c r="AD325" s="29">
        <v>-1027</v>
      </c>
      <c r="AE325" s="29" t="s">
        <v>42</v>
      </c>
      <c r="AF325" s="29" t="s">
        <v>106</v>
      </c>
      <c r="AG325" s="29">
        <v>43</v>
      </c>
      <c r="AH325" s="29" t="s">
        <v>169</v>
      </c>
      <c r="AI325" s="29" t="s">
        <v>184</v>
      </c>
      <c r="AJ325" s="32">
        <v>42</v>
      </c>
    </row>
    <row r="326" spans="1:36" x14ac:dyDescent="0.15">
      <c r="A326" s="51" t="s">
        <v>36</v>
      </c>
      <c r="B326" s="69" t="s">
        <v>25</v>
      </c>
      <c r="C326" s="26">
        <v>15</v>
      </c>
      <c r="D326" s="33">
        <v>38306.75</v>
      </c>
      <c r="E326" s="31">
        <v>18496</v>
      </c>
      <c r="F326" s="29">
        <v>32899</v>
      </c>
      <c r="G326" s="30">
        <v>262</v>
      </c>
      <c r="H326" s="30">
        <v>0</v>
      </c>
      <c r="I326" s="29">
        <v>7006</v>
      </c>
      <c r="J326" s="29">
        <v>5564</v>
      </c>
      <c r="K326" s="30">
        <v>185</v>
      </c>
      <c r="L326" s="30">
        <v>0</v>
      </c>
      <c r="M326" s="30">
        <v>-100</v>
      </c>
      <c r="N326" s="30">
        <v>-1218</v>
      </c>
      <c r="O326" s="30">
        <f t="shared" si="20"/>
        <v>-1133</v>
      </c>
      <c r="P326" s="29">
        <f t="shared" si="18"/>
        <v>21724</v>
      </c>
      <c r="Q326" s="33">
        <v>38306.75</v>
      </c>
      <c r="R326" s="47">
        <v>18750</v>
      </c>
      <c r="S326" s="29">
        <v>20496</v>
      </c>
      <c r="T326" s="29">
        <f t="shared" si="17"/>
        <v>1228</v>
      </c>
      <c r="U326" s="29">
        <v>19533</v>
      </c>
      <c r="V326" s="29">
        <v>1500</v>
      </c>
      <c r="W326" s="29">
        <v>1200</v>
      </c>
      <c r="X326" s="29">
        <v>185</v>
      </c>
      <c r="Y326" s="29">
        <v>0</v>
      </c>
      <c r="Z326" s="29">
        <v>0</v>
      </c>
      <c r="AA326" s="29">
        <v>-700</v>
      </c>
      <c r="AB326" s="29">
        <v>-300</v>
      </c>
      <c r="AC326" s="29">
        <v>-2218</v>
      </c>
      <c r="AD326" s="29">
        <v>-1218</v>
      </c>
      <c r="AE326" s="29" t="s">
        <v>169</v>
      </c>
      <c r="AF326" s="29" t="s">
        <v>98</v>
      </c>
      <c r="AG326" s="29">
        <v>48</v>
      </c>
      <c r="AH326" s="29" t="s">
        <v>169</v>
      </c>
      <c r="AI326" s="29" t="s">
        <v>178</v>
      </c>
      <c r="AJ326" s="32">
        <v>49</v>
      </c>
    </row>
    <row r="327" spans="1:36" x14ac:dyDescent="0.15">
      <c r="A327" s="51" t="s">
        <v>30</v>
      </c>
      <c r="B327" s="69" t="s">
        <v>25</v>
      </c>
      <c r="C327" s="26">
        <v>16</v>
      </c>
      <c r="D327" s="33">
        <v>38307.75</v>
      </c>
      <c r="E327" s="31">
        <v>18574</v>
      </c>
      <c r="F327" s="29">
        <v>32899</v>
      </c>
      <c r="G327" s="30">
        <v>281</v>
      </c>
      <c r="H327" s="30">
        <v>0</v>
      </c>
      <c r="I327" s="29">
        <v>6488</v>
      </c>
      <c r="J327" s="29">
        <v>5201</v>
      </c>
      <c r="K327" s="30">
        <v>319</v>
      </c>
      <c r="L327" s="30">
        <v>0</v>
      </c>
      <c r="M327" s="30">
        <v>-100</v>
      </c>
      <c r="N327" s="30">
        <v>-1218</v>
      </c>
      <c r="O327" s="30">
        <f t="shared" si="20"/>
        <v>-999</v>
      </c>
      <c r="P327" s="29">
        <f t="shared" si="18"/>
        <v>22490</v>
      </c>
      <c r="Q327" s="33">
        <v>38307.75</v>
      </c>
      <c r="R327" s="47">
        <v>18650</v>
      </c>
      <c r="S327" s="29">
        <v>20634</v>
      </c>
      <c r="T327" s="29">
        <f t="shared" ref="T327:T372" si="21">+P327-S327</f>
        <v>1856</v>
      </c>
      <c r="U327" s="29">
        <v>19533</v>
      </c>
      <c r="V327" s="29">
        <v>1500</v>
      </c>
      <c r="W327" s="29">
        <v>1200</v>
      </c>
      <c r="X327" s="29">
        <v>319</v>
      </c>
      <c r="Y327" s="29">
        <v>0</v>
      </c>
      <c r="Z327" s="29">
        <v>0</v>
      </c>
      <c r="AA327" s="29">
        <v>-700</v>
      </c>
      <c r="AB327" s="29">
        <v>-150</v>
      </c>
      <c r="AC327" s="29">
        <v>-2218</v>
      </c>
      <c r="AD327" s="29">
        <v>-1218</v>
      </c>
      <c r="AE327" s="29" t="s">
        <v>43</v>
      </c>
      <c r="AF327" s="29" t="s">
        <v>150</v>
      </c>
      <c r="AG327" s="29">
        <v>46</v>
      </c>
      <c r="AH327" s="29" t="s">
        <v>43</v>
      </c>
      <c r="AI327" s="29" t="s">
        <v>202</v>
      </c>
      <c r="AJ327" s="32">
        <v>47</v>
      </c>
    </row>
    <row r="328" spans="1:36" x14ac:dyDescent="0.15">
      <c r="A328" s="51" t="s">
        <v>32</v>
      </c>
      <c r="B328" s="69" t="s">
        <v>25</v>
      </c>
      <c r="C328" s="26">
        <v>17</v>
      </c>
      <c r="D328" s="33">
        <v>38308.75</v>
      </c>
      <c r="E328" s="31">
        <v>18421</v>
      </c>
      <c r="F328" s="29">
        <v>32899</v>
      </c>
      <c r="G328" s="30">
        <v>271</v>
      </c>
      <c r="H328" s="30">
        <v>0</v>
      </c>
      <c r="I328" s="29">
        <v>6235</v>
      </c>
      <c r="J328" s="29">
        <v>5986</v>
      </c>
      <c r="K328" s="30">
        <v>238</v>
      </c>
      <c r="L328" s="30">
        <v>0</v>
      </c>
      <c r="M328" s="30">
        <v>-100</v>
      </c>
      <c r="N328" s="30">
        <v>-1618</v>
      </c>
      <c r="O328" s="30">
        <f t="shared" si="20"/>
        <v>-1480</v>
      </c>
      <c r="P328" s="29">
        <f t="shared" ref="P328:P372" si="22">+F328+G328+H328-I328-J328-O328</f>
        <v>22429</v>
      </c>
      <c r="Q328" s="33" t="s">
        <v>323</v>
      </c>
      <c r="R328" s="47">
        <v>18600</v>
      </c>
      <c r="S328" s="29">
        <v>20801</v>
      </c>
      <c r="T328" s="29">
        <f t="shared" si="21"/>
        <v>1628</v>
      </c>
      <c r="U328" s="29">
        <v>19533</v>
      </c>
      <c r="V328" s="29">
        <v>1500</v>
      </c>
      <c r="W328" s="29">
        <v>1200</v>
      </c>
      <c r="X328" s="29">
        <v>238</v>
      </c>
      <c r="Y328" s="29">
        <v>0</v>
      </c>
      <c r="Z328" s="29">
        <v>0</v>
      </c>
      <c r="AA328" s="29">
        <v>-700</v>
      </c>
      <c r="AB328" s="29">
        <v>-150</v>
      </c>
      <c r="AC328" s="29">
        <v>-2218</v>
      </c>
      <c r="AD328" s="29">
        <v>-1618</v>
      </c>
      <c r="AE328" s="29" t="s">
        <v>43</v>
      </c>
      <c r="AF328" s="29" t="s">
        <v>62</v>
      </c>
      <c r="AG328" s="29">
        <v>45</v>
      </c>
      <c r="AH328" s="29" t="s">
        <v>43</v>
      </c>
      <c r="AI328" s="29" t="s">
        <v>68</v>
      </c>
      <c r="AJ328" s="32">
        <v>48</v>
      </c>
    </row>
    <row r="329" spans="1:36" x14ac:dyDescent="0.15">
      <c r="A329" s="51" t="s">
        <v>31</v>
      </c>
      <c r="B329" s="69" t="s">
        <v>25</v>
      </c>
      <c r="C329" s="26">
        <v>18</v>
      </c>
      <c r="D329" s="33">
        <v>38309.75</v>
      </c>
      <c r="E329" s="31">
        <v>18131</v>
      </c>
      <c r="F329" s="29">
        <v>32899</v>
      </c>
      <c r="G329" s="30">
        <v>254</v>
      </c>
      <c r="H329" s="30">
        <v>0</v>
      </c>
      <c r="I329" s="29">
        <v>6023</v>
      </c>
      <c r="J329" s="29">
        <v>5945</v>
      </c>
      <c r="K329" s="30">
        <v>227</v>
      </c>
      <c r="L329" s="30">
        <v>0</v>
      </c>
      <c r="M329" s="30">
        <v>-100</v>
      </c>
      <c r="N329" s="30">
        <v>-1218</v>
      </c>
      <c r="O329" s="30">
        <f t="shared" si="20"/>
        <v>-1091</v>
      </c>
      <c r="P329" s="29">
        <f t="shared" si="22"/>
        <v>22276</v>
      </c>
      <c r="Q329" s="33">
        <v>38309.75</v>
      </c>
      <c r="R329" s="47">
        <v>18450</v>
      </c>
      <c r="S329" s="29">
        <v>20534</v>
      </c>
      <c r="T329" s="29">
        <f t="shared" si="21"/>
        <v>1742</v>
      </c>
      <c r="U329" s="29">
        <v>19533</v>
      </c>
      <c r="V329" s="29">
        <v>1500</v>
      </c>
      <c r="W329" s="29">
        <v>1200</v>
      </c>
      <c r="X329" s="29">
        <v>227</v>
      </c>
      <c r="Y329" s="29">
        <v>0</v>
      </c>
      <c r="Z329" s="29">
        <v>0</v>
      </c>
      <c r="AA329" s="29">
        <v>-700</v>
      </c>
      <c r="AB329" s="29">
        <v>-150</v>
      </c>
      <c r="AC329" s="29">
        <v>-2218</v>
      </c>
      <c r="AD329" s="29">
        <v>-1218</v>
      </c>
      <c r="AE329" s="29" t="s">
        <v>43</v>
      </c>
      <c r="AF329" s="29" t="s">
        <v>122</v>
      </c>
      <c r="AG329" s="29">
        <v>48</v>
      </c>
      <c r="AH329" s="29" t="s">
        <v>43</v>
      </c>
      <c r="AI329" s="29" t="s">
        <v>72</v>
      </c>
      <c r="AJ329" s="32">
        <v>47</v>
      </c>
    </row>
    <row r="330" spans="1:36" x14ac:dyDescent="0.15">
      <c r="A330" s="51" t="s">
        <v>33</v>
      </c>
      <c r="B330" s="69" t="s">
        <v>25</v>
      </c>
      <c r="C330" s="26">
        <v>19</v>
      </c>
      <c r="D330" s="33">
        <v>38310.75</v>
      </c>
      <c r="E330" s="31">
        <v>17455</v>
      </c>
      <c r="F330" s="29">
        <v>32899</v>
      </c>
      <c r="G330" s="30">
        <v>250</v>
      </c>
      <c r="H330" s="30">
        <v>0</v>
      </c>
      <c r="I330" s="29">
        <v>5359</v>
      </c>
      <c r="J330" s="29">
        <v>6444</v>
      </c>
      <c r="K330" s="30">
        <v>338</v>
      </c>
      <c r="L330" s="30">
        <v>0</v>
      </c>
      <c r="M330" s="30">
        <v>-150</v>
      </c>
      <c r="N330" s="30">
        <v>-1218</v>
      </c>
      <c r="O330" s="30">
        <f t="shared" si="20"/>
        <v>-1030</v>
      </c>
      <c r="P330" s="29">
        <f t="shared" si="22"/>
        <v>22376</v>
      </c>
      <c r="Q330" s="33">
        <v>38310.75</v>
      </c>
      <c r="R330" s="47">
        <v>17700</v>
      </c>
      <c r="S330" s="29">
        <v>19684</v>
      </c>
      <c r="T330" s="29">
        <f t="shared" si="21"/>
        <v>2692</v>
      </c>
      <c r="U330" s="29">
        <v>19533</v>
      </c>
      <c r="V330" s="29">
        <v>1500</v>
      </c>
      <c r="W330" s="29">
        <v>1200</v>
      </c>
      <c r="X330" s="29">
        <v>338</v>
      </c>
      <c r="Y330" s="29">
        <v>0</v>
      </c>
      <c r="Z330" s="29">
        <v>0</v>
      </c>
      <c r="AA330" s="29">
        <f>-700</f>
        <v>-700</v>
      </c>
      <c r="AB330" s="29">
        <v>-150</v>
      </c>
      <c r="AC330" s="29">
        <v>-2218</v>
      </c>
      <c r="AD330" s="29">
        <v>-1218</v>
      </c>
      <c r="AE330" s="29" t="s">
        <v>169</v>
      </c>
      <c r="AF330" s="29" t="s">
        <v>65</v>
      </c>
      <c r="AG330" s="29">
        <v>56</v>
      </c>
      <c r="AH330" s="29" t="s">
        <v>169</v>
      </c>
      <c r="AI330" s="29" t="s">
        <v>192</v>
      </c>
      <c r="AJ330" s="32">
        <v>56</v>
      </c>
    </row>
    <row r="331" spans="1:36" x14ac:dyDescent="0.15">
      <c r="A331" s="51" t="s">
        <v>34</v>
      </c>
      <c r="B331" s="69" t="s">
        <v>25</v>
      </c>
      <c r="C331" s="26">
        <v>20</v>
      </c>
      <c r="D331" s="33">
        <v>38311.75</v>
      </c>
      <c r="E331" s="31">
        <v>16555</v>
      </c>
      <c r="F331" s="29">
        <v>32899</v>
      </c>
      <c r="G331" s="30">
        <v>274</v>
      </c>
      <c r="H331" s="30">
        <v>0</v>
      </c>
      <c r="I331" s="29">
        <v>5840</v>
      </c>
      <c r="J331" s="29">
        <v>7881</v>
      </c>
      <c r="K331" s="30">
        <v>254</v>
      </c>
      <c r="L331" s="30">
        <v>0</v>
      </c>
      <c r="M331" s="30">
        <v>100</v>
      </c>
      <c r="N331" s="30">
        <v>-1188</v>
      </c>
      <c r="O331" s="30">
        <f t="shared" si="20"/>
        <v>-834</v>
      </c>
      <c r="P331" s="29">
        <f t="shared" si="22"/>
        <v>20286</v>
      </c>
      <c r="Q331" s="33" t="s">
        <v>324</v>
      </c>
      <c r="R331" s="47">
        <v>16600</v>
      </c>
      <c r="S331" s="29">
        <v>18584</v>
      </c>
      <c r="T331" s="29">
        <f t="shared" si="21"/>
        <v>1702</v>
      </c>
      <c r="U331" s="29">
        <v>20273</v>
      </c>
      <c r="V331" s="29">
        <v>700</v>
      </c>
      <c r="W331" s="29">
        <v>1200</v>
      </c>
      <c r="X331" s="29">
        <v>254</v>
      </c>
      <c r="Y331" s="29">
        <v>0</v>
      </c>
      <c r="Z331" s="29">
        <v>0</v>
      </c>
      <c r="AA331" s="29">
        <v>270</v>
      </c>
      <c r="AB331" s="29">
        <v>100</v>
      </c>
      <c r="AC331" s="29">
        <v>-2218</v>
      </c>
      <c r="AD331" s="29">
        <v>-1188</v>
      </c>
      <c r="AE331" s="29" t="s">
        <v>43</v>
      </c>
      <c r="AF331" s="29" t="s">
        <v>173</v>
      </c>
      <c r="AG331" s="29">
        <v>46</v>
      </c>
      <c r="AH331" s="29" t="s">
        <v>43</v>
      </c>
      <c r="AI331" s="29" t="s">
        <v>216</v>
      </c>
      <c r="AJ331" s="32">
        <v>46</v>
      </c>
    </row>
    <row r="332" spans="1:36" x14ac:dyDescent="0.15">
      <c r="A332" s="51" t="s">
        <v>35</v>
      </c>
      <c r="B332" s="69" t="s">
        <v>25</v>
      </c>
      <c r="C332" s="26">
        <v>21</v>
      </c>
      <c r="D332" s="33">
        <v>38312.75</v>
      </c>
      <c r="E332" s="31">
        <v>16804</v>
      </c>
      <c r="F332" s="29">
        <v>32899</v>
      </c>
      <c r="G332" s="30">
        <v>277</v>
      </c>
      <c r="H332" s="30">
        <v>0</v>
      </c>
      <c r="I332" s="29">
        <v>5809</v>
      </c>
      <c r="J332" s="29">
        <v>7847</v>
      </c>
      <c r="K332" s="30">
        <v>206</v>
      </c>
      <c r="L332" s="30">
        <v>330</v>
      </c>
      <c r="M332" s="30">
        <v>100</v>
      </c>
      <c r="N332" s="30">
        <v>-1014</v>
      </c>
      <c r="O332" s="30">
        <f t="shared" si="20"/>
        <v>-378</v>
      </c>
      <c r="P332" s="29">
        <f t="shared" si="22"/>
        <v>19898</v>
      </c>
      <c r="Q332" s="33">
        <v>38312.75</v>
      </c>
      <c r="R332" s="47">
        <v>16625</v>
      </c>
      <c r="S332" s="29">
        <v>18609</v>
      </c>
      <c r="T332" s="29">
        <f t="shared" si="21"/>
        <v>1289</v>
      </c>
      <c r="U332" s="29">
        <v>20273</v>
      </c>
      <c r="V332" s="29">
        <v>700</v>
      </c>
      <c r="W332" s="29">
        <v>1200</v>
      </c>
      <c r="X332" s="29">
        <v>206</v>
      </c>
      <c r="Y332" s="29">
        <v>330</v>
      </c>
      <c r="Z332" s="29">
        <v>330</v>
      </c>
      <c r="AA332" s="29">
        <v>270</v>
      </c>
      <c r="AB332" s="29">
        <v>100</v>
      </c>
      <c r="AC332" s="29">
        <v>-2218</v>
      </c>
      <c r="AD332" s="29">
        <v>-1014</v>
      </c>
      <c r="AE332" s="29" t="s">
        <v>43</v>
      </c>
      <c r="AF332" s="29" t="s">
        <v>89</v>
      </c>
      <c r="AG332" s="29">
        <v>48</v>
      </c>
      <c r="AH332" s="29" t="s">
        <v>43</v>
      </c>
      <c r="AI332" s="29" t="s">
        <v>151</v>
      </c>
      <c r="AJ332" s="32">
        <v>49</v>
      </c>
    </row>
    <row r="333" spans="1:36" x14ac:dyDescent="0.15">
      <c r="A333" s="51" t="s">
        <v>36</v>
      </c>
      <c r="B333" s="69" t="s">
        <v>25</v>
      </c>
      <c r="C333" s="26">
        <v>22</v>
      </c>
      <c r="D333" s="33">
        <v>38313.75</v>
      </c>
      <c r="E333" s="31">
        <v>18425</v>
      </c>
      <c r="F333" s="29">
        <v>32899</v>
      </c>
      <c r="G333" s="30">
        <v>274</v>
      </c>
      <c r="H333" s="30">
        <v>0</v>
      </c>
      <c r="I333" s="29">
        <v>5232</v>
      </c>
      <c r="J333" s="29">
        <v>6676</v>
      </c>
      <c r="K333" s="30">
        <v>288</v>
      </c>
      <c r="L333" s="30">
        <v>0</v>
      </c>
      <c r="M333" s="30">
        <v>150</v>
      </c>
      <c r="N333" s="30">
        <v>-1218</v>
      </c>
      <c r="O333" s="30">
        <f t="shared" si="20"/>
        <v>-780</v>
      </c>
      <c r="P333" s="29">
        <f t="shared" si="22"/>
        <v>22045</v>
      </c>
      <c r="Q333" s="33" t="s">
        <v>325</v>
      </c>
      <c r="R333" s="47">
        <v>18550</v>
      </c>
      <c r="S333" s="29">
        <v>20533</v>
      </c>
      <c r="T333" s="29">
        <f t="shared" si="21"/>
        <v>1512</v>
      </c>
      <c r="U333" s="29">
        <v>20273</v>
      </c>
      <c r="V333" s="29">
        <v>700</v>
      </c>
      <c r="W333" s="29">
        <v>1200</v>
      </c>
      <c r="X333" s="29">
        <v>288</v>
      </c>
      <c r="Y333" s="29">
        <v>0</v>
      </c>
      <c r="Z333" s="29">
        <v>0</v>
      </c>
      <c r="AA333" s="29">
        <v>270</v>
      </c>
      <c r="AB333" s="29">
        <v>150</v>
      </c>
      <c r="AC333" s="29">
        <v>-2218</v>
      </c>
      <c r="AD333" s="29">
        <v>-1218</v>
      </c>
      <c r="AE333" s="29" t="s">
        <v>43</v>
      </c>
      <c r="AF333" s="29" t="s">
        <v>66</v>
      </c>
      <c r="AG333" s="29">
        <v>49</v>
      </c>
      <c r="AH333" s="29" t="s">
        <v>43</v>
      </c>
      <c r="AI333" s="29" t="s">
        <v>193</v>
      </c>
      <c r="AJ333" s="32">
        <v>48</v>
      </c>
    </row>
    <row r="334" spans="1:36" x14ac:dyDescent="0.15">
      <c r="A334" s="51" t="s">
        <v>30</v>
      </c>
      <c r="B334" s="69" t="s">
        <v>25</v>
      </c>
      <c r="C334" s="26">
        <v>23</v>
      </c>
      <c r="D334" s="33">
        <v>38314.75</v>
      </c>
      <c r="E334" s="31">
        <v>18244</v>
      </c>
      <c r="F334" s="29">
        <v>32899</v>
      </c>
      <c r="G334" s="30">
        <v>285</v>
      </c>
      <c r="H334" s="30">
        <v>0</v>
      </c>
      <c r="I334" s="29">
        <v>4706</v>
      </c>
      <c r="J334" s="29">
        <v>8032</v>
      </c>
      <c r="K334" s="30">
        <v>788</v>
      </c>
      <c r="L334" s="30">
        <v>0</v>
      </c>
      <c r="M334" s="30">
        <v>200</v>
      </c>
      <c r="N334" s="30">
        <v>-1218</v>
      </c>
      <c r="O334" s="30">
        <f t="shared" ref="O334:O340" si="23">SUM(K334:N334)</f>
        <v>-230</v>
      </c>
      <c r="P334" s="29">
        <f t="shared" si="22"/>
        <v>20676</v>
      </c>
      <c r="Q334" s="33">
        <v>38314.75</v>
      </c>
      <c r="R334" s="47">
        <v>18375</v>
      </c>
      <c r="S334" s="29">
        <v>20121</v>
      </c>
      <c r="T334" s="29">
        <f t="shared" si="21"/>
        <v>555</v>
      </c>
      <c r="U334" s="29">
        <v>20273</v>
      </c>
      <c r="V334" s="29">
        <v>700</v>
      </c>
      <c r="W334" s="29">
        <v>1200</v>
      </c>
      <c r="X334" s="29">
        <v>788</v>
      </c>
      <c r="Y334" s="29">
        <v>0</v>
      </c>
      <c r="Z334" s="29">
        <v>0</v>
      </c>
      <c r="AA334" s="29">
        <v>255</v>
      </c>
      <c r="AB334" s="29">
        <v>200</v>
      </c>
      <c r="AC334" s="29">
        <v>-2218</v>
      </c>
      <c r="AD334" s="29">
        <v>-1218</v>
      </c>
      <c r="AE334" s="29" t="s">
        <v>43</v>
      </c>
      <c r="AF334" s="29" t="s">
        <v>127</v>
      </c>
      <c r="AG334" s="29">
        <v>46</v>
      </c>
      <c r="AH334" s="29" t="s">
        <v>43</v>
      </c>
      <c r="AI334" s="29" t="s">
        <v>195</v>
      </c>
      <c r="AJ334" s="32">
        <v>48</v>
      </c>
    </row>
    <row r="335" spans="1:36" x14ac:dyDescent="0.15">
      <c r="A335" s="51" t="s">
        <v>32</v>
      </c>
      <c r="B335" s="69" t="s">
        <v>25</v>
      </c>
      <c r="C335" s="26">
        <v>24</v>
      </c>
      <c r="D335" s="33">
        <v>38315.75</v>
      </c>
      <c r="E335" s="31">
        <v>18057</v>
      </c>
      <c r="F335" s="29">
        <v>32899</v>
      </c>
      <c r="G335" s="30">
        <v>278</v>
      </c>
      <c r="H335" s="30">
        <v>0</v>
      </c>
      <c r="I335" s="29">
        <v>3978</v>
      </c>
      <c r="J335" s="29">
        <v>8160</v>
      </c>
      <c r="K335" s="30">
        <v>138</v>
      </c>
      <c r="L335" s="30">
        <v>0</v>
      </c>
      <c r="M335" s="30">
        <v>150</v>
      </c>
      <c r="N335" s="30">
        <v>-1218</v>
      </c>
      <c r="O335" s="30">
        <f t="shared" si="23"/>
        <v>-930</v>
      </c>
      <c r="P335" s="29">
        <f t="shared" si="22"/>
        <v>21969</v>
      </c>
      <c r="Q335" s="33">
        <v>38315.75</v>
      </c>
      <c r="R335" s="47">
        <v>18550</v>
      </c>
      <c r="S335" s="29">
        <v>20533</v>
      </c>
      <c r="T335" s="29">
        <f t="shared" si="21"/>
        <v>1436</v>
      </c>
      <c r="U335" s="29">
        <v>20273</v>
      </c>
      <c r="V335" s="29">
        <v>700</v>
      </c>
      <c r="W335" s="29">
        <v>1200</v>
      </c>
      <c r="X335" s="29">
        <v>138</v>
      </c>
      <c r="Y335" s="29">
        <v>0</v>
      </c>
      <c r="Z335" s="29">
        <v>0</v>
      </c>
      <c r="AA335" s="29">
        <v>260</v>
      </c>
      <c r="AB335" s="29">
        <v>150</v>
      </c>
      <c r="AC335" s="29">
        <v>-2218</v>
      </c>
      <c r="AD335" s="29">
        <v>-1218</v>
      </c>
      <c r="AE335" s="29" t="s">
        <v>43</v>
      </c>
      <c r="AF335" s="29" t="s">
        <v>165</v>
      </c>
      <c r="AG335" s="29">
        <v>52</v>
      </c>
      <c r="AH335" s="29" t="s">
        <v>43</v>
      </c>
      <c r="AI335" s="29" t="s">
        <v>64</v>
      </c>
      <c r="AJ335" s="32">
        <v>51</v>
      </c>
    </row>
    <row r="336" spans="1:36" x14ac:dyDescent="0.15">
      <c r="A336" s="51" t="s">
        <v>31</v>
      </c>
      <c r="B336" s="69" t="s">
        <v>25</v>
      </c>
      <c r="C336" s="26">
        <v>25</v>
      </c>
      <c r="D336" s="33">
        <v>38316.5</v>
      </c>
      <c r="E336" s="31">
        <v>15166</v>
      </c>
      <c r="F336" s="29">
        <v>32899</v>
      </c>
      <c r="G336" s="30">
        <v>278</v>
      </c>
      <c r="H336" s="30">
        <v>0</v>
      </c>
      <c r="I336" s="29">
        <v>3981</v>
      </c>
      <c r="J336" s="29">
        <v>10583</v>
      </c>
      <c r="K336" s="30">
        <v>164</v>
      </c>
      <c r="L336" s="30">
        <v>0</v>
      </c>
      <c r="M336" s="30">
        <v>0</v>
      </c>
      <c r="N336" s="30">
        <v>-1030</v>
      </c>
      <c r="O336" s="30">
        <f t="shared" si="23"/>
        <v>-866</v>
      </c>
      <c r="P336" s="29">
        <f t="shared" si="22"/>
        <v>19479</v>
      </c>
      <c r="Q336" s="33" t="s">
        <v>326</v>
      </c>
      <c r="R336" s="47">
        <v>14850</v>
      </c>
      <c r="S336" s="29">
        <v>16834</v>
      </c>
      <c r="T336" s="29">
        <f t="shared" si="21"/>
        <v>2645</v>
      </c>
      <c r="U336" s="29">
        <v>20273</v>
      </c>
      <c r="V336" s="29">
        <v>700</v>
      </c>
      <c r="W336" s="29">
        <v>1200</v>
      </c>
      <c r="X336" s="29">
        <v>164</v>
      </c>
      <c r="Y336" s="29">
        <v>0</v>
      </c>
      <c r="Z336" s="29">
        <v>0</v>
      </c>
      <c r="AA336" s="29">
        <v>260</v>
      </c>
      <c r="AB336" s="29">
        <v>0</v>
      </c>
      <c r="AC336" s="29">
        <v>-2218</v>
      </c>
      <c r="AD336" s="29">
        <v>-1030</v>
      </c>
      <c r="AE336" s="29" t="s">
        <v>43</v>
      </c>
      <c r="AF336" s="29" t="s">
        <v>115</v>
      </c>
      <c r="AG336" s="29">
        <v>57</v>
      </c>
      <c r="AH336" s="29" t="s">
        <v>43</v>
      </c>
      <c r="AI336" s="29" t="s">
        <v>102</v>
      </c>
      <c r="AJ336" s="32">
        <v>56</v>
      </c>
    </row>
    <row r="337" spans="1:36" x14ac:dyDescent="0.15">
      <c r="A337" s="51" t="s">
        <v>33</v>
      </c>
      <c r="B337" s="69" t="s">
        <v>25</v>
      </c>
      <c r="C337" s="26">
        <v>26</v>
      </c>
      <c r="D337" s="33">
        <v>38317.75</v>
      </c>
      <c r="E337" s="31">
        <v>16960</v>
      </c>
      <c r="F337" s="29">
        <v>32899</v>
      </c>
      <c r="G337" s="30">
        <v>296</v>
      </c>
      <c r="H337" s="30">
        <v>0</v>
      </c>
      <c r="I337" s="29">
        <v>3452</v>
      </c>
      <c r="J337" s="29">
        <v>8581</v>
      </c>
      <c r="K337" s="30">
        <v>-6</v>
      </c>
      <c r="L337" s="30">
        <v>0</v>
      </c>
      <c r="M337" s="30">
        <v>200</v>
      </c>
      <c r="N337" s="30">
        <f>+-1010</f>
        <v>-1010</v>
      </c>
      <c r="O337" s="30">
        <f t="shared" si="23"/>
        <v>-816</v>
      </c>
      <c r="P337" s="29">
        <f t="shared" si="22"/>
        <v>21978</v>
      </c>
      <c r="Q337" s="33">
        <v>38317.75</v>
      </c>
      <c r="R337" s="47">
        <v>16500</v>
      </c>
      <c r="S337" s="29">
        <v>18494</v>
      </c>
      <c r="T337" s="29">
        <f t="shared" si="21"/>
        <v>3484</v>
      </c>
      <c r="U337" s="29">
        <v>20273</v>
      </c>
      <c r="V337" s="29">
        <v>700</v>
      </c>
      <c r="W337" s="29">
        <v>1400</v>
      </c>
      <c r="X337" s="29">
        <v>-6</v>
      </c>
      <c r="Y337" s="29">
        <v>0</v>
      </c>
      <c r="Z337" s="29">
        <v>0</v>
      </c>
      <c r="AA337" s="29">
        <v>260</v>
      </c>
      <c r="AB337" s="29">
        <v>200</v>
      </c>
      <c r="AC337" s="29">
        <v>-2218</v>
      </c>
      <c r="AD337" s="29">
        <v>-1010</v>
      </c>
      <c r="AE337" s="29" t="s">
        <v>169</v>
      </c>
      <c r="AF337" s="29" t="s">
        <v>51</v>
      </c>
      <c r="AG337" s="29">
        <v>40</v>
      </c>
      <c r="AH337" s="29" t="s">
        <v>169</v>
      </c>
      <c r="AI337" s="29" t="s">
        <v>66</v>
      </c>
      <c r="AJ337" s="32">
        <v>39</v>
      </c>
    </row>
    <row r="338" spans="1:36" x14ac:dyDescent="0.15">
      <c r="A338" s="51" t="s">
        <v>34</v>
      </c>
      <c r="B338" s="69" t="s">
        <v>25</v>
      </c>
      <c r="C338" s="26">
        <v>27</v>
      </c>
      <c r="D338" s="33">
        <v>38318.75</v>
      </c>
      <c r="E338" s="31">
        <v>16365</v>
      </c>
      <c r="F338" s="29">
        <v>32899</v>
      </c>
      <c r="G338" s="30">
        <v>286</v>
      </c>
      <c r="H338" s="30">
        <v>0</v>
      </c>
      <c r="I338" s="29">
        <v>3749</v>
      </c>
      <c r="J338" s="29">
        <v>10158</v>
      </c>
      <c r="K338" s="30">
        <v>4</v>
      </c>
      <c r="L338" s="30">
        <v>0</v>
      </c>
      <c r="M338" s="30">
        <v>-250</v>
      </c>
      <c r="N338" s="30">
        <v>-904</v>
      </c>
      <c r="O338" s="30">
        <f t="shared" si="23"/>
        <v>-1150</v>
      </c>
      <c r="P338" s="29">
        <f t="shared" si="22"/>
        <v>20428</v>
      </c>
      <c r="Q338" s="33" t="s">
        <v>327</v>
      </c>
      <c r="R338" s="47">
        <v>16400</v>
      </c>
      <c r="S338" s="29">
        <v>18146</v>
      </c>
      <c r="T338" s="29">
        <f t="shared" si="21"/>
        <v>2282</v>
      </c>
      <c r="U338" s="29">
        <v>20995</v>
      </c>
      <c r="V338" s="29">
        <v>300</v>
      </c>
      <c r="W338" s="29">
        <v>1200</v>
      </c>
      <c r="X338" s="29">
        <v>4</v>
      </c>
      <c r="Y338" s="29">
        <v>0</v>
      </c>
      <c r="Z338" s="29">
        <v>0</v>
      </c>
      <c r="AA338" s="29">
        <v>280</v>
      </c>
      <c r="AB338" s="29">
        <v>-250</v>
      </c>
      <c r="AC338" s="29">
        <v>-2218</v>
      </c>
      <c r="AD338" s="29">
        <v>-904</v>
      </c>
      <c r="AE338" s="29" t="s">
        <v>43</v>
      </c>
      <c r="AF338" s="29" t="s">
        <v>168</v>
      </c>
      <c r="AG338" s="29">
        <v>44</v>
      </c>
      <c r="AH338" s="29" t="s">
        <v>43</v>
      </c>
      <c r="AI338" s="29" t="s">
        <v>90</v>
      </c>
      <c r="AJ338" s="32">
        <v>45</v>
      </c>
    </row>
    <row r="339" spans="1:36" x14ac:dyDescent="0.15">
      <c r="A339" s="51" t="s">
        <v>35</v>
      </c>
      <c r="B339" s="69" t="s">
        <v>25</v>
      </c>
      <c r="C339" s="26">
        <v>28</v>
      </c>
      <c r="D339" s="33">
        <v>38319.75</v>
      </c>
      <c r="E339" s="31">
        <v>17049</v>
      </c>
      <c r="F339" s="29">
        <v>32899</v>
      </c>
      <c r="G339" s="30">
        <v>289</v>
      </c>
      <c r="H339" s="30">
        <v>0</v>
      </c>
      <c r="I339" s="29">
        <v>3229</v>
      </c>
      <c r="J339" s="29">
        <v>9774</v>
      </c>
      <c r="K339" s="30">
        <v>6</v>
      </c>
      <c r="L339" s="30">
        <v>330</v>
      </c>
      <c r="M339" s="30">
        <v>-250</v>
      </c>
      <c r="N339" s="30">
        <v>-904</v>
      </c>
      <c r="O339" s="30">
        <f t="shared" si="23"/>
        <v>-818</v>
      </c>
      <c r="P339" s="29">
        <f t="shared" si="22"/>
        <v>21003</v>
      </c>
      <c r="Q339" s="33">
        <v>38319.75</v>
      </c>
      <c r="R339" s="47">
        <v>16825</v>
      </c>
      <c r="S339" s="29">
        <v>18571</v>
      </c>
      <c r="T339" s="29">
        <f t="shared" si="21"/>
        <v>2432</v>
      </c>
      <c r="U339" s="29">
        <v>20995</v>
      </c>
      <c r="V339" s="29">
        <v>300</v>
      </c>
      <c r="W339" s="29">
        <v>1200</v>
      </c>
      <c r="X339" s="29">
        <v>6</v>
      </c>
      <c r="Y339" s="29">
        <v>330</v>
      </c>
      <c r="Z339" s="29">
        <v>330</v>
      </c>
      <c r="AA339" s="29">
        <v>-700</v>
      </c>
      <c r="AB339" s="29">
        <v>-250</v>
      </c>
      <c r="AC339" s="29">
        <v>-908</v>
      </c>
      <c r="AD339" s="29">
        <v>-904</v>
      </c>
      <c r="AE339" s="29" t="s">
        <v>43</v>
      </c>
      <c r="AF339" s="29" t="s">
        <v>320</v>
      </c>
      <c r="AG339" s="29">
        <v>48</v>
      </c>
      <c r="AH339" s="29" t="s">
        <v>43</v>
      </c>
      <c r="AI339" s="29" t="s">
        <v>212</v>
      </c>
      <c r="AJ339" s="32">
        <v>45</v>
      </c>
    </row>
    <row r="340" spans="1:36" x14ac:dyDescent="0.15">
      <c r="A340" s="51" t="s">
        <v>36</v>
      </c>
      <c r="B340" s="69" t="s">
        <v>25</v>
      </c>
      <c r="C340" s="26">
        <v>29</v>
      </c>
      <c r="D340" s="33">
        <v>38320.75</v>
      </c>
      <c r="E340" s="31">
        <v>18816</v>
      </c>
      <c r="F340" s="29">
        <v>32899</v>
      </c>
      <c r="G340" s="30">
        <v>293</v>
      </c>
      <c r="H340" s="30">
        <v>0</v>
      </c>
      <c r="I340" s="29">
        <v>3833</v>
      </c>
      <c r="J340" s="29">
        <v>8047</v>
      </c>
      <c r="K340" s="30">
        <v>-12</v>
      </c>
      <c r="L340" s="30">
        <v>0</v>
      </c>
      <c r="M340" s="30">
        <v>-250</v>
      </c>
      <c r="N340" s="30">
        <v>-1218</v>
      </c>
      <c r="O340" s="30">
        <f t="shared" si="23"/>
        <v>-1480</v>
      </c>
      <c r="P340" s="29">
        <f t="shared" si="22"/>
        <v>22792</v>
      </c>
      <c r="Q340" s="33" t="s">
        <v>328</v>
      </c>
      <c r="R340" s="47">
        <v>18500</v>
      </c>
      <c r="S340" s="29">
        <v>20246</v>
      </c>
      <c r="T340" s="29">
        <f t="shared" si="21"/>
        <v>2546</v>
      </c>
      <c r="U340" s="29">
        <v>20995</v>
      </c>
      <c r="V340" s="29">
        <v>300</v>
      </c>
      <c r="W340" s="29">
        <v>-1400</v>
      </c>
      <c r="X340" s="29">
        <v>-120</v>
      </c>
      <c r="Y340" s="29">
        <v>0</v>
      </c>
      <c r="Z340" s="29">
        <v>0</v>
      </c>
      <c r="AA340" s="29">
        <v>-700</v>
      </c>
      <c r="AB340" s="29">
        <v>-250</v>
      </c>
      <c r="AC340" s="29">
        <v>-2218</v>
      </c>
      <c r="AD340" s="29">
        <v>-1218</v>
      </c>
      <c r="AE340" s="29" t="s">
        <v>169</v>
      </c>
      <c r="AF340" s="29" t="s">
        <v>184</v>
      </c>
      <c r="AG340" s="29">
        <v>45</v>
      </c>
      <c r="AH340" s="29" t="s">
        <v>169</v>
      </c>
      <c r="AI340" s="29" t="s">
        <v>150</v>
      </c>
      <c r="AJ340" s="32">
        <v>44</v>
      </c>
    </row>
    <row r="341" spans="1:36" x14ac:dyDescent="0.15">
      <c r="A341" s="52" t="s">
        <v>30</v>
      </c>
      <c r="B341" s="70" t="s">
        <v>25</v>
      </c>
      <c r="C341" s="43">
        <v>30</v>
      </c>
      <c r="D341" s="37">
        <v>38321.75</v>
      </c>
      <c r="E341" s="39">
        <v>18763</v>
      </c>
      <c r="F341" s="35">
        <v>32889</v>
      </c>
      <c r="G341" s="38">
        <v>270</v>
      </c>
      <c r="H341" s="38">
        <v>0</v>
      </c>
      <c r="I341" s="35">
        <v>3248</v>
      </c>
      <c r="J341" s="35">
        <v>8135</v>
      </c>
      <c r="K341" s="38">
        <v>75</v>
      </c>
      <c r="L341" s="38">
        <v>0</v>
      </c>
      <c r="M341" s="38">
        <v>-300</v>
      </c>
      <c r="N341" s="38">
        <v>-1218</v>
      </c>
      <c r="O341" s="38">
        <f t="shared" ref="O341:O372" si="24">SUM(K341:N341)</f>
        <v>-1443</v>
      </c>
      <c r="P341" s="35">
        <f t="shared" si="22"/>
        <v>23219</v>
      </c>
      <c r="Q341" s="37">
        <v>38321.75</v>
      </c>
      <c r="R341" s="48">
        <v>18625</v>
      </c>
      <c r="S341" s="35">
        <v>20609</v>
      </c>
      <c r="T341" s="35">
        <f t="shared" si="21"/>
        <v>2610</v>
      </c>
      <c r="U341" s="35">
        <v>20995</v>
      </c>
      <c r="V341" s="35">
        <v>300</v>
      </c>
      <c r="W341" s="35">
        <v>1200</v>
      </c>
      <c r="X341" s="35">
        <v>75</v>
      </c>
      <c r="Y341" s="35">
        <v>0</v>
      </c>
      <c r="Z341" s="35">
        <v>0</v>
      </c>
      <c r="AA341" s="35">
        <v>-700</v>
      </c>
      <c r="AB341" s="35">
        <v>-300</v>
      </c>
      <c r="AC341" s="35">
        <v>-2218</v>
      </c>
      <c r="AD341" s="35">
        <v>-1218</v>
      </c>
      <c r="AE341" s="35" t="s">
        <v>169</v>
      </c>
      <c r="AF341" s="35" t="s">
        <v>216</v>
      </c>
      <c r="AG341" s="35">
        <v>46</v>
      </c>
      <c r="AH341" s="35" t="s">
        <v>169</v>
      </c>
      <c r="AI341" s="35" t="s">
        <v>157</v>
      </c>
      <c r="AJ341" s="40">
        <v>45</v>
      </c>
    </row>
    <row r="342" spans="1:36" x14ac:dyDescent="0.15">
      <c r="A342" s="51" t="s">
        <v>32</v>
      </c>
      <c r="B342" s="69" t="s">
        <v>26</v>
      </c>
      <c r="C342" s="26">
        <v>1</v>
      </c>
      <c r="D342" s="33">
        <v>38322.75</v>
      </c>
      <c r="E342" s="31">
        <v>18734</v>
      </c>
      <c r="F342" s="29">
        <v>32888</v>
      </c>
      <c r="G342" s="30">
        <v>260</v>
      </c>
      <c r="H342" s="30">
        <v>0</v>
      </c>
      <c r="I342" s="29">
        <v>4067</v>
      </c>
      <c r="J342" s="29">
        <v>8157</v>
      </c>
      <c r="K342" s="30">
        <v>92</v>
      </c>
      <c r="L342" s="30">
        <v>0</v>
      </c>
      <c r="M342" s="30">
        <v>-300</v>
      </c>
      <c r="N342" s="30">
        <v>-907</v>
      </c>
      <c r="O342" s="30">
        <f t="shared" si="24"/>
        <v>-1115</v>
      </c>
      <c r="P342" s="45">
        <f t="shared" si="22"/>
        <v>22039</v>
      </c>
      <c r="Q342" s="33">
        <v>38322.75</v>
      </c>
      <c r="R342" s="47">
        <v>19150</v>
      </c>
      <c r="S342" s="29">
        <v>20896</v>
      </c>
      <c r="T342" s="29">
        <f t="shared" si="21"/>
        <v>1143</v>
      </c>
      <c r="U342" s="29">
        <v>20995</v>
      </c>
      <c r="V342" s="29">
        <v>300</v>
      </c>
      <c r="W342" s="29">
        <v>1200</v>
      </c>
      <c r="X342" s="29">
        <v>92</v>
      </c>
      <c r="Y342" s="29">
        <v>0</v>
      </c>
      <c r="Z342" s="29">
        <v>0</v>
      </c>
      <c r="AA342" s="29">
        <v>-700</v>
      </c>
      <c r="AB342" s="29">
        <v>-300</v>
      </c>
      <c r="AC342" s="29">
        <v>-2218</v>
      </c>
      <c r="AD342" s="29">
        <v>-907</v>
      </c>
      <c r="AE342" s="29" t="s">
        <v>46</v>
      </c>
      <c r="AF342" s="29" t="s">
        <v>176</v>
      </c>
      <c r="AG342" s="29">
        <v>45</v>
      </c>
      <c r="AH342" s="29" t="s">
        <v>46</v>
      </c>
      <c r="AI342" s="29" t="s">
        <v>48</v>
      </c>
      <c r="AJ342" s="32">
        <v>45</v>
      </c>
    </row>
    <row r="343" spans="1:36" x14ac:dyDescent="0.15">
      <c r="A343" s="51" t="s">
        <v>31</v>
      </c>
      <c r="B343" s="69" t="s">
        <v>26</v>
      </c>
      <c r="C343" s="26">
        <v>2</v>
      </c>
      <c r="D343" s="33">
        <v>38323.75</v>
      </c>
      <c r="E343" s="31">
        <v>18840</v>
      </c>
      <c r="F343" s="29">
        <v>32888</v>
      </c>
      <c r="G343" s="30">
        <v>246</v>
      </c>
      <c r="H343" s="30">
        <v>0</v>
      </c>
      <c r="I343" s="29">
        <v>2942</v>
      </c>
      <c r="J343" s="29">
        <v>9031</v>
      </c>
      <c r="K343" s="30">
        <v>-8</v>
      </c>
      <c r="L343" s="30">
        <v>0</v>
      </c>
      <c r="M343" s="30">
        <v>-200</v>
      </c>
      <c r="N343" s="30">
        <v>-1417</v>
      </c>
      <c r="O343" s="30">
        <f t="shared" si="24"/>
        <v>-1625</v>
      </c>
      <c r="P343" s="29">
        <f t="shared" si="22"/>
        <v>22786</v>
      </c>
      <c r="Q343" s="33">
        <v>38323.75</v>
      </c>
      <c r="R343" s="47">
        <v>18825</v>
      </c>
      <c r="S343" s="29">
        <v>20604</v>
      </c>
      <c r="T343" s="29">
        <f t="shared" si="21"/>
        <v>2182</v>
      </c>
      <c r="U343" s="29">
        <v>20995</v>
      </c>
      <c r="V343" s="29">
        <v>300</v>
      </c>
      <c r="W343" s="29">
        <v>-1400</v>
      </c>
      <c r="X343" s="29">
        <v>-8</v>
      </c>
      <c r="Y343" s="29">
        <v>0</v>
      </c>
      <c r="Z343" s="29">
        <v>0</v>
      </c>
      <c r="AA343" s="29">
        <v>-700</v>
      </c>
      <c r="AB343" s="29">
        <v>-200</v>
      </c>
      <c r="AC343" s="29">
        <v>-2218</v>
      </c>
      <c r="AD343" s="29">
        <v>-1417</v>
      </c>
      <c r="AE343" s="29" t="s">
        <v>100</v>
      </c>
      <c r="AF343" s="29" t="s">
        <v>51</v>
      </c>
      <c r="AG343" s="29">
        <v>42</v>
      </c>
      <c r="AH343" s="29" t="s">
        <v>100</v>
      </c>
      <c r="AI343" s="29" t="s">
        <v>66</v>
      </c>
      <c r="AJ343" s="32">
        <v>41</v>
      </c>
    </row>
    <row r="344" spans="1:36" x14ac:dyDescent="0.15">
      <c r="A344" s="51" t="s">
        <v>33</v>
      </c>
      <c r="B344" s="69" t="s">
        <v>26</v>
      </c>
      <c r="C344" s="26">
        <v>3</v>
      </c>
      <c r="D344" s="33">
        <v>38324.75</v>
      </c>
      <c r="E344" s="31">
        <v>18840</v>
      </c>
      <c r="F344" s="29">
        <v>32888</v>
      </c>
      <c r="G344" s="30">
        <v>268</v>
      </c>
      <c r="H344" s="30">
        <v>0</v>
      </c>
      <c r="I344" s="29">
        <v>2742</v>
      </c>
      <c r="J344" s="29">
        <v>8210</v>
      </c>
      <c r="K344" s="30">
        <v>-8</v>
      </c>
      <c r="L344" s="30">
        <v>0</v>
      </c>
      <c r="M344" s="30">
        <v>-100</v>
      </c>
      <c r="N344" s="30">
        <v>-1417</v>
      </c>
      <c r="O344" s="30">
        <f t="shared" si="24"/>
        <v>-1525</v>
      </c>
      <c r="P344" s="29">
        <f t="shared" si="22"/>
        <v>23729</v>
      </c>
      <c r="Q344" s="33">
        <v>38324.75</v>
      </c>
      <c r="R344" s="47">
        <v>18875</v>
      </c>
      <c r="S344" s="29">
        <v>20675</v>
      </c>
      <c r="T344" s="29">
        <f t="shared" si="21"/>
        <v>3054</v>
      </c>
      <c r="U344" s="29">
        <v>20995</v>
      </c>
      <c r="V344" s="29">
        <v>300</v>
      </c>
      <c r="W344" s="29">
        <v>-1400</v>
      </c>
      <c r="X344" s="29">
        <v>-8</v>
      </c>
      <c r="Y344" s="29">
        <v>0</v>
      </c>
      <c r="Z344" s="29">
        <v>0</v>
      </c>
      <c r="AA344" s="29">
        <v>-700</v>
      </c>
      <c r="AB344" s="29">
        <v>-100</v>
      </c>
      <c r="AC344" s="29">
        <v>2218</v>
      </c>
      <c r="AD344" s="29">
        <v>-1454</v>
      </c>
      <c r="AE344" s="29" t="s">
        <v>144</v>
      </c>
      <c r="AF344" s="29" t="s">
        <v>51</v>
      </c>
      <c r="AG344" s="29">
        <v>37</v>
      </c>
      <c r="AH344" s="29" t="s">
        <v>144</v>
      </c>
      <c r="AI344" s="29" t="s">
        <v>51</v>
      </c>
      <c r="AJ344" s="32">
        <v>40</v>
      </c>
    </row>
    <row r="345" spans="1:36" x14ac:dyDescent="0.15">
      <c r="A345" s="51" t="s">
        <v>34</v>
      </c>
      <c r="B345" s="69" t="s">
        <v>26</v>
      </c>
      <c r="C345" s="26">
        <v>4</v>
      </c>
      <c r="D345" s="33">
        <v>38325.75</v>
      </c>
      <c r="E345" s="31">
        <v>17523</v>
      </c>
      <c r="F345" s="29">
        <v>32888</v>
      </c>
      <c r="G345" s="30">
        <v>277</v>
      </c>
      <c r="H345" s="30">
        <v>0</v>
      </c>
      <c r="I345" s="29">
        <v>4324</v>
      </c>
      <c r="J345" s="29">
        <v>8195</v>
      </c>
      <c r="K345" s="30">
        <v>-17</v>
      </c>
      <c r="L345" s="30">
        <v>0</v>
      </c>
      <c r="M345" s="30">
        <v>-200</v>
      </c>
      <c r="N345" s="30">
        <v>-908</v>
      </c>
      <c r="O345" s="30">
        <f t="shared" si="24"/>
        <v>-1125</v>
      </c>
      <c r="P345" s="29">
        <f t="shared" si="22"/>
        <v>21771</v>
      </c>
      <c r="Q345" s="33">
        <v>38325.75</v>
      </c>
      <c r="R345" s="47">
        <v>17550</v>
      </c>
      <c r="S345" s="29">
        <v>19533</v>
      </c>
      <c r="T345" s="29">
        <f t="shared" si="21"/>
        <v>2238</v>
      </c>
      <c r="U345" s="29">
        <v>21196</v>
      </c>
      <c r="V345" s="29">
        <v>400</v>
      </c>
      <c r="W345" s="29">
        <v>-1400</v>
      </c>
      <c r="X345" s="29">
        <v>-17</v>
      </c>
      <c r="Y345" s="29">
        <v>0</v>
      </c>
      <c r="Z345" s="29">
        <v>0</v>
      </c>
      <c r="AA345" s="29">
        <v>-700</v>
      </c>
      <c r="AB345" s="29">
        <v>-200</v>
      </c>
      <c r="AC345" s="29">
        <v>-2218</v>
      </c>
      <c r="AD345" s="29">
        <v>-908</v>
      </c>
      <c r="AE345" s="29" t="s">
        <v>43</v>
      </c>
      <c r="AF345" s="29" t="s">
        <v>115</v>
      </c>
      <c r="AG345" s="29">
        <v>41</v>
      </c>
      <c r="AH345" s="29" t="s">
        <v>43</v>
      </c>
      <c r="AI345" s="29" t="s">
        <v>122</v>
      </c>
      <c r="AJ345" s="32">
        <v>39</v>
      </c>
    </row>
    <row r="346" spans="1:36" x14ac:dyDescent="0.15">
      <c r="A346" s="51" t="s">
        <v>35</v>
      </c>
      <c r="B346" s="69" t="s">
        <v>26</v>
      </c>
      <c r="C346" s="26">
        <v>5</v>
      </c>
      <c r="D346" s="33">
        <v>38326.75</v>
      </c>
      <c r="E346" s="31">
        <v>17653</v>
      </c>
      <c r="F346" s="29">
        <v>32888</v>
      </c>
      <c r="G346" s="30">
        <v>284</v>
      </c>
      <c r="H346" s="30">
        <v>0</v>
      </c>
      <c r="I346" s="29">
        <v>4270</v>
      </c>
      <c r="J346" s="29">
        <v>8561</v>
      </c>
      <c r="K346" s="30">
        <v>54</v>
      </c>
      <c r="L346" s="30">
        <v>0</v>
      </c>
      <c r="M346" s="30">
        <v>-100</v>
      </c>
      <c r="N346" s="30">
        <v>-908</v>
      </c>
      <c r="O346" s="30">
        <f t="shared" si="24"/>
        <v>-954</v>
      </c>
      <c r="P346" s="29">
        <f t="shared" si="22"/>
        <v>21295</v>
      </c>
      <c r="Q346" s="33">
        <v>38326.75</v>
      </c>
      <c r="R346" s="47">
        <v>17200</v>
      </c>
      <c r="S346" s="29">
        <v>19183</v>
      </c>
      <c r="T346" s="29">
        <f t="shared" si="21"/>
        <v>2112</v>
      </c>
      <c r="U346" s="29">
        <v>21196</v>
      </c>
      <c r="V346" s="29">
        <v>400</v>
      </c>
      <c r="W346" s="29">
        <v>1200</v>
      </c>
      <c r="X346" s="29">
        <v>54</v>
      </c>
      <c r="Y346" s="29">
        <v>0</v>
      </c>
      <c r="Z346" s="29">
        <v>0</v>
      </c>
      <c r="AA346" s="29">
        <v>-700</v>
      </c>
      <c r="AB346" s="29">
        <v>-200</v>
      </c>
      <c r="AC346" s="29">
        <v>-1718</v>
      </c>
      <c r="AD346" s="29">
        <v>-908</v>
      </c>
      <c r="AE346" s="29" t="s">
        <v>146</v>
      </c>
      <c r="AF346" s="29" t="s">
        <v>92</v>
      </c>
      <c r="AG346" s="29">
        <v>44</v>
      </c>
      <c r="AH346" s="29" t="s">
        <v>146</v>
      </c>
      <c r="AI346" s="29" t="s">
        <v>50</v>
      </c>
      <c r="AJ346" s="32">
        <v>45</v>
      </c>
    </row>
    <row r="347" spans="1:36" x14ac:dyDescent="0.15">
      <c r="A347" s="51" t="s">
        <v>36</v>
      </c>
      <c r="B347" s="69" t="s">
        <v>26</v>
      </c>
      <c r="C347" s="26">
        <v>6</v>
      </c>
      <c r="D347" s="33">
        <v>38327.75</v>
      </c>
      <c r="E347" s="31">
        <v>20659</v>
      </c>
      <c r="F347" s="29">
        <v>32883</v>
      </c>
      <c r="G347" s="30">
        <v>299</v>
      </c>
      <c r="H347" s="30">
        <v>0</v>
      </c>
      <c r="I347" s="29">
        <v>3633</v>
      </c>
      <c r="J347" s="29">
        <v>7681</v>
      </c>
      <c r="K347" s="30">
        <v>-108</v>
      </c>
      <c r="L347" s="30">
        <v>0</v>
      </c>
      <c r="M347" s="30">
        <v>-250</v>
      </c>
      <c r="N347" s="30">
        <v>-817</v>
      </c>
      <c r="O347" s="30">
        <f t="shared" si="24"/>
        <v>-1175</v>
      </c>
      <c r="P347" s="29">
        <f t="shared" si="22"/>
        <v>23043</v>
      </c>
      <c r="Q347" s="33">
        <v>38327.75</v>
      </c>
      <c r="R347" s="47">
        <v>20050</v>
      </c>
      <c r="S347" s="29">
        <v>21796</v>
      </c>
      <c r="T347" s="29">
        <f t="shared" si="21"/>
        <v>1247</v>
      </c>
      <c r="U347" s="29">
        <v>21196</v>
      </c>
      <c r="V347" s="29">
        <v>400</v>
      </c>
      <c r="W347" s="29">
        <v>-1400</v>
      </c>
      <c r="X347" s="29">
        <v>-108</v>
      </c>
      <c r="Y347" s="29">
        <v>0</v>
      </c>
      <c r="Z347" s="29">
        <v>0</v>
      </c>
      <c r="AA347" s="29">
        <v>-700</v>
      </c>
      <c r="AB347" s="29">
        <v>-250</v>
      </c>
      <c r="AC347" s="29">
        <v>-1218</v>
      </c>
      <c r="AD347" s="29">
        <v>-817</v>
      </c>
      <c r="AE347" s="29" t="s">
        <v>100</v>
      </c>
      <c r="AF347" s="29" t="s">
        <v>118</v>
      </c>
      <c r="AG347" s="29">
        <v>33</v>
      </c>
      <c r="AH347" s="29" t="s">
        <v>100</v>
      </c>
      <c r="AI347" s="29" t="s">
        <v>208</v>
      </c>
      <c r="AJ347" s="32">
        <v>29</v>
      </c>
    </row>
    <row r="348" spans="1:36" x14ac:dyDescent="0.15">
      <c r="A348" s="51" t="s">
        <v>30</v>
      </c>
      <c r="B348" s="69" t="s">
        <v>26</v>
      </c>
      <c r="C348" s="26">
        <v>7</v>
      </c>
      <c r="D348" s="33">
        <v>38328.75</v>
      </c>
      <c r="E348" s="31">
        <v>20192</v>
      </c>
      <c r="F348" s="29">
        <v>32883</v>
      </c>
      <c r="G348" s="30">
        <v>240</v>
      </c>
      <c r="H348" s="30">
        <v>0</v>
      </c>
      <c r="I348" s="29">
        <v>3873</v>
      </c>
      <c r="J348" s="29">
        <v>6993</v>
      </c>
      <c r="K348" s="30">
        <v>-108</v>
      </c>
      <c r="L348" s="30">
        <v>0</v>
      </c>
      <c r="M348" s="30">
        <v>-100</v>
      </c>
      <c r="N348" s="30">
        <v>-817</v>
      </c>
      <c r="O348" s="30">
        <f t="shared" si="24"/>
        <v>-1025</v>
      </c>
      <c r="P348" s="29">
        <f t="shared" si="22"/>
        <v>23282</v>
      </c>
      <c r="Q348" s="33">
        <v>38328.75</v>
      </c>
      <c r="R348" s="47">
        <v>20350</v>
      </c>
      <c r="S348" s="29">
        <v>22332</v>
      </c>
      <c r="T348" s="29">
        <f t="shared" si="21"/>
        <v>950</v>
      </c>
      <c r="U348" s="29">
        <v>21196</v>
      </c>
      <c r="V348" s="29">
        <v>400</v>
      </c>
      <c r="W348" s="29">
        <v>-1400</v>
      </c>
      <c r="X348" s="29">
        <v>-108</v>
      </c>
      <c r="Y348" s="29">
        <v>0</v>
      </c>
      <c r="Z348" s="29">
        <v>0</v>
      </c>
      <c r="AA348" s="29">
        <v>-700</v>
      </c>
      <c r="AB348" s="29">
        <v>-100</v>
      </c>
      <c r="AC348" s="29">
        <v>-2218</v>
      </c>
      <c r="AD348" s="29">
        <v>-817</v>
      </c>
      <c r="AE348" s="29" t="s">
        <v>87</v>
      </c>
      <c r="AF348" s="29" t="s">
        <v>212</v>
      </c>
      <c r="AG348" s="29">
        <v>43</v>
      </c>
      <c r="AH348" s="29" t="s">
        <v>87</v>
      </c>
      <c r="AI348" s="29" t="s">
        <v>189</v>
      </c>
      <c r="AJ348" s="32">
        <v>41</v>
      </c>
    </row>
    <row r="349" spans="1:36" x14ac:dyDescent="0.15">
      <c r="A349" s="51" t="s">
        <v>32</v>
      </c>
      <c r="B349" s="69" t="s">
        <v>26</v>
      </c>
      <c r="C349" s="26">
        <v>8</v>
      </c>
      <c r="D349" s="33">
        <v>38329.75</v>
      </c>
      <c r="E349" s="31">
        <v>19014</v>
      </c>
      <c r="F349" s="29">
        <v>32883</v>
      </c>
      <c r="G349" s="30">
        <v>234</v>
      </c>
      <c r="H349" s="30">
        <v>0</v>
      </c>
      <c r="I349" s="29">
        <v>3791</v>
      </c>
      <c r="J349" s="29">
        <v>7273</v>
      </c>
      <c r="K349" s="30">
        <v>-208</v>
      </c>
      <c r="L349" s="30">
        <v>0</v>
      </c>
      <c r="M349" s="30">
        <v>-250</v>
      </c>
      <c r="N349" s="30">
        <v>-817</v>
      </c>
      <c r="O349" s="30">
        <f t="shared" si="24"/>
        <v>-1275</v>
      </c>
      <c r="P349" s="29">
        <f t="shared" si="22"/>
        <v>23328</v>
      </c>
      <c r="Q349" s="33">
        <v>38329.75</v>
      </c>
      <c r="R349" s="47">
        <v>19300</v>
      </c>
      <c r="S349" s="29">
        <v>21283</v>
      </c>
      <c r="T349" s="29">
        <f t="shared" si="21"/>
        <v>2045</v>
      </c>
      <c r="U349" s="29">
        <v>21196</v>
      </c>
      <c r="V349" s="29">
        <v>400</v>
      </c>
      <c r="W349" s="29">
        <v>-1200</v>
      </c>
      <c r="X349" s="29">
        <v>-208</v>
      </c>
      <c r="Y349" s="29">
        <v>0</v>
      </c>
      <c r="Z349" s="29">
        <v>0</v>
      </c>
      <c r="AA349" s="29">
        <v>-700</v>
      </c>
      <c r="AB349" s="29">
        <v>-250</v>
      </c>
      <c r="AC349" s="29">
        <v>-2218</v>
      </c>
      <c r="AD349" s="29">
        <v>-817</v>
      </c>
      <c r="AE349" s="29" t="s">
        <v>169</v>
      </c>
      <c r="AF349" s="29" t="s">
        <v>93</v>
      </c>
      <c r="AG349" s="29">
        <v>48</v>
      </c>
      <c r="AH349" s="29" t="s">
        <v>169</v>
      </c>
      <c r="AI349" s="29" t="s">
        <v>92</v>
      </c>
      <c r="AJ349" s="32">
        <v>45</v>
      </c>
    </row>
    <row r="350" spans="1:36" x14ac:dyDescent="0.15">
      <c r="A350" s="51" t="s">
        <v>31</v>
      </c>
      <c r="B350" s="69" t="s">
        <v>26</v>
      </c>
      <c r="C350" s="26">
        <v>9</v>
      </c>
      <c r="D350" s="33">
        <v>38330.75</v>
      </c>
      <c r="E350" s="31">
        <v>19258</v>
      </c>
      <c r="F350" s="29">
        <v>32883</v>
      </c>
      <c r="G350" s="30">
        <v>270</v>
      </c>
      <c r="H350" s="30">
        <v>0</v>
      </c>
      <c r="I350" s="29">
        <v>3431</v>
      </c>
      <c r="J350" s="29">
        <v>7374</v>
      </c>
      <c r="K350" s="30">
        <v>-8</v>
      </c>
      <c r="L350" s="30">
        <v>0</v>
      </c>
      <c r="M350" s="30">
        <v>-250</v>
      </c>
      <c r="N350" s="30">
        <v>-217</v>
      </c>
      <c r="O350" s="30">
        <f t="shared" si="24"/>
        <v>-475</v>
      </c>
      <c r="P350" s="29">
        <f t="shared" si="22"/>
        <v>22823</v>
      </c>
      <c r="Q350" s="33">
        <v>38330.75</v>
      </c>
      <c r="R350" s="47">
        <v>19275</v>
      </c>
      <c r="S350" s="29">
        <v>21254</v>
      </c>
      <c r="T350" s="29">
        <f t="shared" si="21"/>
        <v>1569</v>
      </c>
      <c r="U350" s="29">
        <v>21196</v>
      </c>
      <c r="V350" s="29">
        <v>400</v>
      </c>
      <c r="W350" s="29">
        <v>-1200</v>
      </c>
      <c r="X350" s="29">
        <v>-8</v>
      </c>
      <c r="Y350" s="29">
        <v>0</v>
      </c>
      <c r="Z350" s="29">
        <v>0</v>
      </c>
      <c r="AA350" s="29">
        <v>-700</v>
      </c>
      <c r="AB350" s="29">
        <v>-250</v>
      </c>
      <c r="AC350" s="29">
        <v>-218</v>
      </c>
      <c r="AD350" s="29">
        <v>-217</v>
      </c>
      <c r="AE350" s="29" t="s">
        <v>43</v>
      </c>
      <c r="AF350" s="29" t="s">
        <v>208</v>
      </c>
      <c r="AG350" s="29">
        <v>42</v>
      </c>
      <c r="AH350" s="29" t="s">
        <v>43</v>
      </c>
      <c r="AI350" s="29" t="s">
        <v>151</v>
      </c>
      <c r="AJ350" s="32">
        <v>41</v>
      </c>
    </row>
    <row r="351" spans="1:36" x14ac:dyDescent="0.15">
      <c r="A351" s="51" t="s">
        <v>33</v>
      </c>
      <c r="B351" s="69" t="s">
        <v>26</v>
      </c>
      <c r="C351" s="26">
        <v>10</v>
      </c>
      <c r="D351" s="33">
        <v>38331.75</v>
      </c>
      <c r="E351" s="31">
        <v>19049</v>
      </c>
      <c r="F351" s="29">
        <v>32883</v>
      </c>
      <c r="G351" s="30">
        <v>235</v>
      </c>
      <c r="H351" s="30">
        <v>0</v>
      </c>
      <c r="I351" s="29">
        <v>3985</v>
      </c>
      <c r="J351" s="29">
        <v>7950</v>
      </c>
      <c r="K351" s="30">
        <v>-400</v>
      </c>
      <c r="L351" s="30">
        <v>0</v>
      </c>
      <c r="M351" s="30">
        <v>-250</v>
      </c>
      <c r="N351" s="30">
        <v>-517</v>
      </c>
      <c r="O351" s="30">
        <f t="shared" si="24"/>
        <v>-1167</v>
      </c>
      <c r="P351" s="29">
        <f t="shared" si="22"/>
        <v>22350</v>
      </c>
      <c r="Q351" s="33">
        <v>38331.75</v>
      </c>
      <c r="R351" s="47">
        <v>18925</v>
      </c>
      <c r="S351" s="29">
        <v>20671</v>
      </c>
      <c r="T351" s="29">
        <f t="shared" si="21"/>
        <v>1679</v>
      </c>
      <c r="U351" s="29">
        <v>21196</v>
      </c>
      <c r="V351" s="29">
        <v>400</v>
      </c>
      <c r="W351" s="29">
        <v>-1200</v>
      </c>
      <c r="X351" s="29">
        <v>-400</v>
      </c>
      <c r="Y351" s="29">
        <v>0</v>
      </c>
      <c r="Z351" s="29">
        <v>0</v>
      </c>
      <c r="AA351" s="29">
        <v>-700</v>
      </c>
      <c r="AB351" s="29">
        <v>-250</v>
      </c>
      <c r="AC351" s="29">
        <v>-2218</v>
      </c>
      <c r="AD351" s="29">
        <v>-517</v>
      </c>
      <c r="AE351" s="29" t="s">
        <v>87</v>
      </c>
      <c r="AF351" s="29" t="s">
        <v>110</v>
      </c>
      <c r="AG351" s="29">
        <v>42</v>
      </c>
      <c r="AH351" s="29" t="s">
        <v>87</v>
      </c>
      <c r="AI351" s="29" t="s">
        <v>67</v>
      </c>
      <c r="AJ351" s="32">
        <v>41</v>
      </c>
    </row>
    <row r="352" spans="1:36" x14ac:dyDescent="0.15">
      <c r="A352" s="51" t="s">
        <v>34</v>
      </c>
      <c r="B352" s="69" t="s">
        <v>26</v>
      </c>
      <c r="C352" s="26">
        <v>11</v>
      </c>
      <c r="D352" s="33">
        <v>38332.75</v>
      </c>
      <c r="E352" s="31">
        <v>17456</v>
      </c>
      <c r="F352" s="29">
        <v>32883</v>
      </c>
      <c r="G352" s="30">
        <v>220</v>
      </c>
      <c r="H352" s="30">
        <v>0</v>
      </c>
      <c r="I352" s="29">
        <v>4515</v>
      </c>
      <c r="J352" s="29">
        <v>8607</v>
      </c>
      <c r="K352" s="30">
        <v>-492</v>
      </c>
      <c r="L352" s="30">
        <v>0</v>
      </c>
      <c r="M352" s="30">
        <v>-250</v>
      </c>
      <c r="N352" s="30">
        <v>-908</v>
      </c>
      <c r="O352" s="30">
        <f t="shared" si="24"/>
        <v>-1650</v>
      </c>
      <c r="P352" s="29">
        <f t="shared" si="22"/>
        <v>21631</v>
      </c>
      <c r="Q352" s="33">
        <v>38332.75</v>
      </c>
      <c r="R352" s="47">
        <v>17250</v>
      </c>
      <c r="S352" s="29">
        <v>18996</v>
      </c>
      <c r="T352" s="29">
        <f t="shared" si="21"/>
        <v>2635</v>
      </c>
      <c r="U352" s="29">
        <v>21486</v>
      </c>
      <c r="V352" s="29">
        <v>200</v>
      </c>
      <c r="W352" s="29">
        <v>-1200</v>
      </c>
      <c r="X352" s="29">
        <v>-492</v>
      </c>
      <c r="Y352" s="29">
        <v>0</v>
      </c>
      <c r="Z352" s="29">
        <v>0</v>
      </c>
      <c r="AA352" s="29">
        <v>-700</v>
      </c>
      <c r="AB352" s="29">
        <v>-250</v>
      </c>
      <c r="AC352" s="29">
        <v>-2218</v>
      </c>
      <c r="AD352" s="29">
        <v>-908</v>
      </c>
      <c r="AE352" s="29" t="s">
        <v>43</v>
      </c>
      <c r="AF352" s="29" t="s">
        <v>115</v>
      </c>
      <c r="AG352" s="29">
        <v>51</v>
      </c>
      <c r="AH352" s="29" t="s">
        <v>43</v>
      </c>
      <c r="AI352" s="29" t="s">
        <v>122</v>
      </c>
      <c r="AJ352" s="32">
        <v>49</v>
      </c>
    </row>
    <row r="353" spans="1:36" x14ac:dyDescent="0.15">
      <c r="A353" s="51" t="s">
        <v>35</v>
      </c>
      <c r="B353" s="69" t="s">
        <v>26</v>
      </c>
      <c r="C353" s="26">
        <v>12</v>
      </c>
      <c r="D353" s="33">
        <v>38333.791666666664</v>
      </c>
      <c r="E353" s="31">
        <v>18053</v>
      </c>
      <c r="F353" s="29">
        <v>32883</v>
      </c>
      <c r="G353" s="30">
        <v>210</v>
      </c>
      <c r="H353" s="30">
        <v>0</v>
      </c>
      <c r="I353" s="29">
        <v>4238</v>
      </c>
      <c r="J353" s="29">
        <v>8245</v>
      </c>
      <c r="K353" s="30">
        <v>-289</v>
      </c>
      <c r="L353" s="30">
        <v>300</v>
      </c>
      <c r="M353" s="30">
        <v>-250</v>
      </c>
      <c r="N353" s="30">
        <v>-908</v>
      </c>
      <c r="O353" s="30">
        <f t="shared" si="24"/>
        <v>-1147</v>
      </c>
      <c r="P353" s="29">
        <f t="shared" si="22"/>
        <v>21757</v>
      </c>
      <c r="Q353" s="33">
        <v>38333.791666666664</v>
      </c>
      <c r="R353" s="47">
        <v>17500</v>
      </c>
      <c r="S353" s="29">
        <v>19246</v>
      </c>
      <c r="T353" s="29">
        <f t="shared" si="21"/>
        <v>2511</v>
      </c>
      <c r="U353" s="29">
        <v>21486</v>
      </c>
      <c r="V353" s="29">
        <v>200</v>
      </c>
      <c r="W353" s="29">
        <v>-1200</v>
      </c>
      <c r="X353" s="29">
        <v>-289</v>
      </c>
      <c r="Y353" s="29">
        <v>330</v>
      </c>
      <c r="Z353" s="29">
        <v>300</v>
      </c>
      <c r="AA353" s="29">
        <v>-700</v>
      </c>
      <c r="AB353" s="29">
        <v>-250</v>
      </c>
      <c r="AC353" s="29">
        <v>-2218</v>
      </c>
      <c r="AD353" s="29">
        <v>-908</v>
      </c>
      <c r="AE353" s="29" t="s">
        <v>43</v>
      </c>
      <c r="AF353" s="29" t="s">
        <v>51</v>
      </c>
      <c r="AG353" s="29">
        <v>41</v>
      </c>
      <c r="AH353" s="29" t="s">
        <v>43</v>
      </c>
      <c r="AI353" s="29" t="s">
        <v>180</v>
      </c>
      <c r="AJ353" s="32">
        <v>37</v>
      </c>
    </row>
    <row r="354" spans="1:36" x14ac:dyDescent="0.15">
      <c r="A354" s="51" t="s">
        <v>36</v>
      </c>
      <c r="B354" s="69" t="s">
        <v>26</v>
      </c>
      <c r="C354" s="26">
        <v>13</v>
      </c>
      <c r="D354" s="33">
        <v>38334.75</v>
      </c>
      <c r="E354" s="31">
        <v>19802</v>
      </c>
      <c r="F354" s="29">
        <v>32883</v>
      </c>
      <c r="G354" s="30">
        <v>265</v>
      </c>
      <c r="H354" s="30">
        <v>0</v>
      </c>
      <c r="I354" s="29">
        <v>3816</v>
      </c>
      <c r="J354" s="29">
        <v>6289</v>
      </c>
      <c r="K354" s="30">
        <v>-108</v>
      </c>
      <c r="L354" s="30">
        <v>0</v>
      </c>
      <c r="M354" s="30">
        <v>-250</v>
      </c>
      <c r="N354" s="30">
        <v>-817</v>
      </c>
      <c r="O354" s="30">
        <f t="shared" si="24"/>
        <v>-1175</v>
      </c>
      <c r="P354" s="29">
        <f t="shared" si="22"/>
        <v>24218</v>
      </c>
      <c r="Q354" s="33">
        <v>38334.75</v>
      </c>
      <c r="R354" s="47">
        <v>20250</v>
      </c>
      <c r="S354" s="29">
        <v>21997</v>
      </c>
      <c r="T354" s="29">
        <f t="shared" si="21"/>
        <v>2221</v>
      </c>
      <c r="U354" s="29">
        <v>21486</v>
      </c>
      <c r="V354" s="29">
        <v>200</v>
      </c>
      <c r="W354" s="29">
        <v>-1200</v>
      </c>
      <c r="X354" s="29">
        <v>-108</v>
      </c>
      <c r="Y354" s="29">
        <v>0</v>
      </c>
      <c r="Z354" s="29">
        <v>0</v>
      </c>
      <c r="AA354" s="29">
        <v>-700</v>
      </c>
      <c r="AB354" s="29">
        <v>-250</v>
      </c>
      <c r="AC354" s="29">
        <v>-2218</v>
      </c>
      <c r="AD354" s="29">
        <v>-817</v>
      </c>
      <c r="AE354" s="29" t="s">
        <v>87</v>
      </c>
      <c r="AF354" s="29" t="s">
        <v>61</v>
      </c>
      <c r="AG354" s="29">
        <v>41</v>
      </c>
      <c r="AH354" s="29" t="s">
        <v>87</v>
      </c>
      <c r="AI354" s="29" t="s">
        <v>65</v>
      </c>
      <c r="AJ354" s="32">
        <v>40</v>
      </c>
    </row>
    <row r="355" spans="1:36" x14ac:dyDescent="0.15">
      <c r="A355" s="51" t="s">
        <v>30</v>
      </c>
      <c r="B355" s="69" t="s">
        <v>26</v>
      </c>
      <c r="C355" s="26">
        <v>14</v>
      </c>
      <c r="D355" s="33">
        <v>38335.791666666664</v>
      </c>
      <c r="E355" s="31">
        <v>20787</v>
      </c>
      <c r="F355" s="29">
        <v>32883</v>
      </c>
      <c r="G355" s="30">
        <v>275</v>
      </c>
      <c r="H355" s="30">
        <v>0</v>
      </c>
      <c r="I355" s="29">
        <v>2765</v>
      </c>
      <c r="J355" s="29">
        <v>6089</v>
      </c>
      <c r="K355" s="30">
        <v>-208</v>
      </c>
      <c r="L355" s="30">
        <v>0</v>
      </c>
      <c r="M355" s="30">
        <v>-350</v>
      </c>
      <c r="N355" s="30">
        <v>-817</v>
      </c>
      <c r="O355" s="30">
        <f t="shared" si="24"/>
        <v>-1375</v>
      </c>
      <c r="P355" s="29">
        <f t="shared" si="22"/>
        <v>25679</v>
      </c>
      <c r="Q355" s="33">
        <v>38335.75</v>
      </c>
      <c r="R355" s="47">
        <v>20475</v>
      </c>
      <c r="S355" s="29">
        <v>22454</v>
      </c>
      <c r="T355" s="29">
        <f t="shared" si="21"/>
        <v>3225</v>
      </c>
      <c r="U355" s="29">
        <v>21486</v>
      </c>
      <c r="V355" s="29">
        <v>200</v>
      </c>
      <c r="W355" s="29">
        <v>-1200</v>
      </c>
      <c r="X355" s="29">
        <v>-208</v>
      </c>
      <c r="Y355" s="29">
        <v>0</v>
      </c>
      <c r="Z355" s="29">
        <v>0</v>
      </c>
      <c r="AA355" s="29">
        <v>-700</v>
      </c>
      <c r="AB355" s="29">
        <v>-350</v>
      </c>
      <c r="AC355" s="29">
        <v>-2218</v>
      </c>
      <c r="AD355" s="29">
        <v>-817</v>
      </c>
      <c r="AE355" s="29" t="s">
        <v>43</v>
      </c>
      <c r="AF355" s="29" t="s">
        <v>184</v>
      </c>
      <c r="AG355" s="29">
        <v>32</v>
      </c>
      <c r="AH355" s="29" t="s">
        <v>169</v>
      </c>
      <c r="AI355" s="29" t="s">
        <v>178</v>
      </c>
      <c r="AJ355" s="32">
        <v>27</v>
      </c>
    </row>
    <row r="356" spans="1:36" x14ac:dyDescent="0.15">
      <c r="A356" s="51" t="s">
        <v>32</v>
      </c>
      <c r="B356" s="69" t="s">
        <v>26</v>
      </c>
      <c r="C356" s="26">
        <v>15</v>
      </c>
      <c r="D356" s="33">
        <v>38336.75</v>
      </c>
      <c r="E356" s="31">
        <v>21076</v>
      </c>
      <c r="F356" s="29">
        <v>32880</v>
      </c>
      <c r="G356" s="30">
        <v>240</v>
      </c>
      <c r="H356" s="30">
        <v>0</v>
      </c>
      <c r="I356" s="29">
        <v>2787</v>
      </c>
      <c r="J356" s="29">
        <v>7239</v>
      </c>
      <c r="K356" s="30">
        <v>-407</v>
      </c>
      <c r="L356" s="30">
        <v>0</v>
      </c>
      <c r="M356" s="30">
        <v>-350</v>
      </c>
      <c r="N356" s="30">
        <v>-1117</v>
      </c>
      <c r="O356" s="30">
        <f t="shared" si="24"/>
        <v>-1874</v>
      </c>
      <c r="P356" s="29">
        <f t="shared" si="22"/>
        <v>24968</v>
      </c>
      <c r="Q356" s="33">
        <v>38336.791666666664</v>
      </c>
      <c r="R356" s="47">
        <v>20875</v>
      </c>
      <c r="S356" s="29">
        <v>22854</v>
      </c>
      <c r="T356" s="29">
        <f t="shared" si="21"/>
        <v>2114</v>
      </c>
      <c r="U356" s="29">
        <v>21486</v>
      </c>
      <c r="V356" s="29">
        <v>200</v>
      </c>
      <c r="W356" s="29">
        <v>-1200</v>
      </c>
      <c r="X356" s="29">
        <v>-407</v>
      </c>
      <c r="Y356" s="29">
        <v>0</v>
      </c>
      <c r="Z356" s="29">
        <v>0</v>
      </c>
      <c r="AA356" s="29">
        <v>-700</v>
      </c>
      <c r="AB356" s="29">
        <v>-350</v>
      </c>
      <c r="AC356" s="29">
        <v>-2218</v>
      </c>
      <c r="AD356" s="29">
        <v>-1117</v>
      </c>
      <c r="AE356" s="29" t="s">
        <v>42</v>
      </c>
      <c r="AF356" s="29" t="s">
        <v>178</v>
      </c>
      <c r="AG356" s="29">
        <v>26</v>
      </c>
      <c r="AH356" s="29" t="s">
        <v>42</v>
      </c>
      <c r="AI356" s="29" t="s">
        <v>192</v>
      </c>
      <c r="AJ356" s="32">
        <v>23</v>
      </c>
    </row>
    <row r="357" spans="1:36" x14ac:dyDescent="0.15">
      <c r="A357" s="51" t="s">
        <v>31</v>
      </c>
      <c r="B357" s="69" t="s">
        <v>26</v>
      </c>
      <c r="C357" s="26">
        <v>16</v>
      </c>
      <c r="D357" s="33">
        <v>38337.791666666664</v>
      </c>
      <c r="E357" s="31">
        <v>20358</v>
      </c>
      <c r="F357" s="29">
        <v>32880</v>
      </c>
      <c r="G357" s="30">
        <v>290</v>
      </c>
      <c r="H357" s="30">
        <v>0</v>
      </c>
      <c r="I357" s="29">
        <v>3588</v>
      </c>
      <c r="J357" s="29">
        <v>6216</v>
      </c>
      <c r="K357" s="30">
        <v>-265</v>
      </c>
      <c r="L357" s="30">
        <v>0</v>
      </c>
      <c r="M357" s="30">
        <v>-250</v>
      </c>
      <c r="N357" s="30">
        <v>-1417</v>
      </c>
      <c r="O357" s="30">
        <f t="shared" si="24"/>
        <v>-1932</v>
      </c>
      <c r="P357" s="29">
        <f t="shared" si="22"/>
        <v>25298</v>
      </c>
      <c r="Q357" s="33">
        <v>38337.791666666664</v>
      </c>
      <c r="R357" s="47">
        <v>20125</v>
      </c>
      <c r="S357" s="29">
        <v>22125</v>
      </c>
      <c r="T357" s="29">
        <f t="shared" si="21"/>
        <v>3173</v>
      </c>
      <c r="U357" s="29">
        <v>21486</v>
      </c>
      <c r="V357" s="29">
        <v>200</v>
      </c>
      <c r="W357" s="29">
        <v>-1200</v>
      </c>
      <c r="X357" s="29">
        <v>-265</v>
      </c>
      <c r="Y357" s="29">
        <v>0</v>
      </c>
      <c r="Z357" s="29">
        <v>0</v>
      </c>
      <c r="AA357" s="29">
        <v>-700</v>
      </c>
      <c r="AB357" s="29">
        <v>-250</v>
      </c>
      <c r="AC357" s="29">
        <v>-2218</v>
      </c>
      <c r="AD357" s="29">
        <v>-1417</v>
      </c>
      <c r="AE357" s="29" t="s">
        <v>169</v>
      </c>
      <c r="AF357" s="29" t="s">
        <v>115</v>
      </c>
      <c r="AG357" s="29">
        <v>39</v>
      </c>
      <c r="AH357" s="29" t="s">
        <v>169</v>
      </c>
      <c r="AI357" s="29" t="s">
        <v>62</v>
      </c>
      <c r="AJ357" s="32">
        <v>36</v>
      </c>
    </row>
    <row r="358" spans="1:36" x14ac:dyDescent="0.15">
      <c r="A358" s="51" t="s">
        <v>33</v>
      </c>
      <c r="B358" s="69" t="s">
        <v>26</v>
      </c>
      <c r="C358" s="26">
        <v>17</v>
      </c>
      <c r="D358" s="33">
        <v>38338.75</v>
      </c>
      <c r="E358" s="31">
        <v>19711</v>
      </c>
      <c r="F358" s="29">
        <v>32880</v>
      </c>
      <c r="G358" s="30">
        <v>299</v>
      </c>
      <c r="H358" s="30">
        <v>0</v>
      </c>
      <c r="I358" s="29">
        <v>3870</v>
      </c>
      <c r="J358" s="29">
        <v>8147</v>
      </c>
      <c r="K358" s="30">
        <v>-108</v>
      </c>
      <c r="L358" s="30">
        <v>0</v>
      </c>
      <c r="M358" s="30">
        <v>-325</v>
      </c>
      <c r="N358" s="30">
        <v>-1400</v>
      </c>
      <c r="O358" s="30">
        <f t="shared" si="24"/>
        <v>-1833</v>
      </c>
      <c r="P358" s="29">
        <f t="shared" si="22"/>
        <v>22995</v>
      </c>
      <c r="Q358" s="33">
        <v>38338.75</v>
      </c>
      <c r="R358" s="47">
        <v>19200</v>
      </c>
      <c r="S358" s="29">
        <v>20962</v>
      </c>
      <c r="T358" s="29">
        <f t="shared" si="21"/>
        <v>2033</v>
      </c>
      <c r="U358" s="29">
        <v>21486</v>
      </c>
      <c r="V358" s="29">
        <v>200</v>
      </c>
      <c r="W358" s="29">
        <v>-1200</v>
      </c>
      <c r="X358" s="29">
        <v>-108</v>
      </c>
      <c r="Y358" s="29">
        <v>0</v>
      </c>
      <c r="Z358" s="29">
        <v>0</v>
      </c>
      <c r="AA358" s="29">
        <v>-700</v>
      </c>
      <c r="AB358" s="29">
        <v>-325</v>
      </c>
      <c r="AC358" s="29">
        <v>-2218</v>
      </c>
      <c r="AD358" s="29">
        <v>-1400</v>
      </c>
      <c r="AE358" s="29" t="s">
        <v>146</v>
      </c>
      <c r="AF358" s="29" t="s">
        <v>48</v>
      </c>
      <c r="AG358" s="29">
        <v>40</v>
      </c>
      <c r="AH358" s="29" t="s">
        <v>42</v>
      </c>
      <c r="AI358" s="29" t="s">
        <v>98</v>
      </c>
      <c r="AJ358" s="32">
        <v>37</v>
      </c>
    </row>
    <row r="359" spans="1:36" x14ac:dyDescent="0.15">
      <c r="A359" s="51" t="s">
        <v>34</v>
      </c>
      <c r="B359" s="69" t="s">
        <v>26</v>
      </c>
      <c r="C359" s="26">
        <v>18</v>
      </c>
      <c r="D359" s="33">
        <v>38339.75</v>
      </c>
      <c r="E359" s="31">
        <v>18502</v>
      </c>
      <c r="F359" s="29">
        <v>32880</v>
      </c>
      <c r="G359" s="30">
        <v>280</v>
      </c>
      <c r="H359" s="30">
        <v>0</v>
      </c>
      <c r="I359" s="29">
        <v>4537</v>
      </c>
      <c r="J359" s="29">
        <v>9230</v>
      </c>
      <c r="K359" s="30">
        <v>-192</v>
      </c>
      <c r="L359" s="30">
        <v>0</v>
      </c>
      <c r="M359" s="30">
        <v>-250</v>
      </c>
      <c r="N359" s="30">
        <v>-933</v>
      </c>
      <c r="O359" s="30">
        <f t="shared" si="24"/>
        <v>-1375</v>
      </c>
      <c r="P359" s="29">
        <f t="shared" si="22"/>
        <v>20768</v>
      </c>
      <c r="Q359" s="33">
        <v>38339.75</v>
      </c>
      <c r="R359" s="47">
        <v>18350</v>
      </c>
      <c r="S359" s="29">
        <v>20097</v>
      </c>
      <c r="T359" s="29">
        <f t="shared" si="21"/>
        <v>671</v>
      </c>
      <c r="U359" s="29">
        <v>21497</v>
      </c>
      <c r="V359" s="29">
        <v>100</v>
      </c>
      <c r="W359" s="29">
        <v>-1200</v>
      </c>
      <c r="X359" s="29">
        <v>-192</v>
      </c>
      <c r="Y359" s="29">
        <v>0</v>
      </c>
      <c r="Z359" s="29">
        <v>0</v>
      </c>
      <c r="AA359" s="29">
        <v>-700</v>
      </c>
      <c r="AB359" s="29">
        <v>-250</v>
      </c>
      <c r="AC359" s="29">
        <v>-2218</v>
      </c>
      <c r="AD359" s="29">
        <v>-933</v>
      </c>
      <c r="AE359" s="29" t="s">
        <v>43</v>
      </c>
      <c r="AF359" s="29" t="s">
        <v>127</v>
      </c>
      <c r="AG359" s="29">
        <v>37</v>
      </c>
      <c r="AH359" s="29" t="s">
        <v>43</v>
      </c>
      <c r="AI359" s="29" t="s">
        <v>124</v>
      </c>
      <c r="AJ359" s="32">
        <v>32</v>
      </c>
    </row>
    <row r="360" spans="1:36" x14ac:dyDescent="0.15">
      <c r="A360" s="51" t="s">
        <v>35</v>
      </c>
      <c r="B360" s="69" t="s">
        <v>26</v>
      </c>
      <c r="C360" s="26">
        <v>19</v>
      </c>
      <c r="D360" s="33">
        <v>38340.791666666664</v>
      </c>
      <c r="E360" s="31">
        <v>18408</v>
      </c>
      <c r="F360" s="29">
        <v>32880</v>
      </c>
      <c r="G360" s="30">
        <v>289</v>
      </c>
      <c r="H360" s="30">
        <v>0</v>
      </c>
      <c r="I360" s="29">
        <v>3432</v>
      </c>
      <c r="J360" s="29">
        <v>9049</v>
      </c>
      <c r="K360" s="30">
        <v>-214</v>
      </c>
      <c r="L360" s="30">
        <v>330</v>
      </c>
      <c r="M360" s="30">
        <v>-250</v>
      </c>
      <c r="N360" s="30">
        <v>-933</v>
      </c>
      <c r="O360" s="30">
        <f t="shared" si="24"/>
        <v>-1067</v>
      </c>
      <c r="P360" s="29">
        <f t="shared" si="22"/>
        <v>21755</v>
      </c>
      <c r="Q360" s="33">
        <v>38340.791666666664</v>
      </c>
      <c r="R360" s="47">
        <v>18800</v>
      </c>
      <c r="S360" s="29">
        <v>20547</v>
      </c>
      <c r="T360" s="29">
        <f t="shared" si="21"/>
        <v>1208</v>
      </c>
      <c r="U360" s="29">
        <v>21497</v>
      </c>
      <c r="V360" s="29">
        <v>100</v>
      </c>
      <c r="W360" s="29">
        <v>-1500</v>
      </c>
      <c r="X360" s="29">
        <v>-214</v>
      </c>
      <c r="Y360" s="29">
        <v>330</v>
      </c>
      <c r="Z360" s="29">
        <v>330</v>
      </c>
      <c r="AA360" s="29">
        <v>-700</v>
      </c>
      <c r="AB360" s="29">
        <v>-250</v>
      </c>
      <c r="AC360" s="29">
        <v>-2218</v>
      </c>
      <c r="AD360" s="29">
        <v>-933</v>
      </c>
      <c r="AE360" s="29" t="s">
        <v>43</v>
      </c>
      <c r="AF360" s="29" t="s">
        <v>89</v>
      </c>
      <c r="AG360" s="29">
        <v>38</v>
      </c>
      <c r="AH360" s="29" t="s">
        <v>87</v>
      </c>
      <c r="AI360" s="29" t="s">
        <v>68</v>
      </c>
      <c r="AJ360" s="32">
        <v>35</v>
      </c>
    </row>
    <row r="361" spans="1:36" x14ac:dyDescent="0.15">
      <c r="A361" s="51" t="s">
        <v>36</v>
      </c>
      <c r="B361" s="69" t="s">
        <v>26</v>
      </c>
      <c r="C361" s="26">
        <v>20</v>
      </c>
      <c r="D361" s="33">
        <v>38341.791666666664</v>
      </c>
      <c r="E361" s="31">
        <v>22552</v>
      </c>
      <c r="F361" s="29">
        <v>32880</v>
      </c>
      <c r="G361" s="30">
        <v>280</v>
      </c>
      <c r="H361" s="30">
        <v>0</v>
      </c>
      <c r="I361" s="29">
        <v>3123</v>
      </c>
      <c r="J361" s="29">
        <v>5603</v>
      </c>
      <c r="K361" s="30">
        <v>-108</v>
      </c>
      <c r="L361" s="30">
        <v>330</v>
      </c>
      <c r="M361" s="30">
        <v>-250</v>
      </c>
      <c r="N361" s="30">
        <v>-817</v>
      </c>
      <c r="O361" s="30">
        <f t="shared" si="24"/>
        <v>-845</v>
      </c>
      <c r="P361" s="29">
        <f t="shared" si="22"/>
        <v>25279</v>
      </c>
      <c r="Q361" s="33">
        <v>38341.75</v>
      </c>
      <c r="R361" s="47">
        <v>21525</v>
      </c>
      <c r="S361" s="29">
        <v>23261</v>
      </c>
      <c r="T361" s="29">
        <f t="shared" si="21"/>
        <v>2018</v>
      </c>
      <c r="U361" s="29">
        <v>21497</v>
      </c>
      <c r="V361" s="29">
        <v>100</v>
      </c>
      <c r="W361" s="29">
        <v>-1400</v>
      </c>
      <c r="X361" s="29">
        <v>-108</v>
      </c>
      <c r="Y361" s="29">
        <v>330</v>
      </c>
      <c r="Z361" s="29">
        <v>330</v>
      </c>
      <c r="AA361" s="29">
        <v>-700</v>
      </c>
      <c r="AB361" s="29">
        <v>-250</v>
      </c>
      <c r="AC361" s="29">
        <v>-2218</v>
      </c>
      <c r="AD361" s="29">
        <v>-817</v>
      </c>
      <c r="AE361" s="29" t="s">
        <v>43</v>
      </c>
      <c r="AF361" s="29" t="s">
        <v>73</v>
      </c>
      <c r="AG361" s="29">
        <v>17</v>
      </c>
      <c r="AH361" s="29" t="s">
        <v>169</v>
      </c>
      <c r="AI361" s="29" t="s">
        <v>97</v>
      </c>
      <c r="AJ361" s="32">
        <v>8</v>
      </c>
    </row>
    <row r="362" spans="1:36" x14ac:dyDescent="0.15">
      <c r="A362" s="51" t="s">
        <v>30</v>
      </c>
      <c r="B362" s="69" t="s">
        <v>26</v>
      </c>
      <c r="C362" s="26">
        <v>21</v>
      </c>
      <c r="D362" s="33">
        <v>38342.75</v>
      </c>
      <c r="E362" s="31">
        <v>21369</v>
      </c>
      <c r="F362" s="29">
        <v>32880</v>
      </c>
      <c r="G362" s="30">
        <v>290</v>
      </c>
      <c r="H362" s="30">
        <v>0</v>
      </c>
      <c r="I362" s="29">
        <v>4054</v>
      </c>
      <c r="J362" s="29">
        <v>4949</v>
      </c>
      <c r="K362" s="30">
        <v>-208</v>
      </c>
      <c r="L362" s="30">
        <v>0</v>
      </c>
      <c r="M362" s="30">
        <v>-250</v>
      </c>
      <c r="N362" s="30">
        <v>-217</v>
      </c>
      <c r="O362" s="30">
        <f t="shared" si="24"/>
        <v>-675</v>
      </c>
      <c r="P362" s="29">
        <f t="shared" si="22"/>
        <v>24842</v>
      </c>
      <c r="Q362" s="33">
        <v>38342.75</v>
      </c>
      <c r="R362" s="47">
        <v>21450</v>
      </c>
      <c r="S362" s="29">
        <v>23186</v>
      </c>
      <c r="T362" s="29">
        <f t="shared" si="21"/>
        <v>1656</v>
      </c>
      <c r="U362" s="29">
        <v>21497</v>
      </c>
      <c r="V362" s="29">
        <v>100</v>
      </c>
      <c r="W362" s="29">
        <v>-1400</v>
      </c>
      <c r="X362" s="29">
        <v>-208</v>
      </c>
      <c r="Y362" s="29">
        <v>330</v>
      </c>
      <c r="Z362" s="29">
        <v>0</v>
      </c>
      <c r="AA362" s="29">
        <v>-700</v>
      </c>
      <c r="AB362" s="29">
        <v>-250</v>
      </c>
      <c r="AC362" s="29">
        <v>-2218</v>
      </c>
      <c r="AD362" s="29">
        <v>-217</v>
      </c>
      <c r="AE362" s="29" t="s">
        <v>43</v>
      </c>
      <c r="AF362" s="29" t="s">
        <v>69</v>
      </c>
      <c r="AG362" s="29">
        <v>31</v>
      </c>
      <c r="AH362" s="29" t="s">
        <v>43</v>
      </c>
      <c r="AI362" s="29" t="s">
        <v>122</v>
      </c>
      <c r="AJ362" s="32">
        <v>25</v>
      </c>
    </row>
    <row r="363" spans="1:36" x14ac:dyDescent="0.15">
      <c r="A363" s="51" t="s">
        <v>32</v>
      </c>
      <c r="B363" s="69" t="s">
        <v>26</v>
      </c>
      <c r="C363" s="26">
        <v>22</v>
      </c>
      <c r="D363" s="33">
        <v>38343.75</v>
      </c>
      <c r="E363" s="31">
        <v>19715</v>
      </c>
      <c r="F363" s="29">
        <v>32880</v>
      </c>
      <c r="G363" s="30">
        <v>303</v>
      </c>
      <c r="H363" s="30">
        <v>0</v>
      </c>
      <c r="I363" s="29">
        <v>3038</v>
      </c>
      <c r="J363" s="29">
        <v>8199</v>
      </c>
      <c r="K363" s="30">
        <v>-308</v>
      </c>
      <c r="L363" s="30">
        <v>0</v>
      </c>
      <c r="M363" s="30">
        <v>-250</v>
      </c>
      <c r="N363" s="30">
        <v>-907</v>
      </c>
      <c r="O363" s="30">
        <f t="shared" si="24"/>
        <v>-1465</v>
      </c>
      <c r="P363" s="29">
        <f t="shared" si="22"/>
        <v>23411</v>
      </c>
      <c r="Q363" s="33">
        <v>38343.75</v>
      </c>
      <c r="R363" s="47">
        <v>19925</v>
      </c>
      <c r="S363" s="29">
        <v>21661</v>
      </c>
      <c r="T363" s="29">
        <f t="shared" si="21"/>
        <v>1750</v>
      </c>
      <c r="U363" s="29">
        <v>21497</v>
      </c>
      <c r="V363" s="29">
        <v>100</v>
      </c>
      <c r="W363" s="29">
        <v>-1400</v>
      </c>
      <c r="X363" s="29">
        <v>-308</v>
      </c>
      <c r="Y363" s="29">
        <v>330</v>
      </c>
      <c r="Z363" s="29">
        <v>0</v>
      </c>
      <c r="AA363" s="29">
        <v>-700</v>
      </c>
      <c r="AB363" s="29">
        <v>-250</v>
      </c>
      <c r="AC363" s="29">
        <v>-2218</v>
      </c>
      <c r="AD363" s="29">
        <v>-907</v>
      </c>
      <c r="AE363" s="29" t="s">
        <v>43</v>
      </c>
      <c r="AF363" s="29" t="s">
        <v>90</v>
      </c>
      <c r="AG363" s="29">
        <v>42</v>
      </c>
      <c r="AH363" s="29" t="s">
        <v>43</v>
      </c>
      <c r="AI363" s="29" t="s">
        <v>195</v>
      </c>
      <c r="AJ363" s="32">
        <v>41</v>
      </c>
    </row>
    <row r="364" spans="1:36" x14ac:dyDescent="0.15">
      <c r="A364" s="51" t="s">
        <v>31</v>
      </c>
      <c r="B364" s="69" t="s">
        <v>26</v>
      </c>
      <c r="C364" s="26">
        <v>23</v>
      </c>
      <c r="D364" s="33">
        <v>38344.75</v>
      </c>
      <c r="E364" s="31">
        <v>18497</v>
      </c>
      <c r="F364" s="29">
        <v>32880</v>
      </c>
      <c r="G364" s="30">
        <v>282</v>
      </c>
      <c r="H364" s="30">
        <v>0</v>
      </c>
      <c r="I364" s="29">
        <v>2700</v>
      </c>
      <c r="J364" s="29">
        <v>8086</v>
      </c>
      <c r="K364" s="30">
        <v>-258</v>
      </c>
      <c r="L364" s="30">
        <v>0</v>
      </c>
      <c r="M364" s="30">
        <v>-250</v>
      </c>
      <c r="N364" s="30">
        <v>-907</v>
      </c>
      <c r="O364" s="30">
        <f t="shared" si="24"/>
        <v>-1415</v>
      </c>
      <c r="P364" s="29">
        <f t="shared" si="22"/>
        <v>23791</v>
      </c>
      <c r="Q364" s="33">
        <v>38344.75</v>
      </c>
      <c r="R364" s="47">
        <v>19500</v>
      </c>
      <c r="S364" s="29">
        <v>21235</v>
      </c>
      <c r="T364" s="29">
        <f t="shared" si="21"/>
        <v>2556</v>
      </c>
      <c r="U364" s="29">
        <v>21497</v>
      </c>
      <c r="V364" s="29">
        <v>100</v>
      </c>
      <c r="W364" s="29">
        <v>-1400</v>
      </c>
      <c r="X364" s="29">
        <v>-258</v>
      </c>
      <c r="Y364" s="29">
        <v>0</v>
      </c>
      <c r="Z364" s="29">
        <v>0</v>
      </c>
      <c r="AA364" s="29">
        <v>-700</v>
      </c>
      <c r="AB364" s="29">
        <v>-250</v>
      </c>
      <c r="AC364" s="29">
        <v>-2218</v>
      </c>
      <c r="AD364" s="29">
        <v>-907</v>
      </c>
      <c r="AE364" s="29" t="s">
        <v>46</v>
      </c>
      <c r="AF364" s="29" t="s">
        <v>227</v>
      </c>
      <c r="AG364" s="29">
        <v>43</v>
      </c>
      <c r="AH364" s="29" t="s">
        <v>46</v>
      </c>
      <c r="AI364" s="29" t="s">
        <v>129</v>
      </c>
      <c r="AJ364" s="32">
        <v>38</v>
      </c>
    </row>
    <row r="365" spans="1:36" x14ac:dyDescent="0.15">
      <c r="A365" s="51" t="s">
        <v>33</v>
      </c>
      <c r="B365" s="69" t="s">
        <v>26</v>
      </c>
      <c r="C365" s="26">
        <v>24</v>
      </c>
      <c r="D365" s="33">
        <v>38345.75</v>
      </c>
      <c r="E365" s="31">
        <v>18029</v>
      </c>
      <c r="F365" s="29">
        <v>32880</v>
      </c>
      <c r="G365" s="30">
        <v>282</v>
      </c>
      <c r="H365" s="30">
        <v>0</v>
      </c>
      <c r="I365" s="29">
        <v>4063</v>
      </c>
      <c r="J365" s="29">
        <v>8122</v>
      </c>
      <c r="K365" s="30">
        <v>-158</v>
      </c>
      <c r="L365" s="30">
        <v>330</v>
      </c>
      <c r="M365" s="30">
        <v>-250</v>
      </c>
      <c r="N365" s="30">
        <v>-817</v>
      </c>
      <c r="O365" s="30">
        <f t="shared" si="24"/>
        <v>-895</v>
      </c>
      <c r="P365" s="29">
        <f t="shared" si="22"/>
        <v>21872</v>
      </c>
      <c r="Q365" s="33" t="s">
        <v>329</v>
      </c>
      <c r="R365" s="47">
        <v>17500</v>
      </c>
      <c r="S365" s="29">
        <v>19479</v>
      </c>
      <c r="T365" s="29">
        <f t="shared" si="21"/>
        <v>2393</v>
      </c>
      <c r="U365" s="29">
        <v>21497</v>
      </c>
      <c r="V365" s="29">
        <v>100</v>
      </c>
      <c r="W365" s="29">
        <v>-1400</v>
      </c>
      <c r="X365" s="29">
        <v>-158</v>
      </c>
      <c r="Y365" s="29">
        <v>330</v>
      </c>
      <c r="Z365" s="29">
        <v>330</v>
      </c>
      <c r="AA365" s="29">
        <v>-700</v>
      </c>
      <c r="AB365" s="29">
        <v>-250</v>
      </c>
      <c r="AC365" s="29">
        <v>-2218</v>
      </c>
      <c r="AD365" s="29">
        <v>-817</v>
      </c>
      <c r="AE365" s="29" t="s">
        <v>43</v>
      </c>
      <c r="AF365" s="29" t="s">
        <v>178</v>
      </c>
      <c r="AG365" s="29">
        <v>30</v>
      </c>
      <c r="AH365" s="29" t="s">
        <v>43</v>
      </c>
      <c r="AI365" s="29" t="s">
        <v>94</v>
      </c>
      <c r="AJ365" s="32">
        <v>28</v>
      </c>
    </row>
    <row r="366" spans="1:36" x14ac:dyDescent="0.15">
      <c r="A366" s="51" t="s">
        <v>34</v>
      </c>
      <c r="B366" s="69" t="s">
        <v>26</v>
      </c>
      <c r="C366" s="26">
        <v>25</v>
      </c>
      <c r="D366" s="33">
        <v>38346.833333333336</v>
      </c>
      <c r="E366" s="31">
        <v>16132</v>
      </c>
      <c r="F366" s="29">
        <v>32880</v>
      </c>
      <c r="G366" s="30">
        <v>285</v>
      </c>
      <c r="H366" s="30">
        <v>0</v>
      </c>
      <c r="I366" s="29">
        <v>4025</v>
      </c>
      <c r="J366" s="29">
        <v>8126</v>
      </c>
      <c r="K366" s="30">
        <v>-412</v>
      </c>
      <c r="L366" s="30">
        <v>330</v>
      </c>
      <c r="M366" s="30">
        <v>-100</v>
      </c>
      <c r="N366" s="30">
        <v>-947</v>
      </c>
      <c r="O366" s="30">
        <f t="shared" si="24"/>
        <v>-1129</v>
      </c>
      <c r="P366" s="29">
        <f t="shared" si="22"/>
        <v>22143</v>
      </c>
      <c r="Q366" s="33">
        <v>38346.791666666664</v>
      </c>
      <c r="R366" s="47">
        <v>16300</v>
      </c>
      <c r="S366" s="29">
        <v>18279</v>
      </c>
      <c r="T366" s="29">
        <f t="shared" si="21"/>
        <v>3864</v>
      </c>
      <c r="U366" s="29">
        <v>21560</v>
      </c>
      <c r="V366" s="29">
        <v>100</v>
      </c>
      <c r="W366" s="29">
        <v>-1500</v>
      </c>
      <c r="X366" s="29">
        <v>-412</v>
      </c>
      <c r="Y366" s="29">
        <v>330</v>
      </c>
      <c r="Z366" s="29">
        <v>330</v>
      </c>
      <c r="AA366" s="29">
        <v>-700</v>
      </c>
      <c r="AB366" s="29">
        <v>-100</v>
      </c>
      <c r="AC366" s="29">
        <v>-2218</v>
      </c>
      <c r="AD366" s="29">
        <v>-947</v>
      </c>
      <c r="AE366" s="29" t="s">
        <v>169</v>
      </c>
      <c r="AF366" s="29" t="s">
        <v>79</v>
      </c>
      <c r="AG366" s="29">
        <v>31</v>
      </c>
      <c r="AH366" s="29" t="s">
        <v>169</v>
      </c>
      <c r="AI366" s="29" t="s">
        <v>207</v>
      </c>
      <c r="AJ366" s="32">
        <v>27</v>
      </c>
    </row>
    <row r="367" spans="1:36" x14ac:dyDescent="0.15">
      <c r="A367" s="51" t="s">
        <v>35</v>
      </c>
      <c r="B367" s="69" t="s">
        <v>26</v>
      </c>
      <c r="C367" s="26">
        <v>26</v>
      </c>
      <c r="D367" s="33">
        <v>38347.75</v>
      </c>
      <c r="E367" s="31">
        <v>18992</v>
      </c>
      <c r="F367" s="29">
        <v>32880</v>
      </c>
      <c r="G367" s="30">
        <v>277</v>
      </c>
      <c r="H367" s="30">
        <v>0</v>
      </c>
      <c r="I367" s="29">
        <v>4349</v>
      </c>
      <c r="J367" s="29">
        <v>7209</v>
      </c>
      <c r="K367" s="30">
        <v>-365</v>
      </c>
      <c r="L367" s="30">
        <v>330</v>
      </c>
      <c r="M367" s="30">
        <v>-100</v>
      </c>
      <c r="N367" s="30">
        <v>-947</v>
      </c>
      <c r="O367" s="30">
        <f t="shared" si="24"/>
        <v>-1082</v>
      </c>
      <c r="P367" s="29">
        <f t="shared" si="22"/>
        <v>22681</v>
      </c>
      <c r="Q367" s="33">
        <v>38347.75</v>
      </c>
      <c r="R367" s="47">
        <v>18500</v>
      </c>
      <c r="S367" s="29">
        <v>20248</v>
      </c>
      <c r="T367" s="29">
        <f t="shared" si="21"/>
        <v>2433</v>
      </c>
      <c r="U367" s="29">
        <v>21560</v>
      </c>
      <c r="V367" s="29">
        <v>100</v>
      </c>
      <c r="W367" s="29">
        <v>-1500</v>
      </c>
      <c r="X367" s="29">
        <v>-365</v>
      </c>
      <c r="Y367" s="29">
        <v>330</v>
      </c>
      <c r="Z367" s="29">
        <v>330</v>
      </c>
      <c r="AA367" s="29">
        <v>-700</v>
      </c>
      <c r="AB367" s="29">
        <v>-100</v>
      </c>
      <c r="AC367" s="29">
        <v>-2218</v>
      </c>
      <c r="AD367" s="29">
        <v>-947</v>
      </c>
      <c r="AE367" s="29" t="s">
        <v>44</v>
      </c>
      <c r="AF367" s="29" t="s">
        <v>155</v>
      </c>
      <c r="AG367" s="29">
        <v>31</v>
      </c>
      <c r="AH367" s="29" t="s">
        <v>44</v>
      </c>
      <c r="AI367" s="29" t="s">
        <v>59</v>
      </c>
      <c r="AJ367" s="32">
        <v>25</v>
      </c>
    </row>
    <row r="368" spans="1:36" x14ac:dyDescent="0.15">
      <c r="A368" s="51" t="s">
        <v>36</v>
      </c>
      <c r="B368" s="69" t="s">
        <v>26</v>
      </c>
      <c r="C368" s="26">
        <v>27</v>
      </c>
      <c r="D368" s="33">
        <v>38348.75</v>
      </c>
      <c r="E368" s="31">
        <v>20738</v>
      </c>
      <c r="F368" s="29">
        <v>32880</v>
      </c>
      <c r="G368" s="30">
        <v>280</v>
      </c>
      <c r="H368" s="30">
        <v>0</v>
      </c>
      <c r="I368" s="29">
        <v>4670</v>
      </c>
      <c r="J368" s="29">
        <v>5300</v>
      </c>
      <c r="K368" s="30">
        <v>-108</v>
      </c>
      <c r="L368" s="30">
        <v>0</v>
      </c>
      <c r="M368" s="30">
        <v>-100</v>
      </c>
      <c r="N368" s="30">
        <v>-907</v>
      </c>
      <c r="O368" s="30">
        <f t="shared" si="24"/>
        <v>-1115</v>
      </c>
      <c r="P368" s="29">
        <f t="shared" si="22"/>
        <v>24305</v>
      </c>
      <c r="Q368" s="33">
        <v>38348.75</v>
      </c>
      <c r="R368" s="47">
        <v>21500</v>
      </c>
      <c r="S368" s="29">
        <v>23236</v>
      </c>
      <c r="T368" s="29">
        <f t="shared" si="21"/>
        <v>1069</v>
      </c>
      <c r="U368" s="29">
        <v>21560</v>
      </c>
      <c r="V368" s="29">
        <v>100</v>
      </c>
      <c r="W368" s="29">
        <v>-1400</v>
      </c>
      <c r="X368" s="29">
        <v>-108</v>
      </c>
      <c r="Y368" s="29">
        <v>0</v>
      </c>
      <c r="Z368" s="29">
        <v>0</v>
      </c>
      <c r="AA368" s="29">
        <v>-700</v>
      </c>
      <c r="AB368" s="29">
        <v>-100</v>
      </c>
      <c r="AC368" s="29">
        <v>-2218</v>
      </c>
      <c r="AD368" s="29">
        <v>-907</v>
      </c>
      <c r="AE368" s="29" t="s">
        <v>169</v>
      </c>
      <c r="AF368" s="29" t="s">
        <v>108</v>
      </c>
      <c r="AG368" s="29">
        <v>27</v>
      </c>
      <c r="AH368" s="29" t="s">
        <v>169</v>
      </c>
      <c r="AI368" s="29" t="s">
        <v>97</v>
      </c>
      <c r="AJ368" s="32">
        <v>18</v>
      </c>
    </row>
    <row r="369" spans="1:36" x14ac:dyDescent="0.15">
      <c r="A369" s="51" t="s">
        <v>30</v>
      </c>
      <c r="B369" s="69" t="s">
        <v>26</v>
      </c>
      <c r="C369" s="26">
        <v>28</v>
      </c>
      <c r="D369" s="33">
        <v>38349.75</v>
      </c>
      <c r="E369" s="31">
        <v>20427</v>
      </c>
      <c r="F369" s="29">
        <v>32879</v>
      </c>
      <c r="G369" s="30">
        <v>228</v>
      </c>
      <c r="H369" s="30">
        <v>0</v>
      </c>
      <c r="I369" s="29">
        <v>3650</v>
      </c>
      <c r="J369" s="29">
        <v>6972</v>
      </c>
      <c r="K369" s="30">
        <v>-108</v>
      </c>
      <c r="L369" s="30">
        <v>0</v>
      </c>
      <c r="M369" s="30">
        <v>0</v>
      </c>
      <c r="N369" s="30">
        <v>-1302</v>
      </c>
      <c r="O369" s="30">
        <f t="shared" si="24"/>
        <v>-1410</v>
      </c>
      <c r="P369" s="29">
        <f t="shared" si="22"/>
        <v>23895</v>
      </c>
      <c r="Q369" s="33">
        <v>38349.75</v>
      </c>
      <c r="R369" s="47">
        <v>20375</v>
      </c>
      <c r="S369" s="29">
        <v>22110</v>
      </c>
      <c r="T369" s="29">
        <f t="shared" si="21"/>
        <v>1785</v>
      </c>
      <c r="U369" s="29">
        <v>21560</v>
      </c>
      <c r="V369" s="29">
        <v>100</v>
      </c>
      <c r="W369" s="29">
        <v>-1400</v>
      </c>
      <c r="X369" s="29">
        <v>-108</v>
      </c>
      <c r="Y369" s="29">
        <v>0</v>
      </c>
      <c r="Z369" s="29">
        <v>0</v>
      </c>
      <c r="AA369" s="29">
        <v>-700</v>
      </c>
      <c r="AB369" s="29">
        <v>0</v>
      </c>
      <c r="AC369" s="29">
        <v>-2218</v>
      </c>
      <c r="AD369" s="29">
        <v>-1302</v>
      </c>
      <c r="AE369" s="29" t="s">
        <v>43</v>
      </c>
      <c r="AF369" s="29" t="s">
        <v>115</v>
      </c>
      <c r="AG369" s="29">
        <v>29</v>
      </c>
      <c r="AH369" s="29" t="s">
        <v>43</v>
      </c>
      <c r="AI369" s="29" t="s">
        <v>62</v>
      </c>
      <c r="AJ369" s="32">
        <v>26</v>
      </c>
    </row>
    <row r="370" spans="1:36" x14ac:dyDescent="0.15">
      <c r="A370" s="51" t="s">
        <v>32</v>
      </c>
      <c r="B370" s="69" t="s">
        <v>26</v>
      </c>
      <c r="C370" s="26">
        <v>29</v>
      </c>
      <c r="D370" s="33">
        <v>38350.75</v>
      </c>
      <c r="E370" s="31">
        <v>19408</v>
      </c>
      <c r="F370" s="29">
        <v>33067</v>
      </c>
      <c r="G370" s="30">
        <v>284</v>
      </c>
      <c r="H370" s="30">
        <v>0</v>
      </c>
      <c r="I370" s="29">
        <v>3513</v>
      </c>
      <c r="J370" s="29">
        <v>8281</v>
      </c>
      <c r="K370" s="30">
        <v>-508</v>
      </c>
      <c r="L370" s="30">
        <v>0</v>
      </c>
      <c r="M370" s="30">
        <v>-250</v>
      </c>
      <c r="N370" s="30">
        <v>-1205</v>
      </c>
      <c r="O370" s="30">
        <f t="shared" si="24"/>
        <v>-1963</v>
      </c>
      <c r="P370" s="29">
        <f t="shared" si="22"/>
        <v>23520</v>
      </c>
      <c r="Q370" s="33">
        <v>38350.75</v>
      </c>
      <c r="R370" s="47">
        <v>19625</v>
      </c>
      <c r="S370" s="29">
        <v>21360</v>
      </c>
      <c r="T370" s="29">
        <f t="shared" si="21"/>
        <v>2160</v>
      </c>
      <c r="U370" s="29">
        <v>21560</v>
      </c>
      <c r="V370" s="29">
        <v>100</v>
      </c>
      <c r="W370" s="29">
        <v>-1400</v>
      </c>
      <c r="X370" s="29">
        <v>-508</v>
      </c>
      <c r="Y370" s="29">
        <v>0</v>
      </c>
      <c r="Z370" s="29">
        <v>0</v>
      </c>
      <c r="AA370" s="29">
        <v>-700</v>
      </c>
      <c r="AB370" s="29">
        <v>-250</v>
      </c>
      <c r="AC370" s="29">
        <v>-2218</v>
      </c>
      <c r="AD370" s="29">
        <v>-1205</v>
      </c>
      <c r="AE370" s="29" t="s">
        <v>43</v>
      </c>
      <c r="AF370" s="29" t="s">
        <v>51</v>
      </c>
      <c r="AG370" s="29">
        <v>42</v>
      </c>
      <c r="AH370" s="29" t="s">
        <v>43</v>
      </c>
      <c r="AI370" s="29" t="s">
        <v>150</v>
      </c>
      <c r="AJ370" s="32">
        <v>42</v>
      </c>
    </row>
    <row r="371" spans="1:36" x14ac:dyDescent="0.15">
      <c r="A371" s="51" t="s">
        <v>31</v>
      </c>
      <c r="B371" s="69" t="s">
        <v>26</v>
      </c>
      <c r="C371" s="26">
        <v>30</v>
      </c>
      <c r="D371" s="33">
        <v>38351.75</v>
      </c>
      <c r="E371" s="31">
        <v>18850</v>
      </c>
      <c r="F371" s="29">
        <v>33067</v>
      </c>
      <c r="G371" s="30">
        <v>295</v>
      </c>
      <c r="H371" s="30">
        <v>0</v>
      </c>
      <c r="I371" s="29">
        <v>3139</v>
      </c>
      <c r="J371" s="29">
        <v>8420</v>
      </c>
      <c r="K371" s="30">
        <v>-208</v>
      </c>
      <c r="L371" s="30">
        <v>0</v>
      </c>
      <c r="M371" s="30">
        <v>-100</v>
      </c>
      <c r="N371" s="30">
        <v>-1205</v>
      </c>
      <c r="O371" s="30">
        <f t="shared" si="24"/>
        <v>-1513</v>
      </c>
      <c r="P371" s="29">
        <f t="shared" si="22"/>
        <v>23316</v>
      </c>
      <c r="Q371" s="33">
        <v>38351.75</v>
      </c>
      <c r="R371" s="47">
        <v>19500</v>
      </c>
      <c r="S371" s="29">
        <v>21479</v>
      </c>
      <c r="T371" s="29">
        <f t="shared" si="21"/>
        <v>1837</v>
      </c>
      <c r="U371" s="29">
        <v>21560</v>
      </c>
      <c r="V371" s="29">
        <v>100</v>
      </c>
      <c r="W371" s="29">
        <v>-1400</v>
      </c>
      <c r="X371" s="29">
        <v>-208</v>
      </c>
      <c r="Y371" s="29">
        <v>0</v>
      </c>
      <c r="Z371" s="29">
        <v>0</v>
      </c>
      <c r="AA371" s="29">
        <v>-700</v>
      </c>
      <c r="AB371" s="29">
        <v>-200</v>
      </c>
      <c r="AC371" s="29">
        <v>-2218</v>
      </c>
      <c r="AD371" s="29">
        <v>-1205</v>
      </c>
      <c r="AE371" s="29" t="s">
        <v>42</v>
      </c>
      <c r="AF371" s="29" t="s">
        <v>181</v>
      </c>
      <c r="AG371" s="29">
        <v>39</v>
      </c>
      <c r="AH371" s="29" t="s">
        <v>169</v>
      </c>
      <c r="AI371" s="29" t="s">
        <v>76</v>
      </c>
      <c r="AJ371" s="32">
        <v>38</v>
      </c>
    </row>
    <row r="372" spans="1:36" ht="15" thickBot="1" x14ac:dyDescent="0.2">
      <c r="A372" s="91" t="s">
        <v>33</v>
      </c>
      <c r="B372" s="92" t="s">
        <v>26</v>
      </c>
      <c r="C372" s="93">
        <v>31</v>
      </c>
      <c r="D372" s="94">
        <v>38352.75</v>
      </c>
      <c r="E372" s="95">
        <v>17836</v>
      </c>
      <c r="F372" s="96">
        <v>33067</v>
      </c>
      <c r="G372" s="97">
        <v>276</v>
      </c>
      <c r="H372" s="97">
        <v>0</v>
      </c>
      <c r="I372" s="96">
        <v>3623</v>
      </c>
      <c r="J372" s="96">
        <v>9907</v>
      </c>
      <c r="K372" s="97">
        <v>-108</v>
      </c>
      <c r="L372" s="97">
        <v>0</v>
      </c>
      <c r="M372" s="97">
        <v>-250</v>
      </c>
      <c r="N372" s="97">
        <v>-1097</v>
      </c>
      <c r="O372" s="97">
        <f t="shared" si="24"/>
        <v>-1455</v>
      </c>
      <c r="P372" s="96">
        <f t="shared" si="22"/>
        <v>21268</v>
      </c>
      <c r="Q372" s="94" t="s">
        <v>330</v>
      </c>
      <c r="R372" s="98">
        <v>17950</v>
      </c>
      <c r="S372" s="96">
        <v>19686</v>
      </c>
      <c r="T372" s="96">
        <f t="shared" si="21"/>
        <v>1582</v>
      </c>
      <c r="U372" s="96">
        <v>21560</v>
      </c>
      <c r="V372" s="96">
        <v>100</v>
      </c>
      <c r="W372" s="96">
        <v>-1400</v>
      </c>
      <c r="X372" s="96">
        <v>-108</v>
      </c>
      <c r="Y372" s="96">
        <v>0</v>
      </c>
      <c r="Z372" s="96">
        <v>0</v>
      </c>
      <c r="AA372" s="96">
        <v>-700</v>
      </c>
      <c r="AB372" s="96">
        <v>-250</v>
      </c>
      <c r="AC372" s="96">
        <v>-2218</v>
      </c>
      <c r="AD372" s="96">
        <v>-1097</v>
      </c>
      <c r="AE372" s="96" t="s">
        <v>43</v>
      </c>
      <c r="AF372" s="96" t="s">
        <v>96</v>
      </c>
      <c r="AG372" s="96">
        <v>45</v>
      </c>
      <c r="AH372" s="96" t="s">
        <v>43</v>
      </c>
      <c r="AI372" s="96" t="s">
        <v>70</v>
      </c>
      <c r="AJ372" s="99">
        <v>45</v>
      </c>
    </row>
    <row r="373" spans="1:36" x14ac:dyDescent="0.15">
      <c r="O373" s="100"/>
      <c r="P373" s="101"/>
      <c r="V373" s="3"/>
      <c r="W373" s="3"/>
      <c r="X373" s="3"/>
      <c r="Y373" s="3"/>
      <c r="Z373" s="3"/>
      <c r="AA373" s="3"/>
      <c r="AB373" s="3"/>
      <c r="AC373" s="3"/>
      <c r="AD373" s="3"/>
    </row>
    <row r="374" spans="1:36" x14ac:dyDescent="0.15">
      <c r="V374" s="3"/>
      <c r="W374" s="3"/>
      <c r="X374" s="3"/>
      <c r="Y374" s="3"/>
      <c r="Z374" s="3"/>
      <c r="AA374" s="3"/>
      <c r="AB374" s="3"/>
      <c r="AC374" s="3"/>
      <c r="AD374" s="3"/>
    </row>
  </sheetData>
  <phoneticPr fontId="0" type="noConversion"/>
  <conditionalFormatting sqref="E7:E37">
    <cfRule type="cellIs" dxfId="11" priority="1" stopIfTrue="1" operator="equal">
      <formula>MAX($E$7:$E$37)</formula>
    </cfRule>
  </conditionalFormatting>
  <conditionalFormatting sqref="E38:E66">
    <cfRule type="cellIs" dxfId="10" priority="12" stopIfTrue="1" operator="equal">
      <formula>MAX($E$38:$E$66)</formula>
    </cfRule>
  </conditionalFormatting>
  <conditionalFormatting sqref="E67:E97">
    <cfRule type="cellIs" dxfId="9" priority="2" stopIfTrue="1" operator="equal">
      <formula>MAX($E$67:$E$97)</formula>
    </cfRule>
  </conditionalFormatting>
  <conditionalFormatting sqref="E98:E127">
    <cfRule type="cellIs" dxfId="8" priority="3" stopIfTrue="1" operator="equal">
      <formula>MAX($E$98:$E$127)</formula>
    </cfRule>
  </conditionalFormatting>
  <conditionalFormatting sqref="E128:E158">
    <cfRule type="cellIs" dxfId="7" priority="4" stopIfTrue="1" operator="equal">
      <formula>MAX($E$128:$E$158)</formula>
    </cfRule>
  </conditionalFormatting>
  <conditionalFormatting sqref="E159:E188">
    <cfRule type="cellIs" dxfId="6" priority="5" stopIfTrue="1" operator="equal">
      <formula>MAX($E$159:$E$188)</formula>
    </cfRule>
  </conditionalFormatting>
  <conditionalFormatting sqref="E189:E219">
    <cfRule type="cellIs" dxfId="5" priority="6" stopIfTrue="1" operator="equal">
      <formula>MAX($E$189:$E$219)</formula>
    </cfRule>
  </conditionalFormatting>
  <conditionalFormatting sqref="E220:E250">
    <cfRule type="cellIs" dxfId="4" priority="7" stopIfTrue="1" operator="equal">
      <formula>MAX($E$220:$E$250)</formula>
    </cfRule>
  </conditionalFormatting>
  <conditionalFormatting sqref="E251:E280">
    <cfRule type="cellIs" dxfId="3" priority="8" stopIfTrue="1" operator="equal">
      <formula>MAX($E$251:$E$280)</formula>
    </cfRule>
  </conditionalFormatting>
  <conditionalFormatting sqref="E281:E311">
    <cfRule type="cellIs" dxfId="2" priority="9" stopIfTrue="1" operator="equal">
      <formula>MAX($E$281:$E$311)</formula>
    </cfRule>
  </conditionalFormatting>
  <conditionalFormatting sqref="E312:E341">
    <cfRule type="cellIs" dxfId="1" priority="10" stopIfTrue="1" operator="equal">
      <formula>MAX($E$312:$E$341)</formula>
    </cfRule>
  </conditionalFormatting>
  <conditionalFormatting sqref="E342:E372">
    <cfRule type="cellIs" dxfId="0" priority="11" stopIfTrue="1" operator="equal">
      <formula>MAX($E$342:$E$372)</formula>
    </cfRule>
  </conditionalFormatting>
  <pageMargins left="0.25" right="0.25" top="1" bottom="1" header="0.5" footer="0.5"/>
  <pageSetup paperSize="5" scale="38" fitToHeight="6" orientation="landscape"/>
  <headerFooter>
    <oddHeader>&amp;C&amp;"Arial,Bold"&amp;14ISO New England -  2004 Forecast vs. Actual Daily Peaks&amp;"Arial,Regular"&amp;10 &amp;"Arial,Italic"(preliminary - Based on the Morning Report)</oddHeader>
    <oddFooter>&amp;L&amp;9&amp;A Capacity Analysis Spreadsheet&amp;CISO-NE Public&amp;R&amp;D</oddFooter>
  </headerFooter>
  <rowBreaks count="5" manualBreakCount="5">
    <brk id="66" max="16383" man="1"/>
    <brk id="127" max="16383" man="1"/>
    <brk id="188" max="16383" man="1"/>
    <brk id="250" max="16383" man="1"/>
    <brk id="31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43</vt:i4>
      </vt:variant>
    </vt:vector>
  </HeadingPairs>
  <TitlesOfParts>
    <vt:vector size="66" baseType="lpstr">
      <vt:lpstr>Unadjusted Monthly Peaks</vt:lpstr>
      <vt:lpstr>Heading Details</vt:lpstr>
      <vt:lpstr>2024</vt:lpstr>
      <vt:lpstr>2023</vt:lpstr>
      <vt:lpstr>2021</vt:lpstr>
      <vt:lpstr>2022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'2004'!Print_Area</vt:lpstr>
      <vt:lpstr>'2005'!Print_Area</vt:lpstr>
      <vt:lpstr>'2006'!Print_Area</vt:lpstr>
      <vt:lpstr>'2007'!Print_Area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  <vt:lpstr>'2018'!Print_Area</vt:lpstr>
      <vt:lpstr>'2019'!Print_Area</vt:lpstr>
      <vt:lpstr>'2020'!Print_Area</vt:lpstr>
      <vt:lpstr>'2021'!Print_Area</vt:lpstr>
      <vt:lpstr>'2022'!Print_Area</vt:lpstr>
      <vt:lpstr>'2023'!Print_Area</vt:lpstr>
      <vt:lpstr>'2024'!Print_Area</vt:lpstr>
      <vt:lpstr>'2004'!Print_Titles</vt:lpstr>
      <vt:lpstr>'2005'!Print_Titles</vt:lpstr>
      <vt:lpstr>'2006'!Print_Titles</vt:lpstr>
      <vt:lpstr>'2007'!Print_Titles</vt:lpstr>
      <vt:lpstr>'2008'!Print_Titles</vt:lpstr>
      <vt:lpstr>'2009'!Print_Titles</vt:lpstr>
      <vt:lpstr>'2010'!Print_Titles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  <vt:lpstr>'2017'!Print_Titles</vt:lpstr>
      <vt:lpstr>'2018'!Print_Titles</vt:lpstr>
      <vt:lpstr>'2019'!Print_Titles</vt:lpstr>
      <vt:lpstr>'2020'!Print_Titles</vt:lpstr>
      <vt:lpstr>'2021'!Print_Titles</vt:lpstr>
      <vt:lpstr>'2022'!Print_Titles</vt:lpstr>
      <vt:lpstr>'2023'!Print_Titles</vt:lpstr>
      <vt:lpstr>'2024'!Print_Titles</vt:lpstr>
      <vt:lpstr>'Unadjusted Monthly Peaks'!Print_Titles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2017-09-06T20:39:17Z</dcterms:created>
  <dcterms:modified xsi:type="dcterms:W3CDTF">2024-03-07T22:42:46Z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